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https://d.docs.live.net/2e797b624b026776/Desktop/"/>
    </mc:Choice>
  </mc:AlternateContent>
  <xr:revisionPtr revIDLastSave="3" documentId="8_{32654450-EC74-4585-BBA7-7E9D7EE8E22A}" xr6:coauthVersionLast="47" xr6:coauthVersionMax="47" xr10:uidLastSave="{B920D04E-2941-48A3-8285-6C7F5F542E14}"/>
  <bookViews>
    <workbookView xWindow="-120" yWindow="-120" windowWidth="20640" windowHeight="11040" firstSheet="4" activeTab="7" xr2:uid="{00000000-000D-0000-FFFF-FFFF00000000}"/>
  </bookViews>
  <sheets>
    <sheet name="combo chart" sheetId="3" r:id="rId1"/>
    <sheet name="water fall chart" sheetId="4" r:id="rId2"/>
    <sheet name="pie chart" sheetId="5" r:id="rId3"/>
    <sheet name="map chart" sheetId="6" r:id="rId4"/>
    <sheet name="TOP 5 CATEGORY" sheetId="7" r:id="rId5"/>
    <sheet name="KPI sparkline" sheetId="8" r:id="rId6"/>
    <sheet name="KPI YOY" sheetId="9" r:id="rId7"/>
    <sheet name="DASHBOARD" sheetId="10" r:id="rId8"/>
    <sheet name="Data" sheetId="1" r:id="rId9"/>
  </sheets>
  <definedNames>
    <definedName name="_xlchart.v1.0" hidden="1">'water fall chart'!$D$4:$D$7</definedName>
    <definedName name="_xlchart.v1.1" hidden="1">'water fall chart'!$E$3</definedName>
    <definedName name="_xlchart.v1.2" hidden="1">'water fall chart'!$E$4:$E$7</definedName>
    <definedName name="_xlchart.v1.7" hidden="1">'water fall chart'!$D$4:$D$7</definedName>
    <definedName name="_xlchart.v1.8" hidden="1">'water fall chart'!$E$3</definedName>
    <definedName name="_xlchart.v1.9" hidden="1">'water 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 i="6"/>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C10" i="9"/>
  <c r="B10" i="9"/>
  <c r="F10" i="9"/>
  <c r="D10" i="9"/>
  <c r="E10" i="9"/>
  <c r="N17" i="8"/>
  <c r="E29" i="6"/>
  <c r="E38" i="6"/>
  <c r="E47" i="6"/>
  <c r="E9" i="6"/>
  <c r="E34" i="6"/>
  <c r="E20" i="6"/>
  <c r="E48" i="6"/>
  <c r="K17" i="8"/>
  <c r="E37" i="6"/>
  <c r="E46" i="6"/>
  <c r="E28" i="6"/>
  <c r="E17" i="6"/>
  <c r="E42" i="6"/>
  <c r="E4" i="6"/>
  <c r="H17" i="8"/>
  <c r="E45" i="6"/>
  <c r="E44" i="6"/>
  <c r="E8" i="6"/>
  <c r="E25" i="6"/>
  <c r="E36" i="6"/>
  <c r="E17" i="8"/>
  <c r="E12" i="6"/>
  <c r="E7" i="6"/>
  <c r="E16" i="6"/>
  <c r="E33" i="6"/>
  <c r="E11" i="6"/>
  <c r="B17" i="8"/>
  <c r="E6" i="6"/>
  <c r="E15" i="6"/>
  <c r="E24" i="6"/>
  <c r="E41" i="6"/>
  <c r="E19" i="6"/>
  <c r="E30" i="6"/>
  <c r="E26" i="6"/>
  <c r="E5" i="6"/>
  <c r="E14" i="6"/>
  <c r="E23" i="6"/>
  <c r="E32" i="6"/>
  <c r="E10" i="6"/>
  <c r="E27" i="6"/>
  <c r="E43" i="6"/>
  <c r="E13" i="6"/>
  <c r="E22" i="6"/>
  <c r="E31" i="6"/>
  <c r="E40" i="6"/>
  <c r="E18" i="6"/>
  <c r="E35" i="6"/>
  <c r="E21" i="6"/>
  <c r="E39" i="6"/>
  <c r="E7" i="4"/>
  <c r="E4" i="4"/>
  <c r="E5" i="4"/>
  <c r="E6" i="4"/>
</calcChain>
</file>

<file path=xl/sharedStrings.xml><?xml version="1.0" encoding="utf-8"?>
<sst xmlns="http://schemas.openxmlformats.org/spreadsheetml/2006/main" count="130124" uniqueCount="10955">
  <si>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</si>
  <si>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</si>
  <si>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</si>
  <si>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</si>
  <si>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</si>
  <si>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</si>
  <si>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</si>
  <si>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</si>
  <si>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</si>
  <si>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</si>
  <si>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</si>
  <si>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</si>
  <si>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</si>
  <si>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</si>
  <si>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</si>
  <si>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</si>
  <si>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</si>
  <si>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</si>
  <si>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</si>
  <si>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</si>
  <si>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</si>
  <si>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</si>
  <si>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</si>
  <si>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</si>
  <si>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</si>
  <si>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</si>
  <si>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</si>
  <si>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</si>
  <si>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</si>
  <si>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</si>
  <si>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</si>
  <si>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</si>
  <si>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</si>
  <si>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</si>
  <si>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</si>
  <si>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</si>
  <si>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</si>
  <si>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</si>
  <si>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</si>
  <si>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</si>
  <si>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</si>
  <si>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</si>
  <si>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</si>
  <si>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</si>
  <si>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</si>
  <si>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</si>
  <si>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</si>
  <si>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</si>
  <si>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</si>
  <si>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</si>
  <si>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</si>
  <si>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</si>
  <si>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</si>
  <si>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</si>
  <si>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</si>
  <si>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</si>
  <si>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</si>
  <si>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</si>
  <si>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</si>
  <si>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</si>
  <si>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</si>
  <si>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</si>
  <si>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</si>
  <si>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</si>
  <si>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</si>
  <si>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</si>
  <si>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</si>
  <si>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</si>
  <si>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</si>
  <si>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</si>
  <si>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</si>
  <si>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</si>
  <si>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</si>
  <si>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</si>
  <si>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</si>
  <si>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</si>
  <si>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</si>
  <si>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</si>
  <si>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</si>
  <si>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</si>
  <si>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</si>
  <si>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</si>
  <si>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</si>
  <si>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</si>
  <si>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</si>
  <si>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</si>
  <si>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</si>
  <si>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</si>
  <si>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</si>
  <si>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</si>
  <si>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</si>
  <si>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</si>
  <si>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</si>
  <si>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</si>
  <si>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</si>
  <si>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</si>
  <si>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</si>
  <si>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</si>
  <si>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</si>
  <si>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</si>
  <si>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</si>
  <si>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</si>
  <si>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</si>
  <si>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</si>
  <si>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</si>
  <si>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</si>
  <si>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</si>
  <si>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</si>
  <si>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</si>
  <si>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</si>
  <si>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</si>
  <si>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</si>
  <si>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</si>
  <si>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</si>
  <si>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</si>
  <si>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</si>
  <si>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</si>
  <si>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</si>
  <si>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</si>
  <si>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</si>
  <si>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</si>
  <si>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</si>
  <si>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</si>
  <si>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</si>
  <si>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</si>
  <si>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</si>
  <si>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</si>
  <si>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</si>
  <si>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</si>
  <si>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</si>
  <si>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</si>
  <si>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</si>
  <si>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</si>
  <si>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</si>
  <si>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</si>
  <si>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</si>
  <si>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</si>
  <si>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</si>
  <si>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</si>
  <si>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</si>
  <si>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</si>
  <si>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</si>
  <si>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</si>
  <si>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</si>
  <si>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</si>
  <si>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</si>
  <si>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</si>
  <si>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</si>
  <si>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</si>
  <si>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</si>
  <si>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</si>
  <si>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</si>
  <si>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</si>
  <si>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</si>
  <si>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</si>
  <si>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</si>
  <si>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</si>
  <si>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</si>
  <si>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</si>
  <si>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</si>
  <si>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</si>
  <si>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</si>
  <si>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</si>
  <si>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</si>
  <si>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</si>
  <si>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</si>
  <si>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</si>
  <si>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</si>
  <si>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</si>
  <si>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</si>
  <si>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</si>
  <si>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</si>
  <si>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</si>
  <si>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</si>
  <si>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</si>
  <si>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</si>
  <si>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</si>
  <si>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</si>
  <si>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</si>
  <si>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</si>
  <si>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</si>
  <si>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</si>
  <si>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</si>
  <si>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</si>
  <si>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</si>
  <si>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</si>
  <si>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</si>
  <si>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</si>
  <si>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</si>
  <si>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</si>
  <si>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</si>
  <si>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</si>
  <si>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</si>
  <si>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</si>
  <si>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</si>
  <si>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</si>
  <si>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</si>
  <si>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</si>
  <si>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</si>
  <si>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</si>
  <si>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</si>
  <si>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</si>
  <si>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</si>
  <si>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</si>
  <si>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</si>
  <si>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</si>
  <si>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</si>
  <si>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</si>
  <si>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</si>
  <si>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</si>
  <si>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</si>
  <si>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</si>
  <si>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</si>
  <si>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</si>
  <si>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</si>
  <si>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</si>
  <si>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</si>
  <si>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</si>
  <si>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</si>
  <si>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</si>
  <si>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</si>
  <si>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</si>
  <si>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</si>
  <si>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</si>
  <si>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</si>
  <si>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</si>
  <si>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</si>
  <si>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</si>
  <si>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</si>
  <si>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</si>
  <si>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</si>
  <si>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</si>
  <si>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</si>
  <si>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</si>
  <si>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</si>
  <si>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</si>
  <si>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</si>
  <si>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</si>
  <si>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</si>
  <si>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</si>
  <si>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</si>
  <si>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</si>
  <si>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</si>
  <si>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</si>
  <si>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</si>
  <si>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</si>
  <si>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</si>
  <si>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</si>
  <si>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</si>
  <si>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</si>
  <si>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</si>
  <si>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</si>
  <si>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</si>
  <si>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</si>
  <si>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</si>
  <si>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</si>
  <si>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</si>
  <si>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</si>
  <si>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</si>
  <si>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</si>
  <si>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</si>
  <si>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</si>
  <si>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</si>
  <si>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</si>
  <si>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</si>
  <si>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</si>
  <si>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</si>
  <si>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</si>
  <si>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</si>
  <si>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</si>
  <si>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</si>
  <si>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</si>
  <si>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</si>
  <si>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</si>
  <si>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</si>
  <si>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</si>
  <si>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</si>
  <si>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</si>
  <si>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</si>
  <si>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</si>
  <si>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</si>
  <si>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</si>
  <si>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</si>
  <si>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</si>
  <si>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</si>
  <si>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</si>
  <si>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</si>
  <si>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</si>
  <si>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</si>
  <si>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</si>
  <si>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</si>
  <si>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</si>
  <si>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</si>
  <si>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</si>
  <si>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</si>
  <si>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</si>
  <si>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</si>
  <si>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</si>
  <si>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</si>
  <si>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</si>
  <si>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</si>
  <si>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</si>
  <si>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</si>
  <si>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</si>
  <si>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</si>
  <si>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</si>
  <si>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</si>
  <si>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</si>
  <si>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</si>
  <si>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</si>
  <si>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</si>
  <si>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</si>
  <si>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</si>
  <si>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</si>
  <si>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</si>
  <si>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</si>
  <si>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</si>
  <si>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</si>
  <si>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</si>
  <si>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</si>
  <si>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</si>
  <si>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</si>
  <si>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</si>
  <si>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</si>
  <si>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</si>
  <si>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</si>
  <si>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</si>
  <si>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</si>
  <si>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</si>
  <si>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</si>
  <si>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</si>
  <si>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</si>
  <si>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</si>
  <si>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</si>
  <si>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</si>
  <si>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</si>
  <si>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</si>
  <si>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</si>
  <si>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</si>
  <si>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</si>
  <si>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</si>
  <si>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</si>
  <si>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</si>
  <si>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</si>
  <si>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</si>
  <si>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</si>
  <si>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</si>
  <si>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</si>
  <si>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</si>
  <si>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</si>
  <si>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</si>
  <si>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</si>
  <si>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</si>
  <si>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</si>
  <si>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</si>
  <si>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</si>
  <si>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</si>
  <si>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</si>
  <si>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</si>
  <si>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</si>
  <si>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</si>
  <si>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</si>
  <si>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</si>
  <si>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</si>
  <si>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</si>
  <si>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</si>
  <si>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</si>
  <si>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</si>
  <si>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</si>
  <si>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</si>
  <si>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</si>
  <si>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</si>
  <si>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</si>
  <si>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</si>
  <si>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</si>
  <si>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</si>
  <si>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</si>
  <si>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</si>
  <si>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</si>
  <si>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</si>
  <si>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</si>
  <si>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</si>
  <si>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</si>
  <si>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</si>
  <si>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</si>
  <si>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</si>
  <si>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</si>
  <si>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</si>
  <si>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</si>
  <si>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</si>
  <si>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</si>
  <si>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</si>
  <si>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</si>
  <si>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</si>
  <si>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</si>
  <si>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</si>
  <si>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</si>
  <si>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</si>
  <si>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</si>
  <si>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</si>
  <si>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</si>
  <si>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</si>
  <si>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</si>
  <si>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</si>
  <si>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</si>
  <si>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</si>
  <si>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</si>
  <si>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</si>
  <si>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</si>
  <si>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</si>
  <si>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</si>
  <si>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</si>
  <si>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</si>
  <si>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</si>
  <si>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</si>
  <si>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</si>
  <si>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</si>
  <si>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</si>
  <si>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</si>
  <si>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</si>
  <si>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</si>
  <si>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</si>
  <si>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</si>
  <si>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</si>
  <si>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</si>
  <si>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</si>
  <si>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</si>
  <si>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</si>
  <si>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</si>
  <si>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</si>
  <si>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</si>
  <si>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</si>
  <si>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</si>
  <si>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</si>
  <si>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</si>
  <si>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</si>
  <si>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</si>
  <si>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</si>
  <si>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</si>
  <si>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</si>
  <si>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</si>
  <si>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</si>
  <si>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</si>
  <si>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</si>
  <si>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</si>
  <si>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</si>
  <si>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</si>
  <si>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</si>
  <si>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</si>
  <si>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</si>
  <si>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</si>
  <si>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</si>
  <si>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</si>
  <si>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</si>
  <si>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</si>
  <si>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</si>
  <si>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</si>
  <si>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</si>
  <si>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</si>
  <si>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</si>
  <si>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</si>
  <si>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</si>
  <si>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</si>
  <si>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</si>
  <si>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</si>
  <si>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</si>
  <si>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</si>
  <si>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</si>
  <si>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</si>
  <si>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</si>
  <si>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</si>
  <si>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</si>
  <si>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</si>
  <si>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</si>
  <si>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</si>
  <si>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</si>
  <si>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</si>
  <si>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</si>
  <si>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</si>
  <si>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</si>
  <si>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</si>
  <si>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</si>
  <si>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</si>
  <si>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</si>
  <si>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</si>
  <si>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</si>
  <si>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</si>
  <si>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</si>
  <si>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</si>
  <si>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</si>
  <si>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</si>
  <si>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</si>
  <si>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</si>
  <si>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</si>
  <si>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</si>
  <si>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</si>
  <si>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</si>
  <si>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</si>
  <si>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</si>
  <si>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</si>
  <si>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</si>
  <si>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</si>
  <si>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</si>
  <si>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</si>
  <si>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</si>
  <si>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</si>
  <si>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</si>
  <si>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</si>
  <si>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</si>
  <si>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</si>
  <si>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</si>
  <si>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</si>
  <si>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</si>
  <si>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</si>
  <si>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</si>
  <si>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</si>
  <si>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</si>
  <si>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</si>
  <si>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</si>
  <si>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</si>
  <si>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</si>
  <si>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</si>
  <si>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</si>
  <si>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</si>
  <si>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</si>
  <si>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</si>
  <si>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</si>
  <si>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</si>
  <si>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</si>
  <si>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</si>
  <si>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</si>
  <si>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</si>
  <si>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</si>
  <si>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</si>
  <si>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</si>
  <si>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</si>
  <si>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</si>
  <si>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</si>
  <si>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</si>
  <si>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</si>
  <si>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</si>
  <si>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</si>
  <si>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</si>
  <si>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</si>
  <si>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</si>
  <si>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</si>
  <si>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</si>
  <si>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</si>
  <si>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</si>
  <si>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</si>
  <si>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</si>
  <si>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</si>
  <si>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</si>
  <si>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</si>
  <si>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</si>
  <si>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</si>
  <si>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</si>
  <si>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</si>
  <si>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</si>
  <si>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</si>
  <si>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</si>
  <si>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</si>
  <si>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</si>
  <si>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</si>
  <si>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</si>
  <si>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</si>
  <si>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</si>
  <si>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</si>
  <si>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</si>
  <si>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</si>
  <si>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</si>
  <si>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</si>
  <si>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</si>
  <si>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</si>
  <si>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</si>
  <si>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</si>
  <si>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</si>
  <si>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</si>
  <si>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</si>
  <si>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</si>
  <si>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</si>
  <si>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</si>
  <si>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</si>
  <si>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</si>
  <si>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</si>
  <si>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</si>
  <si>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</si>
  <si>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</si>
  <si>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</si>
  <si>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</si>
  <si>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</si>
  <si>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</si>
  <si>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</si>
  <si>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</si>
  <si>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</si>
  <si>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</si>
  <si>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</si>
  <si>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</si>
  <si>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</si>
  <si>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</si>
  <si>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</si>
  <si>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</si>
  <si>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</si>
  <si>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</si>
  <si>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</si>
  <si>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</si>
  <si>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</si>
  <si>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</si>
  <si>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</si>
  <si>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</si>
  <si>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</si>
  <si>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</si>
  <si>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</si>
  <si>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</si>
  <si>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</si>
  <si>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</si>
  <si>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</si>
  <si>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</si>
  <si>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</si>
  <si>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</si>
  <si>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</si>
  <si>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</si>
  <si>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</si>
  <si>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</si>
  <si>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</si>
  <si>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</si>
  <si>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</si>
  <si>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</si>
  <si>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</si>
  <si>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</si>
  <si>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</si>
  <si>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</si>
  <si>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</si>
  <si>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</si>
  <si>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</si>
  <si>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</si>
  <si>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</si>
  <si>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</si>
  <si>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</si>
  <si>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</si>
  <si>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</si>
  <si>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</si>
  <si>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</si>
  <si>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</si>
  <si>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</si>
  <si>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</si>
  <si>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</si>
  <si>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</si>
  <si>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</si>
  <si>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</si>
  <si>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</si>
  <si>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</si>
  <si>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</si>
  <si>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</si>
  <si>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</si>
  <si>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</si>
  <si>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</si>
  <si>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</si>
  <si>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</si>
  <si>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</si>
  <si>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</si>
  <si>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</si>
  <si>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</si>
  <si>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</si>
  <si>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</si>
  <si>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</si>
  <si>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</si>
  <si>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</si>
  <si>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</si>
  <si>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</si>
  <si>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</si>
  <si>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</si>
  <si>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</si>
  <si>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</si>
  <si>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</si>
  <si>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</si>
  <si>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</si>
  <si>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</si>
  <si>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</si>
  <si>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</si>
  <si>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</si>
  <si>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</si>
  <si>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</si>
  <si>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</si>
  <si>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</si>
  <si>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</si>
  <si>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</si>
  <si>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</si>
  <si>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</si>
  <si>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</si>
  <si>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</si>
  <si>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</si>
  <si>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</si>
  <si>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</si>
  <si>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</si>
  <si>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</si>
  <si>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</si>
  <si>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</si>
  <si>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</si>
  <si>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</si>
  <si>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</si>
  <si>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</si>
  <si>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</si>
  <si>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</si>
  <si>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</si>
  <si>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</si>
  <si>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</si>
  <si>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</si>
  <si>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</si>
  <si>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</si>
  <si>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</si>
  <si>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</si>
  <si>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</si>
  <si>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</si>
  <si>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</si>
  <si>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</si>
  <si>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</si>
  <si>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</si>
  <si>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</si>
  <si>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</si>
  <si>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</si>
  <si>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</si>
  <si>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</si>
  <si>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</si>
  <si>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</si>
  <si>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</si>
  <si>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</si>
  <si>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</si>
  <si>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</si>
  <si>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</si>
  <si>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</si>
  <si>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</si>
  <si>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</si>
  <si>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</si>
  <si>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</si>
  <si>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</si>
  <si>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</si>
  <si>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</si>
  <si>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</si>
  <si>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</si>
  <si>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</si>
  <si>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</si>
  <si>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</si>
  <si>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</si>
  <si>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</si>
  <si>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</si>
  <si>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</si>
  <si>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</si>
  <si>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</si>
  <si>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</si>
  <si>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</si>
  <si>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</si>
  <si>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</si>
  <si>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</si>
  <si>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</si>
  <si>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</si>
  <si>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</si>
  <si>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</si>
  <si>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</si>
  <si>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</si>
  <si>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</si>
  <si>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</si>
  <si>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</si>
  <si>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</si>
  <si>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</si>
  <si>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</si>
  <si>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</si>
  <si>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</si>
  <si>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</si>
  <si>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</si>
  <si>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</si>
  <si>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</si>
  <si>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</si>
  <si>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</si>
  <si>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</si>
  <si>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</si>
  <si>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</si>
  <si>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</si>
  <si>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</si>
  <si>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</si>
  <si>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</si>
  <si>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</si>
  <si>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</si>
  <si>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</si>
  <si>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</si>
  <si>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</si>
  <si>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</si>
  <si>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</si>
  <si>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</si>
  <si>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</si>
  <si>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</si>
  <si>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</si>
  <si>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</si>
  <si>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</si>
  <si>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</si>
  <si>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</si>
  <si>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</si>
  <si>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</si>
  <si>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</si>
  <si>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</si>
  <si>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</si>
  <si>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</si>
  <si>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</si>
  <si>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</si>
  <si>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</si>
  <si>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</si>
  <si>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</si>
  <si>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</si>
  <si>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</si>
  <si>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</si>
  <si>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</si>
  <si>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</si>
  <si>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</si>
  <si>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</si>
  <si>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</si>
  <si>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</si>
  <si>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</si>
  <si>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</si>
  <si>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</si>
  <si>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</si>
  <si>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</si>
  <si>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</si>
  <si>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</si>
  <si>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</si>
  <si>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</si>
  <si>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</si>
  <si>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</si>
  <si>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</si>
  <si>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</si>
  <si>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</si>
  <si>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</si>
  <si>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</si>
  <si>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</si>
  <si>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</si>
  <si>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</si>
  <si>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</si>
  <si>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</si>
  <si>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</si>
  <si>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</si>
  <si>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</si>
  <si>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</si>
  <si>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</si>
  <si>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</si>
  <si>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</si>
  <si>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</si>
  <si>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</si>
  <si>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</si>
  <si>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</si>
  <si>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</si>
  <si>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</si>
  <si>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</si>
  <si>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</si>
  <si>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</si>
  <si>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</si>
  <si>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</si>
  <si>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</si>
  <si>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</si>
  <si>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</si>
  <si>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</si>
  <si>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</si>
  <si>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</si>
  <si>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</si>
  <si>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</si>
  <si>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</si>
  <si>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</si>
  <si>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</si>
  <si>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</si>
  <si>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</si>
  <si>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</si>
  <si>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</si>
  <si>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</si>
  <si>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</si>
  <si>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</si>
  <si>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</si>
  <si>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</si>
  <si>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</si>
  <si>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</si>
  <si>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</si>
  <si>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</si>
  <si>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</si>
  <si>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</si>
  <si>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</si>
  <si>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</si>
  <si>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</si>
  <si>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</si>
  <si>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</si>
  <si>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</si>
  <si>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</si>
  <si>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</si>
  <si>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</si>
  <si>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</si>
  <si>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</si>
  <si>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</si>
  <si>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</si>
  <si>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</si>
  <si>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</si>
  <si>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</si>
  <si>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</si>
  <si>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</si>
  <si>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</si>
  <si>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</si>
  <si>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</si>
  <si>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</si>
  <si>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</si>
  <si>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</si>
  <si>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</si>
  <si>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</si>
  <si>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</si>
  <si>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</si>
  <si>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</si>
  <si>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</si>
  <si>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</si>
  <si>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</si>
  <si>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</si>
  <si>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</si>
  <si>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</si>
  <si>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</si>
  <si>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</si>
  <si>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</si>
  <si>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</si>
  <si>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</si>
  <si>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</si>
  <si>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</si>
  <si>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</si>
  <si>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</si>
  <si>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</si>
  <si>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</si>
  <si>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</si>
  <si>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</si>
  <si>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</si>
  <si>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</si>
  <si>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</si>
  <si>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</si>
  <si>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</si>
  <si>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</si>
  <si>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</si>
  <si>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</si>
  <si>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</si>
  <si>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</si>
  <si>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</si>
  <si>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</si>
  <si>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</si>
  <si>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</si>
  <si>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</si>
  <si>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</si>
  <si>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</si>
  <si>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</si>
  <si>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</si>
  <si>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</si>
  <si>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</si>
  <si>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</si>
  <si>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</si>
  <si>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</si>
  <si>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</si>
  <si>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</si>
  <si>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</si>
  <si>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</si>
  <si>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</si>
  <si>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</si>
  <si>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</si>
  <si>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</si>
  <si>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</si>
  <si>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</si>
  <si>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</si>
  <si>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</si>
  <si>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</si>
  <si>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</si>
  <si>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</si>
  <si>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</si>
  <si>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</si>
  <si>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</si>
  <si>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</si>
  <si>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</si>
  <si>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</si>
  <si>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</si>
  <si>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</si>
  <si>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</si>
  <si>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</si>
  <si>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</si>
  <si>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</si>
  <si>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</si>
  <si>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</si>
  <si>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</si>
  <si>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</si>
  <si>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</si>
  <si>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</si>
  <si>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</si>
  <si>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</si>
  <si>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</si>
  <si>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</si>
  <si>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</si>
  <si>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</si>
  <si>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</si>
  <si>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</si>
  <si>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</si>
  <si>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</si>
  <si>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</si>
  <si>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</si>
  <si>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</si>
  <si>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</si>
  <si>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</si>
  <si>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</si>
  <si>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</si>
  <si>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</si>
  <si>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</si>
  <si>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</si>
  <si>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</si>
  <si>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</si>
  <si>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</si>
  <si>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</si>
  <si>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</si>
  <si>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</si>
  <si>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</si>
  <si>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</si>
  <si>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</si>
  <si>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</si>
  <si>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</si>
  <si>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</si>
  <si>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</si>
  <si>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</si>
  <si>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</si>
  <si>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</si>
  <si>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</si>
  <si>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</si>
  <si>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</si>
  <si>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</si>
  <si>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</si>
  <si>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</si>
  <si>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</si>
  <si>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</si>
  <si>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</si>
  <si>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</si>
  <si>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</si>
  <si>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</si>
  <si>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</si>
  <si>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</si>
  <si>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</si>
  <si>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</si>
  <si>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</si>
  <si>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</si>
  <si>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</si>
  <si>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</si>
  <si>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</si>
  <si>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</si>
  <si>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</si>
  <si>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</si>
  <si>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</si>
  <si>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</si>
  <si>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</si>
  <si>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</si>
  <si>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</si>
  <si>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</si>
  <si>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</si>
  <si>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</si>
  <si>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</si>
  <si>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</si>
  <si>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</si>
  <si>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</si>
  <si>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</si>
  <si>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</si>
  <si>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</si>
  <si>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</si>
  <si>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</si>
  <si>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</si>
  <si>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</si>
  <si>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</si>
  <si>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</si>
  <si>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</si>
  <si>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</si>
  <si>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</si>
  <si>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</si>
  <si>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</si>
  <si>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</si>
  <si>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</si>
  <si>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</si>
  <si>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</si>
  <si>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</si>
  <si>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</si>
  <si>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</si>
  <si>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</si>
  <si>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</si>
  <si>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</si>
  <si>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</si>
  <si>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</si>
  <si>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</si>
  <si>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</si>
  <si>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</si>
  <si>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</si>
  <si>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</si>
  <si>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</si>
  <si>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</si>
  <si>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</si>
  <si>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</si>
  <si>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</si>
  <si>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</si>
  <si>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</si>
  <si>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</si>
  <si>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</si>
  <si>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</si>
  <si>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</si>
  <si>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</si>
  <si>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</si>
  <si>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</si>
  <si>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</si>
  <si>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</si>
  <si>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</si>
  <si>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</si>
  <si>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</si>
  <si>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</si>
  <si>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</si>
  <si>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</si>
  <si>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</si>
  <si>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</si>
  <si>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</si>
  <si>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</si>
  <si>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</si>
  <si>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</si>
  <si>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</si>
  <si>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</si>
  <si>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</si>
  <si>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</si>
  <si>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</si>
  <si>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</si>
  <si>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</si>
  <si>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</si>
  <si>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</si>
  <si>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</si>
  <si>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</si>
  <si>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</si>
  <si>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</si>
  <si>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</si>
  <si>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</si>
  <si>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</si>
  <si>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</si>
  <si>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</si>
  <si>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</si>
  <si>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</si>
  <si>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</si>
  <si>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</si>
  <si>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</si>
  <si>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</si>
  <si>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</si>
  <si>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</si>
  <si>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</si>
  <si>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</si>
  <si>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</si>
  <si>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</si>
  <si>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</si>
  <si>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</si>
  <si>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</si>
  <si>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</si>
  <si>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</si>
  <si>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</si>
  <si>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</si>
  <si>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</si>
  <si>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</si>
  <si>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</si>
  <si>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</si>
  <si>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</si>
  <si>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</si>
  <si>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</si>
  <si>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</si>
  <si>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</si>
  <si>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</si>
  <si>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</si>
  <si>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</si>
  <si>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</si>
  <si>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</si>
  <si>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</si>
  <si>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</si>
  <si>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</si>
  <si>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</si>
  <si>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</si>
  <si>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</si>
  <si>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</si>
  <si>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</si>
  <si>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</si>
  <si>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</si>
  <si>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</si>
  <si>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</si>
  <si>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</si>
  <si>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</si>
  <si>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</si>
  <si>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</si>
  <si>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</si>
  <si>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</si>
  <si>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</si>
  <si>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</si>
  <si>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</si>
  <si>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</si>
  <si>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</si>
  <si>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</si>
  <si>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</si>
  <si>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</si>
  <si>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</si>
  <si>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</si>
  <si>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</si>
  <si>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</si>
  <si>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</si>
  <si>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</si>
  <si>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</si>
  <si>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</si>
  <si>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</si>
  <si>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</si>
  <si>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</si>
  <si>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</si>
  <si>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</si>
  <si>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</si>
  <si>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</si>
  <si>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</si>
  <si>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</si>
  <si>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</si>
  <si>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</si>
  <si>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</si>
  <si>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</si>
  <si>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</si>
  <si>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</si>
  <si>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</si>
  <si>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</si>
  <si>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</si>
  <si>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</si>
  <si>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</si>
  <si>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</si>
  <si>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</si>
  <si>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</si>
  <si>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</si>
  <si>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</si>
  <si>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</si>
  <si>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</si>
  <si>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</si>
  <si>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</si>
  <si>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</si>
  <si>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</si>
  <si>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</si>
  <si>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</si>
  <si>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</si>
  <si>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</si>
  <si>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</si>
  <si>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</si>
  <si>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</si>
  <si>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</si>
  <si>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</si>
  <si>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</si>
  <si>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</si>
  <si>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</si>
  <si>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</si>
  <si>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</si>
  <si>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</si>
  <si>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</si>
  <si>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</si>
  <si>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</si>
  <si>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</si>
  <si>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</si>
  <si>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</si>
  <si>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</si>
  <si>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</si>
  <si>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</si>
  <si>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</si>
  <si>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</si>
  <si>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</si>
  <si>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</si>
  <si>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</si>
  <si>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</si>
  <si>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</si>
  <si>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</si>
  <si>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</si>
  <si>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</si>
  <si>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</si>
  <si>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</si>
  <si>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</si>
  <si>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</si>
  <si>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</si>
  <si>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</si>
  <si>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</si>
  <si>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</si>
  <si>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</si>
  <si>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</si>
  <si>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</si>
  <si>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</si>
  <si>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</si>
  <si>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</si>
  <si>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</si>
  <si>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</si>
  <si>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</si>
  <si>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</si>
  <si>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</si>
  <si>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</si>
  <si>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</si>
  <si>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</si>
  <si>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</si>
  <si>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</si>
  <si>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</si>
  <si>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</si>
  <si>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</si>
  <si>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</si>
  <si>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</si>
  <si>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</si>
  <si>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</si>
  <si>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</si>
  <si>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</si>
  <si>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</si>
  <si>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</si>
  <si>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</si>
  <si>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</si>
  <si>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</si>
  <si>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</si>
  <si>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</si>
  <si>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</si>
  <si>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</si>
  <si>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</si>
  <si>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</si>
  <si>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</si>
  <si>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</si>
  <si>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</si>
  <si>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</si>
  <si>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</si>
  <si>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</si>
  <si>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</si>
  <si>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</si>
  <si>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</si>
  <si>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</si>
  <si>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</si>
  <si>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</si>
  <si>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</si>
  <si>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</si>
  <si>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</si>
  <si>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</si>
  <si>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</si>
  <si>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</si>
  <si>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</si>
  <si>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</si>
  <si>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</si>
  <si>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</si>
  <si>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</si>
  <si>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</si>
  <si>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</si>
  <si>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</si>
  <si>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</si>
  <si>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</si>
  <si>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</si>
  <si>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</si>
  <si>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</si>
  <si>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</si>
  <si>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</si>
  <si>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</si>
  <si>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</si>
  <si>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</si>
  <si>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</si>
  <si>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</si>
  <si>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</si>
  <si>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</si>
  <si>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</si>
  <si>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</si>
  <si>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</si>
  <si>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</si>
  <si>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</si>
  <si>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</si>
  <si>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</si>
  <si>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</si>
  <si>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</si>
  <si>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</si>
  <si>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</si>
  <si>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</si>
  <si>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</si>
  <si>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</si>
  <si>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</si>
  <si>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</si>
  <si>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</si>
  <si>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</si>
  <si>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</si>
  <si>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</si>
  <si>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</si>
  <si>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</si>
  <si>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</si>
  <si>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</si>
  <si>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</si>
  <si>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</si>
  <si>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</si>
  <si>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</si>
  <si>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</si>
  <si>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</si>
  <si>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</si>
  <si>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</si>
  <si>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</si>
  <si>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</si>
  <si>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</si>
  <si>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</si>
  <si>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</si>
  <si>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</si>
  <si>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</si>
  <si>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</si>
  <si>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</si>
  <si>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</si>
  <si>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</si>
  <si>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</si>
  <si>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</si>
  <si>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</si>
  <si>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</si>
  <si>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</si>
  <si>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</si>
  <si>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</si>
  <si>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</si>
  <si>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</si>
  <si>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</si>
  <si>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</si>
  <si>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</si>
  <si>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</si>
  <si>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</si>
  <si>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</si>
  <si>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</si>
  <si>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</si>
  <si>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</si>
  <si>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</si>
  <si>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</si>
  <si>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</si>
  <si>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</si>
  <si>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</si>
  <si>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</si>
  <si>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</si>
  <si>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</si>
  <si>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</si>
  <si>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</si>
  <si>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</si>
  <si>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</si>
  <si>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</si>
  <si>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</si>
  <si>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</si>
  <si>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</si>
  <si>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</si>
  <si>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</si>
  <si>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</si>
  <si>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</si>
  <si>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</si>
  <si>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</si>
  <si>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</si>
  <si>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</si>
  <si>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</si>
  <si>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</si>
  <si>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</si>
  <si>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</si>
  <si>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</si>
  <si>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</si>
  <si>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</si>
  <si>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</si>
  <si>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</si>
  <si>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</si>
  <si>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</si>
  <si>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</si>
  <si>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</si>
  <si>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</si>
  <si>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</si>
  <si>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</si>
  <si>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</si>
  <si>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</si>
  <si>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</si>
  <si>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</si>
  <si>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</si>
  <si>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</si>
  <si>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</si>
  <si>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</si>
  <si>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</si>
  <si>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</si>
  <si>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</si>
  <si>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</si>
  <si>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</si>
  <si>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</si>
  <si>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</si>
  <si>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</si>
  <si>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</si>
  <si>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</si>
  <si>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</si>
  <si>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</si>
  <si>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</si>
  <si>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</si>
  <si>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</si>
  <si>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</si>
  <si>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</si>
  <si>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</si>
  <si>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</si>
  <si>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</si>
  <si>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</si>
  <si>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</si>
  <si>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</si>
  <si>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</si>
  <si>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</si>
  <si>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</si>
  <si>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</si>
  <si>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</si>
  <si>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</si>
  <si>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</si>
  <si>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</si>
  <si>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</si>
  <si>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</si>
  <si>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</si>
  <si>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</si>
  <si>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</si>
  <si>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</si>
  <si>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</si>
  <si>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</si>
  <si>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</si>
  <si>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</si>
  <si>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</si>
  <si>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</si>
  <si>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</si>
  <si>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</si>
  <si>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</si>
  <si>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</si>
  <si>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</si>
  <si>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</si>
  <si>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</si>
  <si>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</si>
  <si>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</si>
  <si>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</si>
  <si>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</si>
  <si>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</si>
  <si>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</si>
  <si>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</si>
  <si>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</si>
  <si>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</si>
  <si>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</si>
  <si>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</si>
  <si>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</si>
  <si>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</si>
  <si>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</si>
  <si>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</si>
  <si>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</si>
  <si>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</si>
  <si>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</si>
  <si>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</si>
  <si>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</si>
  <si>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</si>
  <si>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</si>
  <si>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</si>
  <si>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</si>
  <si>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</si>
  <si>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</si>
  <si>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</si>
  <si>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</si>
  <si>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</si>
  <si>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</si>
  <si>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</si>
  <si>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</si>
  <si>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</si>
  <si>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</si>
  <si>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</si>
  <si>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</si>
  <si>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</si>
  <si>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</si>
  <si>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</si>
  <si>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</si>
  <si>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</si>
  <si>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</si>
  <si>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</si>
  <si>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</si>
  <si>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</si>
  <si>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</si>
  <si>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</si>
  <si>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</si>
  <si>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</si>
  <si>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</si>
  <si>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</si>
  <si>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</si>
  <si>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</si>
  <si>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</si>
  <si>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</si>
  <si>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</si>
  <si>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</si>
  <si>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</si>
  <si>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</si>
  <si>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</si>
  <si>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</si>
  <si>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</si>
  <si>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</si>
  <si>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</si>
  <si>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</si>
  <si>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</si>
  <si>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</si>
  <si>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</si>
  <si>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</si>
  <si>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</si>
  <si>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</si>
  <si>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</si>
  <si>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</si>
  <si>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</si>
  <si>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</si>
  <si>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</si>
  <si>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</si>
  <si>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</si>
  <si>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</si>
  <si>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</si>
  <si>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</si>
  <si>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</si>
  <si>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</si>
  <si>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</si>
  <si>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</si>
  <si>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</si>
  <si>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</si>
  <si>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</si>
  <si>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</si>
  <si>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</si>
  <si>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</si>
  <si>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</si>
  <si>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</si>
  <si>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</si>
  <si>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</si>
  <si>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</si>
  <si>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</si>
  <si>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</si>
  <si>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</si>
  <si>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</si>
  <si>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</si>
  <si>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</si>
  <si>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</si>
  <si>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</si>
  <si>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</si>
  <si>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</si>
  <si>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</si>
  <si>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</si>
  <si>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</si>
  <si>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</si>
  <si>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</si>
  <si>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</si>
  <si>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</si>
  <si>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</si>
  <si>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</si>
  <si>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</si>
  <si>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</si>
  <si>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</si>
  <si>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</si>
  <si>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</si>
  <si>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</si>
  <si>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</si>
  <si>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</si>
  <si>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</si>
  <si>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</si>
  <si>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</si>
  <si>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</si>
  <si>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</si>
  <si>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</si>
  <si>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</si>
  <si>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</si>
  <si>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</si>
  <si>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</si>
  <si>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</si>
  <si>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</si>
  <si>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</si>
  <si>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</si>
  <si>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</si>
  <si>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</si>
  <si>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</si>
  <si>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</si>
  <si>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</si>
  <si>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</si>
  <si>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</si>
  <si>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</si>
  <si>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</si>
  <si>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</si>
  <si>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</si>
  <si>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</si>
  <si>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</si>
  <si>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</si>
  <si>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</si>
  <si>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</si>
  <si>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</si>
  <si>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</si>
  <si>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</si>
  <si>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</si>
  <si>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</si>
  <si>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</si>
  <si>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</si>
  <si>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</si>
  <si>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</si>
  <si>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</si>
  <si>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</si>
  <si>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</si>
  <si>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</si>
  <si>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</si>
  <si>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</si>
  <si>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</si>
  <si>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</si>
  <si>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</si>
  <si>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</si>
  <si>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</si>
  <si>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</si>
  <si>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</si>
  <si>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</si>
  <si>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</si>
  <si>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</si>
  <si>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</si>
  <si>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</si>
  <si>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</si>
  <si>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</si>
  <si>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</si>
  <si>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</si>
  <si>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</si>
  <si>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</si>
  <si>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</si>
  <si>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</si>
  <si>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</si>
  <si>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</si>
  <si>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</si>
  <si>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</si>
  <si>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</si>
  <si>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</si>
  <si>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</si>
  <si>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</si>
  <si>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</si>
  <si>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</si>
  <si>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</si>
  <si>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</si>
  <si>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</si>
  <si>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</si>
  <si>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</si>
  <si>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</si>
  <si>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</si>
  <si>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</si>
  <si>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</si>
  <si>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</si>
  <si>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</si>
  <si>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</si>
  <si>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</si>
  <si>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</si>
  <si>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</si>
  <si>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</si>
  <si>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</si>
  <si>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</si>
  <si>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</si>
  <si>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</si>
  <si>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</si>
  <si>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</si>
  <si>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</si>
  <si>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</si>
  <si>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</si>
  <si>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</si>
  <si>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</si>
  <si>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</si>
  <si>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</si>
  <si>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</si>
  <si>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</si>
  <si>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</si>
  <si>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</si>
  <si>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</si>
  <si>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</si>
  <si>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</si>
  <si>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</si>
  <si>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</si>
  <si>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</si>
  <si>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</si>
  <si>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</si>
  <si>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</si>
  <si>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</si>
  <si>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</si>
  <si>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</si>
  <si>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</si>
  <si>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</si>
  <si>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</si>
  <si>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</si>
  <si>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</si>
  <si>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</si>
  <si>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</si>
  <si>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</si>
  <si>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</si>
  <si>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</si>
  <si>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</si>
  <si>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</si>
  <si>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</si>
  <si>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</si>
  <si>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</si>
  <si>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</si>
  <si>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</si>
  <si>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</si>
  <si>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</si>
  <si>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</si>
  <si>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</si>
  <si>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</si>
  <si>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</si>
  <si>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</si>
  <si>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</si>
  <si>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</si>
  <si>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</si>
  <si>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</si>
  <si>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</si>
  <si>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</si>
  <si>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</si>
  <si>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</si>
  <si>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</si>
  <si>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</si>
  <si>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</si>
  <si>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</si>
  <si>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</si>
  <si>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</si>
  <si>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</si>
  <si>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</si>
  <si>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</si>
  <si>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</si>
  <si>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</si>
  <si>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</si>
  <si>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</si>
  <si>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</si>
  <si>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</si>
  <si>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</si>
  <si>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</si>
  <si>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</si>
  <si>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</si>
  <si>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</si>
  <si>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</si>
  <si>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</si>
  <si>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</si>
  <si>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</si>
  <si>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</si>
  <si>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</si>
  <si>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</si>
  <si>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</si>
  <si>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</si>
  <si>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</si>
  <si>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</si>
  <si>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</si>
  <si>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</si>
  <si>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</si>
  <si>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</si>
  <si>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</si>
  <si>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</si>
  <si>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</si>
  <si>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</si>
  <si>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</si>
  <si>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</si>
  <si>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</si>
  <si>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</si>
  <si>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</si>
  <si>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</si>
  <si>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</si>
  <si>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</si>
  <si>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</si>
  <si>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</si>
  <si>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</si>
  <si>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</si>
  <si>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</si>
  <si>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</si>
  <si>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</si>
  <si>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</si>
  <si>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</si>
  <si>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</si>
  <si>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</si>
  <si>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</si>
  <si>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</si>
  <si>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</si>
  <si>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</si>
  <si>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</si>
  <si>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</si>
  <si>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</si>
  <si>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</si>
  <si>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</si>
  <si>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</si>
  <si>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</si>
  <si>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</si>
  <si>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</si>
  <si>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</si>
  <si>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</si>
  <si>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</si>
  <si>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</si>
  <si>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</si>
  <si>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</si>
  <si>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</si>
  <si>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</si>
  <si>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</si>
  <si>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</si>
  <si>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</si>
  <si>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</si>
  <si>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</si>
  <si>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</si>
  <si>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</si>
  <si>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</si>
  <si>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</si>
  <si>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</si>
  <si>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</si>
  <si>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</si>
  <si>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</si>
  <si>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</si>
  <si>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</si>
  <si>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</si>
  <si>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</si>
  <si>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</si>
  <si>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</si>
  <si>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</si>
  <si>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</si>
  <si>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</si>
  <si>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</si>
  <si>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</si>
  <si>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</si>
  <si>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</si>
  <si>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</si>
  <si>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</si>
  <si>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</si>
  <si>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</si>
  <si>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</si>
  <si>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</si>
  <si>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</si>
  <si>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</si>
  <si>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</si>
  <si>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</si>
  <si>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</si>
  <si>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</si>
  <si>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</si>
  <si>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</si>
  <si>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</si>
  <si>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</si>
  <si>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</si>
  <si>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</si>
  <si>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</si>
  <si>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</si>
  <si>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</si>
  <si>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</si>
  <si>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</si>
  <si>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</si>
  <si>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</si>
  <si>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</si>
  <si>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</si>
  <si>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</si>
  <si>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</si>
  <si>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</si>
  <si>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</si>
  <si>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</si>
  <si>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</si>
  <si>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</si>
  <si>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</si>
  <si>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</si>
  <si>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</si>
  <si>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</si>
  <si>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</si>
  <si>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</si>
  <si>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</si>
  <si>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</si>
  <si>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</si>
  <si>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</si>
  <si>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</si>
  <si>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</si>
  <si>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</si>
  <si>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</si>
  <si>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</si>
  <si>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</si>
  <si>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</si>
  <si>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</si>
  <si>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</si>
  <si>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</si>
  <si>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</si>
  <si>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</si>
  <si>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</si>
  <si>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</si>
  <si>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</si>
  <si>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</si>
  <si>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</si>
  <si>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</si>
  <si>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</si>
  <si>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</si>
  <si>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</si>
  <si>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</si>
  <si>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</si>
  <si>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</si>
  <si>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</si>
  <si>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</si>
  <si>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</si>
  <si>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</si>
  <si>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</si>
  <si>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</si>
  <si>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</si>
  <si>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</si>
  <si>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</si>
  <si>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</si>
  <si>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</si>
  <si>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</si>
  <si>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</si>
  <si>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</si>
  <si>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</si>
  <si>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</si>
  <si>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</si>
  <si>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</si>
  <si>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</si>
  <si>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</si>
  <si>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</si>
  <si>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</si>
  <si>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</si>
  <si>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</si>
  <si>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</si>
  <si>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</si>
  <si>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</si>
  <si>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</si>
  <si>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</si>
  <si>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</si>
  <si>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</si>
  <si>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</si>
  <si>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</si>
  <si>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</si>
  <si>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</si>
  <si>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</si>
  <si>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</si>
  <si>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</si>
  <si>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</si>
  <si>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</si>
  <si>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</si>
  <si>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</si>
  <si>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</si>
  <si>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</si>
  <si>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</si>
  <si>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</si>
  <si>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</si>
  <si>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</si>
  <si>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</si>
  <si>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</si>
  <si>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</si>
  <si>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</si>
  <si>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</si>
  <si>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</si>
  <si>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</si>
  <si>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</si>
  <si>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</si>
  <si>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</si>
  <si>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</si>
  <si>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</si>
  <si>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</si>
  <si>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</si>
  <si>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</si>
  <si>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</si>
  <si>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</si>
  <si>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</si>
  <si>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</si>
  <si>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</si>
  <si>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</si>
  <si>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</si>
  <si>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</si>
  <si>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</si>
  <si>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</si>
  <si>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</si>
  <si>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</si>
  <si>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</si>
  <si>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</si>
  <si>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</si>
  <si>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</si>
  <si>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</si>
  <si>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</si>
  <si>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</si>
  <si>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</si>
  <si>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</si>
  <si>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</si>
  <si>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</si>
  <si>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</si>
  <si>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</si>
  <si>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</si>
  <si>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</si>
  <si>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</si>
  <si>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</si>
  <si>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</si>
  <si>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</si>
  <si>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</si>
  <si>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</si>
  <si>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</si>
  <si>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</si>
  <si>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</si>
  <si>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</si>
  <si>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</si>
  <si>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</si>
  <si>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</si>
  <si>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</si>
  <si>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</si>
  <si>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</si>
  <si>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</si>
  <si>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</si>
  <si>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</si>
  <si>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</si>
  <si>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</si>
  <si>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</si>
  <si>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</si>
  <si>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</si>
  <si>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</si>
  <si>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</si>
  <si>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</si>
  <si>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</si>
  <si>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</si>
  <si>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</si>
  <si>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</si>
  <si>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</si>
  <si>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</si>
  <si>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</si>
  <si>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</si>
  <si>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</si>
  <si>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</si>
  <si>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</si>
  <si>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</si>
  <si>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</si>
  <si>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</si>
  <si>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</si>
  <si>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</si>
  <si>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</si>
  <si>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</si>
  <si>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</si>
  <si>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</si>
  <si>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</si>
  <si>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</si>
  <si>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</si>
  <si>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</si>
  <si>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</si>
  <si>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</si>
  <si>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</si>
  <si>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</si>
  <si>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</si>
  <si>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</si>
  <si>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</si>
  <si>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</si>
  <si>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</si>
  <si>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</si>
  <si>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</si>
  <si>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</si>
  <si>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</si>
  <si>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</si>
  <si>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</si>
  <si>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</si>
  <si>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</si>
  <si>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</si>
  <si>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</si>
  <si>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</si>
  <si>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</si>
  <si>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</si>
  <si>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</si>
  <si>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</si>
  <si>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</si>
  <si>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</si>
  <si>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</si>
  <si>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</si>
  <si>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</si>
  <si>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</si>
  <si>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</si>
  <si>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</si>
  <si>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</si>
  <si>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</si>
  <si>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</si>
  <si>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</si>
  <si>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</si>
  <si>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</si>
  <si>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</si>
  <si>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</si>
  <si>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</si>
  <si>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</si>
  <si>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</si>
  <si>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</si>
  <si>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</si>
  <si>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</si>
  <si>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</si>
  <si>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</si>
  <si>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</si>
  <si>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</si>
  <si>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</si>
  <si>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</si>
  <si>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</si>
  <si>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</si>
  <si>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</si>
  <si>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</si>
  <si>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</si>
  <si>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</si>
  <si>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</si>
  <si>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</si>
  <si>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</si>
  <si>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</si>
  <si>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</si>
  <si>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</si>
  <si>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</si>
  <si>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</si>
  <si>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</si>
  <si>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</si>
  <si>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</si>
  <si>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</si>
  <si>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</si>
  <si>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</si>
  <si>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</si>
  <si>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</si>
  <si>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</si>
  <si>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</si>
  <si>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</si>
  <si>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</si>
  <si>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</si>
  <si>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</si>
  <si>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</si>
  <si>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</si>
  <si>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</si>
  <si>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</si>
  <si>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</si>
  <si>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</si>
  <si>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</si>
  <si>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</si>
  <si>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</si>
  <si>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</si>
  <si>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</si>
  <si>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</si>
  <si>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</si>
  <si>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</si>
  <si>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</si>
  <si>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</si>
  <si>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</si>
  <si>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</si>
  <si>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</si>
  <si>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</si>
  <si>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</si>
  <si>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</si>
  <si>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</si>
  <si>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</si>
  <si>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</si>
  <si>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</si>
  <si>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</si>
  <si>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</si>
  <si>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</si>
  <si>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</si>
  <si>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</si>
  <si>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</si>
  <si>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</si>
  <si>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</si>
  <si>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</si>
  <si>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</si>
  <si>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</si>
  <si>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</si>
  <si>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</si>
  <si>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</si>
  <si>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</si>
  <si>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</si>
  <si>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</si>
  <si>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</si>
  <si>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</si>
  <si>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</si>
  <si>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</si>
  <si>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</si>
  <si>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</si>
  <si>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</si>
  <si>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</si>
  <si>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</si>
  <si>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</si>
  <si>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</si>
  <si>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</si>
  <si>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</si>
  <si>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</si>
  <si>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</si>
  <si>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</si>
  <si>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</si>
  <si>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</si>
  <si>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</si>
  <si>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</si>
  <si>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</si>
  <si>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</si>
  <si>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</si>
  <si>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</si>
  <si>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</si>
  <si>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</si>
  <si>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</si>
  <si>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</si>
  <si>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</si>
  <si>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</si>
  <si>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</si>
  <si>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</si>
  <si>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</si>
  <si>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</si>
  <si>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</si>
  <si>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</si>
  <si>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</si>
  <si>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</si>
  <si>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</si>
  <si>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</si>
  <si>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</si>
  <si>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</si>
  <si>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</si>
  <si>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</si>
  <si>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</si>
  <si>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</si>
  <si>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</si>
  <si>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</si>
  <si>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</si>
  <si>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</si>
  <si>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</si>
  <si>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</si>
  <si>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</si>
  <si>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</si>
  <si>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</si>
  <si>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</si>
  <si>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</si>
  <si>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</si>
  <si>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</si>
  <si>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</si>
  <si>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</si>
  <si>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</si>
  <si>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</si>
  <si>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</si>
  <si>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</si>
  <si>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</si>
  <si>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</si>
  <si>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</si>
  <si>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</si>
  <si>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</si>
  <si>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</si>
  <si>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</si>
  <si>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</si>
  <si>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</si>
  <si>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</si>
  <si>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</si>
  <si>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</si>
  <si>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</si>
  <si>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</si>
  <si>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</si>
  <si>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</si>
  <si>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</si>
  <si>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</si>
  <si>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</si>
  <si>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</si>
  <si>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</si>
  <si>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</si>
  <si>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</si>
  <si>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</si>
  <si>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</si>
  <si>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</si>
  <si>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</si>
  <si>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</si>
  <si>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</si>
  <si>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</si>
  <si>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</si>
  <si>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</si>
  <si>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</si>
  <si>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</si>
  <si>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</si>
  <si>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</si>
  <si>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</si>
  <si>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</si>
  <si>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</si>
  <si>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</si>
  <si>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</si>
  <si>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</si>
  <si>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</si>
  <si>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</si>
  <si>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</si>
  <si>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</si>
  <si>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</si>
  <si>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</si>
  <si>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</si>
  <si>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</si>
  <si>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</si>
  <si>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</si>
  <si>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</si>
  <si>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</si>
  <si>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</si>
  <si>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</si>
  <si>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</si>
  <si>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</si>
  <si>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</si>
  <si>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</si>
  <si>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</si>
  <si>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</si>
  <si>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</si>
  <si>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</si>
  <si>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</si>
  <si>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</si>
  <si>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</si>
  <si>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</si>
  <si>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</si>
  <si>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</si>
  <si>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</si>
  <si>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</si>
  <si>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</si>
  <si>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</si>
  <si>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</si>
  <si>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</si>
  <si>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</si>
  <si>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</si>
  <si>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</si>
  <si>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</si>
  <si>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</si>
  <si>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</si>
  <si>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</si>
  <si>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</si>
  <si>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</si>
  <si>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</si>
  <si>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</si>
  <si>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</si>
  <si>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</si>
  <si>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</si>
  <si>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</si>
  <si>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</si>
  <si>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</si>
  <si>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</si>
  <si>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</si>
  <si>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</si>
  <si>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</si>
  <si>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</si>
  <si>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</si>
  <si>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</si>
  <si>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</si>
  <si>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</si>
  <si>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</si>
  <si>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</si>
  <si>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</si>
  <si>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</si>
  <si>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</si>
  <si>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</si>
  <si>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</si>
  <si>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</si>
  <si>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</si>
  <si>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</si>
  <si>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</si>
  <si>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</si>
  <si>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</si>
  <si>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</si>
  <si>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</si>
  <si>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</si>
  <si>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</si>
  <si>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</si>
  <si>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</si>
  <si>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</si>
  <si>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</si>
  <si>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</si>
  <si>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</si>
  <si>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</si>
  <si>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</si>
  <si>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</si>
  <si>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</si>
  <si>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</si>
  <si>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</si>
  <si>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</si>
  <si>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</si>
  <si>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</si>
  <si>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</si>
  <si>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</si>
  <si>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</si>
  <si>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</si>
  <si>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</si>
  <si>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</si>
  <si>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</si>
  <si>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</si>
  <si>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</si>
  <si>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</si>
  <si>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</si>
  <si>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</si>
  <si>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</si>
  <si>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</si>
  <si>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</si>
  <si>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</si>
  <si>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</si>
  <si>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</si>
  <si>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</si>
  <si>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</si>
  <si>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</si>
  <si>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</si>
  <si>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</si>
  <si>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</si>
  <si>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</si>
  <si>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</si>
  <si>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</si>
  <si>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</si>
  <si>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</si>
  <si>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</si>
  <si>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</si>
  <si>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</si>
  <si>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</si>
  <si>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</si>
  <si>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</si>
  <si>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</si>
  <si>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</si>
  <si>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</si>
  <si>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</si>
  <si>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</si>
  <si>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</si>
  <si>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</si>
  <si>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</si>
  <si>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</si>
  <si>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</si>
  <si>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</si>
  <si>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</si>
  <si>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</si>
  <si>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</si>
  <si>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</si>
  <si>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</si>
  <si>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</si>
  <si>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</si>
  <si>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</si>
  <si>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</si>
  <si>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</si>
  <si>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</si>
  <si>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</si>
  <si>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</si>
  <si>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</si>
  <si>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</si>
  <si>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</si>
  <si>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</si>
  <si>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</si>
  <si>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</si>
  <si>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</si>
  <si>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</si>
  <si>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</si>
  <si>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</si>
  <si>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</si>
  <si>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</si>
  <si>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</si>
  <si>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</si>
  <si>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</si>
  <si>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</si>
  <si>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</si>
  <si>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</si>
  <si>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</si>
  <si>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</si>
  <si>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</si>
  <si>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</si>
  <si>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</si>
  <si>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</si>
  <si>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</si>
  <si>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</si>
  <si>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</si>
  <si>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</si>
  <si>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</si>
  <si>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</si>
  <si>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</si>
  <si>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</si>
  <si>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</si>
  <si>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</si>
  <si>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</si>
  <si>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</si>
  <si>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</si>
  <si>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</si>
  <si>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</si>
  <si>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</si>
  <si>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</si>
  <si>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</si>
  <si>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</si>
  <si>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</si>
  <si>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</si>
  <si>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</si>
  <si>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</si>
  <si>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</si>
  <si>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</si>
  <si>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</si>
  <si>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</si>
  <si>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</si>
  <si>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</si>
  <si>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</si>
  <si>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</si>
  <si>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</si>
  <si>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</si>
  <si>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</si>
  <si>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</si>
  <si>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</si>
  <si>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</si>
  <si>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</si>
  <si>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</si>
  <si>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</si>
  <si>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</si>
  <si>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</si>
  <si>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</si>
  <si>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</si>
  <si>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</si>
  <si>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</si>
  <si>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</si>
  <si>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</si>
  <si>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</si>
  <si>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</si>
  <si>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</si>
  <si>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</si>
  <si>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</si>
  <si>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</si>
  <si>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</si>
  <si>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</si>
  <si>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</si>
  <si>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</si>
  <si>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</si>
  <si>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</si>
  <si>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</si>
  <si>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</si>
  <si>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</si>
  <si>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</si>
  <si>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</si>
  <si>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</si>
  <si>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</si>
  <si>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</si>
  <si>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</si>
  <si>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</si>
  <si>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</si>
  <si>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</si>
  <si>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</si>
  <si>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</si>
  <si>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</si>
  <si>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</si>
  <si>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</si>
  <si>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</si>
  <si>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</si>
  <si>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</si>
  <si>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</si>
  <si>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</si>
  <si>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</si>
  <si>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</si>
  <si>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</si>
  <si>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</si>
  <si>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</si>
  <si>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</si>
  <si>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</si>
  <si>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</si>
  <si>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</si>
  <si>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</si>
  <si>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</si>
  <si>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</si>
  <si>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</si>
  <si>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</si>
  <si>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</si>
  <si>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</si>
  <si>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</si>
  <si>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</si>
  <si>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</si>
  <si>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</si>
  <si>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</si>
  <si>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</si>
  <si>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</si>
  <si>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</si>
  <si>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</si>
  <si>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</si>
  <si>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</si>
  <si>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</si>
  <si>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</si>
  <si>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</si>
  <si>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</si>
  <si>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</si>
  <si>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</si>
  <si>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</si>
  <si>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</si>
  <si>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</si>
  <si>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</si>
  <si>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</si>
  <si>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</si>
  <si>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</si>
  <si>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</si>
  <si>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</si>
  <si>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</si>
  <si>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</si>
  <si>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</si>
  <si>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</si>
  <si>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</si>
  <si>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</si>
  <si>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</si>
  <si>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</si>
  <si>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</si>
  <si>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</si>
  <si>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</si>
  <si>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</si>
  <si>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</si>
  <si>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</si>
  <si>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</si>
  <si>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</si>
  <si>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</si>
  <si>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</si>
  <si>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</si>
  <si>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</si>
  <si>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</si>
  <si>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</si>
  <si>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</si>
  <si>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</si>
  <si>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</si>
  <si>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</si>
  <si>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</si>
  <si>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</si>
  <si>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</si>
  <si>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</si>
  <si>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</si>
  <si>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</si>
  <si>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</si>
  <si>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</si>
  <si>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</si>
  <si>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</si>
  <si>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</si>
  <si>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</si>
  <si>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</si>
  <si>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</si>
  <si>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</si>
  <si>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</si>
  <si>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</si>
  <si>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</si>
  <si>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</si>
  <si>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</si>
  <si>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</si>
  <si>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</si>
  <si>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</si>
  <si>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</si>
  <si>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</si>
  <si>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</si>
  <si>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</si>
  <si>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</si>
  <si>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</si>
  <si>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</si>
  <si>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</si>
  <si>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</si>
  <si>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</si>
  <si>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</si>
  <si>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</si>
  <si>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</si>
  <si>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</si>
  <si>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</si>
  <si>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</si>
  <si>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</si>
  <si>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</si>
  <si>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</si>
  <si>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</si>
  <si>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</si>
  <si>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</si>
  <si>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</si>
  <si>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</si>
  <si>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</si>
  <si>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</si>
  <si>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</si>
  <si>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</si>
  <si>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</si>
  <si>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</si>
  <si>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</si>
  <si>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</si>
  <si>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</si>
  <si>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</si>
  <si>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</si>
  <si>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</si>
  <si>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</si>
  <si>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</si>
  <si>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</si>
  <si>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</si>
  <si>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</si>
  <si>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</si>
  <si>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</si>
  <si>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</si>
  <si>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</si>
  <si>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</si>
  <si>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</si>
  <si>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</si>
  <si>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</si>
  <si>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</si>
  <si>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</si>
  <si>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</si>
  <si>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</si>
  <si>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</si>
  <si>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</si>
  <si>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</si>
  <si>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</si>
  <si>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</si>
  <si>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</si>
  <si>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</si>
  <si>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</si>
  <si>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</si>
  <si>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</si>
  <si>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</si>
  <si>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</si>
  <si>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</si>
  <si>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</si>
  <si>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</si>
  <si>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</si>
  <si>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</si>
  <si>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</si>
  <si>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</si>
  <si>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</si>
  <si>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</si>
  <si>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</si>
  <si>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</si>
  <si>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</si>
  <si>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</si>
  <si>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</si>
  <si>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</si>
  <si>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</si>
  <si>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</si>
  <si>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</si>
  <si>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</si>
  <si>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</si>
  <si>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</si>
  <si>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</si>
  <si>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</si>
  <si>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</si>
  <si>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</si>
  <si>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</si>
  <si>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</si>
  <si>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</si>
  <si>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</si>
  <si>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</si>
  <si>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</si>
  <si>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</si>
  <si>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</si>
  <si>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</si>
  <si>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</si>
  <si>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</si>
  <si>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</si>
  <si>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</si>
  <si>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</si>
  <si>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</si>
  <si>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</si>
  <si>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</si>
  <si>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</si>
  <si>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</si>
  <si>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</si>
  <si>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</si>
  <si>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</si>
  <si>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</si>
  <si>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</si>
  <si>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</si>
  <si>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</si>
  <si>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</si>
  <si>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</si>
  <si>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</si>
  <si>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</si>
  <si>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</si>
  <si>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</si>
  <si>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</si>
  <si>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</si>
  <si>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</si>
  <si>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</si>
  <si>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</si>
  <si>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</si>
  <si>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</si>
  <si>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</si>
  <si>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</si>
  <si>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</si>
  <si>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</si>
  <si>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</si>
  <si>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</si>
  <si>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</si>
  <si>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</si>
  <si>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</si>
  <si>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</si>
  <si>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</si>
  <si>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</si>
  <si>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</si>
  <si>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</si>
  <si>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</si>
  <si>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</si>
  <si>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</si>
  <si>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</si>
  <si>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</si>
  <si>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</si>
  <si>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</si>
  <si>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</si>
  <si>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</si>
  <si>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</si>
  <si>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</si>
  <si>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</si>
  <si>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</si>
  <si>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</si>
  <si>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</si>
  <si>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</si>
  <si>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</si>
  <si>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</si>
  <si>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</si>
  <si>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</si>
  <si>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</si>
  <si>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</si>
  <si>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</si>
  <si>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</si>
  <si>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</si>
  <si>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</si>
  <si>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</si>
  <si>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</si>
  <si>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</si>
  <si>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</si>
  <si>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</si>
  <si>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</si>
  <si>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</si>
  <si>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</si>
  <si>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</si>
  <si>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</si>
  <si>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</si>
  <si>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</si>
  <si>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</si>
  <si>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</si>
  <si>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</si>
  <si>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</si>
  <si>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</si>
  <si>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</si>
  <si>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</si>
  <si>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</si>
  <si>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</si>
  <si>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</si>
  <si>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</si>
  <si>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</si>
  <si>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</si>
  <si>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</si>
  <si>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</si>
  <si>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</si>
  <si>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</si>
  <si>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</si>
  <si>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</si>
  <si>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</si>
  <si>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</si>
  <si>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</si>
  <si>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</si>
  <si>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</si>
  <si>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</si>
  <si>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</si>
  <si>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</si>
  <si>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</si>
  <si>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</si>
  <si>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</si>
  <si>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</si>
  <si>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</si>
  <si>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</si>
  <si>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</si>
  <si>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</si>
  <si>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</si>
  <si>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</si>
  <si>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</si>
  <si>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</si>
  <si>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</si>
  <si>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</si>
  <si>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</si>
  <si>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</si>
  <si>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</si>
  <si>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</si>
  <si>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</si>
  <si>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</si>
  <si>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</si>
  <si>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</si>
  <si>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</si>
  <si>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</si>
  <si>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</si>
  <si>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</si>
  <si>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</si>
  <si>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</si>
  <si>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</si>
  <si>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</si>
  <si>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</si>
  <si>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</si>
  <si>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</si>
  <si>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</si>
  <si>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</si>
  <si>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</si>
  <si>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</si>
  <si>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</si>
  <si>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</si>
  <si>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</si>
  <si>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</si>
  <si>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</si>
  <si>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</si>
  <si>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</si>
  <si>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</si>
  <si>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</si>
  <si>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</si>
  <si>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</si>
  <si>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</si>
  <si>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</si>
  <si>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</si>
  <si>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</si>
  <si>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</si>
  <si>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</si>
  <si>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</si>
  <si>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</si>
  <si>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</si>
  <si>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</si>
  <si>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</si>
  <si>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</si>
  <si>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</si>
  <si>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</si>
  <si>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</si>
  <si>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</si>
  <si>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</si>
  <si>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</si>
  <si>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</si>
  <si>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</si>
  <si>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</si>
  <si>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</si>
  <si>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</si>
  <si>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</si>
  <si>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</si>
  <si>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</si>
  <si>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</si>
  <si>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</si>
  <si>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</si>
  <si>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</si>
  <si>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</si>
  <si>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</si>
  <si>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</si>
  <si>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</si>
  <si>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</si>
  <si>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</si>
  <si>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</si>
  <si>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</si>
  <si>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</si>
  <si>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</si>
  <si>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</si>
  <si>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</si>
  <si>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</si>
  <si>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</si>
  <si>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</si>
  <si>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</si>
  <si>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</si>
  <si>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</si>
  <si>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</si>
  <si>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</si>
  <si>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</si>
  <si>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</si>
  <si>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</si>
  <si>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</si>
  <si>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</si>
  <si>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</si>
  <si>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</si>
  <si>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</si>
  <si>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</si>
  <si>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</si>
  <si>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</si>
  <si>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</si>
  <si>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</si>
  <si>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</si>
  <si>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</si>
  <si>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</si>
  <si>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</si>
  <si>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</si>
  <si>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</si>
  <si>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</si>
  <si>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</si>
  <si>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</si>
  <si>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</si>
  <si>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</si>
  <si>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</si>
  <si>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</si>
  <si>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</si>
  <si>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</si>
  <si>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</si>
  <si>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</si>
  <si>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</si>
  <si>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</si>
  <si>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</si>
  <si>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</si>
  <si>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</si>
  <si>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</si>
  <si>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</si>
  <si>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</si>
  <si>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</si>
  <si>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</si>
  <si>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</si>
  <si>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</si>
  <si>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</si>
  <si>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</si>
  <si>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</si>
  <si>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</si>
  <si>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</si>
  <si>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</si>
  <si>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</si>
  <si>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</si>
  <si>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</si>
  <si>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</si>
  <si>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</si>
  <si>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</si>
  <si>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</si>
  <si>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</si>
  <si>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</si>
  <si>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</si>
  <si>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</si>
  <si>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</si>
  <si>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</si>
  <si>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</si>
  <si>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</si>
  <si>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</si>
  <si>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</si>
  <si>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</si>
  <si>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</si>
  <si>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</si>
  <si>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</si>
  <si>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</si>
  <si>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</si>
  <si>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</si>
  <si>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</si>
  <si>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</si>
  <si>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</si>
  <si>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</si>
  <si>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</si>
  <si>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</si>
  <si>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</si>
  <si>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</si>
  <si>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</si>
  <si>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</si>
  <si>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</si>
  <si>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</si>
  <si>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</si>
  <si>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</si>
  <si>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</si>
  <si>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</si>
  <si>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</si>
  <si>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</si>
  <si>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</si>
  <si>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</si>
  <si>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</si>
  <si>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</si>
  <si>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</si>
  <si>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</si>
  <si>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</si>
  <si>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</si>
  <si>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</si>
  <si>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</si>
  <si>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</si>
  <si>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</si>
  <si>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</si>
  <si>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</si>
  <si>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</si>
  <si>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</si>
  <si>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</si>
  <si>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</si>
  <si>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</si>
  <si>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</si>
  <si>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</si>
  <si>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</si>
  <si>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</si>
  <si>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</si>
  <si>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</si>
  <si>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</si>
  <si>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</si>
  <si>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</si>
  <si>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</si>
  <si>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</si>
  <si>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</si>
  <si>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</si>
  <si>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</si>
  <si>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</si>
  <si>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</si>
  <si>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</si>
  <si>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</si>
  <si>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</si>
  <si>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</si>
  <si>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</si>
  <si>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</si>
  <si>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</si>
  <si>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</si>
  <si>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</si>
  <si>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</si>
  <si>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</si>
  <si>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</si>
  <si>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</si>
  <si>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</si>
  <si>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</si>
  <si>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</si>
  <si>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</si>
  <si>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</si>
  <si>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</si>
  <si>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</si>
  <si>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</si>
  <si>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</si>
  <si>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</si>
  <si>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</si>
  <si>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</si>
  <si>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</si>
  <si>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</si>
  <si>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</si>
  <si>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</si>
  <si>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</si>
  <si>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</si>
  <si>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</si>
  <si>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</si>
  <si>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</si>
  <si>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</si>
  <si>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</si>
  <si>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</si>
  <si>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</si>
  <si>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</si>
  <si>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</si>
  <si>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</si>
  <si>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</si>
  <si>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</si>
  <si>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</si>
  <si>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</si>
  <si>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</si>
  <si>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</si>
  <si>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</si>
  <si>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</si>
  <si>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</si>
  <si>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</si>
  <si>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</si>
  <si>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</si>
  <si>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</si>
  <si>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</si>
  <si>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</si>
  <si>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</si>
  <si>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</si>
  <si>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</si>
  <si>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</si>
  <si>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</si>
  <si>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</si>
  <si>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</si>
  <si>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</si>
  <si>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</si>
  <si>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</si>
  <si>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</si>
  <si>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</si>
  <si>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</si>
  <si>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</si>
  <si>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</si>
  <si>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</si>
  <si>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</si>
  <si>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</si>
  <si>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</si>
  <si>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</si>
  <si>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</si>
  <si>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</si>
  <si>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</si>
  <si>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</si>
  <si>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</si>
  <si>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</si>
  <si>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</si>
  <si>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</si>
  <si>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</si>
  <si>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</si>
  <si>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</si>
  <si>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</si>
  <si>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</si>
  <si>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</si>
  <si>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</si>
  <si>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</si>
  <si>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</si>
  <si>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</si>
  <si>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</si>
  <si>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</si>
  <si>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</si>
  <si>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</si>
  <si>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</si>
  <si>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</si>
  <si>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</si>
  <si>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</si>
  <si>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</si>
  <si>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</si>
  <si>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</si>
  <si>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</si>
  <si>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</si>
  <si>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</si>
  <si>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</si>
  <si>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</si>
  <si>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</si>
  <si>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</si>
  <si>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</si>
  <si>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</si>
  <si>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</si>
  <si>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</si>
  <si>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</si>
  <si>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</si>
  <si>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</si>
  <si>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</si>
  <si>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</si>
  <si>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</si>
  <si>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</si>
  <si>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</si>
  <si>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</si>
  <si>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</si>
  <si>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</si>
  <si>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</si>
  <si>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</si>
  <si>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</si>
  <si>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</si>
  <si>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</si>
  <si>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</si>
  <si>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</si>
  <si>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</si>
  <si>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</si>
  <si>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</si>
  <si>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</si>
  <si>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</si>
  <si>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</si>
  <si>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</si>
  <si>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</si>
  <si>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</si>
  <si>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</si>
  <si>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</si>
  <si>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</si>
  <si>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</si>
  <si>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</si>
  <si>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</si>
  <si>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</si>
  <si>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</si>
  <si>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</si>
  <si>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</si>
  <si>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</si>
  <si>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</si>
  <si>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</si>
  <si>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</si>
  <si>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</si>
  <si>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</si>
  <si>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</si>
  <si>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</si>
  <si>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</si>
  <si>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</si>
  <si>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</si>
  <si>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</si>
  <si>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</si>
  <si>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</si>
  <si>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</si>
  <si>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</si>
  <si>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</si>
  <si>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</si>
  <si>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</si>
  <si>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</si>
  <si>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</si>
  <si>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</si>
  <si>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</si>
  <si>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</si>
  <si>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</si>
  <si>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</si>
  <si>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</si>
  <si>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</si>
  <si>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</si>
  <si>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</si>
  <si>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</si>
  <si>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</si>
  <si>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</si>
  <si>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</si>
  <si>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</si>
  <si>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</si>
  <si>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</si>
  <si>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</si>
  <si>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</si>
  <si>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</si>
  <si>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</si>
  <si>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</si>
  <si>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</si>
  <si>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</si>
  <si>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</si>
  <si>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</si>
  <si>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</si>
  <si>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</si>
  <si>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</si>
  <si>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</si>
  <si>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</si>
  <si>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</si>
  <si>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</si>
  <si>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</si>
  <si>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</si>
  <si>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</si>
  <si>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</si>
  <si>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</si>
  <si>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</si>
  <si>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</si>
  <si>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</si>
  <si>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</si>
  <si>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</si>
  <si>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</si>
  <si>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</si>
  <si>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</si>
  <si>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</si>
  <si>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</si>
  <si>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</si>
  <si>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</si>
  <si>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</si>
  <si>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</si>
  <si>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</si>
  <si>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</si>
  <si>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</si>
  <si>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</si>
  <si>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</si>
  <si>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</si>
  <si>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</si>
  <si>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</si>
  <si>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</si>
  <si>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</si>
  <si>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</si>
  <si>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</si>
  <si>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</si>
  <si>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</si>
  <si>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</si>
  <si>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</si>
  <si>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</si>
  <si>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</si>
  <si>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</si>
  <si>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</si>
  <si>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</si>
  <si>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</si>
  <si>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</si>
  <si>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</si>
  <si>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</si>
  <si>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</si>
  <si>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</si>
  <si>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</si>
  <si>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</si>
  <si>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</si>
  <si>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</si>
  <si>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</si>
  <si>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</si>
  <si>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</si>
  <si>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</si>
  <si>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</si>
  <si>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</si>
  <si>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</si>
  <si>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</si>
  <si>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</si>
  <si>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</si>
  <si>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</si>
  <si>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</si>
  <si>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</si>
  <si>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</si>
  <si>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</si>
  <si>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</si>
  <si>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</si>
  <si>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</si>
  <si>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</si>
  <si>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</si>
  <si>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</si>
  <si>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</si>
  <si>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</si>
  <si>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</si>
  <si>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</si>
  <si>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</si>
  <si>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</si>
  <si>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</si>
  <si>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</si>
  <si>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</si>
  <si>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</si>
  <si>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</si>
  <si>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</si>
  <si>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</si>
  <si>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</si>
  <si>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</si>
  <si>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</si>
  <si>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</si>
  <si>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</si>
  <si>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</si>
  <si>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</si>
  <si>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</si>
  <si>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</si>
  <si>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</si>
  <si>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</si>
  <si>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</si>
  <si>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</si>
  <si>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</si>
  <si>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</si>
  <si>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</si>
  <si>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</si>
  <si>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</si>
  <si>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</si>
  <si>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</si>
  <si>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</si>
  <si>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</si>
  <si>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</si>
  <si>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</si>
  <si>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</si>
  <si>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</si>
  <si>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</si>
  <si>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</si>
  <si>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</si>
  <si>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</si>
  <si>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</si>
  <si>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</si>
  <si>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</si>
  <si>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</si>
  <si>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</si>
  <si>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</si>
  <si>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</si>
  <si>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</si>
  <si>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</si>
  <si>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</si>
  <si>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</si>
  <si>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</si>
  <si>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</si>
  <si>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</si>
  <si>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</si>
  <si>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</si>
  <si>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</si>
  <si>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</si>
  <si>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</si>
  <si>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</si>
  <si>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</si>
  <si>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</si>
  <si>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</si>
  <si>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</si>
  <si>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</si>
  <si>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</si>
  <si>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</si>
  <si>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</si>
  <si>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</si>
  <si>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</si>
  <si>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</si>
  <si>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</si>
  <si>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</si>
  <si>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</si>
  <si>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</si>
  <si>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</si>
  <si>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</si>
  <si>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</si>
  <si>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</si>
  <si>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</si>
  <si>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</si>
  <si>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</si>
  <si>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</si>
  <si>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</si>
  <si>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</si>
  <si>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</si>
  <si>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</si>
  <si>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</si>
  <si>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</si>
  <si>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</si>
  <si>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</si>
  <si>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</si>
  <si>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</si>
  <si>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</si>
  <si>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</si>
  <si>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</si>
  <si>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</si>
  <si>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</si>
  <si>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</si>
  <si>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</si>
  <si>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</si>
  <si>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</si>
  <si>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</si>
  <si>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</si>
  <si>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</si>
  <si>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</si>
  <si>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</si>
  <si>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</si>
  <si>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</si>
  <si>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</si>
  <si>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</si>
  <si>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</si>
  <si>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</si>
  <si>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</si>
  <si>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</si>
  <si>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</si>
  <si>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</si>
  <si>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</si>
  <si>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</si>
  <si>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</si>
  <si>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</si>
  <si>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</si>
  <si>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</si>
  <si>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</si>
  <si>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</si>
  <si>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</si>
  <si>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</si>
  <si>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</si>
  <si>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</si>
  <si>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</si>
  <si>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</si>
  <si>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</si>
  <si>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</si>
  <si>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</si>
  <si>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</si>
  <si>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</si>
  <si>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</si>
  <si>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</si>
  <si>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</si>
  <si>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</si>
  <si>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</si>
  <si>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</si>
  <si>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</si>
  <si>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</si>
  <si>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</si>
  <si>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</si>
  <si>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</si>
  <si>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</si>
  <si>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</si>
  <si>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</si>
  <si>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</si>
  <si>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</si>
  <si>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</si>
  <si>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</si>
  <si>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</si>
  <si>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</si>
  <si>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</si>
  <si>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</si>
  <si>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</si>
  <si>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</si>
  <si>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</si>
  <si>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</si>
  <si>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</si>
  <si>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</si>
  <si>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</si>
  <si>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</si>
  <si>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</si>
  <si>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</si>
  <si>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</si>
  <si>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</si>
  <si>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</si>
  <si>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</si>
  <si>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</si>
  <si>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</si>
  <si>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</si>
  <si>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</si>
  <si>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</si>
  <si>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</si>
  <si>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</si>
  <si>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</si>
  <si>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</si>
  <si>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</si>
  <si>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</si>
  <si>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</si>
  <si>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</si>
  <si>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</si>
  <si>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</si>
  <si>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</si>
  <si>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</si>
  <si>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</si>
  <si>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</si>
  <si>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</si>
  <si>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</si>
  <si>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</si>
  <si>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</si>
  <si>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</si>
  <si>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</si>
  <si>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</si>
  <si>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</si>
  <si>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</si>
  <si>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</si>
  <si>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</si>
  <si>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</si>
  <si>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</si>
  <si>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</si>
  <si>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</si>
  <si>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</si>
  <si>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</si>
  <si>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</si>
  <si>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</si>
  <si>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</si>
  <si>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</si>
  <si>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</si>
  <si>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</si>
  <si>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</si>
  <si>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</si>
  <si>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</si>
  <si>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</si>
  <si>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</si>
  <si>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</si>
  <si>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</si>
  <si>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</si>
  <si>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</si>
  <si>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</si>
  <si>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</si>
  <si>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</si>
  <si>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</si>
  <si>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</si>
  <si>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</si>
  <si>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</si>
  <si>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</si>
  <si>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</si>
  <si>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</si>
  <si>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</si>
  <si>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</si>
  <si>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</si>
  <si>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</si>
  <si>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</si>
  <si>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</si>
  <si>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</si>
  <si>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</si>
  <si>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</si>
  <si>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</si>
  <si>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</si>
  <si>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</si>
  <si>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</si>
  <si>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</si>
  <si>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</si>
  <si>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</si>
  <si>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</si>
  <si>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</si>
  <si>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</si>
  <si>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</si>
  <si>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</si>
  <si>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</si>
  <si>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</si>
  <si>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</si>
  <si>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</si>
  <si>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</si>
  <si>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</si>
  <si>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</si>
  <si>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</si>
  <si>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</si>
  <si>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</si>
  <si>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</si>
  <si>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</si>
  <si>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</si>
  <si>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</si>
  <si>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</si>
  <si>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</si>
  <si>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</si>
  <si>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</si>
  <si>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</si>
  <si>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</si>
  <si>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</si>
  <si>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</si>
  <si>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</si>
  <si>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</si>
  <si>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</si>
  <si>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</si>
  <si>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</si>
  <si>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</si>
  <si>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</si>
  <si>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</si>
  <si>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</si>
  <si>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</si>
  <si>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</si>
  <si>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</si>
  <si>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</si>
  <si>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</si>
  <si>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</si>
  <si>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</si>
  <si>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</si>
  <si>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</si>
  <si>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</si>
  <si>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</si>
  <si>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</si>
  <si>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</si>
  <si>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</si>
  <si>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</si>
  <si>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</si>
  <si>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</si>
  <si>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</si>
  <si>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</si>
  <si>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</si>
  <si>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</si>
  <si>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</si>
  <si>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</si>
  <si>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</si>
  <si>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</si>
  <si>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</si>
  <si>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</si>
  <si>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</si>
  <si>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</si>
  <si>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</si>
  <si>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</si>
  <si>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</si>
  <si>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</si>
  <si>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</si>
  <si>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</si>
  <si>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</si>
  <si>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</si>
  <si>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</si>
  <si>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</si>
  <si>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</si>
  <si>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</si>
  <si>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</si>
  <si>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</si>
  <si>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</si>
  <si>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</si>
  <si>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</si>
  <si>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</si>
  <si>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</si>
  <si>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</si>
  <si>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</si>
  <si>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</si>
  <si>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</si>
  <si>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</si>
  <si>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</si>
  <si>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</si>
  <si>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</si>
  <si>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</si>
  <si>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</si>
  <si>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</si>
  <si>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</si>
  <si>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</si>
  <si>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</si>
  <si>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</si>
  <si>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</si>
  <si>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</si>
  <si>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</si>
  <si>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</si>
  <si>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</si>
  <si>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</si>
  <si>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</si>
  <si>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</si>
  <si>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</si>
  <si>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</si>
  <si>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</si>
  <si>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</si>
  <si>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</si>
  <si>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</si>
  <si>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</si>
  <si>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</si>
  <si>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</si>
  <si>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</si>
  <si>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</si>
  <si>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</si>
  <si>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</si>
  <si>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</si>
  <si>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</si>
  <si>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</si>
  <si>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</si>
  <si>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</si>
  <si>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</si>
  <si>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</si>
  <si>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</si>
  <si>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</si>
  <si>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</si>
  <si>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</si>
  <si>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</si>
  <si>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</si>
  <si>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</si>
  <si>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</si>
  <si>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</si>
  <si>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</si>
  <si>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</si>
  <si>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</si>
  <si>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</si>
  <si>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</si>
  <si>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</si>
  <si>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</si>
  <si>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</si>
  <si>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</si>
  <si>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</si>
  <si>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</si>
  <si>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</si>
  <si>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</si>
  <si>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</si>
  <si>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</si>
  <si>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</si>
  <si>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</si>
  <si>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</si>
  <si>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</si>
  <si>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</si>
  <si>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</si>
  <si>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</si>
  <si>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</si>
  <si>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</si>
  <si>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</si>
  <si>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</si>
  <si>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</si>
  <si>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</si>
  <si>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</si>
  <si>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</si>
  <si>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</si>
  <si>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</si>
  <si>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</si>
  <si>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</si>
  <si>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</si>
  <si>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</si>
  <si>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</si>
  <si>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</si>
  <si>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</si>
  <si>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</si>
  <si>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</si>
  <si>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</si>
  <si>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</si>
  <si>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</si>
  <si>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</si>
  <si>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</si>
  <si>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</si>
  <si>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</si>
  <si>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</si>
  <si>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</si>
  <si>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</si>
  <si>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</si>
  <si>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</si>
  <si>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</si>
  <si>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</si>
  <si>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</si>
  <si>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</si>
  <si>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</si>
  <si>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</si>
  <si>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</si>
  <si>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</si>
  <si>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</si>
  <si>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</si>
  <si>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</si>
  <si>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</si>
  <si>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</si>
  <si>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</si>
  <si>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</si>
  <si>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</si>
  <si>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</si>
  <si>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</si>
  <si>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</si>
  <si>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</si>
  <si>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</si>
  <si>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</si>
  <si>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</si>
  <si>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</si>
  <si>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</si>
  <si>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</si>
  <si>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</si>
  <si>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</si>
  <si>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</si>
  <si>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</si>
  <si>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</si>
  <si>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</si>
  <si>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</si>
  <si>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</si>
  <si>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</si>
  <si>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</si>
  <si>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</si>
  <si>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</si>
  <si>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</si>
  <si>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</si>
  <si>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</si>
  <si>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</si>
  <si>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</si>
  <si>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</si>
  <si>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</si>
  <si>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</si>
  <si>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</si>
  <si>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</si>
  <si>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</si>
  <si>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</si>
  <si>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</si>
  <si>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</si>
  <si>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</si>
  <si>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</si>
  <si>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</si>
  <si>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</si>
  <si>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</si>
  <si>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</si>
  <si>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</si>
  <si>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</si>
  <si>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</si>
  <si>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</si>
  <si>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</si>
  <si>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</si>
  <si>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</si>
  <si>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</si>
  <si>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</si>
  <si>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</si>
  <si>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</si>
  <si>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</si>
  <si>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</si>
  <si>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</si>
  <si>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</si>
  <si>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</si>
  <si>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</si>
  <si>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</si>
  <si>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</si>
  <si>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</si>
  <si>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</si>
  <si>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</si>
  <si>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</si>
  <si>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</si>
  <si>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</si>
  <si>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</si>
  <si>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</si>
  <si>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</si>
  <si>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</si>
  <si>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</si>
  <si>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</si>
  <si>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</si>
  <si>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</si>
  <si>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</si>
  <si>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</si>
  <si>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</si>
  <si>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</si>
  <si>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</si>
  <si>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</si>
  <si>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</si>
  <si>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</si>
  <si>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</si>
  <si>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</si>
  <si>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</si>
  <si>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</si>
  <si>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</si>
  <si>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</si>
  <si>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</si>
  <si>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</si>
  <si>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</si>
  <si>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</si>
  <si>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</si>
  <si>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</si>
  <si>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</si>
  <si>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</si>
  <si>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</si>
  <si>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</si>
  <si>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</si>
  <si>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</si>
  <si>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</si>
  <si>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</si>
  <si>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</si>
  <si>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</si>
  <si>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</si>
  <si>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</si>
  <si>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</si>
  <si>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</si>
  <si>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</si>
  <si>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</si>
  <si>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</si>
  <si>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</si>
  <si>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</si>
  <si>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</si>
  <si>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</si>
  <si>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</si>
  <si>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</si>
  <si>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</si>
  <si>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</si>
  <si>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</si>
  <si>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</si>
  <si>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</si>
  <si>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</si>
  <si>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</si>
  <si>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</si>
  <si>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</si>
  <si>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</si>
  <si>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</si>
  <si>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</si>
  <si>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</si>
  <si>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</si>
  <si>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</si>
  <si>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</si>
  <si>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</si>
  <si>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</si>
  <si>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</si>
  <si>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</si>
  <si>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</si>
  <si>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</si>
  <si>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</si>
  <si>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</si>
  <si>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</si>
  <si>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</si>
  <si>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</si>
  <si>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</si>
  <si>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</si>
  <si>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</si>
  <si>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</si>
  <si>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</si>
  <si>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</si>
  <si>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</si>
  <si>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</si>
  <si>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</si>
  <si>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</si>
  <si>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</si>
  <si>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</si>
  <si>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</si>
  <si>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</si>
  <si>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</si>
  <si>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</si>
  <si>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</si>
  <si>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</si>
  <si>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</si>
  <si>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</si>
  <si>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</si>
  <si>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</si>
  <si>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</si>
  <si>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</si>
  <si>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</si>
  <si>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</si>
  <si>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</si>
  <si>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</si>
  <si>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</si>
  <si>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</si>
  <si>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</si>
  <si>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</si>
  <si>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</si>
  <si>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</si>
  <si>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</si>
  <si>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</si>
  <si>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</si>
  <si>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</si>
  <si>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</si>
  <si>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</si>
  <si>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</si>
  <si>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</si>
  <si>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</si>
  <si>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</si>
  <si>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</si>
  <si>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</si>
  <si>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</si>
  <si>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</si>
  <si>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</si>
  <si>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</si>
  <si>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</si>
  <si>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</si>
  <si>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</si>
  <si>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</si>
  <si>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</si>
  <si>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</si>
  <si>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</si>
  <si>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</si>
  <si>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</si>
  <si>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</si>
  <si>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</si>
  <si>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</si>
  <si>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</si>
  <si>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</si>
  <si>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</si>
  <si>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</si>
  <si>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</si>
  <si>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</si>
  <si>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</si>
  <si>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</si>
  <si>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</si>
  <si>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</si>
  <si>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</si>
  <si>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</si>
  <si>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</si>
  <si>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</si>
  <si>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</si>
  <si>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</si>
  <si>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</si>
  <si>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</si>
  <si>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</si>
  <si>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</si>
  <si>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</si>
  <si>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</si>
  <si>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</si>
  <si>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</si>
  <si>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</si>
  <si>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</si>
  <si>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</si>
  <si>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</si>
  <si>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</si>
  <si>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</si>
  <si>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</si>
  <si>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</si>
  <si>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</si>
  <si>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</si>
  <si>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</si>
  <si>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</si>
  <si>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</si>
  <si>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</si>
  <si>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</si>
  <si>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</si>
  <si>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</si>
  <si>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</si>
  <si>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</si>
  <si>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</si>
  <si>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</si>
  <si>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</si>
  <si>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</si>
  <si>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</si>
  <si>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</si>
  <si>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</si>
  <si>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</si>
  <si>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</si>
  <si>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</si>
  <si>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</si>
  <si>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</si>
  <si>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</si>
  <si>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</si>
  <si>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</si>
  <si>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</si>
  <si>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</si>
  <si>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</si>
  <si>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</si>
  <si>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</si>
  <si>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</si>
  <si>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</si>
  <si>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</si>
  <si>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</si>
  <si>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</si>
  <si>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</si>
  <si>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</si>
  <si>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</si>
  <si>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</si>
  <si>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</si>
  <si>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</si>
  <si>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</si>
  <si>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</si>
  <si>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</si>
  <si>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</si>
  <si>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</si>
  <si>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</si>
  <si>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</si>
  <si>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</si>
  <si>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</si>
  <si>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</si>
  <si>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</si>
  <si>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</si>
  <si>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</si>
  <si>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</si>
  <si>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</si>
  <si>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</si>
  <si>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</si>
  <si>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</si>
  <si>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</si>
  <si>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</si>
  <si>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</si>
  <si>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</si>
  <si>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</si>
  <si>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</si>
  <si>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</si>
  <si>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</si>
  <si>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</si>
  <si>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</si>
  <si>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</si>
  <si>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</si>
  <si>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</si>
  <si>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</si>
  <si>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</si>
  <si>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</si>
  <si>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</si>
  <si>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</si>
  <si>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</si>
  <si>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</si>
  <si>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</si>
  <si>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</si>
  <si>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</si>
  <si>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</si>
  <si>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</si>
  <si>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</si>
  <si>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</si>
  <si>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</si>
  <si>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</si>
  <si>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</si>
  <si>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</si>
  <si>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</si>
  <si>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</si>
  <si>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</si>
  <si>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</si>
  <si>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</si>
  <si>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</si>
  <si>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</si>
  <si>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</si>
  <si>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</si>
  <si>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</si>
  <si>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</si>
  <si>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</si>
  <si>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</si>
  <si>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</si>
  <si>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</si>
  <si>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</si>
  <si>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</si>
  <si>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</si>
  <si>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</si>
  <si>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</si>
  <si>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</si>
  <si>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</si>
  <si>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</si>
  <si>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</si>
  <si>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</si>
  <si>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</si>
  <si>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</si>
  <si>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</si>
  <si>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</si>
  <si>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</si>
  <si>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</si>
  <si>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</si>
  <si>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</si>
  <si>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</si>
  <si>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</si>
  <si>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</si>
  <si>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</si>
  <si>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</si>
  <si>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</si>
  <si>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</si>
  <si>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</si>
  <si>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</si>
  <si>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</si>
  <si>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</si>
  <si>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</si>
  <si>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</si>
  <si>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</si>
  <si>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</si>
  <si>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</si>
  <si>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</si>
  <si>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</si>
  <si>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</si>
  <si>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</si>
  <si>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</si>
  <si>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</si>
  <si>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</si>
  <si>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</si>
  <si>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</si>
  <si>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</si>
  <si>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</si>
  <si>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</si>
  <si>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</si>
  <si>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</si>
  <si>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</si>
  <si>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</si>
  <si>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</si>
  <si>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</si>
  <si>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</si>
  <si>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</si>
  <si>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</si>
  <si>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</si>
  <si>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</si>
  <si>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</si>
  <si>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</si>
  <si>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</si>
  <si>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</si>
  <si>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</si>
  <si>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</si>
  <si>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</si>
  <si>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</si>
  <si>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</si>
  <si>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</si>
  <si>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</si>
  <si>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</si>
  <si>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</si>
  <si>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</si>
  <si>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</si>
  <si>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</si>
  <si>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</si>
  <si>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</si>
  <si>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</si>
  <si>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</si>
  <si>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</si>
  <si>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</si>
  <si>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</si>
  <si>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</si>
  <si>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</si>
  <si>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</si>
  <si>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</si>
  <si>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</si>
  <si>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</si>
  <si>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</si>
  <si>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</si>
  <si>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</si>
  <si>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</si>
  <si>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</si>
  <si>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</si>
  <si>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</si>
  <si>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</si>
  <si>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</si>
  <si>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</si>
  <si>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</si>
  <si>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</si>
  <si>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</si>
  <si>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</si>
  <si>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</si>
  <si>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</si>
  <si>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</si>
  <si>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</si>
  <si>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</si>
  <si>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</si>
  <si>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</si>
  <si>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</si>
  <si>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</si>
  <si>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</si>
  <si>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</si>
  <si>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</si>
  <si>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</si>
  <si>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</si>
  <si>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</si>
  <si>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</si>
  <si>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</si>
  <si>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</si>
  <si>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</si>
  <si>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</si>
  <si>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</si>
  <si>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</si>
  <si>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</si>
  <si>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</si>
  <si>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</si>
  <si>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</si>
  <si>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</si>
  <si>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</si>
  <si>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</si>
  <si>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</si>
  <si>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</si>
  <si>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</si>
  <si>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</si>
  <si>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</si>
  <si>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</si>
  <si>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</si>
  <si>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</si>
  <si>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</si>
  <si>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</si>
  <si>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</si>
  <si>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</si>
  <si>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</si>
  <si>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</si>
  <si>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</si>
  <si>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</si>
  <si>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</si>
  <si>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</si>
  <si>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</si>
  <si>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</si>
  <si>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</si>
  <si>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</si>
  <si>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</si>
  <si>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</si>
  <si>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</si>
  <si>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</si>
  <si>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</si>
  <si>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</si>
  <si>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</si>
  <si>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</si>
  <si>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</si>
  <si>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</si>
  <si>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</si>
  <si>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</si>
  <si>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</si>
  <si>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</si>
  <si>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</si>
  <si>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</si>
  <si>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</si>
  <si>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</si>
  <si>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</si>
  <si>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</si>
  <si>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</si>
  <si>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</si>
  <si>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</si>
  <si>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</si>
  <si>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</si>
  <si>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</si>
  <si>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</si>
  <si>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</si>
  <si>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</si>
  <si>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</si>
  <si>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</si>
  <si>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</si>
  <si>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</si>
  <si>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</si>
  <si>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</si>
  <si>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</si>
  <si>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</si>
  <si>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</si>
  <si>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</si>
  <si>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</si>
  <si>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</si>
  <si>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</si>
  <si>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</si>
  <si>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</si>
  <si>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</si>
  <si>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</si>
  <si>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</si>
  <si>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</si>
  <si>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</si>
  <si>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</si>
  <si>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</si>
  <si>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</si>
  <si>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</si>
  <si>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</si>
  <si>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</si>
  <si>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</si>
  <si>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</si>
  <si>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</si>
  <si>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</si>
  <si>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</si>
  <si>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</si>
  <si>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</si>
  <si>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</si>
  <si>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</si>
  <si>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</si>
  <si>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</si>
  <si>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</si>
  <si>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</si>
  <si>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</si>
  <si>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</si>
  <si>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</si>
  <si>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</si>
  <si>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</si>
  <si>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</si>
  <si>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</si>
  <si>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</si>
  <si>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</si>
  <si>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</si>
  <si>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</si>
  <si>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</si>
  <si>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</si>
  <si>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</si>
  <si>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</si>
  <si>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</si>
  <si>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</si>
  <si>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</si>
  <si>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</si>
  <si>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</si>
  <si>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</si>
  <si>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</si>
  <si>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</si>
  <si>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</si>
  <si>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</si>
  <si>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</si>
  <si>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</si>
  <si>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</si>
  <si>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</si>
  <si>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</si>
  <si>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</si>
  <si>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</si>
  <si>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</si>
  <si>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</si>
  <si>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</si>
  <si>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</si>
  <si>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</si>
  <si>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</si>
  <si>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</si>
  <si>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</si>
  <si>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</si>
  <si>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</si>
  <si>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</si>
  <si>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</si>
  <si>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</si>
  <si>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</si>
  <si>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</si>
  <si>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</si>
  <si>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</si>
  <si>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</si>
  <si>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</si>
  <si>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</si>
  <si>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</si>
  <si>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</si>
  <si>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</si>
  <si>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</si>
  <si>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</si>
  <si>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</si>
  <si>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</si>
  <si>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</si>
  <si>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</si>
  <si>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</si>
  <si>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</si>
  <si>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</si>
  <si>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</si>
  <si>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</si>
  <si>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</si>
  <si>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</si>
  <si>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</si>
  <si>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</si>
  <si>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</si>
  <si>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</si>
  <si>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</si>
  <si>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</si>
  <si>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</si>
  <si>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</si>
  <si>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</si>
  <si>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</si>
  <si>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</si>
  <si>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</si>
  <si>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</si>
  <si>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</si>
  <si>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</si>
  <si>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</si>
  <si>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</si>
  <si>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</si>
  <si>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</si>
  <si>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</si>
  <si>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</si>
  <si>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</si>
  <si>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</si>
  <si>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</si>
  <si>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</si>
  <si>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</si>
  <si>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</si>
  <si>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</si>
  <si>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</si>
  <si>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</si>
  <si>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</si>
  <si>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</si>
  <si>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</si>
  <si>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</si>
  <si>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</si>
  <si>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</si>
  <si>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</si>
  <si>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</si>
  <si>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</si>
  <si>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</si>
  <si>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</si>
  <si>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</si>
  <si>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</si>
  <si>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</si>
  <si>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</si>
  <si>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</si>
  <si>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</si>
  <si>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</si>
  <si>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</si>
  <si>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</si>
  <si>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</si>
  <si>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</si>
  <si>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</si>
  <si>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</si>
  <si>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</si>
  <si>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</si>
  <si>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</si>
  <si>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</si>
  <si>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</si>
  <si>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</si>
  <si>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</si>
  <si>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</si>
  <si>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</si>
  <si>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</si>
  <si>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</si>
  <si>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</si>
  <si>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</si>
  <si>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</si>
  <si>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</si>
  <si>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</si>
  <si>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</si>
  <si>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</si>
  <si>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</si>
  <si>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</si>
  <si>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</si>
  <si>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</si>
  <si>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</si>
  <si>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</si>
  <si>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</si>
  <si>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</si>
  <si>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</si>
  <si>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</si>
  <si>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</si>
  <si>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</si>
  <si>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</si>
  <si>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</si>
  <si>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</si>
  <si>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</si>
  <si>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</si>
  <si>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</si>
  <si>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</si>
  <si>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</si>
  <si>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</si>
  <si>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</si>
  <si>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</si>
  <si>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</si>
  <si>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</si>
  <si>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</si>
  <si>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</si>
  <si>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</si>
  <si>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</si>
  <si>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</si>
  <si>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</si>
  <si>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</si>
  <si>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</si>
  <si>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</si>
  <si>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</si>
  <si>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</si>
  <si>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</si>
  <si>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</si>
  <si>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</si>
  <si>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</si>
  <si>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</si>
  <si>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</si>
  <si>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</si>
  <si>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</si>
  <si>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</si>
  <si>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</si>
  <si>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</si>
  <si>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</si>
  <si>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</si>
  <si>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</si>
  <si>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</si>
  <si>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</si>
  <si>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</si>
  <si>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</si>
  <si>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</si>
  <si>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</si>
  <si>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</si>
  <si>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</si>
  <si>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</si>
  <si>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</si>
  <si>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</si>
  <si>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</si>
  <si>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</si>
  <si>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</si>
  <si>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</si>
  <si>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</si>
  <si>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</si>
  <si>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</si>
  <si>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</si>
  <si>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</si>
  <si>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</si>
  <si>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</si>
  <si>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</si>
  <si>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</si>
  <si>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</si>
  <si>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</si>
  <si>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</si>
  <si>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</si>
  <si>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</si>
  <si>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</si>
  <si>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</si>
  <si>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</si>
  <si>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</si>
  <si>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</si>
  <si>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</si>
  <si>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</si>
  <si>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</si>
  <si>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</si>
  <si>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</si>
  <si>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</si>
  <si>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</si>
  <si>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</si>
  <si>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</si>
  <si>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</si>
  <si>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</si>
  <si>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</si>
  <si>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</si>
  <si>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</si>
  <si>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</si>
  <si>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</si>
  <si>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</si>
  <si>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</si>
  <si>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</si>
  <si>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</si>
  <si>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</si>
  <si>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</si>
  <si>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</si>
  <si>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</si>
  <si>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</si>
  <si>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</si>
  <si>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</si>
  <si>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</si>
  <si>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</si>
  <si>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</si>
  <si>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</si>
  <si>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</si>
  <si>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</si>
  <si>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</si>
  <si>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</si>
  <si>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</si>
  <si>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</si>
  <si>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</si>
  <si>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</si>
  <si>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</si>
  <si>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</si>
  <si>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</si>
  <si>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</si>
  <si>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</si>
  <si>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</si>
  <si>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</si>
  <si>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</si>
  <si>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</si>
  <si>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</si>
  <si>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</si>
  <si>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</si>
  <si>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</si>
  <si>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</si>
  <si>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</si>
  <si>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</si>
  <si>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</si>
  <si>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</si>
  <si>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</si>
  <si>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</si>
  <si>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</si>
  <si>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</si>
  <si>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</si>
  <si>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</si>
  <si>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</si>
  <si>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</si>
  <si>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</si>
  <si>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</si>
  <si>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</si>
  <si>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</si>
  <si>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</si>
  <si>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</si>
  <si>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</si>
  <si>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</si>
  <si>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</si>
  <si>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</si>
  <si>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</si>
  <si>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</si>
  <si>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</si>
  <si>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</si>
  <si>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</si>
  <si>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</si>
  <si>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</si>
  <si>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</si>
  <si>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</si>
  <si>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</si>
  <si>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</si>
  <si>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</si>
  <si>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</si>
  <si>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</si>
  <si>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</si>
  <si>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</si>
  <si>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</si>
  <si>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</si>
  <si>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</si>
  <si>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</si>
  <si>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</si>
  <si>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</si>
  <si>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</si>
  <si>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</si>
  <si>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</si>
  <si>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</si>
  <si>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</si>
  <si>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</si>
  <si>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</si>
  <si>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</si>
  <si>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</si>
  <si>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</si>
  <si>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</si>
  <si>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</si>
  <si>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</si>
  <si>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</si>
  <si>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</si>
  <si>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</si>
  <si>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</si>
  <si>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</si>
  <si>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</si>
  <si>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</si>
  <si>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</si>
  <si>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</si>
  <si>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</si>
  <si>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</si>
  <si>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</si>
  <si>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</si>
  <si>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</si>
  <si>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</si>
  <si>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</si>
  <si>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</si>
  <si>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</si>
  <si>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</si>
  <si>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</si>
  <si>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</si>
  <si>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</si>
  <si>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</si>
  <si>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</si>
  <si>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</si>
  <si>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</si>
  <si>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</si>
  <si>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</si>
  <si>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</si>
  <si>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</si>
  <si>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</si>
  <si>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</si>
  <si>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</si>
  <si>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</si>
  <si>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</si>
  <si>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</si>
  <si>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</si>
  <si>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</si>
  <si>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</si>
  <si>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</si>
  <si>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</si>
  <si>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</si>
  <si>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</si>
  <si>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</si>
  <si>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</si>
  <si>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</si>
  <si>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</si>
  <si>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</si>
  <si>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</si>
  <si>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</si>
  <si>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</si>
  <si>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</si>
  <si>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</si>
  <si>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</si>
  <si>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</si>
  <si>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</si>
  <si>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</si>
  <si>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</si>
  <si>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</si>
  <si>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</si>
  <si>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</si>
  <si>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</si>
  <si>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</si>
  <si>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</si>
  <si>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</si>
  <si>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</si>
  <si>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</si>
  <si>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</si>
  <si>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</si>
  <si>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</si>
  <si>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</si>
  <si>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</si>
  <si>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</si>
  <si>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</si>
  <si>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</si>
  <si>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</si>
  <si>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</si>
  <si>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</si>
  <si>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</si>
  <si>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</si>
  <si>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</si>
  <si>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</si>
  <si>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</si>
  <si>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</si>
  <si>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</si>
  <si>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</si>
  <si>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</si>
  <si>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</si>
  <si>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</si>
  <si>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</si>
  <si>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</si>
  <si>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</si>
  <si>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</si>
  <si>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</si>
  <si>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</si>
  <si>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</si>
  <si>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</si>
  <si>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</si>
  <si>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</si>
  <si>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</si>
  <si>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</si>
  <si>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</si>
  <si>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</si>
  <si>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</si>
  <si>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</si>
  <si>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</si>
  <si>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</si>
  <si>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</si>
  <si>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</si>
  <si>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</si>
  <si>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</si>
  <si>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</si>
  <si>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</si>
  <si>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</si>
  <si>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</si>
  <si>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</si>
  <si>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</si>
  <si>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</si>
  <si>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</si>
  <si>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</si>
  <si>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</si>
  <si>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</si>
  <si>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</si>
  <si>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</si>
  <si>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</si>
  <si>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</si>
  <si>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</si>
  <si>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</si>
  <si>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</si>
  <si>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</si>
  <si>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</si>
  <si>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</si>
  <si>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</si>
  <si>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</si>
  <si>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</si>
  <si>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</si>
  <si>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</si>
  <si>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</si>
  <si>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</si>
  <si>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</si>
  <si>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</si>
  <si>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</si>
  <si>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</si>
  <si>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</si>
  <si>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</si>
  <si>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</si>
  <si>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</si>
  <si>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</si>
  <si>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</si>
  <si>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</si>
  <si>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</si>
  <si>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</si>
  <si>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</si>
  <si>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</si>
  <si>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</si>
  <si>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</si>
  <si>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</si>
  <si>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</si>
  <si>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</si>
  <si>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</si>
  <si>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</si>
  <si>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</si>
  <si>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</si>
  <si>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</si>
  <si>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</si>
  <si>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</si>
  <si>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</si>
  <si>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</si>
  <si>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</si>
  <si>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</si>
  <si>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</si>
  <si>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</si>
  <si>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</si>
  <si>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</si>
  <si>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</si>
  <si>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</si>
  <si>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</si>
  <si>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</si>
  <si>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</si>
  <si>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</si>
  <si>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</si>
  <si>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</si>
  <si>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</si>
  <si>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</si>
  <si>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</si>
  <si>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</si>
  <si>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</si>
  <si>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</si>
  <si>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</si>
  <si>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</si>
  <si>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</si>
  <si>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</si>
  <si>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</si>
  <si>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</si>
  <si>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</si>
  <si>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</si>
  <si>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</si>
  <si>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</si>
  <si>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</si>
  <si>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</si>
  <si>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</si>
  <si>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</si>
  <si>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</si>
  <si>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</si>
  <si>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</si>
  <si>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</si>
  <si>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</si>
  <si>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</si>
  <si>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</si>
  <si>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</si>
  <si>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</si>
  <si>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</si>
  <si>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</si>
  <si>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</si>
  <si>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</si>
  <si>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</si>
  <si>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</si>
  <si>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</si>
  <si>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</si>
  <si>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</si>
  <si>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</si>
  <si>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</si>
  <si>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</si>
  <si>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</si>
  <si>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</si>
  <si>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</si>
  <si>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</si>
  <si>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</si>
  <si>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</si>
  <si>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</si>
  <si>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</si>
  <si>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</si>
  <si>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</si>
  <si>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</si>
  <si>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</si>
  <si>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</si>
  <si>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</si>
  <si>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</si>
  <si>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</si>
  <si>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</si>
  <si>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</si>
  <si>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</si>
  <si>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</si>
  <si>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</si>
  <si>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</si>
  <si>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</si>
  <si>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</si>
  <si>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</si>
  <si>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</si>
  <si>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</si>
  <si>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</si>
  <si>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</si>
  <si>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</si>
  <si>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</si>
  <si>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</si>
  <si>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</si>
  <si>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</si>
  <si>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</si>
  <si>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</si>
  <si>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</si>
  <si>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</si>
  <si>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</si>
  <si>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</si>
  <si>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</si>
  <si>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</si>
  <si>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</si>
  <si>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</si>
  <si>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</si>
  <si>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</si>
  <si>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</si>
  <si>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</si>
  <si>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</si>
  <si>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</si>
  <si>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</si>
  <si>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</si>
  <si>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</si>
  <si>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</si>
  <si>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</si>
  <si>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</si>
  <si>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</si>
  <si>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</si>
  <si>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</si>
  <si>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</si>
  <si>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</si>
  <si>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</si>
  <si>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</si>
  <si>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</si>
  <si>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</si>
  <si>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</si>
  <si>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</si>
  <si>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</si>
  <si>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</si>
  <si>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</si>
  <si>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</si>
  <si>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</si>
  <si>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</si>
  <si>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</si>
  <si>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</si>
  <si>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</si>
  <si>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</si>
  <si>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</si>
  <si>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</si>
  <si>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</si>
  <si>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</si>
  <si>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</si>
  <si>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</si>
  <si>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</si>
  <si>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</si>
  <si>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</si>
  <si>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</si>
  <si>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</si>
  <si>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</si>
  <si>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</si>
  <si>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</si>
  <si>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</si>
  <si>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</si>
  <si>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</si>
  <si>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</si>
  <si>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</si>
  <si>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</si>
  <si>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</si>
  <si>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</si>
  <si>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</si>
  <si>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</si>
  <si>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</si>
  <si>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</si>
  <si>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</si>
  <si>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</si>
  <si>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</si>
  <si>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</si>
  <si>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</si>
  <si>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</si>
  <si>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</si>
  <si>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</si>
  <si>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</si>
  <si>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</si>
  <si>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</si>
  <si>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</si>
  <si>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</si>
  <si>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</si>
  <si>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</si>
  <si>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</si>
  <si>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</si>
  <si>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</si>
  <si>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</si>
  <si>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</si>
  <si>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</si>
  <si>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</si>
  <si>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</si>
  <si>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</si>
  <si>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</si>
  <si>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</si>
  <si>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</si>
  <si>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</si>
  <si>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</si>
  <si>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</si>
  <si>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</si>
  <si>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</si>
  <si>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</si>
  <si>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</si>
  <si>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</si>
  <si>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</si>
  <si>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</si>
  <si>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</si>
  <si>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</si>
  <si>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</si>
  <si>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</si>
  <si>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</si>
  <si>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</si>
  <si>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</si>
  <si>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</si>
  <si>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</si>
  <si>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</si>
  <si>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</si>
  <si>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</si>
  <si>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</si>
  <si>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</si>
  <si>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</si>
  <si>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</si>
  <si>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</si>
  <si>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</si>
  <si>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</si>
  <si>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</si>
  <si>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</si>
  <si>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</si>
  <si>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</si>
  <si>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</si>
  <si>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</si>
  <si>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</si>
  <si>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</si>
  <si>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</si>
  <si>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</si>
  <si>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</si>
  <si>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</si>
  <si>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</si>
  <si>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</si>
  <si>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</si>
  <si>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</si>
  <si>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</si>
  <si>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</si>
  <si>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</si>
  <si>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</si>
  <si>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</si>
  <si>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</si>
  <si>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</si>
  <si>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</si>
  <si>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</si>
  <si>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</si>
  <si>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</si>
  <si>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</si>
  <si>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</si>
  <si>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</si>
  <si>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</si>
  <si>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</si>
  <si>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</si>
  <si>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</si>
  <si>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</si>
  <si>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</si>
  <si>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</si>
  <si>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</si>
  <si>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</si>
  <si>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</si>
  <si>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</si>
  <si>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</si>
  <si>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</si>
  <si>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</si>
  <si>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</si>
  <si>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</si>
  <si>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</si>
  <si>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</si>
  <si>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</si>
  <si>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</si>
  <si>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</si>
  <si>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</si>
  <si>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</si>
  <si>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</si>
  <si>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</si>
  <si>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</si>
  <si>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</si>
  <si>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</si>
  <si>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</si>
  <si>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</si>
  <si>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</si>
  <si>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</si>
  <si>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</si>
  <si>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</si>
  <si>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</si>
  <si>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</si>
  <si>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</si>
  <si>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</si>
  <si>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</si>
  <si>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</si>
  <si>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</si>
  <si>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</si>
  <si>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</si>
  <si>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</si>
  <si>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</si>
  <si>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</si>
  <si>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</si>
  <si>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</si>
  <si>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</si>
  <si>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</si>
  <si>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</si>
  <si>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</si>
  <si>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</si>
  <si>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</si>
  <si>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</si>
  <si>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</si>
  <si>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</si>
  <si>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</si>
  <si>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</si>
  <si>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</si>
  <si>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</si>
  <si>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</si>
  <si>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</si>
  <si>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</si>
  <si>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</si>
  <si>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</si>
  <si>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</si>
  <si>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</si>
  <si>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</si>
  <si>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</si>
  <si>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</si>
  <si>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</si>
  <si>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</si>
  <si>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</si>
  <si>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</si>
  <si>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</si>
  <si>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</si>
  <si>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</si>
  <si>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</si>
  <si>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</si>
  <si>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</si>
  <si>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</si>
  <si>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</si>
  <si>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</si>
  <si>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</si>
  <si>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</si>
  <si>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</si>
  <si>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</si>
  <si>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</si>
  <si>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</si>
  <si>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</si>
  <si>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</si>
  <si>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</si>
  <si>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</si>
  <si>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</si>
  <si>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</si>
  <si>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</si>
  <si>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</si>
  <si>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</si>
  <si>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</si>
  <si>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</si>
  <si>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</si>
  <si>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</si>
  <si>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</si>
  <si>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</si>
  <si>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</si>
  <si>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</si>
  <si>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</si>
  <si>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</si>
  <si>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</si>
  <si>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</si>
  <si>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</si>
  <si>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</si>
  <si>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</si>
  <si>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</si>
  <si>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</si>
  <si>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</si>
  <si>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</si>
  <si>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</si>
  <si>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</si>
  <si>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</si>
  <si>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</si>
  <si>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</si>
  <si>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</si>
  <si>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</si>
  <si>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</si>
  <si>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</si>
  <si>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</si>
  <si>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</si>
  <si>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</si>
  <si>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</si>
  <si>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</si>
  <si>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</si>
  <si>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</si>
  <si>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</si>
  <si>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</si>
  <si>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</si>
  <si>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</si>
  <si>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</si>
  <si>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</si>
  <si>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</si>
  <si>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</si>
  <si>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</si>
  <si>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</si>
  <si>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</si>
  <si>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</si>
  <si>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</si>
  <si>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</si>
  <si>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</si>
  <si>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</si>
  <si>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</si>
  <si>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</si>
  <si>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</si>
  <si>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</si>
  <si>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</si>
  <si>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</si>
  <si>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</si>
  <si>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</si>
  <si>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</si>
  <si>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</si>
  <si>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</si>
  <si>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</si>
  <si>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</si>
  <si>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</si>
  <si>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</si>
  <si>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</si>
  <si>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</si>
  <si>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</si>
  <si>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</si>
  <si>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</si>
  <si>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</si>
  <si>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</si>
  <si>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</si>
  <si>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</si>
  <si>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</si>
  <si>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</si>
  <si>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</si>
  <si>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</si>
  <si>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</si>
  <si>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</si>
  <si>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</si>
  <si>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</si>
  <si>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</si>
  <si>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</si>
  <si>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</si>
  <si>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</si>
  <si>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</si>
  <si>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</si>
  <si>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</si>
  <si>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</si>
  <si>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</si>
  <si>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</si>
  <si>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</si>
  <si>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</si>
  <si>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</si>
  <si>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</si>
  <si>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</si>
  <si>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</si>
  <si>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</si>
  <si>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</si>
  <si>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</si>
  <si>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</si>
  <si>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</si>
  <si>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</si>
  <si>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</si>
  <si>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</si>
  <si>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</si>
  <si>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</si>
  <si>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</si>
  <si>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</si>
  <si>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</si>
  <si>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</si>
  <si>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</si>
  <si>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</si>
  <si>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</si>
  <si>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</si>
  <si>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</si>
  <si>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</si>
  <si>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</si>
  <si>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</si>
  <si>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</si>
  <si>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</si>
  <si>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</si>
  <si>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</si>
  <si>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</si>
  <si>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</si>
  <si>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</si>
  <si>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</si>
  <si>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</si>
  <si>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</si>
  <si>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</si>
  <si>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</si>
  <si>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</si>
  <si>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</si>
  <si>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</si>
  <si>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</si>
  <si>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</si>
  <si>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</si>
  <si>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</si>
  <si>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</si>
  <si>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</si>
  <si>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</si>
  <si>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</si>
  <si>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</si>
  <si>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</si>
  <si>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</si>
  <si>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</si>
  <si>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</si>
  <si>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</si>
  <si>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</si>
  <si>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</si>
  <si>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</si>
  <si>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</si>
  <si>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</si>
  <si>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</si>
  <si>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</si>
  <si>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</si>
  <si>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</si>
  <si>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</si>
  <si>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</si>
  <si>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</si>
  <si>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</si>
  <si>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</si>
  <si>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</si>
  <si>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</si>
  <si>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</si>
  <si>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</si>
  <si>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</si>
  <si>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</si>
  <si>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</si>
  <si>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</si>
  <si>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</si>
  <si>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</si>
  <si>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</si>
  <si>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</si>
  <si>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</si>
  <si>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</si>
  <si>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</si>
  <si>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</si>
  <si>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</si>
  <si>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</si>
  <si>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</si>
  <si>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</si>
  <si>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</si>
  <si>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</si>
  <si>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</si>
  <si>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</si>
  <si>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</si>
  <si>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</si>
  <si>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</si>
  <si>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</si>
  <si>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</si>
  <si>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</si>
  <si>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</si>
  <si>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</si>
  <si>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</si>
  <si>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</si>
  <si>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</si>
  <si>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</si>
  <si>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</si>
  <si>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</si>
  <si>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</si>
  <si>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</si>
  <si>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</si>
  <si>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</si>
  <si>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</si>
  <si>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</si>
  <si>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</si>
  <si>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</si>
  <si>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</si>
  <si>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</si>
  <si>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</si>
  <si>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</si>
  <si>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</si>
  <si>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</si>
  <si>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</si>
  <si>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</si>
  <si>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</si>
  <si>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</si>
  <si>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</si>
  <si>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</si>
  <si>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</si>
  <si>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</si>
  <si>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</si>
  <si>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</si>
  <si>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</si>
  <si>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</si>
  <si>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</si>
  <si>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</si>
  <si>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</si>
  <si>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</si>
  <si>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</si>
  <si>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</si>
  <si>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</si>
  <si>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</si>
  <si>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</si>
  <si>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</si>
  <si>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</si>
  <si>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</si>
  <si>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</si>
  <si>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</si>
  <si>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</si>
  <si>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</si>
  <si>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</si>
  <si>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</si>
  <si>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</si>
  <si>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</si>
  <si>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</si>
  <si>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</si>
  <si>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</si>
  <si>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</si>
  <si>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</si>
  <si>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</si>
  <si>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</si>
  <si>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</si>
  <si>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</si>
  <si>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</si>
  <si>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</si>
  <si>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</si>
  <si>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</si>
  <si>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</si>
  <si>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</si>
  <si>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</si>
  <si>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</si>
  <si>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</si>
  <si>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</si>
  <si>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</si>
  <si>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</si>
  <si>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</si>
  <si>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</si>
  <si>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</si>
  <si>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</si>
  <si>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</si>
  <si>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</si>
  <si>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</si>
  <si>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</si>
  <si>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</si>
  <si>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</si>
  <si>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</si>
  <si>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</si>
  <si>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</si>
  <si>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</si>
  <si>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</si>
  <si>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</si>
  <si>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</si>
  <si>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</si>
  <si>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</si>
  <si>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</si>
  <si>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</si>
  <si>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</si>
  <si>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</si>
  <si>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</si>
  <si>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</si>
  <si>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</si>
  <si>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</si>
  <si>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</si>
  <si>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</si>
  <si>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</si>
  <si>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</si>
  <si>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</si>
  <si>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</si>
  <si>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</si>
  <si>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</si>
  <si>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</si>
  <si>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</si>
  <si>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</si>
  <si>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</si>
  <si>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</si>
  <si>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</si>
  <si>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</si>
  <si>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</si>
  <si>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</si>
  <si>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</si>
  <si>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</si>
  <si>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</si>
  <si>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</si>
  <si>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</si>
  <si>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</si>
  <si>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</si>
  <si>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</si>
  <si>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</si>
  <si>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</si>
  <si>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</si>
  <si>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</si>
  <si>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</si>
  <si>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</si>
  <si>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</si>
  <si>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</si>
  <si>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</si>
  <si>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</si>
  <si>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</si>
  <si>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</si>
  <si>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</si>
  <si>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</si>
  <si>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</si>
  <si>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</si>
  <si>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</si>
  <si>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</si>
  <si>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</si>
  <si>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</si>
  <si>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</si>
  <si>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</si>
  <si>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</si>
  <si>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</si>
  <si>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</si>
  <si>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</si>
  <si>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</si>
  <si>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</si>
  <si>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</si>
  <si>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</si>
  <si>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</si>
  <si>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</si>
  <si>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</si>
  <si>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</si>
  <si>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</si>
  <si>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</si>
  <si>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</si>
  <si>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</si>
  <si>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</si>
  <si>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</si>
  <si>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</si>
  <si>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</si>
  <si>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</si>
  <si>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</si>
  <si>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</si>
  <si>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</si>
  <si>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</si>
  <si>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</si>
  <si>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</si>
  <si>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</si>
  <si>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</si>
  <si>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</si>
  <si>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</si>
  <si>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</si>
  <si>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</si>
  <si>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</si>
  <si>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</si>
  <si>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</si>
  <si>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</si>
  <si>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</si>
  <si>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</si>
  <si>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</si>
  <si>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</si>
  <si>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</si>
  <si>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</si>
  <si>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</si>
  <si>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</si>
  <si>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</si>
  <si>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</si>
  <si>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</si>
  <si>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</si>
  <si>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</si>
  <si>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</si>
  <si>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</si>
  <si>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</si>
  <si>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</si>
  <si>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</si>
  <si>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</si>
  <si>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</si>
  <si>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</si>
  <si>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</si>
  <si>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</si>
  <si>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</si>
  <si>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</si>
  <si>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</si>
  <si>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</si>
  <si>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</si>
  <si>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</si>
  <si>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</si>
  <si>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</si>
  <si>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</si>
  <si>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</si>
  <si>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</si>
  <si>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</si>
  <si>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</si>
  <si>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</si>
  <si>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</si>
  <si>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</si>
  <si>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</si>
  <si>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</si>
  <si>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</si>
  <si>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</si>
  <si>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</si>
  <si>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</si>
  <si>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</si>
  <si>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</si>
  <si>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</si>
  <si>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</si>
  <si>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</si>
  <si>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</si>
  <si>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</si>
  <si>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</si>
  <si>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</si>
  <si>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</si>
  <si>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</si>
  <si>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</si>
  <si>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</si>
  <si>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</si>
  <si>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</si>
  <si>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</si>
  <si>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</si>
  <si>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</si>
  <si>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</si>
  <si>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</si>
  <si>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</si>
  <si>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</si>
  <si>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</si>
  <si>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</si>
  <si>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</si>
  <si>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</si>
  <si>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</si>
  <si>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</si>
  <si>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</si>
  <si>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</si>
  <si>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</si>
  <si>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</si>
  <si>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</si>
  <si>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</si>
  <si>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</si>
  <si>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</si>
  <si>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</si>
  <si>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</si>
  <si>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</si>
  <si>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</si>
  <si>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</si>
  <si>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</si>
  <si>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</si>
  <si>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</si>
  <si>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</si>
  <si>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</si>
  <si>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</si>
  <si>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</si>
  <si>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</si>
  <si>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</si>
  <si>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</si>
  <si>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</si>
  <si>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</si>
  <si>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</si>
  <si>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</si>
  <si>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</si>
  <si>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</si>
  <si>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</si>
  <si>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</si>
  <si>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</si>
  <si>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</si>
  <si>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</si>
  <si>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</si>
  <si>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</si>
  <si>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</si>
  <si>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</si>
  <si>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</si>
  <si>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</si>
  <si>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</si>
  <si>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</si>
  <si>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</si>
  <si>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</si>
  <si>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</si>
  <si>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</si>
  <si>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</si>
  <si>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</si>
  <si>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</si>
  <si>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</si>
  <si>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</si>
  <si>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</si>
  <si>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</si>
  <si>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</si>
  <si>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</si>
  <si>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</si>
  <si>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</si>
  <si>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</si>
  <si>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</si>
  <si>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</si>
  <si>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</si>
  <si>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</si>
  <si>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</si>
  <si>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</si>
  <si>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</si>
  <si>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</si>
  <si>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</si>
  <si>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</si>
  <si>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</si>
  <si>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</si>
  <si>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</si>
  <si>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</si>
  <si>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</si>
  <si>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</si>
  <si>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</si>
  <si>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</si>
  <si>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</si>
  <si>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</si>
  <si>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</si>
  <si>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</si>
  <si>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</si>
  <si>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</si>
  <si>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</si>
  <si>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</si>
  <si>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</si>
  <si>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</si>
  <si>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</si>
  <si>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</si>
  <si>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</si>
  <si>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</si>
  <si>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</si>
  <si>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</si>
  <si>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</si>
  <si>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</si>
  <si>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</si>
  <si>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</si>
  <si>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</si>
  <si>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</si>
  <si>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</si>
  <si>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</si>
  <si>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</si>
  <si>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</si>
  <si>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</si>
  <si>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</si>
  <si>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</si>
  <si>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</si>
  <si>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</si>
  <si>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</si>
  <si>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</si>
  <si>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</si>
  <si>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</si>
  <si>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</si>
  <si>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</si>
  <si>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</si>
  <si>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</si>
  <si>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</si>
  <si>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</si>
  <si>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</si>
  <si>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</si>
  <si>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</si>
  <si>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</si>
  <si>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</si>
  <si>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</si>
  <si>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</si>
  <si>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</si>
  <si>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</si>
  <si>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</si>
  <si>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</si>
  <si>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</si>
  <si>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</si>
  <si>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</si>
  <si>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</si>
  <si>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</si>
  <si>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</si>
  <si>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</si>
  <si>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</si>
  <si>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</si>
  <si>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</si>
  <si>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</si>
  <si>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</si>
  <si>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</si>
  <si>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</si>
  <si>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</si>
  <si>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</si>
  <si>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</si>
  <si>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</si>
  <si>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</si>
  <si>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</si>
  <si>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</si>
  <si>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</si>
  <si>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</si>
  <si>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</si>
  <si>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</si>
  <si>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</si>
  <si>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</si>
  <si>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</si>
  <si>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</si>
  <si>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</si>
  <si>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</si>
  <si>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</si>
  <si>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</si>
  <si>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</si>
  <si>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</si>
  <si>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</si>
  <si>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</si>
  <si>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</si>
  <si>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</si>
  <si>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</si>
  <si>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</si>
  <si>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</si>
  <si>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</si>
  <si>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</si>
  <si>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</si>
  <si>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</si>
  <si>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</si>
  <si>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</si>
  <si>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</si>
  <si>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</si>
  <si>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</si>
  <si>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</si>
  <si>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</si>
  <si>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</si>
  <si>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</si>
  <si>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</si>
  <si>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</si>
  <si>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</si>
  <si>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</si>
  <si>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</si>
  <si>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</si>
  <si>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</si>
  <si>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</si>
  <si>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</si>
  <si>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</si>
  <si>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</si>
  <si>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</si>
  <si>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</si>
  <si>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</si>
  <si>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</si>
  <si>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</si>
  <si>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</si>
  <si>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</si>
  <si>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</si>
  <si>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</si>
  <si>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</si>
  <si>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</si>
  <si>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</si>
  <si>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</si>
  <si>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</si>
  <si>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</si>
  <si>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</si>
  <si>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</si>
  <si>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</si>
  <si>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</si>
  <si>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</si>
  <si>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</si>
  <si>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</si>
  <si>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</si>
  <si>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</si>
  <si>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</si>
  <si>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</si>
  <si>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</si>
  <si>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</si>
  <si>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</si>
  <si>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</si>
  <si>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</si>
  <si>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</si>
  <si>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</si>
  <si>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</si>
  <si>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</si>
  <si>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</si>
  <si>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</si>
  <si>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</si>
  <si>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</si>
  <si>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</si>
  <si>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</si>
  <si>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</si>
  <si>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</si>
  <si>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</si>
  <si>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</si>
  <si>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</si>
  <si>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</si>
  <si>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</si>
  <si>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</si>
  <si>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</si>
  <si>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</si>
  <si>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</si>
  <si>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</si>
  <si>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</si>
  <si>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</si>
  <si>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</si>
  <si>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</si>
  <si>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</si>
  <si>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</si>
  <si>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</si>
  <si>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</si>
  <si>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</si>
  <si>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</si>
  <si>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</si>
  <si>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</si>
  <si>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</si>
  <si>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</si>
  <si>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</si>
  <si>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</si>
  <si>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</si>
  <si>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</si>
  <si>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</si>
  <si>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</si>
  <si>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</si>
  <si>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</si>
  <si>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</si>
  <si>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</si>
  <si>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</si>
  <si>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</si>
  <si>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</si>
  <si>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</si>
  <si>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</si>
  <si>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</si>
  <si>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</si>
  <si>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</si>
  <si>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</si>
  <si>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</si>
  <si>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</si>
  <si>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</si>
  <si>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</si>
  <si>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</si>
  <si>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</si>
  <si>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</si>
  <si>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</si>
  <si>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</si>
  <si>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</si>
  <si>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</si>
  <si>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</si>
  <si>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</si>
  <si>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</si>
  <si>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</si>
  <si>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</si>
  <si>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</si>
  <si>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</si>
  <si>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</si>
  <si>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</si>
  <si>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</si>
  <si>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</si>
  <si>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</si>
  <si>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</si>
  <si>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</si>
  <si>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</si>
  <si>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</si>
  <si>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</si>
  <si>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</si>
  <si>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</si>
  <si>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</si>
  <si>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</si>
  <si>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</si>
  <si>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</si>
  <si>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</si>
  <si>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</si>
  <si>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</si>
  <si>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</si>
  <si>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</si>
  <si>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</si>
  <si>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</si>
  <si>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</si>
  <si>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</si>
  <si>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</si>
  <si>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</si>
  <si>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</si>
  <si>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</si>
  <si>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</si>
  <si>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</si>
  <si>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</si>
  <si>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</si>
  <si>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</si>
  <si>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</si>
  <si>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</si>
  <si>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</si>
  <si>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</si>
  <si>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</si>
  <si>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</si>
  <si>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</si>
  <si>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</si>
  <si>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</si>
  <si>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</si>
  <si>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</si>
  <si>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</si>
  <si>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</si>
  <si>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</si>
  <si>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</si>
  <si>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</si>
  <si>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</si>
  <si>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</si>
  <si>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</si>
  <si>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</si>
  <si>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</si>
  <si>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</si>
  <si>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</si>
  <si>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</si>
  <si>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</si>
  <si>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</si>
  <si>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</si>
  <si>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</si>
  <si>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</si>
  <si>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</si>
  <si>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</si>
  <si>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</si>
  <si>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</si>
  <si>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</si>
  <si>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</si>
  <si>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</si>
  <si>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</si>
  <si>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</si>
  <si>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</si>
  <si>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</si>
  <si>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</si>
  <si>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</si>
  <si>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</si>
  <si>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</si>
  <si>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</si>
  <si>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</si>
  <si>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</si>
  <si>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</si>
  <si>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</si>
  <si>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</si>
  <si>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</si>
  <si>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</si>
  <si>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</si>
  <si>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</si>
  <si>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</si>
  <si>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</si>
  <si>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</si>
  <si>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</si>
  <si>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</si>
  <si>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</si>
  <si>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</si>
  <si>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</si>
  <si>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</si>
  <si>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</si>
  <si>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</si>
  <si>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</si>
  <si>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</si>
  <si>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</si>
  <si>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</si>
  <si>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</si>
  <si>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</si>
  <si>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</si>
  <si>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</si>
  <si>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</si>
  <si>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</si>
  <si>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</si>
  <si>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</si>
  <si>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</si>
  <si>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</si>
  <si>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</si>
  <si>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</si>
  <si>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</si>
  <si>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</si>
  <si>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</si>
  <si>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</si>
  <si>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</si>
  <si>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</si>
  <si>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</si>
  <si>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</si>
  <si>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</si>
  <si>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</si>
  <si>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</si>
  <si>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</si>
  <si>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</si>
  <si>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</si>
  <si>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</si>
  <si>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</si>
  <si>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</si>
  <si>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</si>
  <si>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</si>
  <si>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</si>
  <si>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</si>
  <si>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</si>
  <si>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</si>
  <si>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</si>
  <si>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</si>
  <si>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</si>
  <si>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</si>
  <si>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</si>
  <si>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</si>
  <si>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</si>
  <si>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</si>
  <si>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</si>
  <si>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</si>
  <si>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</si>
  <si>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</si>
  <si>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</si>
  <si>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</si>
  <si>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</si>
  <si>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</si>
  <si>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</si>
  <si>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</si>
  <si>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</si>
  <si>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</si>
  <si>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</si>
  <si>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</si>
  <si>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</si>
  <si>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</si>
  <si>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</si>
  <si>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</si>
  <si>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</si>
  <si>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</si>
  <si>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</si>
  <si>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</si>
  <si>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</si>
  <si>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</si>
  <si>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</si>
  <si>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</si>
  <si>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</si>
  <si>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</si>
  <si>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</si>
  <si>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</si>
  <si>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</si>
  <si>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</si>
  <si>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</si>
  <si>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</si>
  <si>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</si>
  <si>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</si>
  <si>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</si>
  <si>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</si>
  <si>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</si>
  <si>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</si>
  <si>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</si>
  <si>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</si>
  <si>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</si>
  <si>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</si>
  <si>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</si>
  <si>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</si>
  <si>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</si>
  <si>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</si>
  <si>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</si>
  <si>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</si>
  <si>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</si>
  <si>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</si>
  <si>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</si>
  <si>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</si>
  <si>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</si>
  <si>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</si>
  <si>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</si>
  <si>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</si>
  <si>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</si>
  <si>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</si>
  <si>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</si>
  <si>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</si>
  <si>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</si>
  <si>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</si>
  <si>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</si>
  <si>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</si>
  <si>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</si>
  <si>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</si>
  <si>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</si>
  <si>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</si>
  <si>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</si>
  <si>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</si>
  <si>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</si>
  <si>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</si>
  <si>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</si>
  <si>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</si>
  <si>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</si>
  <si>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</si>
  <si>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</si>
  <si>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</si>
  <si>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</si>
  <si>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</si>
  <si>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</si>
  <si>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</si>
  <si>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</si>
  <si>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</si>
  <si>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</si>
  <si>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</si>
  <si>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</si>
  <si>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</si>
  <si>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</si>
  <si>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</si>
  <si>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</si>
  <si>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</si>
  <si>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</si>
  <si>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</si>
  <si>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</si>
  <si>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</si>
  <si>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</si>
  <si>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</si>
  <si>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</si>
  <si>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</si>
  <si>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</si>
  <si>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</si>
  <si>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</si>
  <si>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</si>
  <si>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</si>
  <si>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</si>
  <si>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</si>
  <si>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</si>
  <si>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</si>
  <si>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</si>
  <si>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</si>
  <si>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</si>
  <si>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</si>
  <si>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</si>
  <si>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</si>
  <si>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</si>
  <si>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</si>
  <si>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</si>
  <si>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</si>
  <si>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</si>
  <si>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</si>
  <si>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</si>
  <si>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</si>
  <si>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</si>
  <si>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</si>
  <si>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</si>
  <si>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</si>
  <si>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</si>
  <si>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</si>
  <si>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</si>
  <si>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</si>
  <si>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</si>
  <si>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</si>
  <si>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</si>
  <si>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</si>
  <si>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</si>
  <si>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</si>
  <si>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</si>
  <si>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</si>
  <si>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</si>
  <si>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</si>
  <si>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</si>
  <si>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</si>
  <si>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</si>
  <si>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</si>
  <si>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</si>
  <si>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</si>
  <si>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</si>
  <si>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</si>
  <si>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</si>
  <si>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</si>
  <si>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</si>
  <si>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</si>
  <si>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</si>
  <si>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</si>
  <si>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</si>
  <si>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</si>
  <si>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</si>
  <si>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</si>
  <si>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</si>
  <si>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</si>
  <si>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</si>
  <si>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</si>
  <si>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</si>
  <si>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</si>
  <si>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</si>
  <si>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</si>
  <si>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</si>
  <si>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</si>
  <si>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</si>
  <si>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</si>
  <si>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</si>
  <si>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</si>
  <si>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</si>
  <si>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</si>
  <si>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</si>
  <si>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</si>
  <si>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</si>
  <si>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</si>
  <si>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</si>
  <si>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</si>
  <si>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</si>
  <si>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</si>
  <si>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</si>
  <si>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</si>
  <si>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</si>
  <si>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</si>
  <si>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</si>
  <si>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</si>
  <si>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</si>
  <si>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</si>
  <si>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</si>
  <si>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</si>
  <si>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</si>
  <si>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</si>
  <si>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</si>
  <si>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</si>
  <si>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</si>
  <si>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</si>
  <si>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</si>
  <si>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</si>
  <si>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</si>
  <si>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</si>
  <si>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</si>
  <si>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</si>
  <si>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</si>
  <si>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</si>
  <si>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</si>
  <si>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</si>
  <si>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</si>
  <si>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</si>
  <si>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</si>
  <si>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</si>
  <si>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</si>
  <si>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</si>
  <si>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</si>
  <si>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</si>
  <si>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</si>
  <si>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</si>
  <si>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</si>
  <si>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</si>
  <si>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</si>
  <si>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</si>
  <si>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</si>
  <si>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</si>
  <si>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</si>
  <si>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</si>
  <si>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</si>
  <si>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</si>
  <si>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</si>
  <si>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</si>
  <si>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</si>
  <si>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</si>
  <si>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</si>
  <si>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</si>
  <si>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</si>
  <si>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</si>
  <si>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</si>
  <si>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</si>
  <si>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</si>
  <si>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</si>
  <si>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</si>
  <si>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</si>
  <si>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</si>
  <si>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</si>
  <si>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</si>
  <si>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</si>
  <si>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</si>
  <si>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</si>
  <si>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</si>
  <si>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</si>
  <si>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</si>
  <si>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</si>
  <si>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</si>
  <si>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</si>
  <si>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</si>
  <si>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</si>
  <si>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</si>
  <si>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</si>
  <si>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</si>
  <si>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</si>
  <si>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</si>
  <si>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</si>
  <si>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</si>
  <si>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</si>
  <si>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</si>
  <si>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</si>
  <si>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</si>
  <si>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</si>
  <si>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</si>
  <si>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</si>
  <si>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</si>
  <si>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</si>
  <si>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</si>
  <si>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</si>
  <si>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</si>
  <si>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</si>
  <si>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</si>
  <si>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</si>
  <si>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</si>
  <si>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</si>
  <si>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</si>
  <si>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</si>
  <si>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</si>
  <si>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</si>
  <si>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</si>
  <si>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</si>
  <si>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</si>
  <si>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</si>
  <si>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</si>
  <si>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</si>
  <si>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</si>
  <si>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</si>
  <si>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</si>
  <si>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</si>
  <si>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</si>
  <si>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</si>
  <si>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</si>
  <si>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</si>
  <si>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</si>
  <si>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</si>
  <si>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</si>
  <si>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</si>
  <si>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</si>
  <si>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</si>
  <si>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</si>
  <si>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</si>
  <si>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</si>
  <si>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</si>
  <si>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</si>
  <si>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</si>
  <si>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</si>
  <si>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</si>
  <si>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</si>
  <si>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</si>
  <si>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</si>
  <si>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</si>
  <si>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</si>
  <si>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</si>
  <si>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</si>
  <si>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</si>
  <si>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</si>
  <si>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</si>
  <si>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</si>
  <si>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</si>
  <si>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</si>
  <si>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</si>
  <si>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</si>
  <si>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</si>
  <si>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</si>
  <si>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</si>
  <si>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</si>
  <si>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</si>
  <si>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</si>
  <si>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</si>
  <si>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</si>
  <si>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</si>
  <si>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</si>
  <si>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</si>
  <si>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</si>
  <si>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</si>
  <si>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</si>
  <si>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</si>
  <si>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</si>
  <si>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</si>
  <si>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</si>
  <si>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</si>
  <si>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</si>
  <si>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</si>
  <si>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</si>
  <si>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</si>
  <si>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</si>
  <si>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</si>
  <si>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</si>
  <si>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</si>
  <si>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</si>
  <si>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</si>
  <si>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</si>
  <si>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</si>
  <si>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</si>
  <si>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</si>
  <si>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</si>
  <si>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</si>
  <si>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</si>
  <si>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</si>
  <si>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</si>
  <si>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</si>
  <si>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</si>
  <si>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</si>
  <si>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</si>
  <si>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</si>
  <si>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</si>
  <si>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</si>
  <si>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</si>
  <si>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</si>
  <si>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</si>
  <si>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</si>
  <si>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</si>
  <si>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</si>
  <si>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</si>
  <si>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</si>
  <si>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</si>
  <si>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</si>
  <si>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</si>
  <si>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</si>
  <si>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</si>
  <si>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</si>
  <si>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</si>
  <si>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</si>
  <si>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</si>
  <si>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</si>
  <si>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</si>
  <si>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</si>
  <si>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</si>
  <si>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</si>
  <si>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</si>
  <si>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</si>
  <si>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</si>
  <si>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</si>
  <si>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</si>
  <si>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</si>
  <si>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</si>
  <si>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</si>
  <si>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</si>
  <si>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</si>
  <si>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</si>
  <si>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</si>
  <si>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</si>
  <si>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</si>
  <si>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</si>
  <si>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</si>
  <si>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</si>
  <si>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</si>
  <si>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</si>
  <si>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</si>
  <si>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</si>
  <si>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</si>
  <si>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</si>
  <si>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</si>
  <si>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</si>
  <si>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</si>
  <si>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</si>
  <si>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</si>
  <si>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</si>
  <si>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</si>
  <si>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</si>
  <si>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</si>
  <si>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</si>
  <si>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</si>
  <si>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</si>
  <si>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</si>
  <si>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</si>
  <si>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</si>
  <si>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</si>
  <si>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</si>
  <si>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</si>
  <si>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</si>
  <si>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</si>
  <si>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</si>
  <si>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</si>
  <si>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</si>
  <si>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</si>
  <si>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</si>
  <si>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</si>
  <si>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</si>
  <si>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</si>
  <si>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</si>
  <si>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</si>
  <si>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</si>
  <si>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</si>
  <si>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</si>
  <si>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</si>
  <si>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</si>
  <si>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</si>
  <si>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</si>
  <si>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</si>
  <si>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</si>
  <si>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</si>
  <si>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</si>
  <si>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</si>
  <si>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</si>
  <si>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</si>
  <si>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</si>
  <si>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</si>
  <si>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</si>
  <si>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</si>
  <si>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</si>
  <si>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</si>
  <si>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</si>
  <si>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</si>
  <si>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</si>
  <si>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</si>
  <si>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</si>
  <si>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</si>
  <si>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</si>
  <si>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</si>
  <si>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</si>
  <si>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</si>
  <si>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</si>
  <si>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</si>
  <si>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</si>
  <si>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</si>
  <si>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</si>
  <si>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</si>
  <si>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</si>
  <si>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</si>
  <si>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</si>
  <si>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</si>
  <si>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</si>
  <si>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</si>
  <si>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</si>
  <si>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</si>
  <si>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</si>
  <si>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</si>
  <si>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</si>
  <si>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</si>
  <si>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</si>
  <si>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</si>
  <si>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</si>
  <si>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</si>
  <si>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</si>
  <si>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</si>
  <si>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</si>
  <si>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</si>
  <si>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</si>
  <si>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</si>
  <si>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</si>
  <si>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</si>
  <si>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</si>
  <si>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</si>
  <si>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</si>
  <si>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</si>
  <si>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</si>
  <si>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</si>
  <si>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</si>
  <si>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</si>
  <si>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</si>
  <si>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</si>
  <si>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</si>
  <si>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</si>
  <si>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</si>
  <si>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</si>
  <si>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</si>
  <si>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</si>
  <si>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</si>
  <si>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</si>
  <si>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</si>
  <si>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</si>
  <si>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</si>
  <si>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</si>
  <si>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</si>
  <si>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</si>
  <si>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</si>
  <si>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</si>
  <si>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</si>
  <si>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</si>
  <si>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</si>
  <si>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</si>
  <si>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</si>
  <si>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</si>
  <si>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</si>
  <si>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</si>
  <si>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</si>
  <si>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</si>
  <si>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</si>
  <si>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</si>
  <si>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</si>
  <si>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</si>
  <si>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</si>
  <si>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</si>
  <si>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</si>
  <si>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</si>
  <si>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</si>
  <si>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</si>
  <si>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</si>
  <si>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</si>
  <si>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</si>
  <si>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</si>
  <si>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</si>
  <si>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</si>
  <si>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</si>
  <si>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</si>
  <si>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</si>
  <si>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</si>
  <si>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</si>
  <si>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</si>
  <si>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</si>
  <si>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</si>
  <si>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</si>
  <si>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</si>
  <si>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</si>
  <si>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</si>
  <si>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</si>
  <si>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</si>
  <si>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</si>
  <si>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</si>
  <si>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</si>
  <si>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</si>
  <si>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</si>
  <si>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</si>
  <si>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</si>
  <si>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</si>
  <si>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</si>
  <si>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</si>
  <si>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</si>
  <si>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</si>
  <si>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</si>
  <si>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</si>
  <si>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</si>
  <si>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</si>
  <si>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</si>
  <si>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</si>
  <si>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</si>
  <si>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</si>
  <si>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</si>
  <si>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</si>
  <si>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</si>
  <si>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</si>
  <si>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</si>
  <si>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</si>
  <si>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</si>
  <si>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</si>
  <si>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</si>
  <si>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</si>
  <si>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</si>
  <si>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</si>
  <si>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</si>
  <si>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</si>
  <si>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</si>
  <si>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</si>
  <si>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</si>
  <si>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</si>
  <si>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</si>
  <si>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</si>
  <si>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</si>
  <si>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</si>
  <si>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</si>
  <si>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</si>
  <si>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</si>
  <si>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</si>
  <si>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</si>
  <si>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</si>
  <si>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</si>
  <si>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</si>
  <si>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</si>
  <si>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</si>
  <si>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</si>
  <si>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</si>
  <si>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</si>
  <si>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</si>
  <si>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</si>
  <si>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</si>
  <si>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</si>
  <si>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</si>
  <si>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</si>
  <si>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</si>
  <si>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</si>
  <si>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</si>
  <si>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</si>
  <si>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</si>
  <si>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</si>
  <si>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</si>
  <si>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</si>
  <si>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</si>
  <si>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</si>
  <si>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</si>
  <si>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</si>
  <si>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</si>
  <si>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</si>
  <si>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</si>
  <si>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</si>
  <si>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</si>
  <si>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</si>
  <si>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</si>
  <si>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</si>
  <si>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</si>
  <si>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</si>
  <si>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</si>
  <si>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</si>
  <si>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</si>
  <si>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</si>
  <si>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</si>
  <si>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</si>
  <si>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</si>
  <si>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</si>
  <si>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</si>
  <si>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</si>
  <si>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</si>
  <si>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</si>
  <si>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</si>
  <si>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</si>
  <si>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</si>
  <si>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</si>
  <si>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</si>
  <si>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</si>
  <si>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</si>
  <si>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</si>
  <si>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</si>
  <si>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</si>
  <si>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</si>
  <si>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</si>
  <si>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</si>
  <si>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</si>
  <si>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</si>
  <si>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</si>
  <si>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</si>
  <si>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</si>
  <si>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</si>
  <si>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</si>
  <si>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</si>
  <si>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</si>
  <si>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</si>
  <si>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</si>
  <si>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</si>
  <si>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</si>
  <si>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</si>
  <si>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</si>
  <si>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</si>
  <si>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</si>
  <si>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</si>
  <si>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</si>
  <si>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</si>
  <si>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</si>
  <si>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</si>
  <si>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</si>
  <si>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</si>
  <si>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</si>
  <si>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</si>
  <si>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</si>
  <si>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</si>
  <si>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</si>
  <si>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</si>
  <si>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</si>
  <si>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</si>
  <si>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</si>
  <si>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</si>
  <si>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</si>
  <si>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</si>
  <si>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</si>
  <si>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</si>
  <si>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</si>
  <si>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</si>
  <si>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</si>
  <si>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</si>
  <si>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</si>
  <si>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</si>
  <si>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</si>
  <si>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</si>
  <si>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</si>
  <si>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</si>
  <si>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</si>
  <si>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</si>
  <si>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</si>
  <si>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</si>
  <si>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</si>
  <si>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</si>
  <si>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</si>
  <si>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</si>
  <si>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</si>
  <si>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</si>
  <si>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</si>
  <si>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</si>
  <si>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</si>
  <si>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</si>
  <si>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</si>
  <si>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</si>
  <si>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</si>
  <si>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</si>
  <si>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</si>
  <si>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</si>
  <si>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</si>
  <si>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</si>
  <si>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</si>
  <si>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</si>
  <si>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</si>
  <si>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</si>
  <si>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</si>
  <si>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</si>
  <si>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</si>
  <si>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</si>
  <si>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</si>
  <si>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</si>
  <si>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</si>
  <si>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</si>
  <si>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</si>
  <si>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</si>
  <si>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</si>
  <si>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</si>
  <si>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</si>
  <si>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</si>
  <si>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</si>
  <si>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</si>
  <si>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</si>
  <si>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</si>
  <si>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</si>
  <si>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</si>
  <si>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</si>
  <si>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</si>
  <si>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</si>
  <si>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</si>
  <si>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</si>
  <si>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</si>
  <si>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</si>
  <si>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</si>
  <si>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</si>
  <si>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</si>
  <si>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</si>
  <si>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</si>
  <si>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</si>
  <si>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</si>
  <si>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</si>
  <si>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</si>
  <si>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</si>
  <si>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</si>
  <si>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</si>
  <si>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</si>
  <si>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</si>
  <si>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</si>
  <si>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</si>
  <si>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</si>
  <si>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</si>
  <si>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</si>
  <si>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</si>
  <si>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</si>
  <si>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</si>
  <si>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</si>
  <si>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</si>
  <si>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</si>
  <si>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</si>
  <si>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</si>
  <si>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</si>
  <si>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</si>
  <si>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</si>
  <si>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</si>
  <si>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</si>
  <si>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</si>
  <si>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</si>
  <si>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</si>
  <si>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</si>
  <si>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</si>
  <si>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</si>
  <si>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</si>
  <si>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</si>
  <si>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</si>
  <si>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</si>
  <si>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</si>
  <si>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</si>
  <si>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</si>
  <si>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</si>
  <si>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</si>
  <si>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</si>
  <si>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</si>
  <si>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</si>
  <si>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</si>
  <si>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</si>
  <si>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</si>
  <si>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</si>
  <si>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</si>
  <si>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</si>
  <si>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</si>
  <si>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</si>
  <si>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</si>
  <si>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</si>
  <si>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</si>
  <si>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</si>
  <si>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</si>
  <si>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</si>
  <si>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</si>
  <si>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</si>
  <si>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</si>
  <si>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</si>
  <si>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</si>
  <si>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</si>
  <si>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</si>
  <si>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</si>
  <si>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</si>
  <si>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</si>
  <si>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</si>
  <si>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</si>
  <si>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</si>
  <si>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</si>
  <si>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</si>
  <si>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</si>
  <si>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</si>
  <si>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</si>
  <si>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</si>
  <si>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</si>
  <si>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</si>
  <si>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</si>
  <si>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</si>
  <si>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</si>
  <si>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</si>
  <si>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</si>
  <si>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</si>
  <si>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</si>
  <si>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</si>
  <si>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</si>
  <si>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</si>
  <si>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</si>
  <si>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</si>
  <si>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</si>
  <si>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</si>
  <si>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</si>
  <si>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</si>
  <si>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</si>
  <si>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</si>
  <si>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</si>
  <si>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</si>
  <si>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</si>
  <si>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</si>
  <si>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</si>
  <si>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</si>
  <si>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</si>
  <si>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</si>
  <si>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</si>
  <si>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</si>
  <si>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</si>
  <si>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</si>
  <si>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</si>
  <si>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</si>
  <si>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</si>
  <si>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</si>
  <si>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</si>
  <si>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</si>
  <si>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</si>
  <si>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</si>
  <si>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</si>
  <si>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</si>
  <si>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</si>
  <si>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</si>
  <si>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</si>
  <si>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</si>
  <si>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</si>
  <si>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</si>
  <si>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</si>
  <si>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</si>
  <si>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</si>
  <si>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</si>
  <si>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</si>
  <si>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</si>
  <si>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</si>
  <si>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</si>
  <si>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</si>
  <si>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</si>
  <si>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</si>
  <si>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</si>
  <si>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</si>
  <si>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</si>
  <si>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</si>
  <si>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</si>
  <si>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</si>
  <si>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</si>
  <si>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</si>
  <si>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</si>
  <si>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</si>
  <si>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</si>
  <si>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</si>
  <si>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</si>
  <si>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</si>
  <si>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</si>
  <si>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</si>
  <si>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</si>
  <si>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</si>
  <si>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</si>
  <si>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</si>
  <si>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</si>
  <si>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</si>
  <si>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</si>
  <si>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</si>
  <si>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</si>
  <si>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</si>
  <si>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</si>
  <si>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</si>
  <si>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</si>
  <si>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</si>
  <si>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</si>
  <si>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</si>
  <si>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</si>
  <si>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</si>
  <si>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</si>
  <si>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</si>
  <si>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</si>
  <si>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</si>
  <si>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</si>
  <si>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</si>
  <si>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</si>
  <si>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</si>
  <si>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</si>
  <si>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</si>
  <si>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</si>
  <si>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</si>
  <si>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</si>
  <si>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</si>
  <si>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</si>
  <si>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</si>
  <si>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</si>
  <si>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</si>
  <si>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</si>
  <si>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</si>
  <si>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</si>
  <si>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</si>
  <si>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</si>
  <si>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</si>
  <si>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</si>
  <si>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</si>
  <si>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</si>
  <si>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</si>
  <si>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</si>
  <si>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</si>
  <si>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</si>
  <si>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</si>
  <si>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</si>
  <si>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</si>
  <si>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</si>
  <si>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</si>
  <si>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</si>
  <si>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</si>
  <si>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</si>
  <si>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</si>
  <si>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</si>
  <si>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</si>
  <si>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</si>
  <si>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</si>
  <si>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</si>
  <si>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</si>
  <si>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</si>
  <si>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</si>
  <si>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</si>
  <si>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</si>
  <si>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</si>
  <si>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</si>
  <si>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</si>
  <si>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</si>
  <si>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</si>
  <si>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</si>
  <si>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</si>
  <si>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</si>
  <si>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</si>
  <si>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</si>
  <si>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</si>
  <si>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</si>
  <si>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</si>
  <si>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</si>
  <si>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</si>
  <si>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</si>
  <si>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</si>
  <si>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</si>
  <si>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</si>
  <si>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</si>
  <si>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</si>
  <si>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</si>
  <si>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</si>
  <si>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</si>
  <si>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</si>
  <si>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</si>
  <si>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</si>
  <si>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</si>
  <si>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</si>
  <si>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</si>
  <si>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</si>
  <si>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</si>
  <si>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</si>
  <si>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</si>
  <si>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</si>
  <si>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</si>
  <si>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</si>
  <si>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</si>
  <si>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</si>
  <si>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</si>
  <si>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</si>
  <si>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</si>
  <si>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</si>
  <si>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</si>
  <si>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</si>
  <si>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</si>
  <si>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</si>
  <si>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</si>
  <si>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</si>
  <si>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</si>
  <si>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</si>
  <si>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</si>
  <si>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</si>
  <si>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</si>
  <si>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</si>
  <si>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</si>
  <si>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</si>
  <si>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</si>
  <si>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</si>
  <si>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</si>
  <si>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</si>
  <si>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</si>
  <si>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</si>
  <si>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</si>
  <si>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</si>
  <si>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</si>
  <si>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</si>
  <si>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</si>
  <si>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</si>
  <si>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</si>
  <si>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</si>
  <si>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</si>
  <si>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</si>
  <si>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</si>
  <si>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</si>
  <si>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</si>
  <si>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</si>
  <si>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</si>
  <si>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</si>
  <si>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</si>
  <si>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</si>
  <si>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</si>
  <si>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</si>
  <si>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</si>
  <si>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</si>
  <si>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</si>
  <si>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</si>
  <si>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</si>
  <si>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</si>
  <si>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</si>
  <si>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</si>
  <si>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</si>
  <si>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</si>
  <si>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</si>
  <si>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</si>
  <si>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</si>
  <si>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</si>
  <si>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</si>
  <si>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</si>
  <si>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</si>
  <si>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</si>
  <si>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</si>
  <si>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</si>
  <si>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</si>
  <si>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</si>
  <si>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</si>
  <si>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</si>
  <si>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</si>
  <si>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</si>
  <si>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</si>
  <si>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</si>
  <si>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</si>
  <si>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</si>
  <si>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</si>
  <si>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</si>
  <si>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</si>
  <si>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</si>
  <si>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</si>
  <si>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</si>
  <si>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</si>
  <si>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</si>
  <si>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</si>
  <si>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</si>
  <si>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</si>
  <si>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</si>
  <si>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</si>
  <si>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</si>
  <si>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</si>
  <si>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</si>
  <si>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</si>
  <si>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</si>
  <si>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</si>
  <si>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</si>
  <si>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</si>
  <si>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</si>
  <si>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</si>
  <si>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</si>
  <si>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</si>
  <si>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</si>
  <si>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</si>
  <si>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</si>
  <si>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</si>
  <si>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</si>
  <si>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</si>
  <si>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</si>
  <si>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</si>
  <si>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</si>
  <si>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</si>
  <si>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</si>
  <si>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</si>
  <si>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</si>
  <si>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</si>
  <si>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</si>
  <si>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</si>
  <si>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</si>
  <si>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</si>
  <si>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</si>
  <si>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</si>
  <si>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</si>
  <si>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</si>
  <si>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</si>
  <si>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</si>
  <si>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</si>
  <si>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</si>
  <si>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</si>
  <si>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</si>
  <si>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</si>
  <si>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</si>
  <si>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</si>
  <si>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</si>
  <si>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</si>
  <si>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</si>
  <si>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</si>
  <si>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</si>
  <si>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</si>
  <si>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</si>
  <si>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</si>
  <si>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</si>
  <si>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</si>
  <si>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</si>
  <si>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</si>
  <si>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</si>
  <si>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</si>
  <si>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</si>
  <si>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</si>
  <si>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</si>
  <si>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</si>
  <si>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</si>
  <si>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</si>
  <si>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</si>
  <si>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</si>
  <si>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</si>
  <si>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</si>
  <si>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</si>
  <si>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</si>
  <si>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</si>
  <si>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</si>
  <si>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</si>
  <si>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</si>
  <si>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</si>
  <si>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</si>
  <si>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</si>
  <si>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</si>
  <si>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</si>
  <si>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</si>
  <si>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</si>
  <si>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</si>
  <si>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</si>
  <si>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</si>
  <si>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</si>
  <si>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</si>
  <si>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</si>
  <si>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</si>
  <si>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</si>
  <si>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</si>
  <si>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</si>
  <si>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</si>
  <si>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</si>
  <si>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</si>
  <si>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</si>
  <si>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</si>
  <si>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</si>
  <si>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</si>
  <si>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</si>
  <si>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</si>
  <si>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</si>
  <si>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</si>
  <si>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</si>
  <si>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</si>
  <si>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</si>
  <si>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</si>
  <si>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</si>
  <si>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</si>
  <si>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</si>
  <si>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</si>
  <si>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</si>
  <si>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</si>
  <si>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</si>
  <si>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</si>
  <si>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</si>
  <si>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</si>
  <si>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</si>
  <si>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</si>
  <si>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</si>
  <si>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</si>
  <si>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</si>
  <si>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</si>
  <si>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</si>
  <si>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</si>
  <si>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</si>
  <si>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</si>
  <si>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</si>
  <si>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</si>
  <si>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</si>
  <si>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</si>
  <si>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</si>
  <si>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</si>
  <si>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</si>
  <si>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</si>
  <si>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</si>
  <si>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</si>
  <si>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</si>
  <si>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</si>
  <si>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</si>
  <si>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</si>
  <si>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</si>
  <si>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</si>
  <si>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</si>
  <si>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</si>
  <si>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</si>
  <si>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</si>
  <si>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</si>
  <si>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</si>
  <si>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</si>
  <si>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</si>
  <si>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</si>
  <si>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</si>
  <si>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</si>
  <si>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</si>
  <si>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</si>
  <si>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</si>
  <si>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</si>
  <si>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</si>
  <si>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</si>
  <si>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</si>
  <si>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</si>
  <si>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</si>
  <si>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</si>
  <si>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</si>
  <si>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</si>
  <si>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</si>
  <si>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</si>
  <si>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</si>
  <si>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</si>
  <si>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</si>
  <si>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</si>
  <si>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</si>
  <si>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</si>
  <si>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</si>
  <si>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</si>
  <si>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</si>
  <si>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</si>
  <si>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</si>
  <si>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</si>
  <si>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</si>
  <si>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</si>
  <si>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</si>
  <si>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</si>
  <si>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</si>
  <si>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</si>
  <si>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</si>
  <si>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</si>
  <si>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</si>
  <si>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</si>
  <si>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</si>
  <si>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</si>
  <si>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</si>
  <si>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</si>
  <si>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</si>
  <si>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</si>
  <si>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</si>
  <si>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</si>
  <si>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</si>
  <si>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</si>
  <si>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</si>
  <si>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</si>
  <si>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</si>
  <si>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</si>
  <si>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</si>
  <si>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</si>
  <si>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</si>
  <si>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</si>
  <si>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</si>
  <si>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</si>
  <si>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</si>
  <si>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</si>
  <si>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</si>
  <si>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</si>
  <si>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</si>
  <si>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</si>
  <si>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</si>
  <si>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</si>
  <si>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</si>
  <si>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</si>
  <si>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</si>
  <si>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</si>
  <si>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</si>
  <si>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</si>
  <si>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</si>
  <si>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</si>
  <si>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</si>
  <si>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</si>
  <si>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</si>
  <si>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</si>
  <si>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</si>
  <si>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</si>
  <si>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</si>
  <si>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</si>
  <si>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</si>
  <si>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</si>
  <si>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</si>
  <si>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</si>
  <si>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</si>
  <si>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</si>
  <si>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</si>
  <si>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</si>
  <si>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</si>
  <si>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</si>
  <si>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</si>
  <si>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</si>
  <si>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</si>
  <si>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</si>
  <si>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</si>
  <si>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</si>
  <si>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</si>
  <si>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</si>
  <si>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</si>
  <si>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</si>
  <si>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</si>
  <si>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</si>
  <si>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</si>
  <si>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</si>
  <si>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</si>
  <si>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</si>
  <si>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</si>
  <si>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</si>
  <si>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</si>
  <si>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</si>
  <si>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</si>
  <si>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</si>
  <si>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</si>
  <si>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</si>
  <si>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</si>
  <si>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</si>
  <si>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</si>
  <si>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</si>
  <si>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</si>
  <si>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</si>
  <si>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</si>
  <si>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</si>
  <si>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</si>
  <si>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</si>
  <si>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</si>
  <si>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</si>
  <si>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</si>
  <si>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</si>
  <si>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</si>
  <si>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</si>
  <si>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</si>
  <si>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</si>
  <si>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</si>
  <si>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</si>
  <si>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</si>
  <si>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</si>
  <si>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</si>
  <si>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</si>
  <si>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</si>
  <si>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</si>
  <si>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</si>
  <si>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</si>
  <si>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</si>
  <si>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</si>
  <si>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</si>
  <si>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</si>
  <si>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</si>
  <si>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</si>
  <si>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</si>
  <si>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</si>
  <si>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</si>
  <si>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</si>
  <si>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</si>
  <si>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</si>
  <si>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</si>
  <si>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</si>
  <si>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</si>
  <si>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</si>
  <si>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</si>
  <si>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</si>
  <si>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</si>
  <si>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</si>
  <si>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</si>
  <si>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</si>
  <si>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</si>
  <si>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</si>
  <si>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</si>
  <si>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</si>
  <si>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</si>
  <si>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</si>
  <si>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</si>
  <si>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</si>
  <si>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</si>
  <si>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</si>
  <si>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</si>
  <si>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</si>
  <si>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</si>
  <si>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</si>
  <si>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</si>
  <si>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</si>
  <si>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</si>
  <si>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</si>
  <si>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</si>
  <si>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</si>
  <si>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</si>
  <si>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</si>
  <si>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</si>
  <si>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</si>
  <si>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</si>
  <si>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</si>
  <si>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</si>
  <si>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</si>
  <si>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</si>
  <si>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</si>
  <si>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</si>
  <si>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</si>
  <si>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</si>
  <si>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</si>
  <si>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</si>
  <si>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</si>
  <si>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</si>
  <si>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</si>
  <si>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</si>
  <si>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</si>
  <si>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</si>
  <si>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</si>
  <si>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</si>
  <si>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</si>
  <si>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</si>
  <si>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</si>
  <si>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</si>
  <si>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</si>
  <si>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</si>
  <si>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</si>
  <si>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</si>
  <si>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</si>
  <si>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</si>
  <si>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</si>
  <si>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</si>
  <si>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</si>
  <si>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</si>
  <si>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</si>
  <si>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</si>
  <si>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</si>
  <si>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</si>
  <si>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</si>
  <si>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</si>
  <si>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</si>
  <si>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</si>
  <si>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</si>
  <si>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</si>
  <si>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</si>
  <si>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</si>
  <si>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</si>
  <si>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</si>
  <si>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</si>
  <si>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</si>
  <si>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</si>
  <si>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</si>
  <si>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</si>
  <si>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</si>
  <si>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</si>
  <si>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</si>
  <si>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</si>
  <si>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</si>
  <si>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</si>
  <si>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</si>
  <si>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</si>
  <si>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</si>
  <si>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</si>
  <si>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</si>
  <si>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</si>
  <si>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</si>
  <si>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</si>
  <si>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</si>
  <si>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</si>
  <si>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</si>
  <si>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</si>
  <si>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</si>
  <si>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</si>
  <si>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</si>
  <si>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</si>
  <si>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</si>
  <si>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</si>
  <si>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</si>
  <si>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</si>
  <si>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</si>
  <si>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</si>
  <si>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</si>
  <si>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</si>
  <si>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</si>
  <si>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</si>
  <si>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</si>
  <si>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</si>
  <si>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</si>
  <si>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</si>
  <si>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</si>
  <si>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</si>
  <si>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</si>
  <si>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</si>
  <si>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</si>
  <si>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</si>
  <si>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</si>
  <si>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</si>
  <si>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</si>
  <si>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</si>
  <si>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</si>
  <si>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</si>
  <si>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</si>
  <si>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</si>
  <si>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</si>
  <si>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</si>
  <si>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</si>
  <si>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</si>
  <si>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</si>
  <si>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</si>
  <si>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</si>
  <si>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</si>
  <si>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</si>
  <si>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</si>
  <si>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</si>
  <si>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</si>
  <si>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</si>
  <si>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</si>
  <si>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</si>
  <si>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</si>
  <si>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</si>
  <si>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</si>
  <si>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</si>
  <si>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</si>
  <si>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</si>
  <si>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</si>
  <si>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</si>
  <si>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</si>
  <si>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</si>
  <si>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</si>
  <si>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</si>
  <si>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</si>
  <si>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</si>
  <si>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</si>
  <si>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</si>
  <si>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</si>
  <si>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</si>
  <si>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</si>
  <si>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</si>
  <si>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</si>
  <si>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</si>
  <si>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</si>
  <si>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</si>
  <si>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</si>
  <si>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</si>
  <si>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</si>
  <si>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</si>
  <si>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</si>
  <si>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</si>
  <si>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</si>
  <si>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</si>
  <si>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</si>
  <si>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</si>
  <si>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</si>
  <si>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</si>
  <si>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</si>
  <si>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</si>
  <si>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</si>
  <si>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</si>
  <si>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</si>
  <si>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</si>
  <si>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</si>
  <si>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</si>
  <si>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</si>
  <si>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</si>
  <si>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</si>
  <si>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</si>
  <si>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</si>
  <si>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</si>
  <si>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</si>
  <si>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</si>
  <si>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</si>
  <si>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</si>
  <si>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</si>
  <si>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</si>
  <si>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</si>
  <si>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</si>
  <si>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</si>
  <si>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</si>
  <si>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</si>
  <si>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</si>
  <si>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</si>
  <si>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</si>
  <si>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</si>
  <si>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</si>
  <si>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</si>
  <si>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</si>
  <si>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</si>
  <si>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</si>
  <si>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</si>
  <si>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</si>
  <si>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</si>
  <si>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</si>
  <si>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</si>
  <si>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</si>
  <si>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</si>
  <si>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</si>
  <si>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</si>
  <si>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</si>
  <si>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</si>
  <si>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</si>
  <si>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</si>
  <si>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</si>
  <si>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</si>
  <si>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</si>
  <si>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</si>
  <si>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</si>
  <si>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</si>
  <si>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</si>
  <si>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</si>
  <si>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</si>
  <si>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</si>
  <si>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</si>
  <si>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</si>
  <si>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</si>
  <si>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</si>
  <si>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</si>
  <si>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</si>
  <si>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</si>
  <si>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</si>
  <si>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</si>
  <si>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</si>
  <si>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</si>
  <si>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</si>
  <si>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</si>
  <si>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</si>
  <si>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</si>
  <si>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</si>
  <si>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</si>
  <si>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</si>
  <si>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</si>
  <si>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</si>
  <si>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</si>
  <si>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</si>
  <si>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</si>
  <si>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</si>
  <si>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</si>
  <si>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</si>
  <si>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</si>
  <si>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</si>
  <si>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</si>
  <si>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</si>
  <si>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</si>
  <si>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</si>
  <si>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</si>
  <si>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</si>
  <si>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</si>
  <si>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</si>
  <si>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</si>
  <si>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</si>
  <si>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</si>
  <si>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</si>
  <si>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</si>
  <si>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</si>
  <si>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</si>
  <si>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</si>
  <si>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</si>
  <si>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</si>
  <si>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</si>
  <si>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</si>
  <si>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</si>
  <si>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</si>
  <si>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</si>
  <si>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</si>
  <si>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</si>
  <si>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</si>
  <si>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</si>
  <si>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</si>
  <si>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</si>
  <si>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</si>
  <si>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</si>
  <si>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</si>
  <si>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</si>
  <si>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</si>
  <si>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</si>
  <si>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</si>
  <si>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</si>
  <si>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</si>
  <si>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</si>
  <si>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</si>
  <si>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</si>
  <si>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</si>
  <si>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</si>
  <si>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</si>
  <si>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</si>
  <si>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</si>
  <si>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</si>
  <si>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</si>
  <si>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</si>
  <si>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</si>
  <si>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</si>
  <si>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</si>
  <si>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</si>
  <si>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</si>
  <si>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</si>
  <si>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</si>
  <si>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</si>
  <si>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</si>
  <si>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</si>
  <si>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</si>
  <si>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</si>
  <si>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</si>
  <si>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</si>
  <si>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</si>
  <si>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</si>
  <si>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</si>
  <si>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</si>
  <si>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</si>
  <si>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</si>
  <si>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</si>
  <si>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</si>
  <si>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</si>
  <si>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</si>
  <si>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</si>
  <si>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</si>
  <si>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</si>
  <si>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</si>
  <si>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</si>
  <si>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</si>
  <si>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</si>
  <si>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</si>
  <si>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</si>
  <si>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</si>
  <si>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</si>
  <si>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</si>
  <si>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</si>
  <si>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</si>
  <si>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</si>
  <si>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</si>
  <si>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</si>
  <si>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</si>
  <si>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</si>
  <si>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</si>
  <si>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</si>
  <si>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</si>
  <si>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</si>
  <si>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</si>
  <si>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</si>
  <si>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</si>
  <si>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</si>
  <si>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</si>
  <si>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</si>
  <si>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</si>
  <si>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</si>
  <si>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</si>
  <si>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</si>
  <si>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</si>
  <si>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</si>
  <si>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</si>
  <si>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</si>
  <si>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</si>
  <si>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</si>
  <si>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</si>
  <si>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</si>
  <si>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</si>
  <si>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</si>
  <si>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</si>
  <si>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</si>
  <si>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</si>
  <si>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</si>
  <si>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</si>
  <si>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</si>
  <si>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</si>
  <si>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</si>
  <si>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</si>
  <si>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</si>
  <si>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</si>
  <si>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</si>
  <si>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</si>
  <si>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</si>
  <si>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</si>
  <si>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</si>
  <si>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</si>
  <si>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</si>
  <si>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</si>
  <si>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</si>
  <si>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</si>
  <si>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</si>
  <si>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</si>
  <si>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</si>
  <si>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</si>
  <si>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</si>
  <si>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</si>
  <si>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</si>
  <si>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</si>
  <si>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</si>
  <si>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</si>
  <si>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</si>
  <si>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</si>
  <si>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</si>
  <si>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</si>
  <si>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</si>
  <si>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</si>
  <si>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</si>
  <si>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</si>
  <si>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</si>
  <si>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</si>
  <si>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</si>
  <si>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</si>
  <si>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</si>
  <si>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</si>
  <si>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</si>
  <si>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</si>
  <si>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</si>
  <si>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</si>
  <si>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</si>
  <si>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</si>
  <si>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</si>
  <si>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</si>
  <si>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</si>
  <si>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</si>
  <si>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</si>
  <si>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</si>
  <si>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</si>
  <si>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</si>
  <si>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</si>
  <si>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</si>
  <si>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</si>
  <si>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</si>
  <si>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</si>
  <si>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</si>
  <si>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</si>
  <si>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</si>
  <si>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</si>
  <si>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</si>
  <si>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</si>
  <si>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</si>
  <si>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</si>
  <si>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</si>
  <si>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</si>
  <si>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</si>
  <si>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</si>
  <si>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</si>
  <si>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</si>
  <si>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</si>
  <si>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</si>
  <si>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</si>
  <si>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</si>
  <si>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</si>
  <si>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</si>
  <si>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</si>
  <si>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</si>
  <si>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</si>
  <si>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</si>
  <si>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</si>
  <si>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</si>
  <si>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</si>
  <si>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</si>
  <si>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</si>
  <si>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</si>
  <si>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</si>
  <si>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</si>
  <si>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</si>
  <si>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</si>
  <si>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</si>
  <si>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</si>
  <si>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</si>
  <si>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</si>
  <si>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</si>
  <si>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</si>
  <si>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</si>
  <si>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</si>
  <si>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</si>
  <si>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</si>
  <si>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</si>
  <si>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</si>
  <si>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</si>
  <si>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</si>
  <si>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</si>
  <si>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</si>
  <si>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</si>
  <si>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</si>
  <si>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</si>
  <si>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</si>
  <si>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</si>
  <si>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</si>
  <si>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</si>
  <si>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</si>
  <si>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</si>
  <si>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</si>
  <si>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</si>
  <si>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</si>
  <si>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</si>
  <si>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</si>
  <si>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</si>
  <si>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</si>
  <si>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</si>
  <si>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</si>
  <si>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</si>
  <si>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</si>
  <si>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</si>
  <si>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</si>
  <si>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</si>
  <si>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</si>
  <si>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</si>
  <si>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</si>
  <si>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</si>
  <si>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</si>
  <si>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</si>
  <si>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</si>
  <si>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</si>
  <si>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</si>
  <si>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</si>
  <si>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</si>
  <si>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</si>
  <si>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</si>
  <si>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</si>
  <si>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</si>
  <si>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</si>
  <si>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</si>
  <si>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</si>
  <si>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</si>
  <si>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</si>
  <si>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</si>
  <si>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</si>
  <si>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</si>
  <si>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</si>
  <si>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</si>
  <si>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</si>
  <si>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</si>
  <si>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</si>
  <si>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</si>
  <si>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</si>
  <si>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</si>
  <si>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</si>
  <si>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</si>
  <si>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</si>
  <si>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</si>
  <si>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</si>
  <si>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</si>
  <si>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</si>
  <si>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</si>
  <si>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</si>
  <si>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</si>
  <si>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</si>
  <si>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</si>
  <si>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</si>
  <si>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</si>
  <si>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</si>
  <si>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</si>
  <si>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</si>
  <si>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</si>
  <si>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</si>
  <si>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</si>
  <si>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</si>
  <si>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</si>
  <si>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</si>
  <si>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</si>
  <si>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</si>
  <si>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</si>
  <si>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</si>
  <si>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</si>
  <si>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</si>
  <si>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</si>
  <si>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</si>
  <si>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</si>
  <si>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</si>
  <si>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</si>
  <si>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</si>
  <si>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</si>
  <si>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</si>
  <si>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</si>
  <si>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</si>
  <si>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</si>
  <si>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</si>
  <si>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</si>
  <si>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</si>
  <si>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</si>
  <si>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</si>
  <si>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</si>
  <si>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</si>
  <si>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</si>
  <si>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</si>
  <si>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</si>
  <si>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</si>
  <si>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</si>
  <si>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</si>
  <si>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</si>
  <si>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</si>
  <si>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</si>
  <si>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</si>
  <si>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</si>
  <si>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</si>
  <si>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</si>
  <si>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</si>
  <si>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</si>
  <si>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</si>
  <si>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</si>
  <si>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</si>
  <si>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</si>
  <si>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</si>
  <si>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</si>
  <si>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</si>
  <si>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</si>
  <si>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</si>
  <si>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</si>
  <si>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</si>
  <si>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</si>
  <si>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</si>
  <si>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</si>
  <si>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</si>
  <si>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</si>
  <si>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</si>
  <si>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</si>
  <si>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</si>
  <si>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</si>
  <si>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</si>
  <si>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</si>
  <si>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</si>
  <si>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</si>
  <si>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</si>
  <si>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</si>
  <si>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</si>
  <si>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</si>
  <si>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</si>
  <si>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</si>
  <si>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</si>
  <si>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</si>
  <si>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</si>
  <si>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</si>
  <si>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</si>
  <si>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</si>
  <si>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</si>
  <si>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</si>
  <si>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</si>
  <si>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</si>
  <si>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</si>
  <si>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</si>
  <si>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</si>
  <si>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</si>
  <si>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</si>
  <si>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</si>
  <si>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</si>
  <si>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</si>
  <si>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</si>
  <si>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</si>
  <si>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</si>
  <si>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</si>
  <si>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</si>
  <si>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</si>
  <si>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</si>
  <si>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</si>
  <si>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</si>
  <si>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</si>
  <si>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</si>
  <si>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</si>
  <si>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</si>
  <si>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</si>
  <si>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</si>
  <si>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</si>
  <si>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</si>
  <si>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</si>
  <si>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</si>
  <si>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</si>
  <si>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</si>
  <si>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</si>
  <si>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</si>
  <si>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</si>
  <si>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</si>
  <si>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</si>
  <si>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</si>
  <si>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</si>
  <si>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</si>
  <si>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</si>
  <si>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</si>
  <si>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</si>
  <si>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</si>
  <si>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</si>
  <si>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</si>
  <si>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</si>
  <si>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</si>
  <si>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</si>
  <si>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</si>
  <si>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</si>
  <si>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</si>
  <si>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</si>
  <si>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</si>
  <si>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</si>
  <si>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</si>
  <si>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</si>
  <si>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</si>
  <si>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</si>
  <si>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</si>
  <si>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</si>
  <si>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</si>
  <si>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</si>
  <si>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</si>
  <si>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</si>
  <si>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</si>
  <si>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</si>
  <si>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</si>
  <si>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</si>
  <si>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</si>
  <si>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</si>
  <si>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</si>
  <si>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</si>
  <si>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</si>
  <si>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</si>
  <si>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</si>
  <si>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</si>
  <si>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</si>
  <si>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</si>
  <si>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</si>
  <si>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</si>
  <si>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</si>
  <si>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</si>
  <si>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</si>
  <si>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</si>
  <si>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</si>
  <si>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</si>
  <si>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</si>
  <si>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</si>
  <si>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</si>
  <si>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</si>
  <si>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</si>
  <si>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</si>
  <si>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</si>
  <si>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</si>
  <si>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</si>
  <si>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</si>
  <si>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</si>
  <si>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</si>
  <si>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</si>
  <si>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</si>
  <si>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</si>
  <si>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</si>
  <si>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</si>
  <si>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</si>
  <si>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</si>
  <si>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</si>
  <si>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</si>
  <si>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</si>
  <si>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</si>
  <si>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</si>
  <si>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</si>
  <si>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</si>
  <si>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</si>
  <si>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</si>
  <si>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</si>
  <si>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</si>
  <si>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</si>
  <si>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</si>
  <si>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</si>
  <si>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</si>
  <si>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</si>
  <si>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</si>
  <si>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</si>
  <si>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</si>
  <si>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</si>
  <si>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</si>
  <si>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</si>
  <si>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</si>
  <si>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</si>
  <si>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</si>
  <si>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</si>
  <si>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</si>
  <si>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</si>
  <si>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</si>
  <si>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</si>
  <si>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</si>
  <si>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</si>
  <si>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</si>
  <si>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</si>
  <si>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</si>
  <si>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</si>
  <si>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</si>
  <si>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</si>
  <si>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</si>
  <si>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</si>
  <si>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</si>
  <si>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</si>
  <si>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</si>
  <si>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</si>
  <si>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</si>
  <si>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</si>
  <si>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</si>
  <si>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</si>
  <si>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</si>
  <si>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</si>
  <si>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</si>
  <si>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</si>
  <si>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</si>
  <si>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</si>
  <si>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</si>
  <si>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</si>
  <si>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</si>
  <si>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</si>
  <si>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</si>
  <si>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</si>
  <si>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</si>
  <si>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</si>
  <si>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</si>
  <si>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</si>
  <si>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</si>
  <si>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</si>
  <si>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</si>
  <si>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</si>
  <si>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</si>
  <si>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</si>
  <si>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</si>
  <si>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</si>
  <si>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</si>
  <si>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</si>
  <si>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</si>
  <si>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</si>
  <si>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</si>
  <si>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</si>
  <si>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</si>
  <si>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</si>
  <si>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</si>
  <si>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</si>
  <si>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</si>
  <si>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</si>
  <si>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</si>
  <si>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</si>
  <si>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</si>
  <si>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</si>
  <si>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</si>
  <si>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</si>
  <si>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</si>
  <si>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</si>
  <si>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</si>
  <si>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</si>
  <si>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</si>
  <si>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</si>
  <si>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</si>
  <si>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</si>
  <si>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</si>
  <si>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</si>
  <si>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</si>
  <si>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</si>
  <si>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</si>
  <si>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</si>
  <si>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</si>
  <si>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</si>
  <si>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</si>
  <si>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</si>
  <si>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</si>
  <si>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</si>
  <si>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</si>
  <si>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</si>
  <si>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</si>
  <si>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</si>
  <si>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</si>
  <si>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</si>
  <si>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</si>
  <si>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</si>
  <si>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</si>
  <si>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</si>
  <si>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</si>
  <si>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</si>
  <si>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</si>
  <si>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</si>
  <si>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</si>
  <si>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</si>
  <si>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</si>
  <si>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</si>
  <si>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</si>
  <si>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</si>
  <si>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</si>
  <si>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</si>
  <si>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</si>
  <si>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</si>
  <si>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</si>
  <si>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</si>
  <si>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</si>
  <si>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</si>
  <si>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</si>
  <si>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</si>
  <si>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</si>
  <si>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</si>
  <si>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</si>
  <si>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</si>
  <si>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</si>
  <si>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</si>
  <si>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</si>
  <si>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</si>
  <si>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</si>
  <si>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</si>
  <si>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</si>
  <si>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</si>
  <si>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</si>
  <si>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</si>
  <si>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</si>
  <si>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</si>
  <si>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</si>
  <si>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</si>
  <si>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</si>
  <si>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</si>
  <si>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</si>
  <si>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</si>
  <si>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</si>
  <si>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</si>
  <si>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</si>
  <si>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</si>
  <si>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</si>
  <si>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</si>
  <si>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</si>
  <si>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</si>
  <si>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</si>
  <si>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</si>
  <si>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</si>
  <si>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</si>
  <si>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</si>
  <si>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</si>
  <si>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</si>
  <si>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</si>
  <si>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</si>
  <si>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</si>
  <si>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</si>
  <si>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</si>
  <si>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</si>
  <si>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</si>
  <si>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</si>
  <si>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</si>
  <si>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</si>
  <si>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</si>
  <si>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</si>
  <si>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</si>
  <si>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</si>
  <si>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</si>
  <si>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</si>
  <si>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</si>
  <si>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</si>
  <si>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</si>
  <si>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</si>
  <si>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</si>
  <si>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</si>
  <si>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</si>
  <si>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</si>
  <si>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</si>
  <si>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</si>
  <si>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</si>
  <si>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</si>
  <si>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</si>
  <si>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</si>
  <si>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</si>
  <si>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</si>
  <si>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</si>
  <si>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</si>
  <si>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</si>
  <si>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</si>
  <si>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</si>
  <si>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</si>
  <si>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</si>
  <si>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</si>
  <si>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</si>
  <si>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</si>
  <si>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</si>
  <si>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</si>
  <si>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</si>
  <si>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</si>
  <si>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</si>
  <si>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</si>
  <si>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</si>
  <si>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</si>
  <si>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</si>
  <si>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</si>
  <si>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</si>
  <si>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</si>
  <si>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</si>
  <si>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</si>
  <si>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</si>
  <si>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</si>
  <si>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</si>
  <si>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</si>
  <si>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</si>
  <si>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</si>
  <si>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</si>
  <si>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</si>
  <si>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</si>
  <si>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</si>
  <si>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</si>
  <si>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</si>
  <si>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</si>
  <si>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</si>
  <si>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</si>
  <si>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</si>
  <si>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</si>
  <si>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</si>
  <si>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</si>
  <si>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</si>
  <si>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</si>
  <si>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</si>
  <si>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</si>
  <si>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</si>
  <si>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</si>
  <si>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</si>
  <si>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</si>
  <si>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</si>
  <si>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</si>
  <si>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</si>
  <si>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</si>
  <si>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</si>
  <si>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</si>
  <si>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</si>
  <si>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</si>
  <si>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</si>
  <si>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</si>
  <si>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</si>
  <si>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</si>
  <si>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</si>
  <si>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</si>
  <si>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</si>
  <si>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</si>
  <si>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</si>
  <si>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</si>
  <si>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</si>
  <si>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</si>
  <si>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</si>
  <si>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</si>
  <si>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</si>
  <si>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</si>
  <si>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</si>
  <si>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</si>
  <si>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</si>
  <si>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</si>
  <si>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</si>
  <si>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</si>
  <si>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</si>
  <si>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</si>
  <si>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</si>
  <si>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</si>
  <si>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</si>
  <si>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</si>
  <si>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</si>
  <si>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</si>
  <si>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</si>
  <si>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</si>
  <si>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</si>
  <si>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</si>
  <si>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</si>
  <si>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</si>
  <si>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</si>
  <si>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</si>
  <si>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</si>
  <si>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</si>
  <si>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</si>
  <si>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</si>
  <si>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</si>
  <si>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</si>
  <si>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</si>
  <si>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</si>
  <si>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</si>
  <si>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</si>
  <si>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</si>
  <si>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</si>
  <si>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</si>
  <si>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</si>
  <si>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</si>
  <si>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</si>
  <si>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</si>
  <si>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</si>
  <si>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</si>
  <si>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</si>
  <si>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</si>
  <si>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</si>
  <si>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</si>
  <si>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</si>
  <si>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</si>
  <si>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</si>
  <si>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</si>
  <si>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</si>
  <si>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</si>
  <si>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</si>
  <si>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</si>
  <si>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</si>
  <si>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</si>
  <si>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</si>
  <si>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</si>
  <si>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</si>
  <si>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</si>
  <si>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</si>
  <si>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</si>
  <si>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</si>
  <si>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</si>
  <si>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</si>
  <si>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</si>
  <si>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</si>
  <si>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</si>
  <si>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</si>
  <si>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</si>
  <si>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</si>
  <si>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</si>
  <si>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</si>
  <si>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</si>
  <si>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</si>
  <si>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</si>
  <si>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</si>
  <si>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</si>
  <si>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</si>
  <si>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</si>
  <si>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</si>
  <si>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</si>
  <si>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</si>
  <si>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</si>
  <si>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</si>
  <si>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</si>
  <si>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</si>
  <si>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</si>
  <si>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</si>
  <si>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</si>
  <si>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</si>
  <si>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</si>
  <si>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</si>
  <si>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</si>
  <si>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</si>
  <si>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</si>
  <si>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</si>
  <si>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</si>
  <si>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</si>
  <si>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</si>
  <si>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</si>
  <si>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</si>
  <si>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</si>
  <si>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</si>
  <si>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</si>
  <si>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</si>
  <si>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</si>
  <si>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</si>
  <si>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</si>
  <si>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</si>
  <si>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</si>
  <si>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</si>
  <si>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</si>
  <si>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</si>
  <si>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</si>
  <si>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</si>
  <si>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</si>
  <si>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</si>
  <si>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</si>
  <si>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</si>
  <si>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</si>
  <si>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</si>
  <si>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</si>
  <si>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</si>
  <si>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</si>
  <si>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</si>
  <si>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</si>
  <si>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</si>
  <si>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</si>
  <si>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</si>
  <si>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</si>
  <si>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</si>
  <si>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</si>
  <si>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</si>
  <si>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</si>
  <si>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</si>
  <si>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</si>
  <si>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</si>
  <si>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</si>
  <si>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</si>
  <si>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</si>
  <si>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</si>
  <si>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</si>
  <si>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</si>
  <si>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</si>
  <si>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</si>
  <si>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</si>
  <si>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</si>
  <si>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</si>
  <si>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</si>
  <si>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</si>
  <si>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</si>
  <si>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</si>
  <si>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</si>
  <si>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</si>
  <si>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</si>
  <si>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</si>
  <si>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</si>
  <si>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</si>
  <si>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</si>
  <si>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</si>
  <si>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</si>
  <si>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</si>
  <si>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</si>
  <si>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</si>
  <si>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</si>
  <si>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</si>
  <si>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</si>
  <si>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</si>
  <si>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</si>
  <si>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</si>
  <si>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</si>
  <si>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</si>
  <si>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</si>
  <si>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</si>
  <si>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</si>
  <si>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</si>
  <si>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</si>
  <si>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</si>
  <si>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</si>
  <si>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</si>
  <si>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</si>
  <si>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</si>
  <si>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</si>
  <si>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</si>
  <si>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</si>
  <si>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</si>
  <si>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</si>
  <si>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</si>
  <si>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</si>
  <si>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</si>
  <si>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</si>
  <si>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</si>
  <si>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</si>
  <si>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</si>
  <si>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</si>
  <si>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</si>
  <si>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</si>
  <si>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</si>
  <si>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</si>
  <si>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</si>
  <si>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</si>
  <si>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</si>
  <si>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</si>
  <si>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</si>
  <si>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</si>
  <si>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</si>
  <si>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</si>
  <si>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</si>
  <si>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</si>
  <si>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</si>
  <si>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</si>
  <si>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</si>
  <si>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</si>
  <si>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</si>
  <si>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</si>
  <si>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</si>
  <si>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</si>
  <si>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</si>
  <si>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</si>
  <si>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</si>
  <si>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</si>
  <si>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</si>
  <si>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</si>
  <si>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</si>
  <si>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</si>
  <si>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</si>
  <si>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</si>
  <si>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</si>
  <si>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</si>
  <si>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</si>
  <si>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</si>
  <si>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</si>
  <si>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</si>
  <si>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</si>
  <si>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</si>
  <si>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</si>
  <si>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</si>
  <si>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</si>
  <si>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</si>
  <si>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</si>
  <si>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</si>
  <si>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</si>
  <si>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</si>
  <si>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</si>
  <si>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</si>
  <si>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</si>
  <si>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</si>
  <si>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</si>
  <si>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</si>
  <si>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</si>
  <si>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</si>
  <si>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</si>
  <si>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</si>
  <si>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</si>
  <si>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</si>
  <si>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</si>
  <si>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</si>
  <si>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</si>
  <si>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</si>
  <si>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</si>
  <si>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</si>
  <si>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</si>
  <si>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</si>
  <si>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</si>
  <si>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</si>
  <si>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</si>
  <si>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</si>
  <si>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</si>
  <si>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</si>
  <si>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</si>
  <si>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</si>
  <si>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</si>
  <si>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</si>
  <si>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</si>
  <si>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</si>
  <si>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</si>
  <si>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</si>
  <si>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</si>
  <si>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</si>
  <si>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</si>
  <si>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</si>
  <si>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</si>
  <si>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</si>
  <si>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</si>
  <si>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</si>
  <si>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</si>
  <si>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</si>
  <si>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</si>
  <si>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</si>
  <si>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</si>
  <si>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</si>
  <si>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</si>
  <si>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</si>
  <si>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</si>
  <si>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</si>
  <si>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</si>
  <si>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</si>
  <si>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</si>
  <si>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</si>
  <si>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</si>
  <si>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</si>
  <si>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</si>
  <si>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</si>
  <si>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</si>
  <si>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</si>
  <si>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</si>
  <si>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</si>
  <si>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</si>
  <si>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</si>
  <si>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</si>
  <si>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</si>
  <si>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</si>
  <si>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</si>
  <si>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</si>
  <si>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</si>
  <si>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</si>
  <si>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</si>
  <si>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</si>
  <si>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</si>
  <si>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</si>
  <si>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</si>
  <si>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</si>
  <si>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</si>
  <si>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</si>
  <si>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</si>
  <si>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</si>
  <si>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</si>
  <si>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</si>
  <si>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</si>
  <si>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</si>
  <si>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</si>
  <si>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</si>
  <si>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</si>
  <si>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</si>
  <si>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</si>
  <si>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</si>
  <si>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</si>
  <si>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</si>
  <si>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</si>
  <si>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</si>
  <si>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</si>
  <si>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</si>
  <si>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</si>
  <si>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</si>
  <si>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</si>
  <si>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</si>
  <si>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</si>
  <si>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</si>
  <si>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</si>
  <si>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</si>
  <si>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</si>
  <si>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</si>
  <si>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</si>
  <si>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</si>
  <si>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</si>
  <si>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</si>
  <si>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</si>
  <si>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</si>
  <si>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</si>
  <si>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</si>
  <si>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</si>
  <si>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</si>
  <si>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</si>
  <si>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</si>
  <si>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</si>
  <si>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</si>
  <si>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</si>
  <si>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</si>
  <si>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</si>
  <si>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</si>
  <si>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</si>
  <si>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</si>
  <si>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</si>
  <si>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</si>
  <si>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</si>
  <si>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</si>
  <si>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</si>
  <si>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</si>
  <si>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</si>
  <si>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</si>
  <si>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</si>
  <si>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</si>
  <si>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</si>
  <si>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</si>
  <si>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</si>
  <si>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</si>
  <si>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</si>
  <si>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</si>
  <si>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</si>
  <si>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</si>
  <si>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</si>
  <si>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</si>
  <si>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</si>
  <si>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</si>
  <si>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</si>
  <si>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</si>
  <si>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</si>
  <si>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</si>
  <si>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</si>
  <si>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</si>
  <si>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</si>
  <si>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</si>
  <si>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</si>
  <si>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</si>
  <si>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</si>
  <si>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</si>
  <si>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</si>
  <si>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</si>
  <si>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</si>
  <si>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</si>
  <si>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</si>
  <si>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</si>
  <si>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</si>
  <si>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</si>
  <si>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</si>
  <si>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</si>
  <si>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</si>
  <si>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</si>
  <si>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</si>
  <si>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</si>
  <si>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</si>
  <si>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</si>
  <si>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</si>
  <si>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</si>
  <si>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</si>
  <si>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</si>
  <si>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</si>
  <si>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</si>
  <si>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</si>
  <si>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</si>
  <si>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</si>
  <si>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</si>
  <si>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</si>
  <si>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</si>
  <si>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</si>
  <si>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</si>
  <si>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</si>
  <si>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</si>
  <si>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</si>
  <si>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</si>
  <si>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</si>
  <si>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</si>
  <si>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</si>
  <si>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</si>
  <si>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</si>
  <si>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</si>
  <si>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</si>
  <si>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</si>
  <si>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</si>
  <si>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</si>
  <si>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</si>
  <si>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</si>
  <si>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</si>
  <si>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</si>
  <si>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</si>
  <si>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</si>
  <si>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</si>
  <si>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</si>
  <si>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</si>
  <si>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</si>
  <si>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</si>
  <si>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</si>
  <si>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</si>
  <si>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</si>
  <si>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</si>
  <si>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</si>
  <si>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</si>
  <si>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</si>
  <si>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</si>
  <si>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</si>
  <si>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</si>
  <si>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</si>
  <si>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</si>
  <si>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</si>
  <si>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</si>
  <si>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</si>
  <si>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</si>
  <si>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</si>
  <si>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</si>
  <si>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</si>
  <si>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</si>
  <si>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</si>
  <si>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</si>
  <si>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</si>
  <si>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</si>
  <si>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</si>
  <si>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</si>
  <si>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</si>
  <si>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</si>
  <si>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</si>
  <si>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</si>
  <si>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</si>
  <si>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</si>
  <si>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</si>
  <si>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</si>
  <si>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</si>
  <si>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</si>
  <si>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</si>
  <si>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</si>
  <si>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</si>
  <si>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</si>
  <si>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</si>
  <si>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</si>
  <si>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</si>
  <si>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</si>
  <si>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</si>
  <si>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</si>
  <si>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</si>
  <si>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</si>
  <si>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</si>
  <si>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</si>
  <si>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</si>
  <si>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</si>
  <si>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</si>
  <si>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</si>
  <si>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</si>
  <si>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</si>
  <si>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</si>
  <si>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</si>
  <si>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</si>
  <si>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</si>
  <si>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</si>
  <si>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</si>
  <si>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</si>
  <si>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</si>
  <si>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</si>
  <si>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</si>
  <si>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</si>
  <si>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</si>
  <si>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</si>
  <si>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</si>
  <si>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</si>
  <si>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</si>
  <si>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</si>
  <si>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</si>
  <si>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</si>
  <si>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</si>
  <si>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</si>
  <si>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</si>
  <si>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</si>
  <si>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</si>
  <si>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</si>
  <si>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</si>
  <si>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</si>
  <si>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</si>
  <si>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</si>
  <si>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</si>
  <si>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</si>
  <si>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</si>
  <si>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</si>
  <si>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</si>
  <si>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</si>
  <si>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</si>
  <si>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</si>
  <si>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</si>
  <si>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</si>
  <si>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</si>
  <si>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</si>
  <si>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</si>
  <si>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</si>
  <si>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</si>
  <si>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</si>
  <si>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</si>
  <si>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</si>
  <si>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</si>
  <si>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</si>
  <si>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</si>
  <si>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</si>
  <si>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</si>
  <si>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</si>
  <si>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</si>
  <si>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</si>
  <si>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</si>
  <si>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</si>
  <si>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</si>
  <si>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</si>
  <si>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</si>
  <si>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</si>
  <si>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</si>
  <si>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</si>
  <si>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</si>
  <si>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</si>
  <si>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</si>
  <si>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</si>
  <si>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</si>
  <si>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</si>
  <si>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</si>
  <si>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</si>
  <si>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</si>
  <si>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</si>
  <si>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</si>
  <si>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</si>
  <si>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</si>
  <si>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</si>
  <si>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</si>
  <si>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</si>
  <si>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</si>
  <si>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</si>
  <si>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</si>
  <si>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</si>
  <si>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</si>
  <si>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</si>
  <si>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</si>
  <si>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</si>
  <si>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</si>
  <si>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</si>
  <si>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</si>
  <si>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</si>
  <si>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</si>
  <si>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</si>
  <si>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</si>
  <si>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</si>
  <si>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</si>
  <si>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</si>
  <si>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</si>
  <si>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</si>
  <si>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</si>
  <si>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</si>
  <si>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</si>
  <si>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</si>
  <si>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</si>
  <si>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</si>
  <si>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</si>
  <si>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</si>
  <si>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</si>
  <si>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</si>
  <si>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</si>
  <si>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</si>
  <si>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</si>
  <si>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</si>
  <si>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</si>
  <si>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</si>
  <si>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</si>
  <si>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</si>
  <si>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</si>
  <si>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</si>
  <si>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</si>
  <si>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</si>
  <si>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</si>
  <si>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</si>
  <si>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</si>
  <si>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</si>
  <si>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</si>
  <si>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</si>
  <si>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</si>
  <si>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</si>
  <si>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</si>
  <si>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</si>
  <si>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</si>
  <si>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</si>
  <si>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</si>
  <si>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</si>
  <si>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</si>
  <si>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</si>
  <si>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</si>
  <si>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</si>
  <si>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</si>
  <si>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</si>
  <si>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</si>
  <si>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</si>
  <si>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</si>
  <si>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</si>
  <si>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</si>
  <si>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</si>
  <si>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</si>
  <si>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</si>
  <si>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</si>
  <si>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</si>
  <si>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</si>
  <si>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</si>
  <si>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</si>
  <si>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</si>
  <si>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</si>
  <si>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</si>
  <si>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</si>
  <si>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</si>
  <si>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</si>
  <si>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</si>
  <si>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</si>
  <si>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</si>
  <si>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</si>
  <si>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</si>
  <si>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</si>
  <si>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</si>
  <si>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</si>
  <si>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</si>
  <si>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</si>
  <si>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</si>
  <si>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</si>
  <si>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</si>
  <si>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</si>
  <si>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</si>
  <si>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</si>
  <si>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</si>
  <si>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</si>
  <si>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</si>
  <si>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</si>
  <si>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</si>
  <si>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</si>
  <si>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</si>
  <si>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</si>
  <si>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</si>
  <si>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</si>
  <si>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</si>
  <si>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</si>
  <si>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</si>
  <si>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</si>
  <si>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</si>
  <si>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</si>
  <si>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</si>
  <si>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</si>
  <si>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</si>
  <si>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</si>
  <si>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</si>
  <si>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</si>
  <si>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</si>
  <si>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</si>
  <si>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</si>
  <si>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</si>
  <si>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</si>
  <si>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</si>
  <si>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</si>
  <si>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</si>
  <si>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</si>
  <si>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</si>
  <si>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</si>
  <si>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</si>
  <si>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</si>
  <si>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</si>
  <si>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</si>
  <si>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</si>
  <si>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</si>
  <si>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</si>
  <si>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</si>
  <si>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</si>
  <si>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</si>
  <si>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</si>
  <si>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</si>
  <si>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</si>
  <si>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</si>
  <si>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</si>
  <si>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</si>
  <si>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</si>
  <si>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</si>
  <si>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</si>
  <si>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</si>
  <si>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</si>
  <si>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</si>
  <si>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</si>
  <si>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</si>
  <si>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</si>
  <si>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</si>
  <si>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</si>
  <si>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</si>
  <si>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</si>
  <si>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</si>
  <si>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</si>
  <si>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</si>
  <si>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</si>
  <si>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</si>
  <si>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</si>
  <si>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</si>
  <si>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</si>
  <si>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</si>
  <si>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</si>
  <si>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</si>
  <si>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</si>
  <si>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</si>
  <si>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</si>
  <si>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</si>
  <si>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</si>
  <si>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</si>
  <si>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</si>
  <si>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</si>
  <si>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</si>
  <si>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</si>
  <si>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</si>
  <si>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</si>
  <si>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</si>
  <si>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</si>
  <si>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</si>
  <si>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</si>
  <si>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</si>
  <si>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</si>
  <si>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</si>
  <si>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</si>
  <si>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</si>
  <si>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</si>
  <si>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</si>
  <si>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</si>
  <si>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</si>
  <si>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</si>
  <si>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</si>
  <si>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</si>
  <si>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</si>
  <si>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</si>
  <si>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</si>
  <si>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</si>
  <si>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</si>
  <si>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</si>
  <si>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</si>
  <si>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</si>
  <si>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</si>
  <si>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</si>
  <si>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</si>
  <si>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</si>
  <si>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</si>
  <si>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</si>
  <si>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</si>
  <si>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</si>
  <si>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</si>
  <si>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</si>
  <si>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</si>
  <si>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</si>
  <si>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</si>
  <si>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</si>
  <si>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</si>
  <si>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</si>
  <si>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</si>
  <si>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</si>
  <si>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</si>
  <si>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</si>
  <si>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</si>
  <si>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</si>
  <si>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</si>
  <si>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</si>
  <si>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</si>
  <si>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</si>
  <si>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</si>
  <si>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</si>
  <si>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</si>
  <si>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</si>
  <si>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</si>
  <si>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</si>
  <si>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</si>
  <si>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</si>
  <si>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</si>
  <si>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</si>
  <si>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</si>
  <si>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</si>
  <si>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</si>
  <si>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</si>
  <si>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</si>
  <si>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</si>
  <si>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</si>
  <si>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</si>
  <si>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</si>
  <si>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</si>
  <si>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</si>
  <si>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</si>
  <si>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</si>
  <si>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</si>
  <si>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</si>
  <si>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</si>
  <si>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</si>
  <si>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</si>
  <si>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</si>
  <si>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</si>
  <si>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</si>
  <si>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</si>
  <si>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</si>
  <si>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</si>
  <si>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</si>
  <si>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</si>
  <si>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</si>
  <si>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</si>
  <si>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</si>
  <si>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</si>
  <si>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</si>
  <si>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</si>
  <si>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</si>
  <si>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</si>
  <si>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</si>
  <si>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</si>
  <si>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</si>
  <si>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</si>
  <si>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</si>
  <si>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</si>
  <si>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</si>
  <si>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</si>
  <si>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</si>
  <si>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</si>
  <si>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</si>
  <si>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</si>
  <si>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</si>
  <si>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</si>
  <si>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</si>
  <si>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</si>
  <si>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</si>
  <si>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</si>
  <si>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</si>
  <si>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</si>
  <si>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</si>
  <si>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</si>
  <si>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</si>
  <si>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</si>
  <si>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</si>
  <si>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</si>
  <si>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</si>
  <si>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</si>
  <si>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</si>
  <si>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</si>
  <si>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</si>
  <si>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</si>
  <si>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</si>
  <si>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</si>
  <si>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</si>
  <si>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</si>
  <si>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</si>
  <si>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</si>
  <si>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</si>
  <si>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</si>
  <si>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</si>
  <si>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</si>
  <si>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</si>
  <si>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</si>
  <si>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</si>
  <si>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</si>
  <si>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</si>
  <si>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</si>
  <si>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</si>
  <si>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</si>
  <si>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</si>
  <si>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</si>
  <si>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</si>
  <si>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</si>
  <si>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</si>
  <si>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</si>
  <si>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</si>
  <si>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</si>
  <si>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</si>
  <si>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</si>
  <si>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</si>
  <si>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</si>
  <si>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</si>
  <si>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</si>
  <si>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</si>
  <si>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</si>
  <si>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</si>
  <si>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</si>
  <si>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</si>
  <si>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</si>
  <si>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</si>
  <si>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</si>
  <si>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</si>
  <si>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</si>
  <si>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</si>
  <si>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</si>
  <si>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</si>
  <si>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</si>
  <si>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</si>
  <si>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</si>
  <si>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</si>
  <si>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</si>
  <si>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</si>
  <si>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</si>
  <si>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</si>
  <si>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</si>
  <si>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</si>
  <si>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</si>
  <si>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</si>
  <si>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</si>
  <si>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</si>
  <si>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</si>
  <si>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</si>
  <si>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</si>
  <si>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</si>
  <si>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</si>
  <si>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</si>
  <si>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</si>
  <si>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</si>
  <si>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</si>
  <si>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</si>
  <si>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</si>
  <si>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</si>
  <si>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</si>
  <si>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</si>
  <si>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</si>
  <si>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</si>
  <si>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</si>
  <si>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</si>
  <si>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</si>
  <si>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</si>
  <si>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</si>
  <si>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</si>
  <si>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</si>
  <si>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</si>
  <si>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</si>
  <si>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</si>
  <si>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</si>
  <si>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</si>
  <si>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</si>
  <si>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</si>
  <si>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</si>
  <si>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</si>
  <si>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</si>
  <si>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</si>
  <si>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</si>
  <si>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</si>
  <si>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</si>
  <si>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</si>
  <si>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</si>
  <si>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</si>
  <si>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</si>
  <si>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</si>
  <si>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</si>
  <si>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</si>
  <si>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</si>
  <si>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</si>
  <si>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</si>
  <si>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</si>
  <si>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</si>
  <si>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</si>
  <si>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</si>
  <si>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</si>
  <si>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</si>
  <si>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</si>
  <si>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</si>
  <si>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</si>
  <si>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</si>
  <si>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</si>
  <si>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</si>
  <si>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</si>
  <si>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</si>
  <si>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</si>
  <si>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</si>
  <si>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</si>
  <si>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</si>
  <si>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</si>
  <si>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</si>
  <si>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</si>
  <si>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</si>
  <si>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</si>
  <si>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</si>
  <si>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</si>
  <si>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</si>
  <si>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</si>
  <si>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</si>
  <si>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</si>
  <si>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</si>
  <si>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</si>
  <si>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</si>
  <si>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</si>
  <si>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</si>
  <si>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</si>
  <si>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</si>
  <si>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</si>
  <si>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</si>
  <si>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</si>
  <si>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</si>
  <si>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</si>
  <si>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</si>
  <si>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</si>
  <si>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</si>
  <si>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</si>
  <si>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</si>
  <si>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</si>
  <si>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</si>
  <si>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</si>
  <si>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</si>
  <si>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</si>
  <si>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</si>
  <si>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</si>
  <si>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</si>
  <si>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</si>
  <si>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</si>
  <si>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</si>
  <si>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</si>
  <si>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</si>
  <si>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</si>
  <si>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</si>
  <si>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</si>
  <si>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</si>
  <si>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</si>
  <si>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</si>
  <si>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</si>
  <si>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</si>
  <si>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</si>
  <si>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</si>
  <si>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</si>
  <si>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</si>
  <si>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</si>
  <si>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</si>
  <si>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</si>
  <si>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</si>
  <si>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</si>
  <si>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</si>
  <si>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</si>
  <si>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</si>
  <si>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</si>
  <si>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</si>
  <si>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</si>
  <si>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</si>
  <si>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</si>
  <si>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</si>
  <si>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</si>
  <si>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</si>
  <si>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</si>
  <si>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</si>
  <si>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</si>
  <si>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</si>
  <si>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</si>
  <si>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</si>
  <si>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</si>
  <si>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</si>
  <si>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</si>
  <si>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</si>
  <si>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</si>
  <si>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</si>
  <si>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</si>
  <si>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</si>
  <si>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</si>
  <si>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</si>
  <si>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</si>
  <si>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</si>
  <si>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</si>
  <si>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</si>
  <si>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</si>
  <si>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</si>
  <si>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</si>
  <si>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</si>
  <si>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</si>
  <si>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</si>
  <si>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</si>
  <si>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</si>
  <si>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</si>
  <si>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</si>
  <si>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</si>
  <si>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</si>
  <si>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</si>
  <si>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</si>
  <si>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</si>
  <si>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</si>
  <si>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</si>
  <si>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</si>
  <si>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</si>
  <si>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</si>
  <si>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</si>
  <si>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</si>
  <si>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</si>
  <si>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</si>
  <si>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</si>
  <si>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</si>
  <si>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</si>
  <si>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</si>
  <si>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</si>
  <si>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</si>
  <si>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</si>
  <si>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</si>
  <si>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</si>
  <si>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</si>
  <si>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</si>
  <si>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</si>
  <si>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</si>
  <si>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</si>
  <si>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</si>
  <si>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</si>
  <si>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</si>
  <si>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</si>
  <si>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</si>
  <si>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</si>
  <si>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</si>
  <si>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</si>
  <si>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</si>
  <si>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</si>
  <si>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</si>
  <si>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</si>
  <si>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</si>
  <si>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</si>
  <si>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</si>
  <si>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</si>
  <si>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</si>
  <si>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</si>
  <si>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</si>
  <si>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</si>
  <si>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</si>
  <si>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</si>
  <si>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</si>
  <si>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</si>
  <si>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</si>
  <si>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</si>
  <si>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</si>
  <si>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</si>
  <si>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</si>
  <si>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</si>
  <si>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</si>
  <si>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</si>
  <si>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</si>
  <si>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</si>
  <si>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</si>
  <si>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</si>
  <si>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</si>
  <si>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</si>
  <si>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</si>
  <si>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</si>
  <si>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</si>
  <si>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</si>
  <si>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</si>
  <si>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</si>
  <si>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</si>
  <si>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</si>
  <si>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</si>
  <si>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</si>
  <si>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</si>
  <si>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</si>
  <si>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</si>
  <si>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</si>
  <si>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</si>
  <si>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</si>
  <si>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</si>
  <si>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</si>
  <si>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</si>
  <si>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</si>
  <si>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</si>
  <si>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</si>
  <si>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</si>
  <si>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</si>
  <si>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</si>
  <si>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</si>
  <si>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</si>
  <si>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</si>
  <si>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</si>
  <si>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</si>
  <si>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</si>
  <si>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</si>
  <si>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</si>
  <si>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</si>
  <si>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</si>
  <si>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</si>
  <si>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</si>
  <si>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</si>
  <si>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</si>
  <si>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</si>
  <si>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</si>
  <si>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</si>
  <si>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</si>
  <si>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</si>
  <si>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</si>
  <si>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</si>
  <si>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</si>
  <si>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</si>
  <si>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</si>
  <si>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</si>
  <si>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</si>
  <si>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</si>
  <si>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</si>
  <si>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</si>
  <si>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</si>
  <si>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</si>
  <si>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</si>
  <si>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</si>
  <si>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</si>
  <si>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</si>
  <si>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</si>
  <si>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</si>
  <si>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</si>
  <si>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</si>
  <si>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</si>
  <si>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</si>
  <si>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</si>
  <si>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</si>
  <si>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</si>
  <si>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</si>
  <si>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</si>
  <si>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</si>
  <si>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</si>
  <si>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</si>
  <si>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</si>
  <si>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</si>
  <si>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</si>
  <si>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</si>
  <si>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</si>
  <si>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</si>
  <si>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</si>
  <si>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</si>
  <si>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</si>
  <si>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</si>
  <si>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</si>
  <si>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</si>
  <si>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</si>
  <si>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</si>
  <si>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</si>
  <si>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</si>
  <si>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</si>
  <si>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</si>
  <si>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</si>
  <si>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</si>
  <si>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</si>
  <si>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</si>
  <si>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</si>
  <si>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</si>
  <si>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</si>
  <si>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</si>
  <si>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</si>
  <si>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</si>
  <si>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</si>
  <si>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</si>
  <si>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</si>
  <si>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</si>
  <si>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</si>
  <si>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</si>
  <si>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</si>
  <si>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</si>
  <si>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</si>
  <si>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</si>
  <si>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</si>
  <si>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</si>
  <si>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</si>
  <si>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</si>
  <si>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</si>
  <si>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</si>
  <si>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</si>
  <si>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</si>
  <si>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</si>
  <si>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</si>
  <si>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</si>
  <si>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</si>
  <si>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</si>
  <si>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</si>
  <si>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</si>
  <si>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</si>
  <si>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</si>
  <si>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</si>
  <si>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</si>
  <si>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</si>
  <si>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</si>
  <si>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</si>
  <si>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</si>
  <si>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</si>
  <si>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</si>
  <si>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</si>
  <si>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</si>
  <si>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</si>
  <si>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</si>
  <si>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</si>
  <si>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</si>
  <si>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</si>
  <si>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</si>
  <si>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</si>
  <si>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</si>
  <si>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</si>
  <si>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</si>
  <si>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</si>
  <si>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</si>
  <si>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</si>
  <si>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</si>
  <si>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</si>
  <si>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</si>
  <si>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</si>
  <si>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</si>
  <si>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</si>
  <si>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</si>
  <si>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</si>
  <si>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</si>
  <si>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</si>
  <si>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</si>
  <si>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</si>
  <si>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</si>
  <si>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</si>
  <si>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</si>
  <si>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</si>
  <si>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</si>
  <si>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</si>
  <si>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</si>
  <si>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</si>
  <si>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</si>
  <si>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</si>
  <si>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</si>
  <si>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</si>
  <si>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</si>
  <si>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</si>
  <si>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</si>
  <si>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</si>
  <si>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</si>
  <si>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</si>
  <si>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</si>
  <si>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</si>
  <si>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</si>
  <si>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</si>
  <si>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</si>
  <si>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</si>
  <si>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</si>
  <si>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</si>
  <si>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</si>
  <si>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</si>
  <si>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</si>
  <si>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</si>
  <si>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</si>
  <si>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</si>
  <si>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</si>
  <si>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</si>
  <si>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</si>
  <si>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</si>
  <si>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</si>
  <si>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</si>
  <si>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</si>
  <si>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</si>
  <si>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</si>
  <si>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</si>
  <si>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</si>
  <si>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</si>
  <si>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</si>
  <si>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</si>
  <si>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</si>
  <si>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</si>
  <si>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</si>
  <si>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</si>
  <si>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</si>
  <si>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</si>
  <si>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</si>
  <si>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</si>
  <si>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</si>
  <si>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</si>
  <si>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</si>
  <si>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</si>
  <si>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</si>
  <si>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</si>
  <si>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</si>
  <si>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</si>
  <si>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</si>
  <si>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</si>
  <si>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</si>
  <si>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</si>
  <si>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</si>
  <si>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</si>
  <si>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</si>
  <si>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</si>
  <si>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</si>
  <si>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</si>
  <si>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</si>
  <si>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</si>
  <si>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</si>
  <si>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</si>
  <si>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</si>
  <si>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</si>
  <si>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</si>
  <si>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</si>
  <si>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</si>
  <si>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</si>
  <si>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</si>
  <si>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</si>
  <si>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</si>
  <si>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</si>
  <si>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</si>
  <si>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</si>
  <si>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</si>
  <si>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</si>
  <si>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</si>
  <si>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</si>
  <si>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</si>
  <si>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</si>
  <si>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</si>
  <si>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</si>
  <si>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</si>
  <si>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</si>
  <si>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</si>
  <si>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</si>
  <si>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</si>
  <si>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</si>
  <si>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</si>
  <si>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</si>
  <si>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</si>
  <si>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</si>
  <si>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</si>
  <si>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</si>
  <si>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</si>
  <si>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</si>
  <si>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</si>
  <si>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</si>
  <si>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</si>
  <si>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</si>
  <si>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</si>
  <si>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</si>
  <si>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</si>
  <si>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</si>
  <si>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</si>
  <si>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</si>
  <si>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</si>
  <si>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</si>
  <si>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</si>
  <si>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</si>
  <si>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</si>
  <si>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</si>
  <si>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</si>
  <si>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</si>
  <si>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</si>
  <si>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</si>
  <si>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</si>
  <si>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</si>
  <si>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</si>
  <si>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</si>
  <si>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</si>
  <si>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</si>
  <si>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</si>
  <si>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</si>
  <si>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</si>
  <si>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</si>
  <si>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</si>
  <si>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</si>
  <si>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</si>
  <si>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</si>
  <si>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</si>
  <si>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</si>
  <si>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</si>
  <si>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</si>
  <si>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</si>
  <si>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</si>
  <si>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</si>
  <si>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</si>
  <si>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</si>
  <si>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</si>
  <si>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</si>
  <si>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</si>
  <si>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</si>
  <si>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</si>
  <si>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</si>
  <si>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</si>
  <si>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</si>
  <si>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</si>
  <si>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</si>
  <si>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</si>
  <si>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</si>
  <si>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</si>
  <si>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</si>
  <si>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</si>
  <si>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</si>
  <si>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</si>
  <si>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</si>
  <si>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</si>
  <si>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</si>
  <si>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</si>
  <si>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</si>
  <si>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</si>
  <si>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</si>
  <si>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</si>
  <si>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</si>
  <si>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</si>
  <si>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</si>
  <si>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</si>
  <si>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</si>
  <si>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</si>
  <si>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</si>
  <si>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</si>
  <si>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</si>
  <si>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</si>
  <si>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</si>
  <si>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</si>
  <si>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</si>
  <si>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</si>
  <si>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</si>
  <si>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</si>
  <si>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</si>
  <si>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</si>
  <si>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</si>
  <si>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</si>
  <si>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</si>
  <si>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</si>
  <si>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</si>
  <si>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</si>
  <si>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</si>
  <si>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</si>
  <si>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</si>
  <si>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</si>
  <si>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</si>
  <si>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</si>
  <si>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</si>
  <si>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</si>
  <si>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</si>
  <si>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</si>
  <si>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</si>
  <si>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</si>
  <si>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</si>
  <si>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</si>
  <si>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</si>
  <si>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</si>
  <si>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</si>
  <si>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</si>
  <si>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</si>
  <si>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</si>
  <si>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</si>
  <si>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</si>
  <si>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</si>
  <si>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</si>
  <si>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</si>
  <si>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</si>
  <si>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</si>
  <si>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</si>
  <si>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</si>
  <si>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</si>
  <si>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</si>
  <si>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</si>
  <si>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</si>
  <si>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</si>
  <si>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</si>
  <si>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</si>
  <si>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</si>
  <si>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</si>
  <si>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</si>
  <si>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</si>
  <si>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</si>
  <si>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</si>
  <si>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</si>
  <si>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</si>
  <si>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</si>
  <si>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</si>
  <si>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</si>
  <si>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</si>
  <si>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</si>
  <si>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</si>
  <si>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</si>
  <si>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</si>
  <si>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</si>
  <si>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</si>
  <si>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</si>
  <si>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</si>
  <si>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</si>
  <si>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</si>
  <si>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</si>
  <si>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</si>
  <si>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</si>
  <si>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</si>
  <si>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</si>
  <si>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</si>
  <si>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</si>
  <si>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</si>
  <si>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</si>
  <si>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</si>
  <si>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</si>
  <si>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</si>
  <si>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</si>
  <si>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</si>
  <si>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</si>
  <si>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</si>
  <si>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</si>
  <si>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</si>
  <si>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</si>
  <si>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</si>
  <si>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</si>
  <si>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</si>
  <si>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</si>
  <si>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</si>
  <si>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</si>
  <si>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</si>
  <si>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</si>
  <si>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</si>
  <si>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</si>
  <si>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</si>
  <si>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</si>
  <si>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</si>
  <si>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</si>
  <si>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</si>
  <si>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</si>
  <si>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</si>
  <si>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</si>
  <si>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</si>
  <si>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</si>
  <si>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</si>
  <si>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</si>
  <si>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</si>
  <si>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</si>
  <si>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</si>
  <si>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</si>
  <si>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</si>
  <si>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</si>
  <si>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</si>
  <si>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</si>
  <si>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</si>
  <si>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</si>
  <si>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</si>
  <si>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</si>
  <si>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</si>
  <si>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</si>
  <si>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</si>
  <si>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</si>
  <si>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</si>
  <si>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</si>
  <si>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</si>
  <si>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</si>
  <si>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</si>
  <si>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</si>
  <si>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</si>
  <si>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</si>
  <si>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</si>
  <si>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</si>
  <si>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</si>
  <si>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</si>
  <si>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</si>
  <si>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</si>
  <si>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</si>
  <si>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</si>
  <si>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</si>
  <si>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</si>
  <si>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</si>
  <si>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</si>
  <si>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</si>
  <si>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</si>
  <si>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</si>
  <si>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</si>
  <si>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</si>
  <si>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</si>
  <si>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</si>
  <si>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</si>
  <si>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</si>
  <si>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</si>
  <si>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</si>
  <si>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</si>
  <si>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</si>
  <si>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</si>
  <si>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</si>
  <si>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</si>
  <si>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</si>
  <si>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</si>
  <si>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</si>
  <si>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</si>
  <si>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</si>
  <si>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</si>
  <si>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</si>
  <si>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</si>
  <si>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</si>
  <si>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</si>
  <si>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</si>
  <si>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</si>
  <si>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</si>
  <si>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</si>
  <si>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</si>
  <si>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</si>
  <si>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</si>
  <si>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</si>
  <si>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</si>
  <si>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</si>
  <si>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</si>
  <si>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</si>
  <si>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</si>
  <si>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</si>
  <si>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</si>
  <si>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</si>
  <si>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</si>
  <si>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</si>
  <si>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</si>
  <si>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</si>
  <si>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</si>
  <si>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</si>
  <si>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</si>
  <si>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</si>
  <si>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</si>
  <si>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</si>
  <si>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</si>
  <si>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</si>
  <si>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</si>
  <si>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</si>
  <si>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</si>
  <si>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</si>
  <si>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</si>
  <si>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</si>
  <si>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</si>
  <si>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</si>
  <si>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</si>
  <si>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</si>
  <si>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</si>
  <si>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</si>
  <si>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</si>
  <si>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</si>
  <si>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</si>
  <si>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</si>
  <si>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</si>
  <si>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</si>
  <si>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</si>
  <si>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</si>
  <si>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</si>
  <si>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</si>
  <si>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</si>
  <si>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</si>
  <si>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</si>
  <si>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</si>
  <si>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</si>
  <si>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</si>
  <si>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</si>
  <si>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</si>
  <si>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</si>
  <si>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</si>
  <si>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</si>
  <si>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</si>
  <si>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</si>
  <si>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</si>
  <si>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</si>
  <si>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</si>
  <si>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</si>
  <si>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</si>
  <si>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</si>
  <si>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</si>
  <si>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</si>
  <si>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</si>
  <si>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</si>
  <si>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</si>
  <si>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</si>
  <si>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</si>
  <si>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</si>
  <si>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</si>
  <si>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</si>
  <si>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</si>
  <si>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</si>
  <si>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</si>
  <si>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</si>
  <si>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</si>
  <si>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</si>
  <si>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</si>
  <si>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</si>
  <si>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</si>
  <si>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</si>
  <si>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</si>
  <si>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</si>
  <si>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</si>
  <si>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</si>
  <si>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</si>
  <si>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</si>
  <si>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</si>
  <si>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</si>
  <si>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</si>
  <si>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</si>
  <si>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</si>
  <si>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</si>
  <si>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</si>
  <si>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</si>
  <si>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</si>
  <si>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</si>
  <si>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</si>
  <si>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</si>
  <si>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</si>
  <si>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</si>
  <si>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</si>
  <si>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</si>
  <si>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</si>
  <si>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</si>
  <si>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</si>
  <si>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</si>
  <si>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</si>
  <si>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</si>
  <si>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</si>
  <si>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</si>
  <si>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</si>
  <si>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</si>
  <si>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</si>
  <si>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</si>
  <si>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</si>
  <si>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</si>
  <si>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</si>
  <si>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</si>
  <si>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</si>
  <si>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</si>
  <si>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</si>
  <si>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</si>
  <si>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</si>
  <si>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</si>
  <si>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</si>
  <si>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</si>
  <si>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</si>
  <si>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</si>
  <si>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</si>
  <si>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</si>
  <si>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</si>
  <si>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</si>
  <si>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</si>
  <si>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</si>
  <si>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</si>
  <si>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</si>
  <si>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</si>
  <si>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</si>
  <si>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</si>
  <si>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</si>
  <si>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</si>
  <si>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</si>
  <si>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</si>
  <si>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</si>
  <si>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</si>
  <si>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</si>
  <si>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</si>
  <si>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</si>
  <si>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</si>
  <si>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</si>
  <si>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</si>
  <si>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</si>
  <si>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</si>
  <si>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</si>
  <si>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</si>
  <si>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</si>
  <si>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</si>
  <si>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</si>
  <si>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</si>
  <si>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</si>
  <si>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</si>
  <si>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</si>
  <si>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</si>
  <si>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</si>
  <si>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</si>
  <si>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</si>
  <si>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</si>
  <si>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</si>
  <si>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</si>
  <si>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</si>
  <si>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</si>
  <si>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</si>
  <si>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</si>
  <si>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</si>
  <si>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</si>
  <si>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</si>
  <si>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</si>
  <si>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</si>
  <si>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</si>
  <si>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</si>
  <si>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</si>
  <si>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</si>
  <si>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</si>
  <si>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</si>
  <si>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</si>
  <si>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</si>
  <si>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</si>
  <si>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</si>
  <si>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</si>
  <si>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</si>
  <si>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</si>
  <si>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</si>
  <si>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</si>
  <si>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</si>
  <si>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</si>
  <si>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</si>
  <si>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</si>
  <si>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</si>
  <si>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</si>
  <si>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</si>
  <si>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</si>
  <si>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</si>
  <si>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</si>
  <si>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</si>
  <si>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</si>
  <si>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</si>
  <si>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</si>
  <si>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</si>
  <si>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</si>
  <si>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</si>
  <si>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</si>
  <si>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</si>
  <si>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</si>
  <si>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</si>
  <si>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</si>
  <si>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</si>
  <si>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</si>
  <si>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</si>
  <si>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</si>
  <si>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</si>
  <si>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</si>
  <si>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</si>
  <si>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</si>
  <si>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</si>
  <si>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</si>
  <si>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</si>
  <si>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</si>
  <si>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</si>
  <si>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</si>
  <si>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</si>
  <si>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</si>
  <si>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</si>
  <si>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</si>
  <si>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</si>
  <si>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</si>
  <si>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</si>
  <si>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</si>
  <si>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</si>
  <si>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</si>
  <si>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</si>
  <si>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</si>
  <si>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</si>
  <si>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</si>
  <si>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</si>
  <si>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</si>
  <si>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</si>
  <si>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</si>
  <si>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</si>
  <si>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</si>
  <si>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</si>
  <si>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</si>
  <si>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</si>
  <si>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</si>
  <si>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</si>
  <si>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</si>
  <si>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</si>
  <si>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</si>
  <si>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</si>
  <si>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</si>
  <si>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</si>
  <si>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</si>
  <si>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</si>
  <si>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</si>
  <si>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</si>
  <si>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</si>
  <si>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</si>
  <si>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</si>
  <si>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</si>
  <si>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</si>
  <si>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</si>
  <si>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</si>
  <si>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</si>
  <si>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</si>
  <si>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</si>
  <si>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</si>
  <si>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</si>
  <si>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</si>
  <si>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</si>
  <si>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</si>
  <si>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</si>
  <si>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</si>
  <si>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</si>
  <si>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</si>
  <si>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</si>
  <si>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</si>
  <si>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</si>
  <si>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</si>
  <si>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</si>
  <si>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</si>
  <si>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</si>
  <si>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</si>
  <si>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</si>
  <si>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</si>
  <si>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</si>
  <si>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</si>
  <si>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</si>
  <si>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</si>
  <si>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</si>
  <si>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</si>
  <si>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</si>
  <si>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</si>
  <si>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</si>
  <si>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</si>
  <si>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</si>
  <si>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</si>
  <si>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</si>
  <si>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</si>
  <si>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</si>
  <si>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</si>
  <si>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</si>
  <si>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</si>
  <si>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</si>
  <si>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</si>
  <si>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</si>
  <si>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</si>
  <si>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</si>
  <si>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</si>
  <si>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</si>
  <si>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</si>
  <si>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</si>
  <si>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</si>
  <si>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</si>
  <si>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</si>
  <si>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</si>
  <si>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</si>
  <si>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</si>
  <si>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</si>
  <si>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</si>
  <si>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</si>
  <si>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</si>
  <si>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</si>
  <si>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</si>
  <si>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</si>
  <si>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</si>
  <si>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</si>
  <si>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</si>
  <si>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</si>
  <si>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</si>
  <si>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</si>
  <si>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</si>
  <si>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</si>
  <si>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</si>
  <si>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</si>
  <si>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</si>
  <si>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</si>
  <si>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</si>
  <si>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</si>
  <si>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</si>
  <si>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</si>
  <si>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</si>
  <si>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</si>
  <si>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</si>
  <si>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</si>
  <si>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</si>
  <si>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</si>
  <si>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</si>
  <si>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</si>
  <si>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</si>
  <si>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</si>
  <si>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</si>
  <si>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</si>
  <si>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</si>
  <si>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</si>
  <si>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</si>
  <si>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</si>
  <si>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</si>
  <si>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</si>
  <si>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</si>
  <si>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</si>
  <si>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</si>
  <si>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</si>
  <si>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</si>
  <si>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</si>
  <si>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</si>
  <si>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</si>
  <si>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</si>
  <si>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</si>
  <si>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</si>
  <si>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</si>
  <si>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</si>
  <si>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</si>
  <si>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</si>
  <si>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</si>
  <si>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</si>
  <si>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</si>
  <si>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</si>
  <si>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</si>
  <si>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</si>
  <si>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</si>
  <si>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</si>
  <si>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</si>
  <si>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</si>
  <si>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</si>
  <si>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</si>
  <si>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</si>
  <si>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</si>
  <si>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</si>
  <si>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</si>
  <si>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</si>
  <si>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</si>
  <si>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</si>
  <si>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</si>
  <si>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</si>
  <si>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</si>
  <si>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</si>
  <si>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</si>
  <si>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</si>
  <si>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</si>
  <si>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</si>
  <si>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</si>
  <si>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</si>
  <si>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</si>
  <si>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</si>
  <si>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</si>
  <si>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</si>
  <si>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</si>
  <si>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</si>
  <si>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</si>
  <si>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</si>
  <si>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</si>
  <si>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</si>
  <si>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</si>
  <si>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</si>
  <si>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</si>
  <si>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</si>
  <si>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</si>
  <si>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</si>
  <si>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</si>
  <si>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</si>
  <si>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</si>
  <si>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</si>
  <si>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</si>
  <si>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</si>
  <si>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</si>
  <si>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</si>
  <si>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</si>
  <si>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</si>
  <si>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</si>
  <si>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</si>
  <si>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</si>
  <si>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</si>
  <si>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</si>
  <si>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</si>
  <si>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</si>
  <si>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</si>
  <si>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</si>
  <si>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</si>
  <si>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</si>
  <si>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</si>
  <si>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</si>
  <si>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</si>
  <si>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</si>
  <si>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</si>
  <si>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</si>
  <si>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</si>
  <si>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</si>
  <si>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</si>
  <si>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</si>
  <si>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</si>
  <si>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</si>
  <si>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</si>
  <si>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</si>
  <si>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</si>
  <si>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</si>
  <si>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</si>
  <si>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</si>
  <si>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</si>
  <si>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</si>
  <si>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</si>
  <si>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</si>
  <si>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</si>
  <si>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</si>
  <si>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</si>
  <si>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</si>
  <si>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</si>
  <si>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</si>
  <si>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</si>
  <si>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</si>
  <si>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</si>
  <si>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</si>
  <si>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</si>
  <si>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</si>
  <si>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</si>
  <si>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</si>
  <si>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</si>
  <si>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</si>
  <si>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</si>
  <si>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</si>
  <si>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</si>
  <si>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</si>
  <si>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</si>
  <si>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</si>
  <si>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</si>
  <si>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</si>
  <si>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</si>
  <si>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</si>
  <si>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</si>
  <si>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</si>
  <si>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</si>
  <si>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</si>
  <si>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</si>
  <si>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</si>
  <si>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</si>
  <si>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</si>
  <si>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</si>
  <si>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</si>
  <si>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</si>
  <si>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</si>
  <si>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</si>
  <si>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</si>
  <si>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</si>
  <si>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</si>
  <si>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</si>
  <si>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</si>
  <si>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</si>
  <si>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</si>
  <si>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</si>
  <si>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</si>
  <si>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</si>
  <si>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</si>
  <si>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</si>
  <si>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</si>
  <si>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</si>
  <si>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</si>
  <si>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</si>
  <si>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</si>
  <si>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</si>
  <si>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</si>
  <si>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</si>
  <si>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</si>
  <si>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</si>
  <si>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</si>
  <si>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</si>
  <si>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</si>
  <si>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</si>
  <si>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</si>
  <si>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</si>
  <si>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</si>
  <si>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</si>
  <si>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</si>
  <si>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</si>
  <si>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</si>
  <si>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</si>
  <si>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</si>
  <si>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</si>
  <si>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</si>
  <si>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</si>
  <si>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</si>
  <si>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</si>
  <si>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</si>
  <si>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</si>
  <si>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</si>
  <si>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</si>
  <si>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</si>
  <si>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</si>
  <si>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</si>
  <si>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</si>
  <si>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</si>
  <si>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</si>
  <si>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</si>
  <si>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</si>
  <si>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</si>
  <si>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</si>
  <si>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</si>
  <si>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</si>
  <si>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</si>
  <si>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</si>
  <si>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</si>
  <si>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</si>
  <si>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</si>
  <si>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</si>
  <si>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Jan</t>
  </si>
  <si>
    <t>Feb</t>
  </si>
  <si>
    <t>Mar</t>
  </si>
  <si>
    <t>Apr</t>
  </si>
  <si>
    <t>May</t>
  </si>
  <si>
    <t>Jun</t>
  </si>
  <si>
    <t>Jul</t>
  </si>
  <si>
    <t>Aug</t>
  </si>
  <si>
    <t>Sep</t>
  </si>
  <si>
    <t>Oct</t>
  </si>
  <si>
    <t>Nov</t>
  </si>
  <si>
    <t>Dec</t>
  </si>
  <si>
    <t>category</t>
  </si>
  <si>
    <t>profit</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</si>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</sst>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0.00,&quot;k&quot;"/>
    <numFmt numFmtId="166" formatCode="&quot;$&quot;#,##0.00"/>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Impact"/>
      <family val="2"/>
    </font>
  </fonts>
  <fills count="2">
    <fill>
      <patternFill patternType="none"/>
    </fill>
    <fill>
      <patternFill patternType="gray125"/>
    </fill>
  </fills>
  <borders count="1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applyAlignment="1">
      <alignment horizontal="left"/>
    </xf>
    <xf numFmtId="165" fontId="0" fillId="0" borderId="1" xfId="0" applyNumberFormat="1" applyBorder="1"/>
    <xf numFmtId="165" fontId="0" fillId="0" borderId="8" xfId="0" applyNumberFormat="1" applyBorder="1"/>
    <xf numFmtId="165" fontId="0" fillId="0" borderId="2" xfId="0" applyNumberFormat="1" applyBorder="1"/>
    <xf numFmtId="165" fontId="0" fillId="0" borderId="10"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1" fillId="0" borderId="11" xfId="0" applyFont="1" applyBorder="1"/>
    <xf numFmtId="0" fontId="0" fillId="0" borderId="11" xfId="0" applyBorder="1"/>
    <xf numFmtId="165" fontId="0" fillId="0" borderId="11" xfId="0" applyNumberFormat="1" applyBorder="1"/>
    <xf numFmtId="0" fontId="0" fillId="0" borderId="12" xfId="0" applyBorder="1"/>
    <xf numFmtId="165" fontId="0" fillId="0" borderId="12" xfId="0" applyNumberFormat="1" applyBorder="1"/>
    <xf numFmtId="166" fontId="0" fillId="0" borderId="0" xfId="0" applyNumberFormat="1"/>
    <xf numFmtId="44" fontId="0" fillId="0" borderId="0" xfId="1" applyFont="1"/>
    <xf numFmtId="167" fontId="0" fillId="0" borderId="0" xfId="0" applyNumberFormat="1"/>
    <xf numFmtId="10" fontId="0" fillId="0" borderId="0" xfId="2" applyNumberFormat="1" applyFont="1"/>
    <xf numFmtId="0" fontId="0" fillId="0" borderId="13" xfId="0" applyBorder="1"/>
    <xf numFmtId="0" fontId="0" fillId="0" borderId="3" xfId="0" applyBorder="1" applyAlignment="1">
      <alignment horizontal="left"/>
    </xf>
    <xf numFmtId="164" fontId="5" fillId="0" borderId="0" xfId="0" applyNumberFormat="1" applyFont="1"/>
    <xf numFmtId="0" fontId="0" fillId="0" borderId="5" xfId="0" applyBorder="1"/>
    <xf numFmtId="0" fontId="0" fillId="0" borderId="6" xfId="0" applyBorder="1"/>
    <xf numFmtId="0" fontId="0" fillId="0" borderId="2" xfId="0" applyBorder="1"/>
    <xf numFmtId="0" fontId="0" fillId="0" borderId="10" xfId="0" applyBorder="1"/>
    <xf numFmtId="0" fontId="0" fillId="0" borderId="7" xfId="0" applyBorder="1"/>
    <xf numFmtId="0" fontId="0" fillId="0" borderId="9" xfId="0" applyBorder="1"/>
    <xf numFmtId="0" fontId="0" fillId="0" borderId="14" xfId="0" applyBorder="1"/>
    <xf numFmtId="0" fontId="0" fillId="0" borderId="3" xfId="0" applyBorder="1"/>
    <xf numFmtId="0" fontId="0" fillId="0" borderId="15" xfId="0" applyBorder="1"/>
    <xf numFmtId="0" fontId="0" fillId="0" borderId="16" xfId="0" applyBorder="1"/>
  </cellXfs>
  <cellStyles count="3">
    <cellStyle name="Currency" xfId="1" builtinId="4"/>
    <cellStyle name="Normal" xfId="0" builtinId="0"/>
    <cellStyle name="Percent" xfId="2" builtinId="5"/>
  </cellStyles>
  <dxfs count="6">
    <dxf>
      <numFmt numFmtId="165" formatCode="&quot;$&quot;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tint="0.24994659260841701"/>
        </patternFill>
      </fill>
      <border diagonalUp="0" diagonalDown="0">
        <left/>
        <right/>
        <top/>
        <bottom/>
        <vertical/>
        <horizontal/>
      </border>
    </dxf>
  </dxfs>
  <tableStyles count="2" defaultTableStyle="TableStyleMedium2" defaultPivotStyle="PivotStyleLight16">
    <tableStyle name="AB" pivot="0" table="0" count="10" xr9:uid="{61A9E1EE-7A5B-4015-AA0E-7D1380321FA4}">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3" Type="http://schemas.microsoft.com/office/2011/relationships/chartStyle" Target="style20.xml"/><Relationship Id="rId2" Type="http://schemas.openxmlformats.org/officeDocument/2006/relationships/image" Target="../media/image9.svg"/><Relationship Id="rId1" Type="http://schemas.openxmlformats.org/officeDocument/2006/relationships/image" Target="../media/image8.png"/><Relationship Id="rId4" Type="http://schemas.microsoft.com/office/2011/relationships/chartColorStyle" Target="colors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extLst>
            <c:ext xmlns:c16="http://schemas.microsoft.com/office/drawing/2014/chart" uri="{C3380CC4-5D6E-409C-BE32-E72D297353CC}">
              <c16:uniqueId val="{00000001-BDB2-4AEF-A528-9A2C3669017B}"/>
            </c:ext>
          </c:extLst>
        </c:ser>
        <c:dLbls>
          <c:showLegendKey val="0"/>
          <c:showVal val="0"/>
          <c:showCatName val="0"/>
          <c:showSerName val="0"/>
          <c:showPercent val="0"/>
          <c:showBubbleSize val="0"/>
        </c:dLbls>
        <c:axId val="70309968"/>
        <c:axId val="7031380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extLst>
            <c:ext xmlns:c16="http://schemas.microsoft.com/office/drawing/2014/chart" uri="{C3380CC4-5D6E-409C-BE32-E72D297353CC}">
              <c16:uniqueId val="{00000000-BDB2-4AEF-A528-9A2C3669017B}"/>
            </c:ext>
          </c:extLst>
        </c:ser>
        <c:dLbls>
          <c:showLegendKey val="0"/>
          <c:showVal val="0"/>
          <c:showCatName val="0"/>
          <c:showSerName val="0"/>
          <c:showPercent val="0"/>
          <c:showBubbleSize val="0"/>
        </c:dLbls>
        <c:gapWidth val="219"/>
        <c:overlap val="-27"/>
        <c:axId val="70309008"/>
        <c:axId val="70309488"/>
      </c:barChart>
      <c:catAx>
        <c:axId val="7030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09488"/>
        <c:crosses val="autoZero"/>
        <c:auto val="1"/>
        <c:lblAlgn val="ctr"/>
        <c:lblOffset val="100"/>
        <c:noMultiLvlLbl val="0"/>
      </c:catAx>
      <c:valAx>
        <c:axId val="703094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09008"/>
        <c:crosses val="autoZero"/>
        <c:crossBetween val="between"/>
      </c:valAx>
      <c:valAx>
        <c:axId val="70313808"/>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09968"/>
        <c:crosses val="max"/>
        <c:crossBetween val="between"/>
      </c:valAx>
      <c:catAx>
        <c:axId val="70309968"/>
        <c:scaling>
          <c:orientation val="minMax"/>
        </c:scaling>
        <c:delete val="1"/>
        <c:axPos val="b"/>
        <c:numFmt formatCode="General" sourceLinked="1"/>
        <c:majorTickMark val="out"/>
        <c:minorTickMark val="none"/>
        <c:tickLblPos val="nextTo"/>
        <c:crossAx val="703138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B3-409D-9393-8841572A4E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B3-409D-9393-8841572A4E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B3-409D-9393-8841572A4E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0-0184-4883-B1EE-A12294E34E66}"/>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4450" cap="flat" cmpd="sng" algn="ctr">
      <a:solidFill>
        <a:schemeClr val="tx1">
          <a:lumMod val="15000"/>
          <a:lumOff val="85000"/>
          <a:alpha val="9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FINAL.xlsx]TOP 5 CATEGORY!PivotTable5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accent1"/>
            </a:solidFill>
            <a:ln>
              <a:noFill/>
            </a:ln>
            <a:effectLst/>
          </c:spPr>
          <c:invertIfNegative val="0"/>
          <c:cat>
            <c:strRef>
              <c:f>'TOP 5 CATEGORY'!$A$4:$A$9</c:f>
              <c:strCache>
                <c:ptCount val="5"/>
                <c:pt idx="0">
                  <c:v>Tables</c:v>
                </c:pt>
                <c:pt idx="1">
                  <c:v>Storage</c:v>
                </c:pt>
                <c:pt idx="2">
                  <c:v>Phones</c:v>
                </c:pt>
                <c:pt idx="3">
                  <c:v>Machines</c:v>
                </c:pt>
                <c:pt idx="4">
                  <c:v>Chairs</c:v>
                </c:pt>
              </c:strCache>
            </c:strRef>
          </c:cat>
          <c:val>
            <c:numRef>
              <c:f>'TOP 5 CATEGORY'!$B$4:$B$9</c:f>
              <c:numCache>
                <c:formatCode>General</c:formatCode>
                <c:ptCount val="5"/>
                <c:pt idx="0">
                  <c:v>70871.717499999984</c:v>
                </c:pt>
                <c:pt idx="1">
                  <c:v>79790.998000000007</c:v>
                </c:pt>
                <c:pt idx="2">
                  <c:v>91153.414000000033</c:v>
                </c:pt>
                <c:pt idx="3">
                  <c:v>60276.75499999999</c:v>
                </c:pt>
                <c:pt idx="4">
                  <c:v>99140.877999999968</c:v>
                </c:pt>
              </c:numCache>
            </c:numRef>
          </c:val>
          <c:extLst>
            <c:ext xmlns:c16="http://schemas.microsoft.com/office/drawing/2014/chart" uri="{C3380CC4-5D6E-409C-BE32-E72D297353CC}">
              <c16:uniqueId val="{00000000-60DF-475E-9BFC-53724EB0EC28}"/>
            </c:ext>
          </c:extLst>
        </c:ser>
        <c:dLbls>
          <c:showLegendKey val="0"/>
          <c:showVal val="0"/>
          <c:showCatName val="0"/>
          <c:showSerName val="0"/>
          <c:showPercent val="0"/>
          <c:showBubbleSize val="0"/>
        </c:dLbls>
        <c:gapWidth val="182"/>
        <c:axId val="170203072"/>
        <c:axId val="170192992"/>
      </c:barChart>
      <c:catAx>
        <c:axId val="17020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92992"/>
        <c:crosses val="autoZero"/>
        <c:auto val="1"/>
        <c:lblAlgn val="ctr"/>
        <c:lblOffset val="100"/>
        <c:noMultiLvlLbl val="0"/>
      </c:catAx>
      <c:valAx>
        <c:axId val="170192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117421626254396E-2"/>
          <c:y val="0.14611858339590567"/>
          <c:w val="0.90222222222222226"/>
          <c:h val="0.73211554889945896"/>
        </c:manualLayout>
      </c:layout>
      <c:lineChart>
        <c:grouping val="standard"/>
        <c:varyColors val="0"/>
        <c:ser>
          <c:idx val="0"/>
          <c:order val="0"/>
          <c:tx>
            <c:strRef>
              <c:f>'KPI sparkline'!$B$3</c:f>
              <c:strCache>
                <c:ptCount val="1"/>
                <c:pt idx="0">
                  <c:v>Total</c:v>
                </c:pt>
              </c:strCache>
            </c:strRef>
          </c:tx>
          <c:spPr>
            <a:ln w="28575" cap="rnd">
              <a:solidFill>
                <a:schemeClr val="accent1"/>
              </a:solidFill>
              <a:round/>
            </a:ln>
            <a:effectLst/>
          </c:spPr>
          <c:marker>
            <c:symbol val="none"/>
          </c:marker>
          <c:cat>
            <c:strRef>
              <c:f>'KPI sparkline'!$A$4:$A$16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sparkline'!$B$4:$B$16</c:f>
              <c:numCache>
                <c:formatCode>General</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3A91-4A93-BCDB-0CEE41C6C2F9}"/>
            </c:ext>
          </c:extLst>
        </c:ser>
        <c:dLbls>
          <c:showLegendKey val="0"/>
          <c:showVal val="0"/>
          <c:showCatName val="0"/>
          <c:showSerName val="0"/>
          <c:showPercent val="0"/>
          <c:showBubbleSize val="0"/>
        </c:dLbls>
        <c:smooth val="0"/>
        <c:axId val="170193952"/>
        <c:axId val="170193472"/>
      </c:lineChart>
      <c:catAx>
        <c:axId val="170193952"/>
        <c:scaling>
          <c:orientation val="minMax"/>
        </c:scaling>
        <c:delete val="1"/>
        <c:axPos val="b"/>
        <c:numFmt formatCode="General" sourceLinked="1"/>
        <c:majorTickMark val="none"/>
        <c:minorTickMark val="none"/>
        <c:tickLblPos val="nextTo"/>
        <c:crossAx val="170193472"/>
        <c:crosses val="autoZero"/>
        <c:auto val="1"/>
        <c:lblAlgn val="ctr"/>
        <c:lblOffset val="100"/>
        <c:noMultiLvlLbl val="0"/>
      </c:catAx>
      <c:valAx>
        <c:axId val="170193472"/>
        <c:scaling>
          <c:orientation val="minMax"/>
        </c:scaling>
        <c:delete val="1"/>
        <c:axPos val="l"/>
        <c:numFmt formatCode="General" sourceLinked="1"/>
        <c:majorTickMark val="none"/>
        <c:minorTickMark val="none"/>
        <c:tickLblPos val="nextTo"/>
        <c:crossAx val="17019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sparkline'!$E$3</c:f>
              <c:strCache>
                <c:ptCount val="1"/>
                <c:pt idx="0">
                  <c:v>Total</c:v>
                </c:pt>
              </c:strCache>
            </c:strRef>
          </c:tx>
          <c:spPr>
            <a:ln w="28575" cap="rnd">
              <a:solidFill>
                <a:schemeClr val="accent1"/>
              </a:solidFill>
              <a:round/>
            </a:ln>
            <a:effectLst/>
          </c:spPr>
          <c:marker>
            <c:symbol val="none"/>
          </c:marker>
          <c:cat>
            <c:strRef>
              <c:f>'KPI sparkline'!$D$4:$D$16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sparkline'!$E$4:$E$16</c:f>
              <c:numCache>
                <c:formatCode>General</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A91A-4923-826A-A3C7B3CD3B31}"/>
            </c:ext>
          </c:extLst>
        </c:ser>
        <c:dLbls>
          <c:showLegendKey val="0"/>
          <c:showVal val="0"/>
          <c:showCatName val="0"/>
          <c:showSerName val="0"/>
          <c:showPercent val="0"/>
          <c:showBubbleSize val="0"/>
        </c:dLbls>
        <c:smooth val="0"/>
        <c:axId val="65138016"/>
        <c:axId val="65152416"/>
      </c:lineChart>
      <c:catAx>
        <c:axId val="65138016"/>
        <c:scaling>
          <c:orientation val="minMax"/>
        </c:scaling>
        <c:delete val="1"/>
        <c:axPos val="b"/>
        <c:numFmt formatCode="General" sourceLinked="1"/>
        <c:majorTickMark val="none"/>
        <c:minorTickMark val="none"/>
        <c:tickLblPos val="nextTo"/>
        <c:crossAx val="65152416"/>
        <c:crosses val="autoZero"/>
        <c:auto val="1"/>
        <c:lblAlgn val="ctr"/>
        <c:lblOffset val="100"/>
        <c:noMultiLvlLbl val="0"/>
      </c:catAx>
      <c:valAx>
        <c:axId val="65152416"/>
        <c:scaling>
          <c:orientation val="minMax"/>
        </c:scaling>
        <c:delete val="1"/>
        <c:axPos val="l"/>
        <c:numFmt formatCode="General" sourceLinked="1"/>
        <c:majorTickMark val="none"/>
        <c:minorTickMark val="none"/>
        <c:tickLblPos val="nextTo"/>
        <c:crossAx val="651380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sparkline'!$H$3</c:f>
              <c:strCache>
                <c:ptCount val="1"/>
                <c:pt idx="0">
                  <c:v>Total</c:v>
                </c:pt>
              </c:strCache>
            </c:strRef>
          </c:tx>
          <c:spPr>
            <a:ln w="28575" cap="rnd">
              <a:solidFill>
                <a:schemeClr val="accent1"/>
              </a:solidFill>
              <a:round/>
            </a:ln>
            <a:effectLst/>
          </c:spPr>
          <c:marker>
            <c:symbol val="none"/>
          </c:marker>
          <c:cat>
            <c:strRef>
              <c:f>'KPI sparkline'!$G$4:$G$16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sparkline'!$H$4:$H$16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5A1B-4895-8BA8-F7CE24271E98}"/>
            </c:ext>
          </c:extLst>
        </c:ser>
        <c:dLbls>
          <c:showLegendKey val="0"/>
          <c:showVal val="0"/>
          <c:showCatName val="0"/>
          <c:showSerName val="0"/>
          <c:showPercent val="0"/>
          <c:showBubbleSize val="0"/>
        </c:dLbls>
        <c:smooth val="0"/>
        <c:axId val="2133243616"/>
        <c:axId val="2133244576"/>
      </c:lineChart>
      <c:catAx>
        <c:axId val="2133243616"/>
        <c:scaling>
          <c:orientation val="minMax"/>
        </c:scaling>
        <c:delete val="1"/>
        <c:axPos val="b"/>
        <c:numFmt formatCode="General" sourceLinked="1"/>
        <c:majorTickMark val="none"/>
        <c:minorTickMark val="none"/>
        <c:tickLblPos val="nextTo"/>
        <c:crossAx val="2133244576"/>
        <c:crosses val="autoZero"/>
        <c:auto val="1"/>
        <c:lblAlgn val="ctr"/>
        <c:lblOffset val="100"/>
        <c:noMultiLvlLbl val="0"/>
      </c:catAx>
      <c:valAx>
        <c:axId val="2133244576"/>
        <c:scaling>
          <c:orientation val="minMax"/>
        </c:scaling>
        <c:delete val="1"/>
        <c:axPos val="l"/>
        <c:numFmt formatCode="General" sourceLinked="1"/>
        <c:majorTickMark val="none"/>
        <c:minorTickMark val="none"/>
        <c:tickLblPos val="nextTo"/>
        <c:crossAx val="213324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sparkline!PivotTable9</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sparkline'!$K$3</c:f>
              <c:strCache>
                <c:ptCount val="1"/>
                <c:pt idx="0">
                  <c:v>Total</c:v>
                </c:pt>
              </c:strCache>
            </c:strRef>
          </c:tx>
          <c:spPr>
            <a:ln w="28575" cap="rnd">
              <a:solidFill>
                <a:schemeClr val="accent1"/>
              </a:solidFill>
              <a:round/>
            </a:ln>
            <a:effectLst/>
          </c:spPr>
          <c:marker>
            <c:symbol val="none"/>
          </c:marker>
          <c:cat>
            <c:strRef>
              <c:f>'KPI sparkline'!$J$4:$J$16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sparkline'!$K$4:$K$16</c:f>
              <c:numCache>
                <c:formatCode>General</c:formatCode>
                <c:ptCount val="12"/>
                <c:pt idx="0">
                  <c:v>111</c:v>
                </c:pt>
                <c:pt idx="1">
                  <c:v>90</c:v>
                </c:pt>
                <c:pt idx="2">
                  <c:v>214</c:v>
                </c:pt>
                <c:pt idx="3">
                  <c:v>190</c:v>
                </c:pt>
                <c:pt idx="4">
                  <c:v>230</c:v>
                </c:pt>
                <c:pt idx="5">
                  <c:v>179</c:v>
                </c:pt>
                <c:pt idx="6">
                  <c:v>221</c:v>
                </c:pt>
                <c:pt idx="7">
                  <c:v>217</c:v>
                </c:pt>
                <c:pt idx="8">
                  <c:v>400</c:v>
                </c:pt>
                <c:pt idx="9">
                  <c:v>279</c:v>
                </c:pt>
                <c:pt idx="10">
                  <c:v>454</c:v>
                </c:pt>
                <c:pt idx="11">
                  <c:v>435</c:v>
                </c:pt>
              </c:numCache>
            </c:numRef>
          </c:val>
          <c:smooth val="0"/>
          <c:extLst>
            <c:ext xmlns:c16="http://schemas.microsoft.com/office/drawing/2014/chart" uri="{C3380CC4-5D6E-409C-BE32-E72D297353CC}">
              <c16:uniqueId val="{00000000-5CE8-40EC-9CE2-931CDCC4E12C}"/>
            </c:ext>
          </c:extLst>
        </c:ser>
        <c:dLbls>
          <c:showLegendKey val="0"/>
          <c:showVal val="0"/>
          <c:showCatName val="0"/>
          <c:showSerName val="0"/>
          <c:showPercent val="0"/>
          <c:showBubbleSize val="0"/>
        </c:dLbls>
        <c:smooth val="0"/>
        <c:axId val="212418208"/>
        <c:axId val="212439328"/>
      </c:lineChart>
      <c:catAx>
        <c:axId val="212418208"/>
        <c:scaling>
          <c:orientation val="minMax"/>
        </c:scaling>
        <c:delete val="1"/>
        <c:axPos val="b"/>
        <c:numFmt formatCode="General" sourceLinked="1"/>
        <c:majorTickMark val="none"/>
        <c:minorTickMark val="none"/>
        <c:tickLblPos val="nextTo"/>
        <c:crossAx val="212439328"/>
        <c:crosses val="autoZero"/>
        <c:auto val="1"/>
        <c:lblAlgn val="ctr"/>
        <c:lblOffset val="100"/>
        <c:noMultiLvlLbl val="0"/>
      </c:catAx>
      <c:valAx>
        <c:axId val="212439328"/>
        <c:scaling>
          <c:orientation val="minMax"/>
        </c:scaling>
        <c:delete val="1"/>
        <c:axPos val="l"/>
        <c:numFmt formatCode="General" sourceLinked="1"/>
        <c:majorTickMark val="none"/>
        <c:minorTickMark val="none"/>
        <c:tickLblPos val="nextTo"/>
        <c:crossAx val="21241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sparkline!PivotTable11</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sparkline'!$N$3</c:f>
              <c:strCache>
                <c:ptCount val="1"/>
                <c:pt idx="0">
                  <c:v>Total</c:v>
                </c:pt>
              </c:strCache>
            </c:strRef>
          </c:tx>
          <c:spPr>
            <a:ln w="28575" cap="rnd">
              <a:solidFill>
                <a:schemeClr val="accent1"/>
              </a:solidFill>
              <a:round/>
            </a:ln>
            <a:effectLst/>
          </c:spPr>
          <c:marker>
            <c:symbol val="none"/>
          </c:marker>
          <c:cat>
            <c:strRef>
              <c:f>'KPI sparkline'!$M$4:$M$16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sparkline'!$N$4:$N$16</c:f>
              <c:numCache>
                <c:formatCode>General</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5009-4AE2-87E2-1F225D9878D2}"/>
            </c:ext>
          </c:extLst>
        </c:ser>
        <c:dLbls>
          <c:showLegendKey val="0"/>
          <c:showVal val="0"/>
          <c:showCatName val="0"/>
          <c:showSerName val="0"/>
          <c:showPercent val="0"/>
          <c:showBubbleSize val="0"/>
        </c:dLbls>
        <c:smooth val="0"/>
        <c:axId val="212444128"/>
        <c:axId val="212446528"/>
      </c:lineChart>
      <c:catAx>
        <c:axId val="212444128"/>
        <c:scaling>
          <c:orientation val="minMax"/>
        </c:scaling>
        <c:delete val="1"/>
        <c:axPos val="b"/>
        <c:numFmt formatCode="General" sourceLinked="1"/>
        <c:majorTickMark val="none"/>
        <c:minorTickMark val="none"/>
        <c:tickLblPos val="nextTo"/>
        <c:crossAx val="212446528"/>
        <c:crosses val="autoZero"/>
        <c:auto val="1"/>
        <c:lblAlgn val="ctr"/>
        <c:lblOffset val="100"/>
        <c:noMultiLvlLbl val="0"/>
      </c:catAx>
      <c:valAx>
        <c:axId val="212446528"/>
        <c:scaling>
          <c:orientation val="minMax"/>
        </c:scaling>
        <c:delete val="1"/>
        <c:axPos val="l"/>
        <c:numFmt formatCode="General" sourceLinked="1"/>
        <c:majorTickMark val="none"/>
        <c:minorTickMark val="none"/>
        <c:tickLblPos val="nextTo"/>
        <c:crossAx val="21244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28917144186287E-2"/>
          <c:y val="0.14611944702971422"/>
          <c:w val="0.90222222222222226"/>
          <c:h val="0.73211554889945896"/>
        </c:manualLayout>
      </c:layout>
      <c:lineChart>
        <c:grouping val="standard"/>
        <c:varyColors val="0"/>
        <c:ser>
          <c:idx val="0"/>
          <c:order val="0"/>
          <c:tx>
            <c:strRef>
              <c:f>'KPI sparkline'!$B$3</c:f>
              <c:strCache>
                <c:ptCount val="1"/>
                <c:pt idx="0">
                  <c:v>Total</c:v>
                </c:pt>
              </c:strCache>
            </c:strRef>
          </c:tx>
          <c:spPr>
            <a:ln w="38100" cap="rnd">
              <a:solidFill>
                <a:schemeClr val="bg1"/>
              </a:solidFill>
              <a:round/>
            </a:ln>
            <a:effectLst/>
          </c:spPr>
          <c:marker>
            <c:symbol val="none"/>
          </c:marker>
          <c:cat>
            <c:strRef>
              <c:f>'KPI sparkline'!$A$4:$A$16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sparkline'!$B$4:$B$16</c:f>
              <c:numCache>
                <c:formatCode>General</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E22D-4AA7-91F7-93AC08F55773}"/>
            </c:ext>
          </c:extLst>
        </c:ser>
        <c:dLbls>
          <c:showLegendKey val="0"/>
          <c:showVal val="0"/>
          <c:showCatName val="0"/>
          <c:showSerName val="0"/>
          <c:showPercent val="0"/>
          <c:showBubbleSize val="0"/>
        </c:dLbls>
        <c:smooth val="0"/>
        <c:axId val="170193952"/>
        <c:axId val="170193472"/>
      </c:lineChart>
      <c:catAx>
        <c:axId val="170193952"/>
        <c:scaling>
          <c:orientation val="minMax"/>
        </c:scaling>
        <c:delete val="1"/>
        <c:axPos val="b"/>
        <c:numFmt formatCode="General" sourceLinked="1"/>
        <c:majorTickMark val="none"/>
        <c:minorTickMark val="none"/>
        <c:tickLblPos val="nextTo"/>
        <c:crossAx val="170193472"/>
        <c:crosses val="autoZero"/>
        <c:auto val="1"/>
        <c:lblAlgn val="ctr"/>
        <c:lblOffset val="100"/>
        <c:noMultiLvlLbl val="0"/>
      </c:catAx>
      <c:valAx>
        <c:axId val="170193472"/>
        <c:scaling>
          <c:orientation val="minMax"/>
        </c:scaling>
        <c:delete val="1"/>
        <c:axPos val="l"/>
        <c:numFmt formatCode="General" sourceLinked="1"/>
        <c:majorTickMark val="none"/>
        <c:minorTickMark val="none"/>
        <c:tickLblPos val="nextTo"/>
        <c:crossAx val="17019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sparkline!PivotTable7</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289156626506021E-2"/>
          <c:y val="0.29042934479805077"/>
          <c:w val="0.82329317269076308"/>
          <c:h val="0.41914131040389846"/>
        </c:manualLayout>
      </c:layout>
      <c:lineChart>
        <c:grouping val="standard"/>
        <c:varyColors val="0"/>
        <c:ser>
          <c:idx val="0"/>
          <c:order val="0"/>
          <c:tx>
            <c:strRef>
              <c:f>'KPI sparkline'!$E$3</c:f>
              <c:strCache>
                <c:ptCount val="1"/>
                <c:pt idx="0">
                  <c:v>Total</c:v>
                </c:pt>
              </c:strCache>
            </c:strRef>
          </c:tx>
          <c:spPr>
            <a:ln w="28575" cap="rnd">
              <a:solidFill>
                <a:schemeClr val="bg1"/>
              </a:solidFill>
              <a:round/>
            </a:ln>
            <a:effectLst/>
          </c:spPr>
          <c:marker>
            <c:symbol val="none"/>
          </c:marker>
          <c:cat>
            <c:strRef>
              <c:f>'KPI sparkline'!$D$4:$D$16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sparkline'!$E$4:$E$16</c:f>
              <c:numCache>
                <c:formatCode>General</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947B-4227-9300-F7678E77FFBB}"/>
            </c:ext>
          </c:extLst>
        </c:ser>
        <c:dLbls>
          <c:showLegendKey val="0"/>
          <c:showVal val="0"/>
          <c:showCatName val="0"/>
          <c:showSerName val="0"/>
          <c:showPercent val="0"/>
          <c:showBubbleSize val="0"/>
        </c:dLbls>
        <c:smooth val="0"/>
        <c:axId val="65138016"/>
        <c:axId val="65152416"/>
      </c:lineChart>
      <c:catAx>
        <c:axId val="65138016"/>
        <c:scaling>
          <c:orientation val="minMax"/>
        </c:scaling>
        <c:delete val="1"/>
        <c:axPos val="b"/>
        <c:numFmt formatCode="General" sourceLinked="1"/>
        <c:majorTickMark val="none"/>
        <c:minorTickMark val="none"/>
        <c:tickLblPos val="nextTo"/>
        <c:crossAx val="65152416"/>
        <c:crosses val="autoZero"/>
        <c:auto val="1"/>
        <c:lblAlgn val="ctr"/>
        <c:lblOffset val="100"/>
        <c:noMultiLvlLbl val="0"/>
      </c:catAx>
      <c:valAx>
        <c:axId val="65152416"/>
        <c:scaling>
          <c:orientation val="minMax"/>
        </c:scaling>
        <c:delete val="1"/>
        <c:axPos val="l"/>
        <c:numFmt formatCode="General" sourceLinked="1"/>
        <c:majorTickMark val="none"/>
        <c:minorTickMark val="none"/>
        <c:tickLblPos val="nextTo"/>
        <c:crossAx val="651380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sparkline'!$H$3</c:f>
              <c:strCache>
                <c:ptCount val="1"/>
                <c:pt idx="0">
                  <c:v>Total</c:v>
                </c:pt>
              </c:strCache>
            </c:strRef>
          </c:tx>
          <c:spPr>
            <a:ln w="28575" cap="rnd">
              <a:solidFill>
                <a:schemeClr val="bg1"/>
              </a:solidFill>
              <a:round/>
            </a:ln>
            <a:effectLst/>
          </c:spPr>
          <c:marker>
            <c:symbol val="none"/>
          </c:marker>
          <c:cat>
            <c:strRef>
              <c:f>'KPI sparkline'!$G$4:$G$16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sparkline'!$H$4:$H$16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905F-4FF8-8BDF-F8527F748CC8}"/>
            </c:ext>
          </c:extLst>
        </c:ser>
        <c:dLbls>
          <c:showLegendKey val="0"/>
          <c:showVal val="0"/>
          <c:showCatName val="0"/>
          <c:showSerName val="0"/>
          <c:showPercent val="0"/>
          <c:showBubbleSize val="0"/>
        </c:dLbls>
        <c:smooth val="0"/>
        <c:axId val="2133243616"/>
        <c:axId val="2133244576"/>
      </c:lineChart>
      <c:catAx>
        <c:axId val="2133243616"/>
        <c:scaling>
          <c:orientation val="minMax"/>
        </c:scaling>
        <c:delete val="1"/>
        <c:axPos val="b"/>
        <c:numFmt formatCode="General" sourceLinked="1"/>
        <c:majorTickMark val="none"/>
        <c:minorTickMark val="none"/>
        <c:tickLblPos val="nextTo"/>
        <c:crossAx val="2133244576"/>
        <c:crosses val="autoZero"/>
        <c:auto val="1"/>
        <c:lblAlgn val="ctr"/>
        <c:lblOffset val="100"/>
        <c:noMultiLvlLbl val="0"/>
      </c:catAx>
      <c:valAx>
        <c:axId val="2133244576"/>
        <c:scaling>
          <c:orientation val="minMax"/>
        </c:scaling>
        <c:delete val="1"/>
        <c:axPos val="l"/>
        <c:numFmt formatCode="General" sourceLinked="1"/>
        <c:majorTickMark val="none"/>
        <c:minorTickMark val="none"/>
        <c:tickLblPos val="nextTo"/>
        <c:crossAx val="213324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sparkline!PivotTable9</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sparkline'!$K$3</c:f>
              <c:strCache>
                <c:ptCount val="1"/>
                <c:pt idx="0">
                  <c:v>Total</c:v>
                </c:pt>
              </c:strCache>
            </c:strRef>
          </c:tx>
          <c:spPr>
            <a:ln w="28575" cap="rnd">
              <a:solidFill>
                <a:schemeClr val="bg1"/>
              </a:solidFill>
              <a:round/>
            </a:ln>
            <a:effectLst/>
          </c:spPr>
          <c:marker>
            <c:symbol val="none"/>
          </c:marker>
          <c:cat>
            <c:strRef>
              <c:f>'KPI sparkline'!$J$4:$J$16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sparkline'!$K$4:$K$16</c:f>
              <c:numCache>
                <c:formatCode>General</c:formatCode>
                <c:ptCount val="12"/>
                <c:pt idx="0">
                  <c:v>111</c:v>
                </c:pt>
                <c:pt idx="1">
                  <c:v>90</c:v>
                </c:pt>
                <c:pt idx="2">
                  <c:v>214</c:v>
                </c:pt>
                <c:pt idx="3">
                  <c:v>190</c:v>
                </c:pt>
                <c:pt idx="4">
                  <c:v>230</c:v>
                </c:pt>
                <c:pt idx="5">
                  <c:v>179</c:v>
                </c:pt>
                <c:pt idx="6">
                  <c:v>221</c:v>
                </c:pt>
                <c:pt idx="7">
                  <c:v>217</c:v>
                </c:pt>
                <c:pt idx="8">
                  <c:v>400</c:v>
                </c:pt>
                <c:pt idx="9">
                  <c:v>279</c:v>
                </c:pt>
                <c:pt idx="10">
                  <c:v>454</c:v>
                </c:pt>
                <c:pt idx="11">
                  <c:v>435</c:v>
                </c:pt>
              </c:numCache>
            </c:numRef>
          </c:val>
          <c:smooth val="0"/>
          <c:extLst>
            <c:ext xmlns:c16="http://schemas.microsoft.com/office/drawing/2014/chart" uri="{C3380CC4-5D6E-409C-BE32-E72D297353CC}">
              <c16:uniqueId val="{00000000-76BD-4D2D-8528-28E1C592184B}"/>
            </c:ext>
          </c:extLst>
        </c:ser>
        <c:dLbls>
          <c:showLegendKey val="0"/>
          <c:showVal val="0"/>
          <c:showCatName val="0"/>
          <c:showSerName val="0"/>
          <c:showPercent val="0"/>
          <c:showBubbleSize val="0"/>
        </c:dLbls>
        <c:smooth val="0"/>
        <c:axId val="212418208"/>
        <c:axId val="212439328"/>
      </c:lineChart>
      <c:catAx>
        <c:axId val="212418208"/>
        <c:scaling>
          <c:orientation val="minMax"/>
        </c:scaling>
        <c:delete val="1"/>
        <c:axPos val="b"/>
        <c:numFmt formatCode="General" sourceLinked="1"/>
        <c:majorTickMark val="none"/>
        <c:minorTickMark val="none"/>
        <c:tickLblPos val="nextTo"/>
        <c:crossAx val="212439328"/>
        <c:crosses val="autoZero"/>
        <c:auto val="1"/>
        <c:lblAlgn val="ctr"/>
        <c:lblOffset val="100"/>
        <c:noMultiLvlLbl val="0"/>
      </c:catAx>
      <c:valAx>
        <c:axId val="212439328"/>
        <c:scaling>
          <c:orientation val="minMax"/>
        </c:scaling>
        <c:delete val="1"/>
        <c:axPos val="l"/>
        <c:numFmt formatCode="General" sourceLinked="1"/>
        <c:majorTickMark val="none"/>
        <c:minorTickMark val="none"/>
        <c:tickLblPos val="nextTo"/>
        <c:crossAx val="21241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sparkline!PivotTable11</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45098039215685E-2"/>
          <c:y val="0.25958677947016051"/>
          <c:w val="0.82745098039215681"/>
          <c:h val="0.48082644105967892"/>
        </c:manualLayout>
      </c:layout>
      <c:lineChart>
        <c:grouping val="standard"/>
        <c:varyColors val="0"/>
        <c:ser>
          <c:idx val="0"/>
          <c:order val="0"/>
          <c:tx>
            <c:strRef>
              <c:f>'KPI sparkline'!$N$3</c:f>
              <c:strCache>
                <c:ptCount val="1"/>
                <c:pt idx="0">
                  <c:v>Total</c:v>
                </c:pt>
              </c:strCache>
            </c:strRef>
          </c:tx>
          <c:spPr>
            <a:ln w="28575" cap="rnd">
              <a:solidFill>
                <a:schemeClr val="bg1"/>
              </a:solidFill>
              <a:round/>
            </a:ln>
            <a:effectLst/>
          </c:spPr>
          <c:marker>
            <c:symbol val="none"/>
          </c:marker>
          <c:cat>
            <c:strRef>
              <c:f>'KPI sparkline'!$M$4:$M$16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sparkline'!$N$4:$N$16</c:f>
              <c:numCache>
                <c:formatCode>General</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E46A-4755-8A62-13C4205C1687}"/>
            </c:ext>
          </c:extLst>
        </c:ser>
        <c:dLbls>
          <c:showLegendKey val="0"/>
          <c:showVal val="0"/>
          <c:showCatName val="0"/>
          <c:showSerName val="0"/>
          <c:showPercent val="0"/>
          <c:showBubbleSize val="0"/>
        </c:dLbls>
        <c:smooth val="0"/>
        <c:axId val="212444128"/>
        <c:axId val="212446528"/>
      </c:lineChart>
      <c:catAx>
        <c:axId val="212444128"/>
        <c:scaling>
          <c:orientation val="minMax"/>
        </c:scaling>
        <c:delete val="1"/>
        <c:axPos val="b"/>
        <c:numFmt formatCode="General" sourceLinked="1"/>
        <c:majorTickMark val="none"/>
        <c:minorTickMark val="none"/>
        <c:tickLblPos val="nextTo"/>
        <c:crossAx val="212446528"/>
        <c:crosses val="autoZero"/>
        <c:auto val="1"/>
        <c:lblAlgn val="ctr"/>
        <c:lblOffset val="100"/>
        <c:noMultiLvlLbl val="0"/>
      </c:catAx>
      <c:valAx>
        <c:axId val="212446528"/>
        <c:scaling>
          <c:orientation val="minMax"/>
        </c:scaling>
        <c:delete val="1"/>
        <c:axPos val="l"/>
        <c:numFmt formatCode="General" sourceLinked="1"/>
        <c:majorTickMark val="none"/>
        <c:minorTickMark val="none"/>
        <c:tickLblPos val="nextTo"/>
        <c:crossAx val="21244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FINAL.xlsx]KPI sparkline!PivotTable6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903487064116986E-2"/>
          <c:y val="0.12478536957073914"/>
          <c:w val="0.90222222222222226"/>
          <c:h val="0.73211554889945896"/>
        </c:manualLayout>
      </c:layout>
      <c:lineChart>
        <c:grouping val="standard"/>
        <c:varyColors val="0"/>
        <c:ser>
          <c:idx val="0"/>
          <c:order val="0"/>
          <c:tx>
            <c:strRef>
              <c:f>'KPI sparkline'!$B$3</c:f>
              <c:strCache>
                <c:ptCount val="1"/>
                <c:pt idx="0">
                  <c:v>Total</c:v>
                </c:pt>
              </c:strCache>
            </c:strRef>
          </c:tx>
          <c:spPr>
            <a:ln w="28575" cap="rnd">
              <a:solidFill>
                <a:schemeClr val="bg1"/>
              </a:solidFill>
              <a:round/>
            </a:ln>
            <a:effectLst/>
          </c:spPr>
          <c:marker>
            <c:symbol val="none"/>
          </c:marker>
          <c:cat>
            <c:strRef>
              <c:f>'KPI sparkline'!$A$4:$A$16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sparkline'!$B$4:$B$16</c:f>
              <c:numCache>
                <c:formatCode>General</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0170-49E2-90EB-556F0A6B82E1}"/>
            </c:ext>
          </c:extLst>
        </c:ser>
        <c:dLbls>
          <c:showLegendKey val="0"/>
          <c:showVal val="0"/>
          <c:showCatName val="0"/>
          <c:showSerName val="0"/>
          <c:showPercent val="0"/>
          <c:showBubbleSize val="0"/>
        </c:dLbls>
        <c:smooth val="0"/>
        <c:axId val="170193952"/>
        <c:axId val="170193472"/>
      </c:lineChart>
      <c:catAx>
        <c:axId val="170193952"/>
        <c:scaling>
          <c:orientation val="minMax"/>
        </c:scaling>
        <c:delete val="1"/>
        <c:axPos val="b"/>
        <c:numFmt formatCode="General" sourceLinked="1"/>
        <c:majorTickMark val="none"/>
        <c:minorTickMark val="none"/>
        <c:tickLblPos val="nextTo"/>
        <c:crossAx val="170193472"/>
        <c:crosses val="autoZero"/>
        <c:auto val="1"/>
        <c:lblAlgn val="ctr"/>
        <c:lblOffset val="100"/>
        <c:noMultiLvlLbl val="0"/>
      </c:catAx>
      <c:valAx>
        <c:axId val="170193472"/>
        <c:scaling>
          <c:orientation val="minMax"/>
        </c:scaling>
        <c:delete val="1"/>
        <c:axPos val="l"/>
        <c:numFmt formatCode="General" sourceLinked="1"/>
        <c:majorTickMark val="none"/>
        <c:minorTickMark val="none"/>
        <c:tickLblPos val="nextTo"/>
        <c:crossAx val="17019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FINAL.xlsx]combo chart!PivotTable1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98730957599373"/>
          <c:y val="0.18922424170662877"/>
          <c:w val="0.74548929837378575"/>
          <c:h val="0.57821167090955738"/>
        </c:manualLayout>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extLst>
            <c:ext xmlns:c16="http://schemas.microsoft.com/office/drawing/2014/chart" uri="{C3380CC4-5D6E-409C-BE32-E72D297353CC}">
              <c16:uniqueId val="{00000000-4FE0-4463-A0FE-C30E7ED2757B}"/>
            </c:ext>
          </c:extLst>
        </c:ser>
        <c:dLbls>
          <c:showLegendKey val="0"/>
          <c:showVal val="0"/>
          <c:showCatName val="0"/>
          <c:showSerName val="0"/>
          <c:showPercent val="0"/>
          <c:showBubbleSize val="0"/>
        </c:dLbls>
        <c:axId val="70309008"/>
        <c:axId val="70309488"/>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extLst>
            <c:ext xmlns:c16="http://schemas.microsoft.com/office/drawing/2014/chart" uri="{C3380CC4-5D6E-409C-BE32-E72D297353CC}">
              <c16:uniqueId val="{00000001-4FE0-4463-A0FE-C30E7ED2757B}"/>
            </c:ext>
          </c:extLst>
        </c:ser>
        <c:dLbls>
          <c:showLegendKey val="0"/>
          <c:showVal val="0"/>
          <c:showCatName val="0"/>
          <c:showSerName val="0"/>
          <c:showPercent val="0"/>
          <c:showBubbleSize val="0"/>
        </c:dLbls>
        <c:gapWidth val="219"/>
        <c:overlap val="-27"/>
        <c:axId val="1460088431"/>
        <c:axId val="1475277455"/>
      </c:barChart>
      <c:catAx>
        <c:axId val="70309008"/>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309488"/>
        <c:crosses val="autoZero"/>
        <c:auto val="1"/>
        <c:lblAlgn val="ctr"/>
        <c:lblOffset val="100"/>
        <c:noMultiLvlLbl val="0"/>
      </c:catAx>
      <c:valAx>
        <c:axId val="70309488"/>
        <c:scaling>
          <c:orientation val="minMax"/>
        </c:scaling>
        <c:delete val="0"/>
        <c:axPos val="l"/>
        <c:majorGridlines>
          <c:spPr>
            <a:ln w="0"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309008"/>
        <c:crosses val="autoZero"/>
        <c:crossBetween val="between"/>
      </c:valAx>
      <c:valAx>
        <c:axId val="1475277455"/>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0088431"/>
        <c:crosses val="max"/>
        <c:crossBetween val="between"/>
      </c:valAx>
      <c:catAx>
        <c:axId val="1460088431"/>
        <c:scaling>
          <c:orientation val="minMax"/>
        </c:scaling>
        <c:delete val="1"/>
        <c:axPos val="b"/>
        <c:numFmt formatCode="General" sourceLinked="1"/>
        <c:majorTickMark val="none"/>
        <c:minorTickMark val="none"/>
        <c:tickLblPos val="nextTo"/>
        <c:crossAx val="147527745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2">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2.0125786163522012E-2"/>
              <c:y val="-1.017811704834601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2">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
              <c:y val="-1.0178117048346149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2">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0062893081761006E-2"/>
              <c:y val="-3.053435114503826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tx2">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37329767741298"/>
          <c:y val="0.14727655226302819"/>
          <c:w val="0.39763006982617738"/>
          <c:h val="0.80436617178577874"/>
        </c:manualLayout>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CF-46C0-AAAA-2DC0F0FBDF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CF-46C0-AAAA-2DC0F0FBDF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CF-46C0-AAAA-2DC0F0FBDF10}"/>
              </c:ext>
            </c:extLst>
          </c:dPt>
          <c:dLbls>
            <c:dLbl>
              <c:idx val="0"/>
              <c:layout>
                <c:manualLayout>
                  <c:x val="2.0125786163522012E-2"/>
                  <c:y val="-1.01781170483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CF-46C0-AAAA-2DC0F0FBDF10}"/>
                </c:ext>
              </c:extLst>
            </c:dLbl>
            <c:dLbl>
              <c:idx val="1"/>
              <c:layout>
                <c:manualLayout>
                  <c:x val="0"/>
                  <c:y val="-1.01781170483461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CF-46C0-AAAA-2DC0F0FBDF10}"/>
                </c:ext>
              </c:extLst>
            </c:dLbl>
            <c:dLbl>
              <c:idx val="2"/>
              <c:layout>
                <c:manualLayout>
                  <c:x val="1.0062893081761006E-2"/>
                  <c:y val="-3.0534351145038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CF-46C0-AAAA-2DC0F0FBDF10}"/>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tx2">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6-E5CF-46C0-AAAA-2DC0F0FBDF10}"/>
            </c:ext>
          </c:extLst>
        </c:ser>
        <c:dLbls>
          <c:showLegendKey val="0"/>
          <c:showVal val="1"/>
          <c:showCatName val="0"/>
          <c:showSerName val="0"/>
          <c:showPercent val="0"/>
          <c:showBubbleSize val="0"/>
          <c:showLeaderLines val="1"/>
        </c:dLbls>
        <c:firstSliceAng val="0"/>
        <c:holeSize val="39"/>
      </c:doughnutChart>
      <c:spPr>
        <a:noFill/>
        <a:ln>
          <a:noFill/>
        </a:ln>
        <a:effectLst/>
      </c:spPr>
    </c:plotArea>
    <c:legend>
      <c:legendPos val="t"/>
      <c:layout>
        <c:manualLayout>
          <c:xMode val="edge"/>
          <c:yMode val="edge"/>
          <c:x val="2.1441093448224622E-3"/>
          <c:y val="0"/>
          <c:w val="0.89999980191155349"/>
          <c:h val="0.17175692733064857"/>
        </c:manualLayou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2">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44450" cap="flat" cmpd="sng" algn="ctr">
      <a:noFill/>
      <a:round/>
    </a:ln>
    <a:effectLst/>
  </c:spPr>
  <c:txPr>
    <a:bodyPr/>
    <a:lstStyle/>
    <a:p>
      <a:pPr>
        <a:defRPr>
          <a:ln>
            <a:noFill/>
          </a:ln>
          <a:solidFill>
            <a:schemeClr val="tx2">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EXCLE PROJECT FINAL.xlsx]TOP 5 CATEGORY!PivotTable5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CATEGORY'!$B$3</c:f>
              <c:strCache>
                <c:ptCount val="1"/>
                <c:pt idx="0">
                  <c:v>Total</c:v>
                </c:pt>
              </c:strCache>
            </c:strRef>
          </c:tx>
          <c:spPr>
            <a:solidFill>
              <a:schemeClr val="bg1"/>
            </a:solidFill>
            <a:ln>
              <a:solidFill>
                <a:schemeClr val="bg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CATEGORY'!$A$4:$A$9</c:f>
              <c:strCache>
                <c:ptCount val="5"/>
                <c:pt idx="0">
                  <c:v>Tables</c:v>
                </c:pt>
                <c:pt idx="1">
                  <c:v>Storage</c:v>
                </c:pt>
                <c:pt idx="2">
                  <c:v>Phones</c:v>
                </c:pt>
                <c:pt idx="3">
                  <c:v>Machines</c:v>
                </c:pt>
                <c:pt idx="4">
                  <c:v>Chairs</c:v>
                </c:pt>
              </c:strCache>
            </c:strRef>
          </c:cat>
          <c:val>
            <c:numRef>
              <c:f>'TOP 5 CATEGORY'!$B$4:$B$9</c:f>
              <c:numCache>
                <c:formatCode>General</c:formatCode>
                <c:ptCount val="5"/>
                <c:pt idx="0">
                  <c:v>70871.717499999984</c:v>
                </c:pt>
                <c:pt idx="1">
                  <c:v>79790.998000000007</c:v>
                </c:pt>
                <c:pt idx="2">
                  <c:v>91153.414000000033</c:v>
                </c:pt>
                <c:pt idx="3">
                  <c:v>60276.75499999999</c:v>
                </c:pt>
                <c:pt idx="4">
                  <c:v>99140.877999999968</c:v>
                </c:pt>
              </c:numCache>
            </c:numRef>
          </c:val>
          <c:extLst>
            <c:ext xmlns:c16="http://schemas.microsoft.com/office/drawing/2014/chart" uri="{C3380CC4-5D6E-409C-BE32-E72D297353CC}">
              <c16:uniqueId val="{00000000-1121-4DFF-BF55-0102E50901E4}"/>
            </c:ext>
          </c:extLst>
        </c:ser>
        <c:dLbls>
          <c:dLblPos val="outEnd"/>
          <c:showLegendKey val="0"/>
          <c:showVal val="1"/>
          <c:showCatName val="0"/>
          <c:showSerName val="0"/>
          <c:showPercent val="0"/>
          <c:showBubbleSize val="0"/>
        </c:dLbls>
        <c:gapWidth val="67"/>
        <c:axId val="170203072"/>
        <c:axId val="170192992"/>
      </c:barChart>
      <c:catAx>
        <c:axId val="170203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70192992"/>
        <c:crosses val="autoZero"/>
        <c:auto val="1"/>
        <c:lblAlgn val="ctr"/>
        <c:lblOffset val="100"/>
        <c:noMultiLvlLbl val="0"/>
      </c:catAx>
      <c:valAx>
        <c:axId val="170192992"/>
        <c:scaling>
          <c:orientation val="minMax"/>
        </c:scaling>
        <c:delete val="1"/>
        <c:axPos val="b"/>
        <c:numFmt formatCode="General" sourceLinked="1"/>
        <c:majorTickMark val="none"/>
        <c:minorTickMark val="none"/>
        <c:tickLblPos val="nextTo"/>
        <c:crossAx val="17020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E0ACCE8-7139-44AB-BF68-5B9C01A3D58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C0171D31-1634-44FA-AD45-3BA4036547FD}">
          <cx:tx>
            <cx:txData>
              <cx:f>_xlchart.v5.5</cx:f>
              <cx:v>sales</cx:v>
            </cx:txData>
          </cx:tx>
          <cx:dataId val="0"/>
          <cx:layoutPr>
            <cx:geography cultureLanguage="en-US" cultureRegion="US" attribution="Powered by Bing">
              <cx:geoCache provider="{E9337A44-BEBE-4D9F-B70C-5C5E7DAFC167}">
                <cx:binary>1H1rc9s4svZfSeXzoYe4ktjaOVVDSvItdhI7yc7kC0uxPbwTvN9+/fvAkrM248TeWr+nytqtUVki
hAYedKP76Qbyz6vxH1fZzbZ+M+ZZ0fzjavz9bdS25T9++625im7ybXOQx1e1bvTf7cGVzn/Tf/8d
X938dl1vh7gIf6M24b9dRdu6vRnf/u8/8WvhjX6nr7ZtrIuP3U09Xdw0XdY2v/ju0a/ebK/zuFjF
TVvHVy35/e0m03V8vX375qZo43b6NJU3v7998NDbN78tf+qHbt9kkKztrtGWugdCCUEoU2/fZLoI
959bLj3grsM4dZl9+2J3nZ5vczR8hiS3cmyvr+ubpsFIbt/vNXwgNj5/9/bNle6K1sxWiIn7/e3n
Im5vrt9cttv2pnn7Jm60v3vA10b2z5e3g/3t4Xz/7z8XH2D4i0/uQbKcq6e++gGRP7Ltt23+gogw
euBIyam01feJfwCMPHC5zRi1qdq9HgLzDIEeB+Z7wwUwf7xOYFY32XbY1jd3s/Pf6wpTB7btOpIy
8X3m7yPjiAMuXckZcXffi7u+dyrzHIkeh+bfLRfYrNavUmlOt0WzhUa/lBVjLowVd6hynJ3OkIfG
TLkHzLWJa98h59z1vUPmaXkex+Wu3QKVUxim12jK6njWxUuaMn5AFaPUJXynEJj2+wpDCDmAqRNK
CnmLG2DbLYkdLH88LdDjuHxvuADmj6+vFJj0pRWGH8BGQR/I3pS5D5FR2P2ZIkIId6dQC1P2R/20
RD+D5q7lEpuLV4mNr4vi5qqNr7r2bvH+9zsNJwfCEUQwJh61Zw58BOZCr+gCl2dK8zg0Dxov0PE/
vUp0zmKg0+j2BY0alweMKwL12KvGcq/hB0TBaYbdu1sQO2v2LFkeR+Ze0wUuZ+evEhd/m8V/67qI
XxAY5hxQwaVUZO84L4AhRB1I4lCHcPKY4/w8mR4H6H7bBUL+H68TIY1Qc3ut79bwf2/U4KRhyxHC
5vRRo0ZscSC44zLJ7jrdKY7/DFF+Asv3lktQ3r9KUA5vdB2+qM7QA8mxkbjwnW9fCw/NZQecc+Zw
e2/sFtA8Q6DHkfnecAHM4evUluPrbfSCqsI54hVlO/TOUi3cM0L4gRSKOdClh7rypCCPw7FvtgDj
ePUqteQ4y+JCxy8YX3L7gAALDuO1U5MFHq46INyVTLj/ZgbuBzLPkegnwHwfyxKb18nKHBfX8fZF
Y0x1gA1fOWqPjFrymPIAfrJrS7V3pflCYZ4W6CfI3DVcAvM6PbJjPbygL8bpge1wKRzOd3s99o37
kb9iBwYOSez993KByhPS/ASS21ZLPF7njvKvuLnSRRMXdxPz3ztg2FUkU0owUMu710NQYMUcRpEN
UI9T/s8S6XFk7jVdwPOv41e5x5zCvHdX6fRy6CB8ERTzDwp5AYuABQOxybncobawYM8R5XFU/t1y
AcrpX68SlPOb4c3ZzRhfvaArxvgBp4QhaNxRlPbCkhFbHhDbZcp2yd1i2IUtz5PmcWTut11gc372
KrF5p7u4eeGt3z5QLkFKRiwwUQTsJnFBPO8N3UJjniXL48Dca7rA5d3r3GfOtnFxc7dwX2CPEWDH
DKd/L9Nyf+OX6oASSTi8g0eN2ZPiPA7LvtkCkrPXmR0729ZTti2uXw4VQ72YzUUsnGNHHjg2QY5G
7dGAIt2PW54jyc8AuRvDEpPVqzRfZ9um2V5FXXPTts3dJL2AutADMJLgV5y9y4U95L66OEiQ2QLZ
fneRsXy2PD+D58Fwlhi9UlMWX0VxuH1Zj9kFNspx94zxj64ZgEPwaUJQ81qEMWfPkOgnAH1vucTm
dfrLZ3HTmP+XZfxy2mNKZSgqMr6zLgvzhoAGmWUKkmzPOP8Az7OE+hlC9xovQbp8nUYOCOmufkmE
UHghHSSROfw08wJded++mTyz44DxF/uSmUcQekqin8Oza7nE5nVS/2e6aF+UOOPOAfYVQRTI/dvX
wokmNrSHozJQsoX7/AxRfoLJ3RiWkHx6lepyfvOt3jbp9uUMmsn7Iz/JHGcfbC7VRR0g4DG5msfL
Mp4j0ePQ/LvlApvz1+lDn9/025esk0XtHxOSI/H/uKNGiMReI5ippb3VJjhy9z3pp+X5GS67cSxR
+fJKNWZ4c7TNyyaKX7Iwk7MD6QpJ1F25zMKUwYsWUCmKHMHO1C2SZoZteZZYP8PoQfMlVEevFqqT
m7q5me4W8gtEO0ijgSgDA/24N+CAoIYzh3L6nTetFhuPwelpmX4O0l3bJUInrxahv3SdviA+9ABU
AOWmuPwxlwAFzvCmbWjani5YeGsGn6ck+jk6u5ZLbP56ldj8awsTV4Stfslg1DnghDDhuIg3zWtR
q0GofSCwR313thdb0PNkehyf+20XCP3rdZIF57puozf+ttYoFnhBF46hiImhMkORhe/moEYATLUr
5d63WyrPswV6HKLlgBYwnfuvUpHeR/ELJnNQx8FR1Iz6zf05gYWjgENPjg0vwqV3O9Cdcd2ldJ6S
5nFkdq0WeLx/nW7B+zRDpdOLnneCwrgMyc19fYYNs/WAIkBeFPk123b2Zg8kz33P+jkS/QSX72NZ
YnP6OnWlvglfdMNhcAdcnGhi+8QzZv4+MrsNx8WetNhp3j8pyE8A2bdbwnHxKuH4cFMUzZT12xet
coYJc5VE1sZkPs1rYcIc58BlrmtOQu28BFDW99XluVI9jtDD1gucPrxOT+AiwmnSN8fNy6bcQOVI
6qKaZk9sqkXqwMSkxEVdGo4/3b6A432cnivV4zg9bL3A6eL4VerTpe7+/3hsMHM2MqCUPK5RrtE4
FEDjtNoOqYXj9ny5Hsdq2X6B1uXrdNx2o1pt05c9fINqHIbwE3TODotlDGTbB5TZoOnkgjt4rjy/
wuhuNEuEVq9Snz5hf8LJ/JsXrP5A8ONysNM2DNvtaxEDuebsFMMpnZ8Qcc8S6XGE7jVdwPPpdRbk
froZX/SINMHhdOZymLEdNEs3GwQ3eB/4DfuTIAu/4UlxfgbL7SiWkPz5KjXmc7uN7nbp/54NNSkF
lH5AU/YewNKWmdPRDqrYqFzsOE/J8TgUu1YLJD6/ztTbl5s6RzLx5cBAbbTtCIr/Lf1pnJCSVCqJ
Es/bl7jrdEcJPEOSx+H43nCByJdXikiMk2kvGumYgmjUptnG+bp9LZFxDyTMlcvvzhMukXmGRD+B
5nvLJTavI8K5+uU1OrsoY2e/Hjz5H14dBPuFyjThIB/wkBdQuCeFgNLBgc7vTtr90GZxrc/P5Xkc
nUXzB0P4P7oz6Of3CX2/a2m1bbfr20ua7l0p9Otvb4eLm6MWTfdh4aOA7ebu+BoXOXF+Dz/zEw/C
ycWkLdrdbJv297eWlAfKYQzHdnAIF0fcbQA73JivUKR4p4xM4JC1C++gMIT1728RyDIc20UNz/4+
gsbEaWiCmlO4eoiZCEoaFM5df78a64POJjBV32dj//eboss/6Lhom9/fMih7uXvMjM70CLpJScKo
I8FKUQhQXm0vkGTB0+R/MpLUBRlSceOSoO3Umpa8tDLfLvt4/iJEV6ZbbtWi2RTV1Ex81dJRRKNv
6cD+FhY1Lyxf0zF1TlQkpm6VKquojgaVZ81ZJvLSmjydjqL8JtI2GfUKc5UlzA8dh5MbZ9RTd5FF
o5NtXVeUwRXLWSXPQxlXJfNyEjcQhZeizt9HxG6HYhVmok5LTw8iz98RZ6ogcpjnZDqlOSuSv62m
12hzD9JHJgkOw4M5QmqVcoUUkDKn4FH39nCOHJLHXSQj9yYYdJFUR23OM36U8b6pnaO5Cdt48Oe4
xNH8zA5iGmx+3b3JcDzsH6Vc5gQLw16Jo13KfH8PozlhbiNtGV8nJGVp7LeaCRZ5SlGrSjb1OIR1
u6qjNuSRZ3FrLosPA2dTQ33CZzmwk1ZGRZN6WlesJufgVip892shsYTvy+ig5onhqKYyUSSqNp2F
jGMUWzSqmXUtrbq36SqcndCpNpnLW2Z7Rd1K+TUVdtCCRPl+09rT2Jh+ucIVRVTg3i6XLfstu0k7
2mLudThhzUmvt8us+TPiAS1Cb0jiLn5fBLiUrvWiSMMl9H7dPajaxbAduP446q04shvQoYfQhKKP
LXuM2LXlZE7FfDHYUmyhSFZ7rOfYyc5ji2hyxtJq6i7TxrbnyEOOM8Ok/KeSoGBTgu7H4QxDu9gP
JYmcKMiSya6vuRygcpuJyJmkG1EPXcPXsRtw+bXuMAWV10hUdXzV9tTXat3H2i6HJ1CBi/BwWgRF
whS33Jg6Ufh+i9XQythOprQIrgI1F6I+1FWZB9PaCvJGTYeTW49YIr8eP1lYMuyXykYQbBQVh7xx
L9XDCQjVnAhVttY3FMk4uXU0tpFRiHzUES7A64aEz9yP82aipTcqyjARIraj7jIvZTL5hUXq4lLl
UV4Xq0roml7kfVw0334tprGn9+ytA1YfJ85sFADiIhpoy8KWdEPg1nY1j9/Guq2xCOwutYGPPQ5M
WN5Ys966LGlaGaVpB23e4jLsnsDnh8lCXRXOkTIc33U54zBtDyfLrWjTTo3U34pMWLDhCazXPHj9
ZLeTOGWBgN1vwg7XFeWJKGBR6zKviThyrcTqU6+KYG2N5Z8itCriOetP+ZiWOn/CrJClgoEcRKUr
NQGb8YjMIb77tm9kQ1GqYmbfmoBKK18nbVNm3YdqbuOy8IdqqiCc5eQ9vtNTletp5abzZF0OZRkc
N6rOktDP59meTvOoKtrAK5Qtg9bvhG1lFzJX4Zz7uMZxhEmkVjKR4sSeVYZfTeNgqKon1JSAD3iw
AKjENXaIe2yUHOCuAePk3R8QVmZR9UVffnWEFonwS5zDwlIMgk6p2iezY8G0B9POemYdx3fdrTkp
SeDiq3Fomaw23cCe1iG+tOIoSkVkIBTBxZVGdxfLIh3TJg8iXX4ta2hRtWZN6vIzSiI2nbKmmzAd
Kuiz+UsejdPkeF1UD1Xkw+AP8iKs5sA6qnOezF9qq2vkuRtL4yCMvM8zdZh2wsCjG6awhKbeEf1F
WSfp/GXOZDqknp1lZtOKMfsASBcqwodswm1mX9x8HIEdE8mEt2a2w9ZdlaJhzUY6ncEuHcMYDkZ1
271yQ2saPFePCX5Cw3mA5LFVGN+gLUWebsdGFlW5UX1N+kvO9Ny+q+s0qL0sy2ua+1YY5ONRyLG5
/lW4RcC/9HZPsMgcN4Sf0VeFhovya9uwtJqYfQfpWOPjOxLFXIulwYKpCIkqs68zyZs69EZqO2Xj
DTrR2THrqgGG4tc9Lq0RNQfJKcG+jXOY6ocem9puoiFnw19s7sxiHDpuzB9tnBSbt+wrIb8GCZux
CAfatU145sCwYJ3+WgxzvdYDpWC4mpM62CtQpEY5vOSHSjGzvqssJfMvOS/ylnmt7oR1o6uogjWK
0qYg6zpwdPyhb9wQFqeMhA7XodvSXns45DtkvdfSsDrNAldejqzO3MlrBiL7i9a17NivxDzqUywi
O/ISmwdx6fFAEqPskY11qPsI3sVxkKSt0fweB/Heg0Fyysljac3G/vDXI17aNRdHj2zDQNHbi3kQ
EzwccSqDqBiqxvncd4UNJ1bUNYUT289m3XI4WfwoIsOIZTumiuEtbG89W0uWZkmzLhlocBmM0ixp
WsVzXh/FJWXGRFZzY5NNlfVlEx/OYkqhdcGQG5+aTG4O7XRIBTX69ZDowrK58IBcbJuwakAQdOjC
VFesyGedFPSz20YMutWWoRGgtVhnVPdWj1EGN0G2IBqNisNWGpNSlxU2GisicOPJKMxHukpRIZ6p
xOFH8ZCZeaimQcvzoBrxVBwxM8QpzGWzSS2nZpvSrXvW+BP2Cwz3iaEtIgAMDQXKyGRBVWyBC0sW
Q2vHlDhZp6fPLOyNpWrrCktrzuZYX7W2m9LCm1pdzV8cWpj9Mbc0ASCjzLNwWs+5JG24Uczqhs/w
UmtMx+AkDKuP9TOsSRFbCkuMD1lprFsHs3kU03KAWWvhkaDDuA1s/IUYi2Aq8pBjKtrWiazWF1mX
QCUiRRP8tZsfYwpNgf2vPO2FjrpwF+BdOVS4CDvtH1xdMsxcTrKyPvW5o2Eddu4tjdyxT31EllFY
PGUWFtuR6ZKj9pja2JaQ0V0GXnai4bWWo/Op6QhWSDvhEGF8iL0f88OTkmuxDgZLj40nMzZhwrM+
KOCywOhhloZ6zNoPjmzcINkELXdhDKCQ/UWNagzsALkFxW/HAhvVHrawGgpM5Zi5BXQFWmTgCNPR
AGElMcGbmhLVX9g615BEpCn2plS2Jk799WxzxR7aRAzebAIwEriVCF7QMrKBO9hYoT1On6Joklng
tV3KSj8Y7CA5l3Tm9bSuolqWrqcoVUnk1XUVVyd21rFReCW8Heu0DnOLnwV55DC/GvQYXtlxZh8N
QcflKnUKnV3zJJvri1zLHLdyzyQb3vOe2OO8cpNCidKv4D823WYYhNuf11UUjNqTuZ2Td8yuiVoV
Ra2In4xtVweeHt1qTryo6Gs++uGY9lCGfq6HKfNGSyQ82ShKOn4ps3bioW+PpBu6w1INEQngvwVh
e9xGDjwz35mzYZ4R1mIplsdjOgWdVzVlIje9ckK2Erk1zp8GqWn8peNZGKwYbynxJ8SnevJk2DZq
pWI6pH4osvAIx0XbVaXtYT4NVGHbh2QgEd2EVuNG9rpMdc4/T6IPU+uz0vY4fhrbkbVnVtMW1gV2
DKe7FrWU9efZ6cNCe6XWJGo+qnHO0sMgBruxmTV3c+2pVDMa+U49N5X7jeSJW1xHtNT9uMJSmaob
1bXDYPtpNjQkOWqDohLuCnGAyORhkFupPFfEsdL0sJclbbLoJnIL1mKWR8Lcmp/NTPdY0jOpmzL6
iGtJWmmvi4KXpXPcqSCOsneFGNMqXCd92A79u0EEYRxvLM11LC9EW9f6WCY8Ct0N1opkqVf2s41t
PWvceFBeaHFZtasoqOdkOh7CxoriwyHOsdv4qRo4DGxfxp34U1udFM0xFsdgBf7A4LaQ866E16W8
dmLuKN9n1HHw1u4+tOI4w3coFuTobtYNr77NXaVof5LIugzpERkty3H8KRFp5xyORULyzBO8N/ui
LawYwwmZwKayHYMJN7L4iYiUCN9PQzmUzocksJIh2zgps2h5nHaTcvv3MmEiVl6llOEknLoVUfrF
CYPAmk85zxrMlDVVMNlnsNpVJE4tFtRO9o7EVUyyD0kyJG6wHhIYgnCtYxTj1z5MlhFp6q3Mpms7
jKa4WtllmtTuqmhtSxR/0pAW6C9PMqU+d6FbVX6N0BszS90uxg7iExmZH4H8cFm8qlLGp+dRg9H7
ZUQKJjdJNJgZY1mb4k03UWtdFrljTD7v29B1fDW0GgtgLuBvHLaqzvFcuRtq1IoZ01clDl7YS5oA
vWURQZBZkNjAQ0oeUfEvko1mnguuEnBJVmfVgMIqUjfiN1WFgKba1HEMT8sfXDI5lR+7kegsIMi7
qvvSJkUXF5gvK5r1YdTNnIxnbuIYkWMgXc6XEisLPTB8VX0LrNEsMFlbBnkxWfgsU7mZmr4neBRb
rFsNkKHHXT4Y4348dc1Y9Q2EW4TPxFhqeZkKHijm80GBAPJKJyKYi/3qCeZG4SedxDKDC9rpdjI6
rJra3/u4SszC/MUakZ4xO66ty/1UW7vH7yZ59xyYApqeObTMIQAprKj/lsayjOvDuGATBl3RGf8Y
ghdSFsb2JQLwUCtP7IDSc99iqSHy7urwuCBqCoRH0qif5HuVdxqz1NM8wyO0BMdW+6A5gl55qT0Z
pzfMBcWHmRPa1Te1m0FdQoNg13ZjimiMGM0vdSEHcjR1ronO7R20u+UhgzTD/Egeo8VaOJkZ/Cin
COs0JLXpJuKRxIeTrmwn+jxbMe/aE4yUmendLaS5mzpIiUGaXyFx3aAdUhoMq6tpIyP6bkKteZjx
h86Y5s7askWRJsczFc5YHoY2SCR7PcSdhk6rJDTMRzMA37h3aPWNyLDA8mkEPFYMvu7h7L5vwGWb
H6S9eeN96OItK2yjDvksjPxFJ8No+NxlYRbGmyJ08btRxUjIjtJmckh7ynZrJU4a1TqH+ylXSV9D
nDFmKX4EO4BG50kZp9jne1LN0v4Mzy1x+1VZWW0R+3YTBuhcJBEuZF21WQluMwNhAMoGMEXdsaND
o84d9ld8lk6dTNxNCmdxnE6YarJRH7Vc23nuZ4pnee8FTQjakCjS4fmorRq8wWkU2XledfjvlA/g
7YQ9EFBFFbj87LxP2wCkwFAn6J1Eoe6/yCIYEQUE02zW/qBgypPNyCoKC+PWUda56yzHFpuvR6sI
VHMsFLaq8S9bjgnsTZhpnaZHezo5abOoTjZdlCHevZp4g0MuR2USYToO2a3OVNrNMGFNMKTB/IVF
rh7azxUbokEetbuhjypsMEWsHOcUI0rDoRFrOdsEVq6tuZk+MpZm1YCvMkt8x5+6TTpgBkhHzXjb
OKZ4q7HA8XwVg320vDibwSujBi0tlAfKYpL5GStJjSfkREwM24uuwbrakSwzEVkdbLqiqgN6HAbV
jN+Yd9RbgLAcrGEleAqKMiApQt88R+xU+G0GYkKc5qk0+tTyIQYJH6ZuC1PJZDBhz2smWJpkg8jW
TF4XM0MV0M5NwcUnWRGiOS72wCj/GuCeBdbJEDR1HZ8rlhiSUnfY7s6cNGCy/chBY03BegwSa4o2
cihF1qxAXaA2y3NAAsmvPGQEITk2QwXwZ4vPGJUscrNt5CIwy62mNcHi281k0mow0Sy2Y9afDLPI
A+djOneDdVnDmQarMJeVkl9hb7G+rKGcMQMJt80YgrKwYPwRXhqWKovhr8KzVrkeyq9STVFFvvEx
k9m5lFU5BRtOddNafw8xScZgjR2NZcJrMvDflu9mxKm/gJEc0vaTHVZJGPqBmFg0XgwOfJvqWvVx
X9G/msAFNXFYp12fK9+ic5N+mXlHufY67A4jgn1CNHxKxxGqIx1WeZ4o6vf40HJ6zxmQmRpX+5Hs
sKzKBASxj1MMkxnWrbnJst7YPzWFxprA+zfKGze5eaK4Ze+DhJrPcDjVwhNTOJkHAwZ2Il8jcje5
jTgLSqhyCG8xOJ/biZTrBIpqtFLl5pv9koVPCUukUIKHr3YUvDGnVujX41QzxyO0tt0PXeSEg/YG
uwBhz6c5UPR4qAqj5aE1GzqwQZ4IbxxuWXtczTbWN7eRfzgHb2kkT2NkGr/uOxK1wpZWYalYl7uI
rYiT2Um9pCg7/jHdGax0RzRWKI7GarCyypCQTS1rzld5mFc68KJKdtZlF4sSY24HZPH6k5iGxo2L
+Ig+nD4zYnW3CmfpFPuIF4jOKHlJTZpxVQyjWZNOMNM09kTUFHm+jpIM2rjZTQh4YGP0UtTO43d5
Q6zkNKIsc9wniK9FQA8uB/YBK5jCuEnyA60ctcghgK+ml5HWElI7YThCGwYNM1tZ3GhQ1oN4ibw+
rozsT0R3D2M70z0uc8LRDHOuGf0veNa6G7U1NA6oqp1pTMABQwrEAdCkX3e1INChTTYO5aAvUFb4
rzRh/b3k4eCmlRvAlbxbI3Y6au1XZcD5e9zQYla3kpEBtYsTIKx5zQHZ3jj+WpaHFAIOomD9uLh+
35VIh2Od04eyBD2joG+T8BKXJ8CMxYIYf7xp8A8mrWcN1/mpef6xQ1TdgTiQrqIgF809MvcHn0a1
TbLcDi6qscBGEabY8Y+dKYWZ22v2rwdIDG337/SOGSG4W1s4BDXquIRzSWSOWcLDos0QZO0sxhDN
hrSfJJuE2Iy8cftNUgZz/bEb2JSs8q4w9pzVMA1WM3PsR09I9HClQyKEUubWNhydExwU3YJonJRt
Dc7Eqotsp1QD/Dro+NilAex67PYxIIh4N0EzFcPmANfCiowgScmqbvb7CpH9RuRMC9sbYVomH6a+
wuPQj4CcxxOjrPKHXT6r3JnZXw9iCSOAwz/NZOPyM1CyBP9U0AJGGVUtHa3+PGpSY5nmW0eobETR
fZwst+O41Pf5VJdAAgTHB2wAaV7mYOHD/pwR3gguwevO99veGEZV4tkallV7dYPLkv6z/kD5mzML
UAycx+I/mAM2BGCi+zg5321LcJINGk6aQS+KpjIbxq87NPbl3jLFgkD6ydwQg3oUDkZzwWcO0zzG
9SzSI6ew6lT4Tp477KusoTBPqeCPXQE63IMuUcGMIHNp6vKA5lMXyvBo54r0AuwI1hGtcrz9elT7
Uox7AwNXeHvlOuhCXP7l4pDVQ+RsG3kZJ46aw3qmdtSsqRhNNUKHu4w6/XczF8ih+7oJwa0qLw9m
RIteK8KW5KfYrVGCE/o6LcH8vKMc3IP9IQ9EGOqjCb6B0OfBGKdknPyAIuX0V1NVOcKgOqG8qNZ5
1s209W1tyyZfubUA1faOjUQz+UHt8nmpRDDC3gdFTqrxLA2jXqFkputlTMCJJCjVOEKg4cT5KrOS
ElDsHRTHQrPIS3duBTx0F5uFvDVju1AjHWyY7iHKKUw3QkPjBgw9teDQatxSn50XtMMDcLFk55yz
JjPOnLXzbUokR6HtdumSOfbSps3J7BVNrYp4JUsnSzrvjvKosG1G3t6RufWgkFkbML9z5ZpN3Kl6
Vh0jtkglXZeuRpd5iqiiP7GRrYhDPxtz3P50CD4/S7LPDG6vYudyahUvjxNpW4YMaPoaPOu0i8PU
MDWsWkVpl4N2BQPjIMvgJVHr6sC3Oh0Odu5VOLgl6AdVqdIZ1mEF5a4+iUn1s/6EfIPJaMEHtKk8
122DJMKnuATbHK5QhIRygk1UV4Qkfk7gdP49IfRs3BMhx4F+JWKcWvec50NQfiyUSlK6TorGshEJ
w3CMrY9SLuTS14WegO1qGOlcT55tgZnofbhmRLj+xKdgeJeqpm1mD+noIUY0rdwaedE4sptDbmft
8E3aeTpFq4DD4S683Cny+s8CzIvVee4u5ba3RRXy4aF85+aw28mmiDJJO3jRt34WiG/jJ05Fazad
3dLIbr3BwslShGy1QkVM6fW1LXMCSxZqB2LQNKXekFq9+gQjrt3LslBWtsljEQovCsPhUkyxSFZT
PASHMe/ZUWyz+Tivx/4ITIa+cGpJ/VGJ6NyJ28wGZ9zXnwIs6iMeCt140L7oW1KX2Z+hHevVqEiA
WDRj7SGCXVBKtBCnbml/1SnUsRhK+U4OcblyeBQBXduqN4kz8nWi4+79nGStvYZX3q7dyWYZVqzM
r6Kyu6SEl6c1t8LTvG/atWhAQaP2JTzqdadWkRrcj04ZVcjrl/F13FTBKovK0Jt4UaxEoKoTd6b5
ZgoKZIGLUnD8tDsVPk8KZzPgJ49dxGPf6lF3h6h7CK4rlWaH6Uiy2ZtUIjZRYuvLkoOb9zJQNI1n
MR1+HsbZ3WZWIRDKd/mnwaXx2qatfYLDHFHsacti7zhouk3dNjhXkjjBR5CHMeqVWqauCVI9iGdI
SS56mkTxppwKa02avL1oeg7CAaZg1Uxjd8Kaeko9kQ+uHzgqiNw/456q6RgVCN1VQ3lC1rorW4Q5
cR5NXo/T2jduK5x8ZQVWfZIrlCOsOGmTj2PPUsRJuT4VTUsqP3AjvbWTpnw34s6r00YSs0IDYXKo
YT+cjHBnz2wn7Y/BflsnccoiunJh/a7JMLDCm2eXRAibS+uvoayGm8qyRp/GZN42TaIpKgpKlA/O
c4OVG2Vl5qFiqu5W5Tyk44nswir0bFLG5xNxYIgRUvn9wDJ2ghsbsvKkHqt6Q8uOnoosHz0wvV/E
MF3ZXRCccwL16ZuuXYFatGMvHPPeWYlJszV32uK8jHj911SO8MlspLfDxutS1ECkvhOHovSsjvEt
MtPaYzQrDjWIAo/aeftxJEX6sYmmNvXTtg0/V9FU/VmPZU69auxGPyB1mXgJ5EPG1QXnBsUbo9nn
ozt8ULSJMr+Y+2Sb5OXsIcnz/9g7syY7cW1b/5Ub950TokcRN07EAVabK/vGmX5ROG0XIBAIIQnB
r78Duxrbe+9Tsd93RL24MleuDklzjvGNiXjBfRfGXErr31OYCCcZqKwwirBz1PTRpylL3IVD77ew
HSKDJ2U6Z8Yb0ZGa6pJk3tDknd/ST8pDUVNmqM94HvNpvEvmpN1jo0+SgjZretT+UN+B0wHbMdfq
ORh6ebDG+QcubfJJhex5Rp/8vI5izQ6jjJacj6L6uuADOdQ6NWaHMnB51IrGLFfRCMe2rXROamtP
CW3lYUQd6udVOtFn2mv6HjoZPnHFhne72vWrwQVe2nQIriOABQeCk6Ic3agfUV96eTz39uKpqf24
kqE/hJ3PQGZBTr6pFxLhLHPYkQhvMuhBcZscMd2bFXLq+aGNjXoG2xXi9dvg7JM+3PMknN6gy413
tK/V0V86+iiEWq+qiY87l2LLRRssmps+IvqsTDTf9RNTTyrLos9ha7E5BONib6JFYPFA07r1Q22u
nErnUzO7cIBuk/UHloioRHsMwhKyBz2tnmIXxmp1vwZZ/ZxBOnkb10w/4cCvjlhs6fXqexoMU9Ls
O8riCxxuPyy0oF2ZrUsf4npX/X6tvOGuhQR/V7lBjgXIELJXMx/fpDZRheZ6XS+KRuYKoFILdUAM
T1W4UoE9W7hdmLbZ0YfnV1i5RreZrUIo88r74rEADNpliaO1ocUiHGrdMjWQtLNLG4c21TuC+Tid
zjsq2WX2ZHUHlaW78aKlf+m0+oTHVBB6G/9lEqhguEn5jaMc+GUs/eZMBxl8NB4zc9HVM7kG6mOe
m8Da8VAHXRgVtPbTq4gNKttTInp6FnUmS/i40Zpb+N1lRleR5nzV1OYiZP3N4MHvv1q8McVnnZBZ
q8tILYwe3yl/PvXRKG5DF3n3aU8bWSRO1cOuplI98KqxYgfLd6mvRNMOTempPgaEyJjvHVI7TevD
kvXK1Iet9CAlHR1uf9TiUxvmqj236MlVV/gpKpciFobZa6glfCpC41dPc7oOSzGQLrkA12N+Ofso
Ea80GnH9Ejfo/hT2ESV1nKBwqnpgRUerk/QcB470/GkNFxbYfHEjoeYcYLMjpyyCI3AYu6VXZW2n
2DxSr2o5CJyqoypXHqu6tvAi6h6bENRMHtRRdz8svrceZjSavCDpGJDLTLnri0BBx79OO2ynJQC5
tRygbJ15oJsCd/Vqz9pb3MRvu8VL6Bri4++JEyV0GtFulJYMYnGrdcQzXS4JT7oAAvs0YD1ksDcL
4y+B2EW+6epLW8OdzUUPmbdYtRv7PBQLjJ/U8PbYN1E87CoYhddtA5m05K5xx7CK/KxMMlKnkMS4
8k9tpSTsSBOnSx7McL8THegbL6YuLQRn0ZSnURtCioNm9+JLT32xFKVJqOQSHIaB+eGusnVgggIl
XO0NBbx5oGhzntbJw+JFQ4rCzGRL0xXYSTV+YSBeg9n32ITGLNnVspN5XI2+o7tWpH5a72Tghji+
9j2bmGeYuYId+ZhFnyprP65rXT1XtfxYURnzHG2CeJzBduxYxtSB4PAg2CQSBfsrXa+6JehuVNiY
va0VLeQoV5mnwDRlLkQsHlXfJaVSyZKbrImwv1otPuuKrft06GDjVY5dw2HMSOG7aR7LFYdNdEen
OnxMARCpsrHQenA94ILJwcPNX/xBtvdy7KdsN6VpdZmGfng046SrnXGVZSeoxlWae8LRkxj4WAb9
2O3bkcWPfUv8HdX1cNWy2LsOWhddBRKm5VBNMK8p2qIyCBjmNJjUHFYXBF2OLFgnSkLtOO2knww3
4AdnfZJqZjmdZuKKsa14ESWTlTn1BQNDCiDSnKYEb263QOR+XBlu1c3ge48HDn+tVFiUc74urbrB
KY/Dv0narmw46gu8BPaAU6fZm5Qmhell/cKbyv8I5c3tAe3Qw0Co2Kcy5XceJ6qwIqlfSS+eOw4S
rELjtk8Dxt+GOdBDHofD8BYSps4mCJnLmXI8KxqIo2cmA7zpikDhbpwt0OyGtxxtydnOfvO5rcP0
Y8sq/7X1w/li4dyWsRyHUwjJ+AXie9Bue5qTecjJeJ0wFqJuxea4XYTR56jdmuGlF9up7YLpfbCZ
1+y6pIERCjF5SE593DdDManGaXhN6wCxMJ25X4Qd9pE88RoeX3dyCt7rutZtHnR4DTnv0jorWvzd
AvIXrol6kfFJJCZIS10D5FSotdrqLOSgP0h0bXXRyjAkH3HwziqnXjbbo6fbpNSSe8dmjIPnjRvY
+6ttTd4snryNY8ffjc0kjgd0nvvBMNBQA4vDC6w7dSUXQCW5qlDSXNxk5HsbaNcUE2RGmze2c5+1
XrBWsCjRpxkJFfOLhWtlczhydtdzG54hUldAphq3opgHNvoVd5G0bC/SWl9FC/q33EM5osuOjV68
80YB5pesNn7RU9e9pdK6op3CqeyIN5IbM6f+I9y1jIIKQg2XJ3quu8OMouqM3a+fd26sa45SjqL0
BMXhDTdhPfteYdhG4i2CxHKnpEXCAEQKLqIiqkXNo9buK5vAShFtwVsUaWq3tbG2YMvYBKipw56t
r/1k+vY2GPx5KtFVsBZbGk2GVRbKN1W3HDwS8D66TUzIsrz1xyb81AEb9frCepnjbA/DrHXkuq2H
ZKAFum0XydystZhMkeLAjZeyhn+VdbkBzR0tZW8XJtqrJWNBSIrJoAGTd52FOhTmDpg3NXtl5Ni8
VlUbDVU5Y6nARkEaJ+xVbt04JHpfoVbrT6Y2nvhtGidn410N/kn0u3iE1/bISADv5SABSum+VEvk
EX7HjWzxPUQecCnDQTLDA7DA3PH2vwqPpgSf48T7paSydvFrDJepfvwu1npyMxx0RzdpNPCZk1eI
xW3WPXiBzQfBOlzTL1XEiEsO4KpXrLfRn2jzZuRce3XeZxC6PHS2jM8Jjghsx/rF1BAUsotGQelu
CKdkiQpTTWZsDyvcLXxbOPL4wN/DzPRWlHGnzdJfhQZvb82bAZTFVAB6CQV7DHUsm2SXAFRtwjMx
ZlwGcEiNRo2D3qEa91JmHPuxp4eyBYV0HQDmQukuKXbMhTYoorLo0OhULIuECmuhpDYFkCrTzdGu
6l3UdDs5g7ih0A76IbusKP2yHfO6hMEFs4xKk/vRSKNduqxhdIDvJ15kZrpnD3SNzoMBSdA8Mlg7
O9Am4gvpW1RZoN9r1e6GZKJ1aRU4FZevwQjzcU3M8o2yP9OmsncQS+0ROnBzGQgLizZIzDX3l0Xs
ZCgAa1kKI1h63SOnbk5PI0q4NA97uUS56+e2PyhNQDG6TM49wjm2/SJXwlpsrZFgeYJz1JQ6XJeH
qfFmhwLB63aoQNEhMi7j+KCSSIuSicy9eytzi8z9ah79h6xt2riccZ/azwqT5FU+cYvWoF89i25E
cb/eoZxQ09HUcWu/VJ7bFBdU1EFfrG1d7ZHTsszbC+NngHOCkfYFI9Ew7KKFTEd/GtK3znaRPxUp
C6qhgKDYxOhQ02W6EVlCTBmQ2OhXoA/AJnIlQdkVYDpGiwLJD8AVQdy6qdB5izwaUYdfOxhuLp/D
Nt2lbdKdvWoagLKbGOEKsHVSAN0IFjOVWR9TWFKerg/ILeCLSV3l5SHYuuMou5EXBoLZ+wpgAdcG
o/fGIwPe5yr3iS/d3YIvu4woy+iOg6346gFegnjIZXXxsA1PH9FczvV9yoXaqq4waI6oYJKzitK4
eccWGS6H0Eb8YZhDdg1MsvpSKR+ffDavDrgaM1BG1rVxuWzI/Jy52NzNqqvxFhBjgzucigG7aSoQ
Vmhj+uBDPkxLyof55EO0aMoZbMyHOYyQI4zbKTr2EefAE1X8OLJq2OugJ6+JmvycpuAQa9WtIPSn
dckROVpukKkMmjIwk0Woq+sByNPGUnuqEgU6bepX4KAVmx1eLu02NALdcCH7dAn2cIjgs+Lu3c1U
Vja02Ho95B2aXMsUeGFYTSOKgn6ZrkMjzaUKfJuVJK5kugcIIZ9ml2pQx7rHuwQNkH6MVJ1VuUAB
fjt6W8U7YVJEn6OmXpo8aRkFjtKOTV3iQOcgryCX3K0CCkC+JlImu9YCsCtDIprdOjo8poqB0wEb
EbK0ofxtnup+F7DJFbOOl7cUu4W9crpXsuxGmz1MsdIGTxfHIxqCBiqQCIbrsGPBVVZ3bQpMiC0i
Vz6jV55XB+9L17Rn58npDqweL8CABZ+QijE9fIaULkUTT1wV6Rw1S2nmhU95pzLNdqZusg77rwq7
K+4HS7zXyRy/eKyW7gbKVRtCDBjEkndS+G8NBfGQC4AYNwMIE7JL53hBU0ADpBpGRmKxEz6vn9rY
qbnAuYmqDvV5WYdqzLbPLbmdwxkydBgM7CbrRPg6grKocmu6t3ASw6vSw5BjVCi0RxCVAKUqi0u+
U2+VN5MKtZXzCg+Vx7UyiPdM0F0+9pXxTopjUZeqadNbbfRw1vGIrIdK2wt0gfToMZK9QDFuUlwG
VfIugzXcuYhMD1YtwanFLbGDgtts3qo1IoDO9JB40mnKjlNY90m5Ug+Fk2ioO/RxYLsHpGWbUkHc
KhUu9agYw9jsUL74V/0y1GADZ/+1Zot7pUz7uZwMQXQybnci69hvwIpJGcWRfs5Q7h/8iPnvAwj0
V4KHxLnn8MEB+X9F5ia7djD5D9JqrLrMfAKgrO+kIQvLMz0QH+tgvaOV16Ki8SNxwHmgerQZU1hm
KeAUPPoyj4H6wCF2lJlDozIiU7zmrvaHFy/rokdeh5EoIqj6Jyl7H1YYSMs2DD8vBuq/2rUSepB6
xwHVClvCA0eK6RUd7SDkg4qmIYpvNa9H7PITBq2BTVIj8s+ABNzCxQivAYbjcBstQGmWwxwgqxGU
4UCcrk/E1IKvJ4Dci35mjZvjz3EfDe2RD5nQUcEiRbRXZjaOZoXNqwXNAk8LfASnfpOQEuCdv6Js
zMjSFKpNFHEnsziomHkSuHgfRf2cfUz6XmNTGWXbuQ77WFyTuESdB06h9JakqgC0RGCsgCOjjAdV
tSALjUUDjD2KgYLWcvhKRm9JpxKGJkC93STnpa3hWDZVC1pIVmyDyHENjrBBKl6tZLy3YabRwjSh
S5R6GbKZWV7CiM3Q9yEy1Dh+w/kwmaGcZkwV9HdEhmYa3027Wn/J8VdksxTzEKEky1dZY2c4MsQk
OS2gWG/vJEoqQrtDXTmbjh+MV61BnDcsa/EzsPBp4q48PaFhvuLLxLqkcIRmqd3/jT33c0AE5h8C
1BRZWZicwPQAPvxszvUEPQd3kn4mHCmS313vIGlj2E8qFBVozzmzvSiIiFSQ5qnqEETKO/goU6HD
3qXP/JvR9b+/rp/dZbysFD494qqYnw3zEF7Rzy+riRdEk6om/dIOcss2ie/gh2hphwvRG2CX/Y1R
+bMnvz0jYtz4NLbsMCzfbcTAj1gCRMNME+Qlvorvz2i/UzVh3CtY81NaRwYQnCXOQ+Sj4TArv38V
v89PuPvuiH6fA/B5kEjWVLX+5Z///TQI/Pf/tsf8+TvfRiX89S/cZ0cN0/Cb/l9/C/ec3ma2TL/+
0k9/Gc/++6vbZij89I9/GOfwLwY2PHydTKf/xQ9/mubw03iRP+bKbPMOfLLNdfwTBfiHcQ7/0316
//TXFNa/HvL7JIcswsy6DAGgBBiCjzWMS/j7JAcvy3DLFR+Dh3CDPAhn8PP/HOWA8V0YsxqnuLvE
dhM3UDX/9//ASt6mOYSYq4ZgP+4eCswAYz+o/+9Mc/jVa8df2fgTHyG6zQH/9UrmvgyiKYy8I/W8
iOcNX9ajodH09MNn8vvF8+PQiJ8XTLwlrLN0m8WMZyNIvf+yYFYfVhPEfO8IYMV/QnICJYwh2a2Y
kcL9m6Wy7Qk/GPrbcyGNipA/IriAB7YxQj8uFXwXoHRtyI6LP9Bbkih7jZ0F5s9K3J1MRPN3aETo
/+PbS7c5CzFBzgv3DNkG5/74lK6d4hGgIjs2i2KQ2cdBX2BIVZD7IbHHKDZm+kJA0wR7YlBGokVE
8v6QQEPqD2NcmSK2Nppz43ocyLxRRzo4r4FJqMh7D/AC0vVED6h16WFeVXMQyRIUoHb7M4occd+1
CMt2ntLPvk76MyKqco/kfHPDFt3cRBUC2WVY9fVhGVGCNNWEIJCexH0ADvQrDN71pW4j9ZLK6pqY
pdnNadcXBubBcQ3C9hpzf5KsqHlo7oPJiN/WcB1u13DmzwFpeN4T1u3jse5RHApbmKGfj2RgSNau
Y3DILAEBgyjezq+hZnU6nK5SXw83aGGAxqIc+ES6yjt2ySZPKm8+jgvOwTxylCU4joLh85RhdEey
Cgera61NTsYZNbTKoj2ZAvXWtB6d29LVKp3QBC0zaOE3GgfxMl3qXvJ92qfo1WaG67wgNYYXoKAX
/btRqXzjSFl84LQNHihOvLqYyUS/8AyxoRx4cQrbMliGFuRD4/bKZqgUAXTV723dZXEBp627JR2k
rAJ0wHBJEU26WqBYvGTLilAoaxQEz8145CuswgiS2y1A34faNaRgji8PNSja3eQT9YaInN0Pjuh9
ZhMvzh3yVV+UEPWh7uvPi+KyrIAoXlU0gx/vr3EtdhM+nLpn3fXYifUDRh149yGi9ReyAofNJ+e3
UGst8cq24Yzk3gDuM2niE0NwDidnP+3CpWkvhFfmSzUl+r31F97t1mpN+p2nG3rGRzAh1ZN8HnVX
zJD4bvqOQI5Juy8kdDMq7+iKedrlbVs90wn15Mhkd/BkhgoGGjEK6bkHfB+RAjGjJE+lvuKeiqAi
6QpYGMn4JxBoDL+cfgyZCUtIVAuctmR8YHMXXJJ6uovdPPt5hhvE4dLG6nGokzEfIwJa4duvTqTe
Plaevkaocn3XGBFT4JuN3yV82Vs0FsDOVq0fRkSACnAOD0CMm52J11fPqPAmWOtgFyzrdOOl67qb
aTI/9j01ReVTu19EdN/P4kMasiE4NtCmbZRr+AXL5z5pAEEYGlug40jfIuywZDLg+QphoWwr0QJZ
D8zSFks3Juslm7vFnTpKMHekqGHbkJx5KKxe2mlGLAGAk5nmCh/EMJZmsRN/ihAeqHSXA4zO7PyU
LrreUX9KKxjS0GIKjwEvy+ORJDnVWd8fZgsW6NV5EWJaYBYDKLfZPJGy6bwl2098asYIoRANZr+d
1+rBtvEW6JKNrW6SEYZWPgB9me8qKL9ZmMtknOoryjwLsxi4fvwWSPiB4Np65tU7pCVp8MIBhcd7
KJ9x+iV1ED2BISBxdG4XDKFQj60Au4RGhE7tmxfL9pFa0RwU6bENDyKNj5bo7iVli7dR0gFb8tkk
4RkQ1kDyebWzyWOvpodYh1B1AzZefOfiYyA8kkIsWNB1ipX6T0E9VDyfxu1/pyxhj8ti5s9J0EMR
7f1e7uEBhaehA0GTmwjyYWu66CQn0p/RHNCdFmbtCzEyKE0QsYerMYrgVqU29fd+Mg1lpxrolpLq
op9I5nKQHegDGaMf4RyKYtRe/7hOiFrmce8ZNON2FvcujOTXCJXkBS+kqfYtgHTo21SsJTInXb1T
iCif4PrT2y5ukk+dQOuP5JZF4HlKxb03tymIAeRZ+gI5bvws9rT4DW5s9xIS7e66licIXq5ieKxE
Db5iu6+cj82jTQzWbVd+O8f/UwX+0yGSf83mgqOGMuNfV4HIIw3q05c/b5CwlYHfH/N7GQj3878A
92IENW76jtFZ2y2qfy8DfdzeDXNKQFqjeqBIMv1VBmJ0NYBz3Cw2AdWE0nGbgvBHGYgJYZgsRQFG
I4CQ4o/8W2XgrxQyJgGhQMOdTNBroVz7Fe8kopYE2UbvCtLNyOkew8SyxbwqS6NenTkRKWiTlmZZ
zQ/phGk98SWknQA7JzDnKNV5PCyRrM6biNiG172Hlg6mJATJinDogFg908G0XDt2aLMmbppLXM0W
4tmK/8vMEckaPNcztON5XKu8MsK4+uJbARkIlESWenmdeXMBSxV+6hksZwiqJZy7ZoE+xCx5C3q1
zQBJNIzdR0w0QI24y6JqTu+z2pma3jaN3s3QQUGSiQykYxGbHrBRZxRGKKBuwHaK4O8wZvJ7Rfqf
VfM3qwbfcYgr9l8vm5/vxbYtmt8f8seq8TEMFErIdk/3beDID80TOpY/u6UIa4ukiAckAaYkoZNC
ouGPZbI1Umg+CIG/GmSbgvBHO/hTz4thf/+kjcHa+7m5IOjTtqcJaIiCf5s/8nOlX2tIJtBSw+sU
+/PLMkfxaUFyS+XxCuENR8I4lkA5z1jQo58P/mh3BKXfDjJMdzDBNF5iRkzwGtdrewOXV9VXI+i5
qAjk6OLSqGh5gZJuX3UrVIkSac1rcAquoBY4Ti4116XDbDZ7gNbqP5hwGt56y+ztqihzKJd7HJjt
qtIVq0LN+0ZEQLYVF2DDWmtQfy36kFC8RExE4Q4XfDVEHFJV6O6go6XJvobyWR1p5K+m3ESrd266
CSrt0rZfxtQbb8F1WZHPs3C3jAGMBmTA8N4F3AhYz2BZ0tOwqGhF2twgtAnCCj8Np1gGZ5NVyx3S
0uNyqsA3IswgFuedM7zAAXQPCkaM8RAivA8yOdzTiFcPK2/t7dhhgAtPO4QTa5EhAjYN9sBnzNID
ANWPBY8G+Lwwut2dykzbl8jjOC1RIwbPWkqdrrKcGRn0eGR+3JgDGPMqTA8Z0qUV0t0NWUnp4G70
cOz7zN2E6Sp6v9DIap+QKRoMAJNqrJOC4yzv+xbT0TDvyX3AZCm0z6ij+hZ6FLyUPIsbZt1NO1ps
hSC8G4Vo9VApsZeZRNcCky9MqgI1DWe3zF+8vWWDP80FyMkwwIdp4GVdJuLZukSNmABgJNPss6sA
QUxWjtFktwsnXY+r42BAvW/zilqRYKDNWWtjJLnxF8F1CO5nmuy8irydA8wNeK1YHQTrm2s2TuiL
nkctRB7Dl+nY/X/KhG8TRP9mw/Nx1v1v+93/YPDU8Nc9rr6JRd8e8sd+t5UCEYm32yKFaBk27eKP
KgFbIcYGJt+TQhS1wJ/bH8bzIgNCMEsHM6y3n/xQJWAkKGh92JkhUlTI9Pw7ux92uV92P5rFeF04
5QPi4+X9mlUSI3wL1yYzYvsSRH4Cw0yLrsdFnwzkapA2wxwsPqZ6NYcWuXRBPoArh/7c9lJMT4GI
9KrAt4aYf9Ap4N0zR4WNqVrZY5PAl0swZI33jW8KOTuANhFmuQmY23Q5cm+ePdilSL0Je4LbLSYL
Tww+FNZ53y28R8XdoOulmeyxyXJ3hvZiyYk3yXK9RIw98XCUAOmTV2/bPubBpts4EYz8iLm8cAF5
XXCH4jmO2+CpThrU3E2N7ianYoYJgmlBdIew+TijF1ih7SRd4h5WwAqfiAzQNmCcqr3GfEBAHEGt
sQ8ra5oVEHdFukPvbHdwFmOmypgOzSkR1ZjeUKotL6aFoG/2PBhUybY/629btbdNlKu3/VtuOzn/
tqmD6cAfhv2JzV5s+34Qs/5Nb2fB/O1YGLYTosbCRw317eCYtjNk2k4THo84V7YThq1DmhSqGqU7
uQGxRpjrMd4owAicTZgKOWIAiN8dpiBRQPVau0sqifNs8tVlxhSTDbRHbgJDeGqZN+0cn5LtOKR8
cZdAz3Q6NDwa9b6eFIIPFpd6iZFOC7kfk3YXoFMSh1B3rEiG2IHf5DpFhpZzDzIYcOscQyvVUBID
hwT0mDgiTFqXYM9Mtg/meUYRx4cC4r+t9gu4eHzQlZRx4U/d/FvKGvJpRUxw38ZYjftNg9khGbt8
Eqhpgz2GXcQHMzj56Pc4fDFepXsdEKTJGbH+XEiv0pgJhKq1DFR6i/NJlSao2Q50KGZYwCrxcdH4
zre7qurG/WIBodWporcuHoEyM2UKA8fnXOM4TvMhFC0m14RAw+PaQDPh3nBCnjE4aQGOHvN/2Ues
BlDamFpC35mwPlS/Sdv2UOkxeGJdY06zEukeeFaKAa49mx7h6H4mc+yVdsnWEtMh4ddiBTSnIQVh
AcDbWVpUSeZfRNJF57aOs7dNezzYqU5YHk8ojcvY4rCZ0EaH5cTGJ2QX1M2YkfW904KVmNWwvJhG
iiNb0b8Xnkcoz6UHb9NKb7pdBtffjDHGnOR64LzJA9swHGFtVvo1G56TatT57NH+BLi2+qChT8Fd
16x7aCMZFNMK7Buk4kEPCFeplEXo8qOW3Mf1aIoFYSq6H/oowDy+mOHs+8bEmFjLWyUY3WO0bfe1
99vlBFl0KNwWtbNuoXnP9GdOmqjEWAmcqCAij9skFSBzwSc3Lx+Q5Y8LHPnUldQGqWpLmKv4HlFd
jLU0yd08AZXF0yLKbxb1nzbge4f8d6ciaiIU6/+6DbjCnzGf2+Un3+X7g/5wUXzMw0a7u2Wv428H
3B8eCkafpziKaACPBOX9VpD/Pg4bU9F93AIFBg6BWYds7Q9dQfJfEcUoFOQKkJ1Epurf6wp+NVG2
4zBBc/GtKfCDrTP5Uf4HE1erbGXV2WIidl2EoZ/ez3617nF86UODfMPZoo4GrXSSkJXmHB40fbCD
1UeVCnsIR388EN0QUvzwMf6TfiX+9cSGdYo3F5MMUbUAY+B/NV7cFC84zbLklNpYDreUtuQ2A7CF
1+CxuM19Mzw2fuRh3i+GcekqpLkn7VSA7jXsC0pd/35CJG0EN7SkIv2wYoO8wQyHWYNgnPw3AXYU
ZwQGB6Leh26dlV3MA3IrpjibvDJKtJcdtzkfZUTaXtclxoVFrSsx3KVVzzW2zyOcDjANBY278SFj
U7eUESL9IvcwoeOcKQNwPFj4zin6NGYYH2p2yGWFd6sPthq5AbjuasQoFNoFHcprhB3eBXjLB+Ta
BmwLEXI1OMYxujjPAI/4KLeDujvrcOjafWMXQNIcNfl9P05lC+dgDxXhxbHKO+D0UOex4v7BoM36
jINdYeZO7MqET1d+NZwxS2h6SvvG3fnULZBFjL5CiMOClrFe2aTriNmglCc3I0ZrX/qq3oO5xSjy
2vjDA9DXNxKClvGaaRjKte3q14AxCdjIxPO1Vw3ePaQR6sBnLugfG+suVbo+wj/qbhWArdyttAeN
NSc467LWi97VJHgOKnJC5hpJDfCEpEkeMGtQPmAscVgIlom7GARkbYtQ+Rhe1HdT+MwrBQDE95rb
dR3BsrFgP9JufloIcXlfh/3JJTI+YMppv5eprtvCV4kpMHUhwQSp1D+6kMn/z955LcmNnVn3idAB
f3AuJwGkrcyyLMMbRLHIgvceT/8vFLtnSHZPt/TPrSIUkkLqSqSBOWd/e6/tC3wsoJpUUjJqVR7M
pRtdrQ7tW771+uTY6ZrIy9RjCArrKEFyHAmCZqEXFGr2XHVa+wCVO3mvRyjIbtor1T1+h+ViFPp0
ZQwqrk3sPlsz6IjN4i2EVjJ0bjZjaNPjsuPxHQ3mdsEqQigqraLXlNMeM1AzuR1nGpp8ON6pYhgv
UscQZY1t72dmLHdmHWV+pyzFRh9jmAIAOu6iLm+2vbroMITgRrHcy0WwHTF/ze5Sm/azxYu4ypQp
GyxzvW/JUXvVwyQibzDP33Q2xOc6j0xMMVOzNytzGN0uSeyXljkDMjfEqQM4oqTx8MvNEdEHUcy7
AdJ2shEW1iBCRLkgjyDrrGRWJWdvRRMtG7sNlAdratG4TSXrDnJqtBMxAqiGE9/jYRBL00LBJ1oR
Yr09Icfz7Zl9QJBsSPykHaItiQJiBwV077d8NEcbGsnYPCwjq2bcC7gIq6VOz5aFa9goZeDqDkO9
jSS0yuggM4NhN7CgyTy9kyPZGTW2diLFbp52zSfwu8sXMSwTkMXWPEg7KTcsv2XuVRqWaO6E4wuj
E6fZVI49q1Apl0JjONWkLFjGYgT93zbic0EcsfesGi89EoqG09HIK/MwaQuYkxyfCbM5XEv5FST3
jjTgTJKsDFlMei03EXYggZNdW2A6cCLHoX7dZuZ4azeDxoahiIYJJ1abXZtcGJiGUDTh5UJK3eIf
rGA1NYt9gfTbQn+WWbzpgyx/DLqivot7oyv9KdONc0C4+0qpu7L1hFGr17GTlA9E1JTM03rWH2rJ
/29zjkofH2R0HBarOY9YeW9WvOAnHG/Fg2N1mhvOfY50MqaMFkpuviyh0rckZIkMBS1GVVCMxr5p
4zlTnisDWJVL6ETe6cboxL5QyXqyzIe6sjXVXH5rFqM+4sYaX0LMfO4wa8Od1g31njSYtyiA9hFW
y2iPXXwAyVJH5imSAwPScWjuiTIAYgyw/N5q7LKeSgY1dwLHk7Zvyf3emCa4QHjfXQo+VkTt53Im
FrExGa5gul3nhoHdp69MNNkpWNo0nDsnB7YbauPqgjWcFBMoI6xrZeqUlAVoy+GysBveub/LO6lE
47YWdvvZVojJuqFUlyuTe/M2mY3k0ADB8uvRqn3uDdMBUFzwPKSDxr9x0nGf5yJnwkP+iBggNvYl
UlySYnh32faIKy20ZIjGq0dAo1utPuI9joMDJq/+1Dm2/fGz7RWHxJfaYATvDT7koAmfJfNbYqij
Nzpm5ab1ZDzGWkf2vBLiBtqLxlHzNxLgkhPRSo1rrJJXScCtf7GyqxAD/dvUlgcp+nxjW5iUQy3H
dqYWlV9VZnKZrVLszFKp+AMSMdcFF7pJcMEZL1ZPgEQnmOQRv2XSiJ9wEzuq8hmcb33b6MZ0Mq3a
zFyYjsULQNrhbTCy9pTCVfNobZp267rkS6ak5RtnqQXybhb4FM1EDI5PHjki3DMMGF4dozkZTo0N
lpYIwJ9auwjT72eF+o4xb6SxnRtljWEvvfpoJ11X+LVdp1/MToSpP8vCmDahGeqBl7R4KJnqd+t6
PxLjKzmibNlVaTwQhhiYc8ctJEWWcPxc0Suek+FaUc30blYB802BtUsS8EG+YSJhMmmLjHMbj3a3
gYmjXwdpYR5YYpWfcc13245ggVdCTsQRSHtAycWSFJ8NDJq8Zjx81QndskkNSHWLqMnPTt1qVy23
M66iFndpuAwk6Vh36fgS2J1wggg9fYWs+tLCzmLKChLDHRNZHTFEK7jUR0cxN8Y8BZHbZ8HIkBy9
8m6M1O7CNmi+xQUU30/ZoBqe3WoGJoVMV7Z9296FcuRhbTnWGRA1u9mSS+wqxhdkeYDkCQpioGUY
YeVm6GNCHjyMi+INfEH9BedjNZAqUeRRmO24LjAtvfHzpJT+rC2duWmwah6cBLFwI8mOXXW5uph4
rbNeB6K6CFwRSTJcYWhkIzpyH0ncBliUBUYuaZ70hNkHnkIzN3c9D/1brtpl3KicA4Evy8w+Dgnq
smvGMU0tJL0AZU1jEAU8Wk3WX7D6nPtpYpNfIhBjc0hm++SgYUwgho1q55Q0uJybaE4nPCsivyRI
rI+NLus7ok/icx04ya60w6bbYNFX3kwN2pnDdhtvTNtM7D7DXDU2kbbwyKhF1O9ijMI3Oha2/OhU
sbwOe1G9g2g1YzdTQ/VAhAKmQFEOyqY1AA56U19HRneynVkv7e+L7P9Md/5hW2fRKfXDduRPzjj3
lfoagkXx64/7uu9/9YfeiaipGbCyES11uj8sXvAPvVOnYFQFRoRl7mP2w8D0943dOu7RoK44gG+Q
bD58c3+MeyhHMnhBuvy+q6H/ljnul+YFgioMXnXWosCnGEMxXPp5Y9eBza3qvp8uxWjQe8I5T5GQ
wbPHTXlk3mLTmY8JAyHuMmravXSlOXxKzZY1aCuL+umHb+8vNnPazx7Qj3djUuXDAAp7zmoZ/Pnd
YFqoUhn1w0WvC+0SpksRbHpREsGbhg5m6DCa/YtAn2F1nDtd7YIhQ7cEaSpMLGii+Cq7Tr3mNSKi
KFmmfQLd5Gi72baCb0witGn79+9Y/2Vj/EFFgknNVBv3B76/XzbGZkyYEORfd4EZHIaeDfn4E3MR
x9h2Yi4tFhOTlrBTwqOxCJsww5yqxi7HOa8R4iy7rxG3Rs2NlYqlXReX3KzzCPuRaKwUmGiZRDdp
TxacSBILMSzEj21Un6AkW5Mft4p9jptoyHd//6n+/DMwW1YFPwSiArLZ+qF/wKNxryRyVGXthWoQ
+ViGjqZvzFTn1KiKfroZ2ajeV4GWPf/9Yddz7QdboyqYPAKyMuiZYcWPa/TnwxJPDc2qDYtL4Sza
BQZsfwG5A1U3iB7//kirGfPXI0lVx26MNRxV5ZfzrEIsZesalRcAK+YrEPAm2wUdt84NGytfrcGT
uoY6O6WbGNaY/9NJs54UPx+eE0W38LjifOXu8MvhhTBijM6YF0WdWpTJ9NZrivsi2wEmbn0iO+W6
xkui3ZjVI/iMtBTfyPzBlJazeTXZRqO6eBPJ4yeC2K7RVDquMoeNWaUMlacqgALYWkGt2+PVWPp/
sJ/+agblhwI3xm0DUBbwezzbP/9Qqt1bhWUFylnrg/w1JuoSbjQl7Yp15UBfx3GM4vQLGFroKEsN
rhMbfuzq2iDeGVQupTtHoSA0kQzf4sYQXxFuInH8+5/YtP70IzNn5CSy8XyAN2es8/O7tBsnVhuA
MWeE+iqQjtfJaNmtBHO57Ya+BzFZq7dDPlv9hoCwIGpaMA9oql22Krgp+6y7ir62aSOyMXwak7w8
IFx3mwod/BNkC8cLYFDiBl3lYfKNSMVB0haXcdWP61VJDnHYJRsyegjM+hDlewgI2Z2ehDfhvK4o
s17UF+woD92HTG2virUWzzr3BrNflo06OslVtqrbjC3MY7Qq3suH+D2qEbkTTrr4oHzI4+OqlLMP
Ubwlmd6qtu7ue1VBUB/zTmC1qvsD/V/6Qx3RbLcLhIIMv0Rp8EV+iPOse5TP/arYV1VLqAcEykFD
JPkaD5XNdb+q/PGH4D+s2n+zTgHmdR6wCpTXJPwnn5RJvdU+BgcZiiaIjRG8tzuss4W8NZgyVPI6
CkC7eIBKuz2PGn10wRQzZOtE9jzlasQMWFbs0zomGDJRdITwfHl17LLxW3VKlu2QOiET4Ul9JQw/
vgMtYywCYowRSfExLpnWyYmxzlDmj3FKs05WsOTm+4J/FKzjOnhh5MIQJvkYyIiAZav4GNOY68TG
+BjeNIxxQnMd6IzrbCf+GPMkHyMf42P8MxliurK/j5b78WPQDD9hHTuz61iH0O2oTGvcTzbcyss3
/feJdf99gN2lHRQw4qT1sgN41gWQo2LMbYmelfcqfUcH9oT4f3p+gwCEgionfi5oJF4RBDwPcRWP
tU9DUKi6TdZpwXX0fZSezmKMvHnKZHdlfx+4j9/H7z3Pwq39MZVnJbyO6PEBMa/XDAqOtsXHHJ+Y
zDrUn+AJ4PyTmiTBEzBbAg8XwGSOJF1d2zETGc7cgFXB1irCfHEddoLsZfQUDk8eNQoTsXYOW3b1
CjTTMoydd4Wpf6wiG+joxabTOxeLQURwLAzRCStxi6mtl3nfMnFrwEuEkQBI2w5LzTyrLeLtnNn5
jFGgzSvX0onsuWKy5gwNs47ZB9um/qRU+aJ5BLhT5k5prirXAA1YrfddUTwleS7zg9HILvNTFN27
pcdvuWVapWunaIxajNAiYqq5C5qhKu55GBtHskh6uu0r3oFfduhTvqMhSrpOMlfjOXfYYbI/KqoG
lprWHxv6LDMvDIyw9wTsQiaHomV9UtBWuHzDBy5tiAcdNAiKOaL6oDHI2ROySW0X3FhteHEZB97S
Byk5trGpJOT+MTFdA9zqQnQwwb2GE93calUA80dEUlQ+4stSHqJYG0M/lWa0+kgIeGsSXzCnTwiG
EiGAmDaEAeVzQ8JuhhHNdaRftAUrdbxxBlMxHuZs1PuLXcm59AqSaGe8YzySQtJG/IEk9m5sqVHQ
ihfYBUV0rEHLT9t2tJb4RJNL92ASYHq1poAIs6Nx8oKUhkznt/bCiJhIcQLBz6DCxiXM5cfUCLxk
mJ71TRImwz1Bq/FL1UTGfhBjGPhoqipUFSfgdayspEiiQN26QItAyW47S3vQOpgAm9Gmq8LtwO9P
/qDnSbxvgG4AvxGkjK9jRcjHQq3XkzNJ6nYnsha39TSbnePisee3icaCN1bi4dFOPMHkI3E4zm4U
prTxHGRvppmtDPSbpIGDdac7hUSnM5OxP3dTty4+o3m6sVLFnvxyzDl0WS4L/nE975admor1w69v
feT+xPtCGLuYVsGn6GuY05soLdPFlenApVNlYRrfFrQsgDnpWRWE/H/cU/WuiK5rzZxJJxpVpPJz
40zuz7kSkfSN1b4G7AHx1vDnodbXmwYXk8sn4gYC1mBdJ3cFEh9xkiNs09hBuLBSzgt4Ma9jQWof
+gBWfaOb1PYUssxNsDpA3Lx3eFrs2kLVLrUM6xeTIUy9wvBj/Vg6oexPFKORMp0bUYMjAam6q3S+
1hW2M7+lWWrdTH1LELumVzF9GrEEtHsAJ/k7IPb1HhLXWeSxD3AMP4Yf125Jr8gnRQ3ybT7iRwJs
w21ubsboDg28PUGRSCwPbUCHEJ1ZptjAtZGPTaIMoZ/pBZfJogSGPJgFzrRvOTfk+ehonFI+bCrO
kcQCibAFkjD4PGTG+qQ1vW67gcy6gSctOjxL7zr53EjAf8rMMv24yK7RvgKim1fhWRMDnCudl0I2
XPFlIxzPQ8XPgnOTiCWFJ8PQnadZEP8fSGs4ot2bOTHE/TKuWEIIMi1yUZaW5bmwJ/NK6YjY+1Fd
5MMppLEjch2rzaMHViLtVxXiJJKkiNsBNakdcX+Mg1PzFJjr+yystfhZKxfDGTbgs9L5U9VBP+LF
QHYxtCfZelSCavzCtF8ZaElo7fQQw0G9nRgDL7sG6k3sx8tq4oj1LjFupjRbrEtuVytapxpU+2xq
EeoSAuXIjAYSEBBNp4hXBojIuXe0beZrkzE13pBh2t4tlN3wVs0pFN4cgA1wA1wv9RNhZ+0hQaMK
uBxi+ci5nrc3hWTIve31SsKJzyOQRFP/Es6NpeiYT7TszoK9gzIJjdQEjpZRV1QHFBjycOeM9qvY
4Ndk44ArIza6lHxKU0XGDRypzD7QyiP5XNOkhOe0UarRy1uAHBtWY313zjLiQ5sG8v62jZw0AlSp
qoe5RmYF6gRwFK9IJM4fq9L/KCn/oKQQXV2Npv/7gPzmW1G0cwYY6Wcx5fc//F1NEeZvbDm4Xtes
HR6tHzzmjvqbhYVcW5nWNhZ07X/cY6gp/E+rQ1bH2oV0+MOYXP4mkPptdjRM5RjIm/+WfewDgvzD
zs4koGMaBl519kXUifJyP+2cCeW3S16p894SRQotYMU8EIUbCeGsZ6NPHxlQuzyPcUuOnV3Ljd42
zcF0Sk1ltgfIzo0A8ki3brvMgs9p2Qh8KeuJRr6RYw+uR9umtXPWyMDH/aSBfcYzsMmVtiUqhJi9
2Blar2K0msLEcq6gnUSBpgPkZfOjaHr52LRzc5yTOrpocNJ9oSzLp0BXDE540Eh+I9Uq8SNoiPfE
s6dirzLuwPTCA+aVdYxduCm4RMZWBAqQUCuZAuyeMNRExZ6JcPxN0bTwbaQj5cwyXTxDlkx6TyrS
vIryjPCIJlpW68gARIh7K9R9sO/WDe2U2WkwZHIdl1F3HvCp7LQgWQCQBFBHy26YfBYOcBsF64XV
iBO604RTTGlsgAys7iYmw0TAhswyPjkNX7OmQIve4G1Sj4Ud9j6ZbnOvM7v0EWYlWTVTo/hB5jcU
J9mwG5b8Vl2yEj6P07BRwW4NnCUtjpbQKzfB/uCmY4RPSeoqkFsnPzMaDunVEfZI0VhaLaxiLfUJ
laO76kvzueWuda+1beHsnIYnjEeVagjVjAaMHTQb43HKUn2b9Iazy6swgfewBMGZBH/szYaaujlU
OsaUQ3sn7NJJfNsOrKMBywEGAuk1M9fuxHCz+oM98lX1zgzVG7PvVyRWqRsXTWn7FxAl4acmN6Zr
4lZgkHPbZ8FEQV6eKiwgMSgRIc+OUCKCK1klxa2lcqclePYUj2sdWqmm3A37eVsw8r2fe6ZTaIL5
flRJpJda56ZpktwFPRPCXmmFF0zmCHWk3KUUdPu5iUkp6tXSw4/H3VYOJZw46I7b3s7TdzmOb1A4
lG0Joxd0RZdpd5zkuLamqT5g4so3SyYNX3Os0UvRqTy7sG5LzjZXE/IEfIcqY6e2PSVqnxfQvPSW
kJSLWFBsLEod96BCoPb3cLK0HgYjrjflGUGD53UW1XdWVlX4Ji2GDk5be4DVZmaZgMwyECYXY6g5
bzhteSaRRd1VLPY3fQG5IgGwmbqQmCy2A9Z0N48dQl8YQ4na2WY+h9onJyCGtW2lNhr44rTFJKuU
jFEYOZgYqQap3BnccX+v66k13lvYvSyTmFsaaY8Ae8PEV60kPkFkELedw4byaTKXvKPoI8mMbSFL
BFBAaDPHH+hLQbh6YgxBnCxLtGZwG4DHq6uxVKznSVIBfxjLVb3LGH/yaRJGJzCISqUZ7lkNmuM9
qIWeuUkYKolxSQ11SF5AdTVL4cE0KwQOfWvFT1fQEL2hpavH4zQLwxfa6MPMTSIt5vdRypzTc2Rm
6k9QRsIIKWPi4zsjoG8vYyTi+ADOWTPvAUibL2uKtnsTqdRS+4XvSPYDggj8EVBZhoUxI0g7NJIx
BtgdSrraOENUdsoPRdrD21drg4Wb3jXM5HSUXf8/T+p/zeBtIUf+7w/q/6JTsmhf2x8nHsgA/M0f
Rjb5G5F0W0V3A+u8urX/e+IheXxrPIkxahHpYhbC4/EPK5v9GyMSFGcTXRb1Qfzg8DYYhnCJr3a2
70/9f+cZbTksBH5UXylh5V8UJ/CAxiRELO3nZzR9kDr6Xm8erMwBKGxRodAU3bBbKGA9sqRmoa6U
lJ+X4zh/hdQtrqzUBHrnaNp4V5Y9pSBtpbwigoCbI2l2YUphPNiIgCHmZrvwwtYUlyjjvj0nQ/yA
UQwkdj/Ehzy0tc9lFVA2lYjkyADEp3C8/sKtOdlP6HjIiAnq+gYk4PJGb57ixkEIRjyYUv2ejoX0
CFunOAXCIGpjtOCvuuLMnDV2UYnAsSR5dNSGlm1mnCPX5IptcG2E4oihiDEmN6XrsiKmU2WOvJrb
cMCNY0/67aT0Ekx5qp61OVbPM3VAw2YojXqrC0zSWqmHz6ugwDMlvdEmcGeBrj0sKlKBZgOJKmow
h4TWK+MdAXjVHGeC7dpQ6G6TNx2of80k44saQO86M/gG0+/OytTq6zhyEKPB1VDHqA1FX6afajNh
lzllZrKr8inZS0RXDyMPEE0xE1nR9P6pdOIAWlE03nZlvLzJeZyf12fqbQiffA/vtbnYRjLdsi6l
lQw41hZ8Z3+Ciod5zugnD1Ch2FZDNuyElvIxwmlixlFk+6H4kNzN/qsijU3cWLNryOqkFyECqjL5
PWWhtM+VPHSt4JynVY4CqxwAS6XEWUpC6kNT7+p6sN5D+F4w2LoY9q057qjYCw56HuU3NJovGLWV
JD1ifQsU31iS/lSZc/IYzrF8EbVNZTEdeiA27fG+IjH4IAMzPi+qrZ7JO8MLJNkdP9Hg2l4lvZrd
m6VZ7XKGanIz0ui5t6YME1GaGcbtgifiHIbklWYh2NcRXRd3bCs1PNkdS7u4NYYVLq/eyIZzpQw7
O3CTxczeeko/LoFtZ3to6sbJ7gi+55UNTNAR8XNNG+OlCCvrFjDTsp8QQi5sM42TPlprw1MZXtPl
1j4kiyFdSg6yQ670h6oIVvBpYTlM+Sr9pcAqd65Dk42pllX7JMmAw+WAQLejGVnXWTWe9Gg0OR3r
Zq+oHditsHuNege/4zylmq9XgXitjfGbVU/5IZxxEmCPtA4lY/ytQOL0ZlHoj4aZvs08jkOG7ab+
IpzioRyM5bFtqxmkXKHelpFtF7CdmM1boJWRbtGCLtGgWZo7Uvj1yqY6ucEPUkMPIj33Bi0o2hUD
fxQucfaJeUPuDoaCG39I81MS8iOOhkESogdh61Bndy+MtvtiOHJoNl2qPXRlcUAVso+YqXYFrTcu
6fYcY1SWpLeGtu5/g2xvs8A42sFSHIBIATyqyGr13CyZxsr4IFCRtiA1a0+0UAqCYkruqlY1vy0g
Kl0jxbO3YEygucZKn6mhmD6JolJuKz0vXX5QQS1alMIbJ9p1ozQT6q5dn2pAEIkr5dbqknwXtKN6
Bk+VAWC+HYiiPivBCLzRNrTbRKVDsKAiunWzUR0uhTo0b0YHoQ8EgwfdVuygeiLOZVqvIEkYzjOT
0ZqRAmvtGJ7UXFIrNofXS1umO4xTCJLzbDGNGSZ7hTVhiAuD2e+LpcXcVva940k5fAqXGZpLlkqo
b8Q8uM21MeCmPl9OJdS581wEtDBqynOip43D0oZxTJxJEvV2DamhKWw3U+IncAfqIVPBsRGRqDd6
kpZfMirtTkEZyVsLqOGhba2JhSg1hLfxausSonAtojyvdiKmXUJq6UZlTNG5FcDay+CUqusE+ZJt
6CK0fRDu8hHLinpZaG54AukRX+XL8FlS2Lznibi4AOWGSxuaMafSmFy1CVusjuXhVd6bzU2H0+qc
qGMNVy7OYAfnlU+aLiS/DJR0YVnnW21tPKVoj3ubeb7fBE5JxjHRvy0i7M+jJatX06jXhwvQ+Gc2
YfEnSoGHbAPeQW6NRIY7zGSAL+cQDUsLohtNI4cPb3Zd1tYTjly++iKyFm+eu8pvJ905OYzcEm/K
yujaEJibjZRsiVSwa/HL9stuDo1+h3O4O6RyqT5lPS0ZGhtLOouXm5QBhF8NA5ySuVPZN/UKs0Mr
nLZ2XQ4XbQh1HLRh+hn6WuqNsFk2g8bjNuYSP7WBXu3Z0NO5nNaNfEltO/byYlSfswBADXemCAeV
7s26bd0sfaK8VaZQjxWl91u4zu21FhfZwTIV6gHpi7vN5tH5FI5OsNXUWr2Phhg46CDAMM/wv7fY
xZpLM9dfCmiLb+rSc/vvm25h0zmZ4W4yRs1DgKMFoVVOVqHi2t0UIIlpfStHCpk3WtFTs5CnsXq7
BmF49idJ+MBOirx50oM0dwtDdrd1WGf7MuKS3kyVSFMMvQ14UJwD9TtlselhyCLG8NOoYKrKffDs
+c3ACGbfWf0LjFh4MuWKanT6sf+Sdiyp4+hVDfp3kS0vTjndFRrUP8pHK45X54cG+qPf1PEDG+Lq
yABWPAxVqj+myVi8oZVMT03AHw4FCvsrew0iW8cKfVrtj1Xd1kO3IxxWL/aZpRZYQEipqWqh4pad
Cfw1jq4mQADwEqfeuam7erafWzt472nGcogfjfxw8CV0KD5osW5Qqrt+ZtWzI6ZfnuOqVsqXihso
ay85ID6w8a9Tqu2PjoI+146J7rHIS3Gpz8Wxb2LxQgyg/qyKIExuginKTiKytOYBAmgU7DLM52Td
pnaE/7oJOyv5SmK+VT5ZdTBZYHuoSAdkBAn/UIvY8ApFnXeNLIvtYLdP4EjGTTOFmacSYyNCYD4B
IRv3dlzRyZx3/YV/ctpKGvnwzEXHuDGvemQsQDoKFpCU/oFHKMDKnrXIp2LBjR0RvD7yBKGEVYlD
KkQyfLKFNl+IZdWXhl/ziLt800Xx+LpWbx4buepAptLvtGKagamuyy1j0XscmTgb4/iQBlsa3Oig
xja4p0bGxMnpxLuW6IQ7B+ZtvmAgSWolPCwmheI0gQTHJtfjY6dSlqFlGZq9Vl0BwoFpH4r6c2/Y
mQvHdCbeMcSwPlvpM7slJxZnpT8GZjVtyijlQYbA61r8zPuelCDOSD3fWWqgvuPKZhmNVx2UPKFF
Q/sK2MB2npB/CtG+9eZqf/gU1OybO5dJQAxf5j+buH9lE6cjF/yt3Hp+bdvXt6hvv3XdT1u53//y
972cLX/jPIXr9geBg73S7+41YawbNgaapILsNcfLDvB/3GuOI2jY48+wcSHT/jesANyHzvJGqsLB
PPKBO/g3YAW/GIZ4aU2swV9CURwM49jPOzlpzLaSVkq1d+LsnUGU3ClUYK0O4vH7iQTm76+xCH91
JJ0IsqHCPGFu9suRssIszGXSOJK+UKqsVp+rokSbCKLe/WE3ffNdK/47jtz6mTgGrgtT6Cbw3p8/
E754ihC5ZvbdmNJh1avX7UDoxa6Xf/BA/cVHonETLJXF4VSO9fOBBu45smyWaj+36TujuvdAid8T
/vPf/jwcxoJJJ/jF//QbdaylEOGmio4XGESSvvcNhnPIYVP8//HVrXYuRHjcPuzGER5+tK2FFYjM
EuLzfghyuPoqy2SQVs5VUyT/8KHWV/pJ5gdRiZ8Tj5o0IB7+KvOLIXcUwiHVPhopmUEevSOS+qgp
8yOLGsf7+2/wFx/TepaTXQWFCLkGUWXN//34sRSgskwcymovwfOzyM+bfeLUwfq8elWdMHdjs6FS
aQYN8/cH/qszxDYNC8igwKj26+WFD63XM/Byeyj4FGQ0tbGxpJI+Kgn/7e8PtZ5sf/pC0dG5K2Bi
5Kr++TOySgPKBxN3r/Ts8vK+Areuq8H93x/lLz/QD0f5xXfHDsYclJ5NpiInC6vR9DjkY3H8oOr8
3470y/1iTPOoHAqORLX4jCs0eV1Ksu7/wuWl/vlDAd+k1RGyEZ3eWDZ//urKILcckKn5vhr00qvU
QVkbarrpZkGK9iVMEA/Mn7atqd3dq81UemjI0jdqszgONQhOKLlMs50JRmODJPsmojh3RRIYRDpU
jRaR9H12TOMQLtpwrkSLN6FaqDXSJYUbZcU/gjKe+yoMDhewmbUXU53fzo3Un1KhlwdIBcFnDFcz
QQu4ZoGAdlTOBZzHhPM5FRNOpHYm6LBJi8nxBrSAQ9fB+O7TrPA7XRT3nZKYR1Uu49sHIFLrQEAO
NljIGS7KaXRaEAORoJLNn82MHGpKNCZueT+KLs3XnNGblw5dtS1lWF2H+lJ63aoMslkP1oFUnzE8
qo1O7uwArmStBhgFajaalBQpLlW5ub+AvdnkiehcOtIQ5AQ3lyiEl2bbPAJoCtC2HSvXzh3kCuLM
h3iXNEt50lRaDhyYZztH5oqLZqg/UXFpnaZQSz6HTpk92mMKG6E1qhdUHx1JhxfaiFGrXqocFyDv
aYDnFIkVzGYYM9f6ZJsMACDAZI/tCDDRUSBdKkrcfQ74ak5RUlc0ZSTvqsZv2ie2/pQ78Tur3+Ce
KVd5gBfMu4ejdpozvUy3TaZiZMEMn0U3qE7THYwb88AdvXODlWU3hAC9WQawKcz0HpxcuO53zD6M
L6GBqS+xw+KdTBOm3TLhS+wzaJy6MjqYntfTPmN3e6ThwLmCOVHQxc2XEPRR4rIlniHSVeGDs+h8
pBANkp0x1MUcU64XWNFqGuoIa7jl0tjZLi50tcJ2OlTSsylrARNe4XdgN4sLqGByRoJQLZorut+W
J1BB1sNUpNDkRFQe+Yyzj+AVbFSV1gDK//A2Myp6MIhRJK7VqBYYbNOi4Qn/+FBu+ymXVzTYGRs8
+vwEHTIs1Eq9goxB+RSkzcTGj11jKKxMdVHcweQRR4WFs+uMChQRg1/KdzoKroAZOUXyKkeyMlge
hjNBFtDtsRxAUAzBdMd+aHhemiXdWVXfoX0pDZol8G9r8ZeEvmpQNyHTThvF68sicYboC9cWm1iM
5LjB209AdaqXMDGtk5gz7qEA8ixcRIpxtEmNEDnGBOZSbGMerYiddR3qxZEUcOE3E7OdtEneCQrK
K9JxxpE3AhMwhGGroE+PXkRDEHZ8ifpJ3RYVRPxCvcGjrzdWgofTgPwAB4HhBZOUF1VT9I1GTmtf
pDY9XnYEG9LU+ueqnYmC5xAYN7LnRFhwkhxJBb23AXvhGiOM2yI3o0J+60CXelE73Re1vu/K4Usf
zTFNNHSo9miiJx6F4jbquSi1grdFo/VwHijg88OU69wk6rTR2UU/Of+PvfPqihvp1vAv0iyFklS6
bakjGWPAvtECG5Rz1q8/j5hwoOGDM+f6uxiWvca0WlLVrh3eoJXzCeDJTTbbMO7Aj7UuWifY0iEY
Gq3Q6GBRExXHS1wWMYXpYufCIKncVKjLrpMOrnbfl/7KaOJpPQPw22UDswJtOXdLwX2DOXsAiC8v
5BCbD+nYyCujb7VzXFjBu0DRPowdKyohoP7sHJ8yK6Vr3ueL1GIzs40YYDoXbY6UY6PUmA8FDBdw
j0/klWZh4oNk+oNpEijrmvhhhYp9hcsEZkZ1PXk+DCLkLoxOXvlFUp9qQ0cke8m0OocudKpmzB0n
ZEcyrH49a+DSoMvrXbTMgHUGGr9CM6cli8JN4OBg1YPwWgq8C6NsaSINhuQlZOVFs7jdR4VenKS4
ThLJqxCGcqZRZdo8nQhTBw8LJQ1OAlEX+PePNpHakzoQreiIpq6pAulPfLR6Y3MMNv0EgsAeyCRW
itKa53FgbhokZN2+qGEFGzMRsS2WibhVfKeX4lzMtp974AlqVyhoSXW8Ydp/al3vaFfntC4C35Vo
1R/8ucuumo7YowREDyDz6zzp6Zv2dOHodtGgCsBmnhu+rj46Goz2XjHJR4vuQtJ13jGLRXmLPsw2
wxrgrK2jCyMyaHnGcXMxjWATQCXcRaox3Mlkkp6cimgrZo2xEWaS6zyEm1fidohwJX38OvMiI3wu
Aj9wRRt9Zz/f1r0a7HRZ0A4NcKFqVaNE4b/BKowO3Jbg/qiYRbfSbQ49LMXEXonC9LbKiby0LZ1b
NZPaTaRqZUG7eJjKP4OsJZpyg+6BRs/bQN/DGmlOSIFBEnL33S7TTVFv8xDEiRaW9BYaJ85XiAMQ
zGKKvIolEjuZC6Ih2ecDgOOVLAFB5QkTHA9c4QzVvzSiDEeQqlVXpj9U2Qp3z+9NpmeHoTKyA1xl
tXQL2VUHWJod8JcMaTRQ8iNiPCcT9gXZzOGT1sS/zB5woIeRPngqPWplK7AkDA9QEQ1YdXrm9/Ig
embEKzi3BoxNcvG6o82EXu9zM8UhIEa67E+laS2Y+cDej9IuadSjKI3ob2Wq68WPKeYZAGCN3LZu
28vcQna5jgXmTm4jGbO3ZViDmTE6rccRQ2t+ygSak1uM6bchNnACwLAN0VWSaxGtSnvqDzmteQ+v
5EcwzLuSVh4yqUg5COTOMCZgfxE4+ivI5bAjjFyJPTxfkFIV+rRln+rGqojRmusgY+70qmux1fIf
0K9JsAPRUQ5SC+nBC9TuM8zdz+m7FkidBjgwohXTgXNOjfmc7Rr8ClJbQwdPa5RVao8OqaWi7KMR
oYyNDbIuwd+A8C0CshOqJUAMg3BAFJXc8C7pBqaDcjL7L4hDC8jqbR7vcHbKhYdkwr3QxFGG3cwz
oPlGTXcVB6hn6QMU6aCDzC9r8oSW1PJ8MhS8H3TgGtvEqYsTNrx5Aj4/iMAsf1WoHTGZUBvl+yxK
YzYdCordoyLXDnT4yYTQXZ1pt506ndQJMXWwo4c87a59YAqbzxP/d5Uh4MmF6icEvCL6HEsx94o6
1YjezIKhZIxYkYTlfgf0JOc4znM8A/EKLfafX++Yi7PcIbYJDMeRQDMgBh5VTjkIrURg/kdAqdC3
IkoUDPRyaEBxnT3g5YhlYxOSD5pyuHw5doYCYRFMRwdtE2qp4vpJaj4Uc9VvR6SsvyjsFjXM4xXB
fEw3TMu2VTpJR+VJOUaFgp9VsguzTBy6vsmemSuzp4aWOWYGqZpkO0UsPl6FsdaeL9ILK7hf5UWp
kWgDlHsglckZljOpnHQqzyYqodOkYJFOhB45pzkya6eJRXsSHQDAsm3nm7vAJyobI4XrWtiLKxmE
wwfDEmBTHX5spaLZV5MP8HiF0Ux6q0ZR/PPlVMxzfD7cYYbv9sWz0I54Xy/vCrAhej2WZTqo2b1d
HAHkiZjTi5a9FZNvI9IGKB9bPmyf7qvIVnYKaeNKxqG+MfESduELf8WKevc26NxL3WTR6AbL9Ogb
tJM1oLGsRTuHentrosHC1Hn4Kgy861igO0SjAh8WW0DmPH7nXdT1voV7884SJM9A71AlL1G+q3TQ
tgiqF8ZqwoL2PKS3f//5ftDfP2NSFOj/QPORvxXH5TCme8zf0yHcwSPHVzYVhXP6omHNNM08aRjJ
TBcO1qm3cABvaa1Xz1AvB3AYvRm4zGMxviLeQtSu0g5UetCWpJNggnfk385pXOTN7wrBrnav+A2F
68u3/y88+At4sA2u59V7fk+0LvL86Vcb/era17ijP3/tb2yw9seiDalZ2NXQo4WT+rpXbTNsQiXL
XvqQGO687lXTK6dFTaPrL3DR38K6Qv0DyBFxkSY39iHS+VdMa7RCjveezUQH3ueffXHYp293P6Ql
oFFF1O+KPNA8PcTFMJxzxzXb9n6ykkcJ7A4h1bldQ7J1XGTPkTkapwT+QlK6aitvZC+TA6o4ydnY
pae9XIx/FQsYBVk2qGGGhTG6eFOHox4+jfNGGJnqMd1DWYAiY1M6CkAhq3NcqL9XJYrSHlKOOKKi
E7PWKtwOA41rMuTp3RjNE1dlHurFSXPfpw4DSwB4VVnoGD3Gj5ZSql6a8c8TjfkdSpP1vuzre02G
pTubvYFRtamsM9++BbB6HRvaY4/ABr9b3qcFrPqgpY9R2NC4LP1KC5G11HPuxypHnLbr6t7SYmfV
LvYUlMIG5D6K1BEnUq9X7H1dy32ALRUMMR5ND2MtaDNjhZLus54o48qyeJSFrBtPrfhQtLtoV2Df
wC3wGFS5z6Km8SB6IZ+l8h36UpCM46+76kK92MVIam0KBIk8q7L4v4m4GiS52vKblHSSuh3fzllf
gB8Tj6BMjXaN1s18FRTplQPMfZ02XBLCmHliCs4s2PUUrhVfyCitxEMw+XvSLKWavcAZivx5yitY
MsZS/PgTI+9kggrqkOf5qaLxHJwbMp12jZ5V6TYq1oCL99dGtJQ5hdoDs4qd5gZ/5QQfFdA7mE/O
m3JW590geXoGvA9IFPZeasrNyyKJKkqXSSAJVtqsA/haaGJI+h+qczNIrYeQxo9MNa/6iC8VxInY
g2xBNj3GjLEIsvFgO62+7uGIeGrLv2VQcx41GoKDRaOv7Z72juVbsBbhypDvQtvLTPOc9fw8Ojjj
cTbJVTpEj8Rw3v3M32If1GevKbk3tBKLyb7gdxZcN6pFFNp2OZ+pVeO4dVPfv7zvLMBXsAfG4bYD
9xuELBnbwb2hqBiEdwhSH2iBPbPJWdXMHqE9sTqlzVIplr1AITN9T0P+akm8TQGmr9h5DP8Rcznv
eFxogN5MEAXXQ8U+sSlZDgNOBWchEBrXsZt7m0TFtWzesOxYTJLd+PIw8pJNMSj80zLJHjNccNY+
nKhDqjfmGvRw6aZJ4x/ogmrXeA6WiGMPpERYCLnGcuLMmU4dDvray2rBI1V7vkMQNieyUcYtkEDt
1Kj8CF7XrK8TZJlcoE2n0UBJRwLIKsOLAdpfnpxJnY2KmaLqyZ7JMzP0dK2yT/B0ia760Dx/2V5G
PM87Vet0jP3Qb+1QTMWiG/QaDYTGE6GTHIJQzbcjM/c1LspswwR2/Mu7VTJuX/HzU4tGFiGEJZCX
leMasIXwnuT9zXYyb4qydrY0AlHTyVJng6Jg6g0Ky/llASwrnC1+FYk53xoTYczp2d9idubdy2tu
u8FgH7CMwEK26z7W/IcyMpWdGXKrM0w4F4tRZedTP7oxnp0ADXgFWvIMXosOnsHuURV2Mwhkx9Vz
zT+odZefQkodz83R3NK/eVQCtPYVe8hP/YRqjIF+5HazCv7YZJ8WiK6eTrAuN7bFIsszIz9VsNZ1
55zwhXUowFmCA6xKSEdi64RpAwJg5MO0oXdR0bZoHqObAyG4WVV6U+8Ha5no5IyMxihTsRQyjbWS
BgTFQCO4Dbw6OAzO1u/0q9CgrzhryKjB8dLXSK7BgkDTkxYtX2HokP5iixS7TBLBMpss+iU26c6o
r182LZzeHuybcsNnh5dmzZKoTXGlT4tPk6/IlQmejGOHBs5UjSXU64j3VyBtDrU4R3ZAUJAyDAAW
xKOZ2AEvzxoyTuIlGR/ZabxXkcOcFmPbeIo0CYELIMhOFf9SB37i4QqcbqVfPVeLYk/WodjmL8Dz
iHiC3lu00er6l1QxrM4VGOSo7dxmBey4RAkvlaE7txH/XTSKgsMUjRQRStqkmscATl3ryQAAPh8V
oPZzOv/EWhhVN4ZqwmLsuNTJ81zHj3pcjB5AJNJr2tA3ZoBveiOHMj6DsNwdooE29cpQoSavsC4X
3TrG1HAVFlF7GQbCQkEJsATQ0frP5kLSLmj3peVAL5v2g1VVyqH0uwfcjYvfuHT9EpFKMycwxuRZ
VoYyw3aHcdO4bIxhh2tpsYHUODrlqsZk1i1jav0sZk7lBRxFHtow/plDyaZsUiMfmnPKEmnvIaE2
2a6d5la5nwLRQ7II+vTUDx2jXdV1qlluNWGyem72lj6t6fX6ynUO8eQQ2tbNq1Ts8v3E+l22z6jf
ouHPgFJFCOXdbNxR9FkUdbezownUzBw+R0tfzMjlTVeT6pt4aaCsxEr//LrvSu3lugJkIfAvvBHU
o3wKKQxE1dqy22nDS7BjDxpR8jsfGICN5b+eYy9XQ/ViERlljH1cZ89DgJfsnHe7dGKBLJmAkwDc
DQCK/nlf/y0CvigCkBNZZtv/mXqwexgeouh1AfDXr/xVAYAC+YOVQJbPzNrUgHb/UwFoFp6Cy2ph
vWDWor5Cq+iwAzna0e9BDuaFsfAPWkWTf/CqTVYYAIl/XQEcCZIsoj8SOgBfC88v+R7aAdgznWMI
b9+AHJcdKpQZnUAO06J255RRUymC+oqyoP7F5AJ99jBRrmGqTdtcKBMZQ4QfW9qMZJ2IAAyeYoGF
dxTwn2Nf/mhUlc/B1Yq8cXGzgq/OJgDrbeIJFY6QbBker0uy6lNdwSYwdPLBQ6x12qJNmGBCYcw7
B3QkImRK94RlOP3eUAwCLcMovBiRh2AG2bTDAyPU6QGL2ikiQvHYMPrqGd3RWJs3jDerA0705SOs
u/ihDYbpElYy1Q6KCT+mGmlQBwyh7RpErqe+DjSmNJhUBcgPXwWhdaW1ShQht9bo3ztjnJMvQsZL
LPpfnMHLK7AW7qhKtkzQX/ijr9tz2SwEqsCN9Y1RjrOnIWuuS32scRdDozdBTbVqEWrXM+cSpXH9
FCoAt1ZaEodD2BFwRELGQLZtInc4d/3ZzITyHCpJ8VtD1u0ur8zmOpwgCZhRHJ8h562Bx4TWdgvZ
WG6DkLKia/DzlbL+3qKZvjPL4RR0oY65l74ls/gdVxAUXm2SD+Lz4qT5qgXHTYslPIKIlSCYBNXu
25su0RkLfBVNC8yo/R/a8vYDJO7vNV2Ml4qt1vsuNuo9EsUkXGGe6dBJ23nTkBRSaI7qY5mgnQvS
cBgvglwkh6EwzG/+xJ/gYOlPelloJwGIyIuws0hMgQxfYtR7G4hR3zpRlN4mOQkQTUp1F+VDvg2V
WtmCAba8qajb9axmrGmjVfsTdTZ+51Z3OtS6tntp5CGl2rRQsRHHoHZYjyapNKTTcGNGP1Jo4wch
iuEX8sfkGq0x/Cohv+1fJqA1VQnqDEgBM4vdtNEwXrMpk3OQmGymJol2ifFbzaK4XjH2txBHpmQF
17wganw5dl4UQd8vbCba6kwNpEfkgHaej9djzltatXkUn2WhUZ1OMtXvcEAvnySiQTXVXg0+wkTc
djfOuKvlzNp3ONJEJynyZGcvihFymQIjwsDN6Qbl0boK53g31dQwjMUD/Zpx/njRtBoPFB3ATTRL
ijlz2ZtKMlOsDc2dCCEPOUESnApRO64Kh+X887VzFLNMFa0HFOJUw4Aezbt0jLdrRw+A+we9rVyH
4LSvWqfLIRE36e00DowkbXoJwlnWTl3Mv1Cand2mhU+BKsIU/o7LYjwvLd0/MDCq7uxKgNWH3rxF
dwZe4lLXQAP9DjeJtLOvTXSqeyPfprz70wKZ6ZXaorgCi3akZCj061GtE4HCKbcKXGQ6E0vmT7ia
Nr0wgcKWc5EcarNsNYpxRV8vwhh8Jobg55RS89XLsi1jSpNoccyoK9J5hmj+c5FK9V4qWXPnxFpz
lyMRQSkbkeNnZZiFnoHl5GOuJtuqqBV8hlAOx8Ku66ytwLrLXicyZP6rVsW0/vzxv/SE/jdeLY8f
IjvzFPRZF/VA+0gSbajIW4O59q/1urQUr9VsbTXVlfItnh3uQAMkRcrZKDfxFCFzCs7OKc/GOg/H
rVQjjheDPcgoMa38g0z68iHprXpaORXiGi5W9P4PzDK4GVVPtX0Vdcrm398ALrV8LUvnXNaPrWrz
OWlqDbWv69SisTXG2ngO3CPYVJbPrLvJiTN+NRAvdIsQA8dAWVOolwDXVfNEG0CMs/doYGBR+mCM
tgZPaSSJ1cvO31Sp9G9Su1pUVBCVlV+061+glkcPX1Dha+jd0xBjgPR27SMLG9WzGMzrojNN+lBN
4z+zmn1JLxjojYauzVnMzOQixeFl24IJxCUiz609ip39oQBz4w6OXu9Tc6hxrqiUmxZ1k60zMAh2
66rLL2bZRKe2zv0P0LjBTiPw8dxzTPCKIvGIIWW3V+dZ9oC55/GyE0OSb216bdQJJjb0OsOstuv8
Oz3U4h00NHlAUoVeg8TmCuXzYAPRefxRWzlaH0Pv7yNcNRdJ8xzNHF0fn7QAOCHTVoE6SFPq2noG
z4MqdvKoATNEmzavVkZSlvtU9P6P3GarkxNgpLVsPd9Rgt81PpmYpyD4cdnliX+Yx1q/ps0xdZQx
VOCOXoW/1bKZNzHNxh+svP4JJtQSQZZHE9v+ASjIfLYAaFAgwPPkuoxqdTXpWXKjljpOeYIm3L2d
xb+MAgm2KgjHPVizxq1Rn3YVgYVqOA6NZ9rpeB5rM2fJ54uYJPHNCco2dPArUjEXImYv6eBR2kCs
pg2S9NU15igtY3WVDbZ6ic0pcuzbya9C9HcB0K6gGwQbUrHywdLb+WrWiEk4CDb7UKkAtKRxeqii
tBlWCPhHidvjussMLMg3LcpIbFegkY8TI/LvhP/2UR9E/9RFtlA8GtWZ7aFUwlwrJx076/PWXGe2
OrEORG7AfTJSXIpTDS7FypmzbicDZfSmuWQ0LrLv41CgiYCq9ZQCi4u2TmXhpcvGGrymU7vfFT5Z
V6yvEIQIvUikyJutYNfu7BTnopW6vNdyiNo7/JF2ppKA5xt1AA+gsO+0ssR+uWCYxvcJMziPbAiQ
CyzWWG+EazEz/sWwKEPzsk8OhRbju+yk6EpZCLhs50oPizN99IXjQm4LbzkHottGiSErziUglFUR
ZfFdA+dohvJVWcEOHIyKP5BBNABPXIaQNW3tWkHAlAQHkONBlSNHVZNZXg2HPVgZIW28dgzpejRd
QshLMXlXV82weML6bcc2gI6CxoO0GiG8lE7LTRC0zd5Hu1mgrhMbj6HhRxPy1laZnChtu6Q/znQV
INup4ChcqY9ZWhBX2yqjt0pkV10ln7XTwBySw8RCgIaGt9AyBg4L19QMY9HuiSTrqZuv4tyBSavZ
8Xhdk1vukKFzUEJgpP6sW4ncy25W1vDbEhoIlg94TK3nYU0XCJIcrZrQtWrfpoUIDnAVAScsljkW
modIU61MhDHAoczpMz3M65YmTOSapK3+akhgs6XgVc9txOoudWAZ0GWx8EXfdZqvXjbSfyvbLypb
hHqJGP+5sPWeUkrb+ul1afvn7/w928LjEctSA4tHTtI/B1h/8zBMxl42U6o/6RQ68/e/aBi4w9CU
Ye5F8HopeSmH/xYRln8AUNAgcFhAewyO5n9DqUdD5218JDaajPapMzTJyAwO8tuTMonp9iPgUO0m
awrv8efKS88qDfCKI7697mjXWbspq+kyLeBPuIh/M1uyHbSy1XIDRz5nmmLM2r0fdSgm4j5ouahU
DU9jS9JD3zqGUQlFHCn9y1wqCrDG9KdQQN8ZODhtcqBr28lQA6CMDpasPMRoByza/Ba3tHJHOKXn
aWxCqJJYXuxsxLGE6+OFeCDzTWh207ZW7DSEb8V5ygC9Phkrkj8rI6oqoxlvB74cXhu1Ve5RuPH3
SGe012xPcaib6GfM0X4fpRmd1Sq3OK6IPPC/AlQMGQKVsikvZnCBXjY2V70MfhM8uUmfO9VC/You
VrLBtSb0JtNQUMPDUEcNkucSfjf6Og744VwldzJLvL6oT4Emzlw97PUryxhVJAbbM3a0sep02uea
vPH77gxVlXwVjvk3rGa105H2JnEz76GkDsuP7LSYslNBGu6DM3JnrR1xsw5+MjraLwxMzhLjKplA
iZpMNeyi+DbGyvwDPLbqlUYYeoksO/xDGFegmO6yBG+wSFn7NlqeiW8tX6HCC4CPdqrR2NqzrV4Y
iaKgu5pg49w46W3BmPJWG8n3X2ZaqMsYG3TgkP1oWyTm1Oy5mctLtLPnnS+UQyum6qEQMPqAQfer
MELMzjXKFDEyvbwEALvz5QwkzGyri4kM6l4k8sZqomJbjHW01ZCjPLV8cvXZdjSYFJZcY1T3PZ1L
BYylMXwHh4K3b4bcA8134NQ60fiXolZ17tqValy1mNyfZxHyqR4uFyNHUljNa+gR34xFfMSo8Vrz
9MK4btIW/y4JWtEwQpTl2DmrOOojDn+SrD4DzLiFSgGhMyg1jdY3qv6xZspVK3urONe1sTtBiKXt
NsRy8zvQrehEZJb6U3DjXjORO1Kz6hH2EkjIbTSkhWqEICb1ZJgqs90XMJKpPeN2egb/PCtoDxXU
OJNjD2epXhsh8EeGMCk8R4wKU8qALNa+/TfQ/194dxqVMlH2P0f6DTLO0e+H14H+r9/5K9IjY8ZH
qKZGySeI3UuH6q9IL+0/wDUAHHKQXiYjXSRS/g71uGirMJ9gI6mGqtOq/ifUIzJvAohY8GG0rxdp
tH8T6o97/Q78DWEIDUNu/qguGIvX/bNgGNUZ49oOGa0O0ib0e4CEQgc3LjoEvfD2qXOwWGT0nhN+
yYTiBl81skxzwU4A7OD5SHyJmRC/vXpVBbPTz2O7HTq9X9sTYlZaBMAUfYts9+q1fNA0+/BSmIFy
DNEUYq7x9lK1EfealpntlpATbVNdGxiiw7VHzLv6oin50aV4lA7UJ4heCO++vdSsjUk5CQGfehwj
+ORz5YFVTdx2tLsv0ILgXN49QIN7Eir+GcY7ABoi+nBqTB6gA2IbbXodsdHOeh57ywtyH6fSghMI
r3HUrdCkdD9/pKzBDy7ONHdZxUgGHd0nubfvAytvt0ohLNRgxnCda6I6/fwq75+mSbNYx+ydXr5B
ZvT2aTaBNJq+8rttjTwRYHE9p8NmjpXdr+MyAzj4+eXe9laXJWku9gxMCOjTcBotN/0K74nfqI5D
TtttGba2iLnWT7ahP8ugyIit2YnlYw3/+RXfP0Z8U6AeLpRXAdb0KNfyQya00ii6RXkCq0d05XhZ
TrH+/CrLY3rV+3i5Lx3pbqymVAa6L7DOV/cFdRtnmSrptgYOcitDUU6ZdF1MtErcUc3ML+7po6f4
+mpHL80SalAFZtptZT9okDZhAvXInZWLl1yBgyzTheTx8xt8qdmP71DisQEuGGojcvZv39wUJpYc
aMVstdASF8jnpLeB2pH/FDNM9iIgMazQ15ukW+GA/dtqVXlgmLLrgrrY9p3Tr7sRH816sMtf42go
+8kSgOuxb2O4gJu4HQbQbar5i8CkffD+F24wQDf6gfq7FScb0B9FyzaKhk4A81Yo4cCJmf1aUQzS
Qayf3FIWg2fw9NY6IhU/8bmhO6PJ8hzfYsMNysC5APn6F3rxP5OkP/xqxOdlh5v8d7QZYidFEN1M
W0T2w7Xuh6YX1eHoVtJq100VNN/HyIhddWAQ5hUIMhzGHOguyuI9GpIjaV2v5kjHNvGqmnKVZkjp
454nmeoD4z4JOr0+161Z2c+M+j0UKFCFss0SEEzt3HbQm27bXvquY0QVPC7F3tDdiKCf1HKNHe6h
TeoGMFnaua1vOuhLmSfQbL530AfPEzGBSTVmuHCUFOBS2ovCwYEcVO68glMIVs1P/VM1nNQ7pQYq
Hefwv3xzek4m47qVLZwxhIEA9obtBZ+cbz5fre83CK0nEgN2vXBAUh8t1rEBgGIOy0tvwnOF9gWu
GOoefb2bbsaasOsy7V9vSa6IgDL6EDBmiTdvt4dTj7105qTd1r6/1xqxxhb4l5OL09pADh6h4/vP
7/B93MZ5m2gDbNdBiPWlE/4q4ACu7XPeTbuNp7TEbHeRkcQ7cC11eE6fX+r9MoWPjkwsA1eHycax
AFzQUdQMeK9sHQkRs1AqbV8Mnf3FA/zwKgKwNQU2mrPHrwzWqJLB4ee4s2q1XlW2o+yQY5eXn9+M
RkJ4FKm5G9juoLoxUOE4evuiEqTdaUhRAY+jVnhIA8Uba8ywomnygrlZY5NSsPAZEWLbIO9Qzt4W
guHXF1/jqAXAgYFCH0bnJpKXKFOJo2OpqgoxR71NzxDhMfByTrpBu77diKGlw2WIWeyRLsEsUC2e
0mKwr5M2HraBqfZn2TwbBzwS/C/ewKIw/O7RwF1HcEIaDjnr0bESCEVR/NBotnnQ5Xu1NteOii8s
DpjVuY+MFpzhrvyR0iFz00qZLjqoba4FLMhzZF4w60ufUvRAzxM5evM8/ERLSHerqC2/TTn0t7KN
mOAG4XDIp/QcabKvkouPb2DBsQNpwEJq6SK9zi58rXaySQ481HC6Dmqb8fEggu8hUcwtKzv2/IYm
Y2ZbLSdWnR2wAniQkX3T1Jaz70rfd0c83dcoxjtXxWwXN1LMTzN+6gcDrueGIRBUviRWOCvgnNZR
VX6RHmnLa397yrIsXt3B0eocWsxwg2KiP4P2Ldw8Jz+05ph7saJ67dLnN9DyXMWxujcKuglNifjb
5yvT+HAVANihR4VXsH283eVELMHjpYG2GrblQr0yH0mrLm3R5LjXqr+LtB/vbGhxv3Abars+cGPk
UhGcDUGXBs1GVxtok5aguxppQ7ay9a6E9KqqW3pDsSviQHuack0jVNoovGF0qcaQnxTnDpe2eqf1
pnqqmFq6m4viAbTtN2viQgGMWLfESd784pm/T92kRTVIgw88jfpOq4SGH86RwIG3VZze5T7zojj1
lBk9OwCMxhd54gdh2yIHpvJErmQZVL5doU2KCWtN0NmWUMAdrJo4tWkZCVwyvrjS8klHK4krLUZb
oHRsdFjeXgnif1favslKqoObBOfBuzidYWVnE9WEOSXMClTcmQ++Beji8yX0wekLRxqVcMPgYHoH
oGgDZmp+rDbbzp5+4BN1OdrVNSLAz6ndPlLyWl8cUC+557t7NXUQKnBocLc+2jVOrzRjFLFkKcPz
684g75lAQExYu7pGPz+hSHBTROnoBVNJciOYNPYN3X6VbOXzW/9wMSHww8nCfOYdaSHq2t4Me/bv
IIvWU0ub/iZ6xCu8MgMXev7z55f74NBEORb2xjJrg9Z29JItJ04C1MR5yVMNzrnUfHfuZPhFjfjh
89XoZLCSeLzv9FviBnNrTZTNlhq5dmU/hjCyAV5YPkqeA15FbtCLDvJ7RYPRBxBCNyDFFUc5mWe0
mz+/5/dFOao1VIUU5QKD92P85ACRDW2uhC/TAyZlVo4hQT2fTf0UuEGmKW7ZZGBm7FZfFUmnfrGt
jgmEy8FNXLR42OTtgOOO1loLwkM3crXeotEaPpY2TUemSEF70USama0Gq0AiBMtNSJzKBGp+1VsV
RFI1RiwOmQYbt+xBmYazPjTAzOpt22muGZjN78+f0geBBpz+At5SYZQxBXm7/UNFRpOZW9XWGn2s
q+HwrUVTwfnzzeiLR/LBpeARCVBiNm04ns7bS0VgQMqqtqttO/vZszAmKPd5yIBQsdT/x22Rg5pC
tZaW2ruoVkIUaEuJeDsivvUVOsvWpphs/ySuW7qI/zQaL/+MHq+FpT4IYlyJtggpIno+x50KRptB
XHRcKWJS4mH3XH7LArACnG4YjY2ZQD8wnL4IHx8+SuprXGEtTZjO0VsLAjVvndBkRI5EBwQQ+KVR
nOlererNF5dyXvAYR1GTTENdhHCguBOx3r43mYiiQ6SGJSJqtdpYiFXiHgiIcfbQSM1T16obHRGE
pE3dyugHZUPl2I3rebSNDA1bk80V4UDt7H2G5Lc66sAMw/NEdh52KBbKf8z5H2AQKmcJUM8GwkkK
Br3JF7XMnFtivI5QP4Se3oRcO+ByOJ3AC3e2EQY58xo/PlQPAkTeb6xOx6oqFaOJAYCWjdYajeFQ
v8dmPcqerJhmSbAqqWBCHM5rw/fqKKnD701aaNM+zemubXF8ysRaUUvtkM3jqGwZa/fNuZkB8z4T
bTf5Vxj0pvmGvysDdjp1k0DEEU6SewgiiOBM2vmi0IgrdrzpzCr91isMgNAYUIqdVicoS0xBraPV
EUa3WWMZAnMWTPv2ABYDaDRdgXTMlERTsM5KjM9O455yEoqXUw6omjQDzhBjb06jV/SYiJ3gUeGr
9B2yUvfKzFySqwjxuAcUheiX2H47urMESP6tNPFt2mL3E0+Xg2/333IUrtr1pFSOfa2CqwnW3dQH
3Z4kdtxUcnQiaAeBVa6Qzp+BoDVA9vKaI2qd+kv7T0UGCIHpxpTf47BK3THNCsNtBNK+yOKWaHrI
7oo+76brzfLOL/X0PlWket3mFpZ+WTzulMX820CGAkEQrBCazQgF6BoT91UvQny3MNLa6iJBBd9J
sk3Q9QejnwZXRyU2TiykTTtU6rt4NDb4aP0WmDise/yE+A61vbWQ1107IgJO5swFpCgxr0ADBCcN
GouPdosAi+gmCCd2/zBXlrnrgcauenQgTbCVkI3XFurEl6aT1WtNzaPLxBhmF9FR7URmaXiGGx7K
vTZyJ03k346zYW5NRbuKInSG0Gz29z5YPHeMk46kgvlXyinhNY09XyXpuK9a0a6ieTL5kVwkdJfG
QdSHZBx1b1aTaj22NSg7xHjQAkH2eDBCj3GXvMRA4xqHqnGtDTLcQL5A6paxlufruCnMpK7XfpCW
P+HOqKd5aAOZaLFyGNW2Rkuoyl2lhcQuaVhvGUCa+zoF/GHn/rg31EjfN5PNCG/sDwzMNpFZapvE
nO4zIH/3eeTvbFN8i7rp3hz9fD2oDo26zr/PwEejsJJkct93NuqeSoXfmqncJI70D41vRJ4VFBKC
lEBWgdnpSsRYHoTUDddRrfSXVVDL6wZhoNVgNKftBOLif9g7k+XGmSxLPxHKMA9bAhxFiRI1awML
hSSMDjhGB/D09UFVWZ3VueiufW3SfrOMkBgkAVw/95zvlNNKLNaqb0A58AGtPoOuIqgbFP74Y3f9
sJkzhQUFAlXWLzN1kU1F6+6GSbOl6KzOgv6pqP102Zh8eV4Fy/op8hrOETxMuUnkxMbf2f0Wd43i
W5bPJNH8wjjqAzgjrQbT4hqLf8N/1NuJC2IbO6Yzd2d/Vonq3jF8eV2DnSrGPBYtndm+a4a10/ME
PqlGWZfce5pZ/53AcsmDVQB4ioTfenB7asPzz5rmErkpPL9NNiUhae2EPKt3iLQNXWst7xQk66qM
Fl+MT7jQpnuzzM2nWFRFdlS5224dSg7vDMyhO8KvCrdSgxiXZp3+6eox8yT6rqSqRi9vMFu2f3vA
HC75ooTyVeVkFvt7/Nr2WMQ/AeL+AHvZFRy+1/jqMvvTM3sm8dNKTG6Yqjrjg9a5NuKI5lyCypTv
1ODhcML2tO+ZWJ58sNHvI53ZfBlLKtt6szn9QqqyieZ107a6V1S4dRHfpQv76oFvAtGr5i2lzPJv
I+1iV0xa8+Y1ZnbI27gvj1D4i11G1dWrU9OKx75cqYiuFtFHw4JTEGiW5tD7heE1cakkzxm4jrS/
gZJGQt5yKg3aXcG5SRyEpAaWvvZkfGlitfYNOqz0N0GyRlxq3ca7KlgNQuxJy/U7qKkTkPn0URcp
9BivHWjM5O3UXggI8U/01jrlG4BnvFS3GF9GcxrUbYKl95L58BRqnUxlTYj0bKcQ3mgxA2WjZ+7j
2Jv4C5lEmpMr0/SSq05+IN2ZW4Qz5wKYoHG3VS2W3TKQLVA1DrO9R7PKpSzl6IXSAd3ORdRwUfHp
IsI3p0IE9sUjgfnZjkn7YC+t8dRlvN+/KYSFpra9n/KmalhSbzS+mg/SaeWns54ww8pd5BgVTZ6R
VXOygzPBwXY12oiN1m5Ov7mGZezkZz/L9m1MeV8Xz2v+QtnC07EMKW8rDWvxKUGNwJ3Rd1+B6pyL
vTSagi0fJJcpc6BHKFeI+Ys4hI0XQZrKonzIUkY8nw0eyzJSAcAGjTz1ihFK84o71BAT56t140ka
s3PJnDp+lm6a3LnOUH+4CdFbigoWmCcUwRqbEVT6lzMQ4Ut6vznNrR5HCe2YNyuN92AH3vTsazn3
xSTODr9pYalryWXAs0APi+8wgVf4hC4gvctjW6x1i6AoC0qmC+KpqSBBsSESiNcsUWUf5YskfrZw
nSNjVd0rbPX5x/fG7stLbCeM47k8Gm2/fsuHdE2l0OL4mIl0fLHrfvCAA/IiS0cvrn7fyj9WnrqP
WrBgrJaVSi+zKypj09lV+1auFlXcc8OLLqfimq0ftwmM/OyQ1bw29sgvKjBro9hRwsaQkV7sjncN
3sV8ryfajNUXc6M2UY+I18bH9EwQ7tjoKdFSYGM0AC7FlZF9eg50NjKLorcSVBmS+FYT6fzjSWQ+
kKkpXULoLR1GfFdTFaGYmhg5dCkAWpnmxlc75ci1kUPXzEcxjm7Kv51v0qI1LbdeoBVjxD0rvZRF
XhuhwMN5r1k5Ii4oJT5rvfPT8ejid6xCuil+aixJkNJ1kYeNUAAl6tx4sRP65jDpG99k0Skb5tJr
HrhbLD+1mUuSOmY1F8S2neHbxNrn8JnhWtKk5G1xeZJ3e10VBtEERt6nxSy1a9Dr3M08d/yepN88
9HGF8N+Y8q4fZ/k+wYknPuMnl9iFNohTfy128OmR7dK1L8/n+gZE1782OHb0h1bzO+7xdbEWJVAJ
+sNE7d1yJo53WKtbbmKu6aGb9tbAQtjyPxaIYXcxPVX7sSzHA3QhPhoem2eLgDKoOy/J7n8RVJRr
d8+tHMFEEgXsk1ruJHknGcWjtD6dANKXLSnklMBwItOasA+RBNkbvF8bNpp2RPHQSnGxxHzFhDzd
M4SoTWXn8YtZJjbU/vqxD+xbCO1EnHU94yzTtpGiL/iuQf/Rh3Q85UK2/NrCveiKws2UqsI9VlPW
63qm3U7QCy7V7MSPbgxELwBFm3DTFcsKk4P8gXHu6GT9aZznMsq4Nm/1RLVnGkMqYtDVvGHUZwQM
WP8hof4JHLpc8VFO14JGia+xtPH46saepxP/Y3XNtnINcsu9fTNNuf3KvI2/WZ/qz0Cte6a636Uo
y8cmBsQZEullwsvr+dWfVHLFaqx2Hvxcty6bKFDwwrF31gdfLX/Q/8R7IbBX8czhTTI1O+FGzwkn
9ObZTsO8KLpjoelA2GJNvxTCJtY7AM4RMRUoOKfFA//hIcrH2tPQaC63uiC5Dh2/ZHBi736gf3KD
ME3Vhhfbf4IscF9oFS4PWea9UCQl9silKXMgo9xGrFamOlPpbeYj3NSGeYwxzn2meqx2o6/p+54Q
cORngxWpkYuxk2mPAxWpMJln94bhwn4FYLivnKnecTlxA4aWtWwSF89UUAbBz1gM5uskbeMuEMGC
a0HYT5Kug3Biht053Lv4pxFPMRwPvM/Ip+SM3dTsPObCTdu3yZaMjPxeWDWZocS5e9fkfA0oBAA/
RVSbkhxJ0Rc+9LwLJ8K4IQsE3NQ42QZq3kLTTvI/ObUjp0RVh54mkHzj2Bp2OrpmFt187Wk83nEp
7nDbEsZnx8ZA5g13wnbiZzo/w2yyR0jtng7rw++zq4+NNyqE5d90M1a6WE+3qVMCDLRa5yKkU9dh
qgJ6/qpyOc5zDTrN0XjskDYouOAAocpkymk6tlLwHPmyVse2FcfSEms5yeoaBFcQ9/mbIB+5p0Kx
4pEz1TyxFomkMWTadB/Ea4gJMXuFI4wZWMeWZpqARpir4+FxpOfiEI+wTf2uuC35lG+6itLszq5L
lqOKvgPV9Wd033njdvnBmLTgDVIZvjrtD0jZtRPaWcJGkj+nsD4FsDD2xhstvMQiTO8Ty/53jOn8
g4m1/Cg7TP55B5zfKymstsYh2fYeTL/ZZWIp59Zg6R30S5hMMel3oU8Hin/H7KRZtbKj0dM77+AV
pDq4abj1RVMEpDbV7NUX5Bss32QRYd4NMKegihpO/iEEvXfgpcQDNQc0BmYzN9A8Vf0XOUT9s+ry
FOaPvkBp0PiBDS6Ak9Pm9SMJZF+9tUw8fG4ZhxwaTEm1jNQuHUvp80Qh9PXO0xLtbCmpLUL05/+q
48x8Yj7mZAon2D4lxdR9iaLuv7qhQ0QgOyF+CrtCVeiWPv7Qu9z4LH6rU2ubsuGumeIPWk04hNtx
RlmkXOLuS3MkCF1zGQNMjoVTPZYN4TPM8Rj/QcIBUd3ZgULRGKaUr0dqDgw4dUXdeOoOoEKDpI4/
SNXydwI5lW1E8K1wIrvS+RpV1twXEfCuoqZCF7tUVOHS8jjETPzSPLOr7iZbnJ5zo16NRhoqogIJ
GT2Dn7xodHWQG0F+jFI7mLW9Nq8jQM+GlEq9lbKap7pdRS5FhUNYxi6fkrbwqAshF8IObkeIccmQ
rcCUxAHnOqy04KGxSJYq2wo+/uPNdEYtGTZkgw2QDJ2OM80zFlpCOE/UeyuA72Q1bkev4q8oAL2u
enTwj5E4y3LkHpwFGQfMgniDNFCBLmbjrFhfZ3Fu5ravHx2Fo4KPkH1rqOKGf19BEjQ/thKC4U2H
i2Hcixnjxy3sivFndNFGceU6Mr11NSN9KubRpOGKMnIBPO6h8IIGUov09SdIGd18mJDh44s9rLhG
c9T5ejCV86qzKubDc+ep0tj/1cAq+UzWvIL0U+DSls27OGo9f36pzO4r4/SSbXixa8XX2H1n9NwD
VR1a+q+HAO8ordSZOYUl9YnMu3ycy6FC/zspOKZUW9U9E52T2jI/6m6LiNKyWwEF0mQOWCw4hAZ/
V+P5FYpBj4tNBWtIhOYyLeUlHS09bNYRsqRzqQf/YKbPpD3MbVPW+omddHtQYgA2k/gTuIIie1mW
VD0rE4bBr975v2GD/0fYwFh7Cv5JGv4XmNb+u26T/96y+59/5/94UFcrf4DJyDRYjlgI4P/woDr/
RksZ0sTaUbD6Ffm//uFBRfv9R7xA/zcMDzZeUyxKOALM/5HlVP+/FiQceSB28cN0JGTUa3cVmf/J
GhKYNT3wtV8eLD95V0U6kZPjPsSS8K3S3MeWZpVq1X18YbzNCuV18OYdeI5Tv2pETPXm0aKR7tit
ClJlKOcYrKpSO+sy8lalqR+D9meOcUHWqw5Vr4qUtmpTrJT1q/arV63KlVWiq0k/y3axVq0sZO9K
eMG/V0uGI74XN5XKFD9tWI+MTbPtNJMaolUtQ9QKm1FcoLw6+AZQ1HKktXbV2JwudkB+Ki80ZjU8
QTQswmRV5dJVn7MR6tSq2HV98uragoThquZ5q67Xrwpfvmp9+qr6GW6H2LIqgYzyWxtpcEAiXGP0
m3lVDQXyYT0YIK/QvqN21RazVWUsVr3RWpVHWTaMCKsa2a66pFoVSmWjkhAH+OpX9dJedcxsVTQZ
av6YIxonMt2JJwWF7RlCZb4qoUtfJVs+1Q11udVVIJf2yKaoLJd41VEHrZkO0kKTm7zauAar3tqv
yiu+nJ0IFKm5XlwLXC/nrPTbYZOz0S442JW3rbQStTX9kbtM1RRvAyfGBxb1wKk6rQ8J6jIGy2Rs
HxtLix9heQCJLGaeaZpwflHBDXcdmd21dane4oDbJUbV4GUSVkEDUD0g3NSoXukY0E6vgF41+AUe
vLXmoSotBonSHJ1Db/ny3ctynlC5N5YvVVEB+ipR+slOGXd29fvEN0oE8kSX7RmxyI8oKzd48wJz
MDhvoh90poTo260I+qXWq1OjLUypjV95DQ1wBTRPg9JcgFJkxtY42c5UXv7hmcwX0S+5m51R/JKb
PMJ9C1r1JKhpoMzQuLPcqb6x1ycA427+IeUaTQwMb82RFzBPBQTvbY/QeA8DFtQVnazVZkjsaduR
e94vRF8PVq/YrjvYP6O28e0/hCAIbSJzfbaDZx01yxryMOl63tW25s+k43TPGwgFfZqzZQOAwXhC
K8Lk1/Mj8UyQCNWrZL43E76azgDm7ODAPl/Nfsl8BR3BaxS1zinKHZgwa8ct4ETwOdBYyQ8ko5I2
27IFnD2PoG2nXsj3lOtvn9E7slogOfHGU0by3luRC+BDgc2Cf/vKGoCfxmDJb2fiPBkPtbz8vrIc
d66/GweDH18SAn5IlrU4wGmpBrDi1H+wp1Ua03rxU66DWuVUw1OX2yqs3ZmtaLb+w38Pquxw+2dv
EvxBKq7NozNyE4mw6c5bPeiwCyo7//j9ppFD4rct2N0I+82cV7IJaDzJxvqiwBogRSQ5GicCywvj
mvmqqnWP0Qvbe6Djyz7WBbR4g5kOjBSnEjMZPJvqBz7UYaDRAeQYn5oJOmpXKtF//SJ3K712L75B
cTjoSvMa6zk1xI0mtinfSIrGAif+IKgMGNcR8C/R2PlBI4D11purYlcmqfb4C4hdXKZeisqCfU3K
Zfv7aQkl6scsmQHwd0Vc9aGBCzOsc965GSrv2Wg6OwawRugLcZ0fPygW22R1+dYv/A87oHcfyS80
mzoLu3y566r0biQsNmjdE20Q9WZ06o8qQ9ES9P4G/q3ZD5zrk/uUeu5N2acHkbc/jgpuAosTSc9E
XJnedeosTg/pnsqDlwQgQ+Tok392EfgRj51tARHKlHMd+mZVX3ueY+TkV1+1kRnulennuTNy484d
uYcXhp9ErifpFPdwP2ZivsumIFJTHnVxfbIqL74HXTJdjMnMd36dsK1Rvpvu3bqACheM9nYGBLfx
2CsfxhHoWQ/SP6VfwviqEjDnjfndVGN906SZvMmXodtWpjCO2Gz/tkZ/qHzngccklPJxsJhLk/gd
0Msb2Pm/84DVfKk6sSvHsscNU2EEFtYccXDmGGm2ZKSl69LfYtl2SJRu+RKjw7jG/m31HexkD2Q/
H+Qp8Io9PrA0dJyFDzhzjd3UwC/O1VyQ6TCe3ZmhnaH1WEyzOEKOsA6Km3Ck+4PcgiGmWCGgHC5Z
5E6r6/dGH9gYVrV+ngvdA8zQr9sLV48couS6AfkcctxmMOYfa5aEvn3vOzPRwGzV6B8eol1kFMVT
j6HxD0V81pZrvdtkVuOH9IexgEDoPtm0ojabcVm4H1hjeUjyxWJ49XU7pOSDDNdjI7qvdO7jrV75
8x3LVEWII2EVE1a9SYVotbTDdhnN6lwb7h3J7OKBrxUVnmRs7y1KJreKyouaWVfLD0VVyMjuKMft
DFN+dw6QOFB9R/AUwGOk/DMQcIwavwui3Bjf9BgKoF7ztCcF72AEHf4SzXhvUmuvz038rAyC/pZV
jCD80WxqIOK3rU0lGu7n0OUy5GRVJW+wc7qw6qyox65whkSZbBkS/C9KlserxxnruSD5xQxBEpSN
ojufVB8rFEkTjAlOlvw5X+tK7M4W3x0ZvW/0MirfW+GtWM2Y9ayGJOHaakcE/aQSYW3npdfvvDiv
H+hqxmaUNkxW1uoMka1/J0epPip9Lj+UaVh3Li2vocOEtWndbIlKriLu5H2GepxWTgNgWvjBhhKc
5DyyKjFOnRkbEzShBXZp0Aw7P2mEziWRvPTupF1co/XDwkIw5UOkTTNuE207Fvlwxmtl842poLDV
jSOpQ1wUPQrTUN/V9GqdbPb827hxBGDQJn4J8Gpe0ZeyfLt0TVUhlFfaXZ/4zpFJodgbet1ss6mM
SUA7tb1N2+mngrx4MUTSP6s2Uwd6EZtXly4CDP0z1c5LwNnWgzag2ZJiYW85FoIpDBVZO+k1NzBp
mM2hxqcWyrbP2fXMMXsvw+dlldgg7PLT60BVdG2sLoWr6bdtXLWw3ep2Twp+DAdVxCEzw+3EVh4D
6x6gE+dgf3nP27aG6l2NLLBVAzPKKIxNllKUK2wdZj1wlP1Sg+zJUjBs9K5szIFQpVN24/1SMOMV
Y93x5Br9y6zY9jd5p9hXFtq71Qd38F67b8DoDCDu3O8C6Sa7oYzlRoPWjaSUZdHQLlzimOrXHcaV
J2h9ofiGlQEw6U2nK+fFktN+UlMSddbyOIOHvpsyE3yp7+d7HJJ7SoapiTXabT3WyXczzXur55E3
NnW5HbN82E76NJ2y0eioreniI9jNc5Y0Vzt2nIgmzPw4L+50E+e4V1ltaCn1v8i616Dg7mrceAOA
xzXnA6ZB7guh8uTBcvOGxOYADZqVHjwFsKoaTJWXJGl0TruBnswIBaqcp+PE/LucHUaVIswTUTjb
ucvHaPKliczH4YSCQgL1I+qbm+F+okA7nf+mBaFae+NalI3RDiJeOUs/aHow7kRFzwBAfPVI6dGy
Nealu0typyby7Ni3CAtvzWJl20W61yyotTBfeoK9bC2jknLVS+NJ57Ob6jnMzWr5NDqjv1XC03aZ
MX63ycwyzjHHW38crYiMuH2iHFStR/fuHqHHPCO4NNeEUWVrxkius+Z9EHWLNw3cxT+qT2a2Ia0N
nJYqSKFl7ibJdR3SSEdnxJhNYYy+wKNSluQ5aKcFtP8UaFQMU4d+s1gM2sgCX55JotiGenTnGkVY
1vbfFPoHmnwWnOYEGMc2N9ahP0FC+dQRC7+8wsnPSlUdc3xnHyw3Y7mfB486oRodwvC4aGtbU3Fc
lhim37LY89lm+/4gS7G8lq1e3nap+MsBNBHb2qTZfKP6VaOpYtD3Vfq3EYKnvtaIL29013sWlUq7
ocrGXWvo7Tvji7s12Txc+5j6XWagq5XlzgXcVdJtDHK+J90OqFOeF660oVIvLpWqN5SbV+elHH0C
J3NfXoqq8RwcK1b6iSFETzZxnlEzY6Q8CvRgBRdzNKyZA8rA//ITnRvHmDjGlV2D/9rj5X5fLFF9
LilLWOR5y6bdpfKCKhx0VT1V6zrfWRf78bri77gxbn1jAeDC+l+uRgAajoq7bDUHGKtNwP11DDjw
y1kq5apG5qz5CoEAueS/7oJqNRog2q2mA/Livx4EpufVkjD9h0HBWs0KqETjD50v4uCtVoZ2NTVM
uBuK1ebQrYYHVPVz0Q6UfySYIVyhj/fJapCgSBglezVNLKt9wlmNFMC4sihfzRW8sGcOfnHkBWm9
o6neP5a/boz/VX3+v5LHgCEwvv+XIfBfVJ/j15+0/m+54//4G/+p+RgGEWKSvWR7wUy4KI3/pfnQ
/gkh0YKuCArM/6fUsR2QOl5JeqbLHoOoC2LQfypAtvFvFAAEGLaBp9Mv8j8DTABoQOL5J2sfESRy
zbwsghyEHv+l5aIw4mZwvNi9Q5fUjgkl580N/cXcAjWfpTutLhO8IIvDph645eOSSSf4JCX6neJ5
f7S9wnJCo7aeXNeYXgtPy25ww07ok3R0x2yyXV+w5emCOtKY+for66EECkGiVPOsV02sbagMKi1x
UwRZt2eCz/M7j9gzRyYoVDtW0NVRxDMGwHygSWc2kqgSpR0R23F2OPVAL+bB8FAAL2g3ua7ic8m4
eO4Gs9/P7ticzKBVX4sB1kL0THZBp7+X9PLtdZnJj1YUeshs47J07v5YbQ79BasPhwzPbNObZU6n
gy5re8cHpd1VEA5ZY3vjLtV9EF8hTXwoIphBBkOMOwdAAScdWNEXiljM13Ge1vC2jEiTwRbPUv06
Ex269kNTRTiSX0snC54nZ5qhQAJzkGbwOk2+ux31OYytUTzYuUad2tCad60QwAQRI6hGy7KzGGt1
dNw0uw208k/QNxyxcLxuHRjoN40AbFzW2vjZFV58nGPH2hWVUX7TTw6jKqc+as3cNtBt2voQmNn3
QABwy1ZqenMMX8Fez2jRaKSfhI0o/Q/THIheeHnKe1O/iky8Nhq/umok/tZUjTj34Qoz+FEJUmRe
6EhPAPVWFccKUMGOAT42EI/eMhEoYA8nj+s38rkZO3fHPpNtDApUcUDJaOA8eR6BbbD3dEXz/N3r
7LBnbKKToqOtMJKrXRjF/Tx3yyVWqR6mC0nn1KKlfgNw2uG3WDUSmWfv7bzE/ig0K3tUbleeHcyU
55Th6ZZQHlmuNFb3qm3aXdV109/et+nqggLQh0OhyZ8AsyN0YWUbe+Hl6syIlh0mp+rOPUAMGECu
Sr5S7ANhKdkrE1Wuks08SO/GQG2oN1nv6XcIffrGbQM661sK9qqwccdgk/hYOQBLkJhi02LiUCoa
nhXw8iOTCsPdmJq4mjShwVsXZnAzCsFxvpc2JgwmunYXqOmcNbwor3HlqVvm7jnhuSg2IxDjnxrt
buv7ZQA3uHDPraN9uYtDIChN11KlOGEZ3WrKBCGDAd/Cm7Tzcj14RZAqNmPr3cgY0VP4rN1KYmSf
I1zmncnZ/W/RxAscMjHCRBpTd79yNDYco9VbUNsWQNLYIylB3/sA8DoJq0LNN7XS7D700ZlPvlso
GQm4ZtsZm+49VsJ6uzQ8mV2X5FI/WbgPWb9dS+wKe79Uwwtupxo/ZYV/Oo/hLXlBkt1okrW5IwKf
qqWAf5JbM32B4gs6ElsKU1I7zlvKE3LGq3jeZspfnsepAYGvGqp5aHKKUroEWFvb8W3qV+296zaR
EfvtE7BR9xpYw6GtrOWimBiorPJOzsBljbJsTscsFgz3yq3vsVtrWDCNjlII6c+PdJzJW9GNMEfN
hs4bHaCB5nJ4H1Srjv6cpfGRChwP5EsDv4UjgzVJ/Za5kyN0rR4Su2nPcy7zkJunfoedoAqR+dKw
EpnFTaEJosRS+nFpjC+0dvdO2k11xP5tHkU3uJvM6ETIpt0EThsn+5accBRn8knz5Izj2LT6Rw5Z
8zclyzRJaN58mHMGam9uEL9hCY5wVcw0NDKn2OOfk1EWcyPXzaW/ydJheq5K3d41skqgjo3urc7W
DGGXG1FAUi+Ksay8W7WeHmZcyqE2lUQS7X7W0Esc952H4IIHK9C+jbzRNpNKrZBc9/CTx1p9Z9Mf
ce0auLuSmBpDlP4nWUSybahPh/0yUis0dhpwPnzi75Dr+nMrymuHKnpKA7cKrbaVN5hY+vul4hSg
Jn+5140suHRpS8MjvNNlayduuxc2J0kmVD/qCn+MBi+1vym6H7fKm/4OKz6p4J5ZbuJCpWGLIeCc
auggtXTUq8QOHdrUHl7JtwfIk7X7ToSGa8NyJWZXHxtWVky3VTpo3LCotsdlaX8U5YhdwQMZbsRV
tV/02vijRGKjsy7PHB/i0FSzeXBGVwoM1TEmscyYIgkP5Ai78LroxpHpAfRcS2XyttBnPuCKJqLI
y8YHJYvkFZQSSZpBdFRCVjSNlt1cbbQmUS964janwGq8U0J/iM8dNA4O3DexiPT6ufM067oswz2F
o2svD05R/HxF6PDdA3xJ+9xKDOCSgIwXGJjFliQ9Br52LVCPOSu3NUR3ay3gqxL/kE3usEv8vtxi
AhWh7sdn1rrFvsa5Buwt95GEMBUpylePXFDpbhC40pKexg+TAyIe21iAdGu5fatY/UkzXe61UXdv
lrHz/hpeWX62VDjeOV370FnCecTU/qzPNiHzIG44+Fj0l/TasvcHb9g2jjfSoJcOJ7w8f/Il749p
TgKoKUAXjRxED8NSYpKdtKQ7ZZzjWOwk9rVLqvp+WS2k2G6dkQDlAwYq8x27mzpj54AFirQ7vhpZ
ph3KZXTOQmb5ycycXW3lDYg33ECu/TJpyt7ouMS3WWXFGw+I/FPgJ3I/4E28YFAxwqmT2IWb+Ntn
SRCi4KZ79C3OXCgPh44Y/zm1bXUjnSJ5G4OOFXpH9ZtccCvZrrP8ECx4SkVV0SiSe49FzEvoDTr2
eH3YRXLrduSuupWp8RF3HBvA/WM3lfW5JFWEU2s609JlP5dNwYIEV+YW7te4hysQ7KjBjD/aYZ7I
HGftB6cUjrDBEKAumOPRU/mwK93uQ9HexzpCGLuEo2qxnhrLIf2jDQ5bC7BhG8/Pl1MQkEEokvJm
6m+8moA6cRgx3tklOTeynrhwdK98zjW3emSoKm6qxudR7xgciDJV+PmlrntjDwRA3uFS2wnXknt/
0ttbHKQELiZH26e5LXZ6aiZnD3v/tjXzgZ6yPEOpwyh9j6A1HVO7RHb1ByoX89xh+6Y+aD/JQ7y9
jtxzvF8uki1QWDitcaITt9rR6zb9GfzYLzddg8s0LjrX2RQlLLKNy/4jcupl+ltRVPLhkrClRbn7
I5IgjnghP2IQzS5Hp6jDudLa49zpfijygsaLpYXC5jUF5fOGXVS3cjLZx9A1hwVYwLvEa/aF887E
IbIoHmku5gB6x1jfFPmFuTfsM50eW2wVOz2WPEFVbJwW7gPonEybqe/rh9jS9B+fUNympzRnM/Ss
NWq3T7akYNoNo0e7JWH64OBNp/dNn5F+YlpKm8rEm8BH/UHylCrNKY63XjXIbsMaAgQwNpqQnUUX
NapEg2682HtrUn1trxm8NcegP3iSB9KGTUSONb03/k7SK6G0TdwQRrNk+1OYu7haiNo8+lM85IAo
Rvql/wKoG9l+iqoMxJM3pUVhn2LHz4qbfvKD+knNI+8aVp5J04C4VkzKm7zFoW+xOjS8MawwXERY
4gsvmtOkijR6THtixvP0LbFaf6mAV8iM4Lzxd+oPDef3bjZHeURInAB2jWTRMaBmp2H0m9tG8qfr
zq3fLa48q5jbHb+RfFKAgDEgEe0zCBn1JpFTBapVN27rbPKP9McsXMEc5u68wX1aMGVvGrZeX3Yp
6fdevEXewMhQWzYB7bVdC15yF16eJqR40BUAONyvMyJsqoaDXfb+ejegKbdB/a7h37Gk7lasaVYc
3La0tzi5zBu96vCS6cDWMxyFWxZCU+S4M+07nsbv0wtZAwgZ7VdKhCgCouYPgbozNHPT6GUR6rxz
V1igkNjLfn5XTnxJciAmG5327keWaEk0UioXh/2w6LezTMww72l5aq1yYtcKQHHAPSQBNfMUZgnO
bgObGd7eTUef4GkSef6U+GX/3jN6cmbqxru5WpJH4Szdzl/fbIh9+V4Lek5fjingcMSjarFQTfBv
B6kf57xrHuNY6H2U1fzRgcXaseja6tonAbGTxmhe2rQFvI5/962qk5cYfuvZpvsnY4VDzYxlrsUA
VYAiNIz6jRcI+YiXvauiOJaVd4t1y36gYfaPt7Qsd+QyJURxU30JfTIuWZhRv4mLFgfVpSjn8jXX
WWP5uYr3YL7pU5kHw9xzFOqfEXDU10gSJJR4GjEvJTLiFVW7vEU8ikBIL6j5vYOmT4ftpm+IQEcQ
XdTnwtTHxK/RYdPW03zfeD7swioos2ub4J7VwROyksnpEupoWdyaHoE6NunZMV2W/EyaODsKi7Io
3H0cYCeXL5OufZZ+vTzTsBL/O3tnttxGdm3bfznPNxW5s98R594HdERHEAApUtRLBossZd/3+fV3
bFgVR5LtKvs8Oxwu2yGLIMHMxF5zzTmmvXCEww/HUqhY63YyvSQ8Kgyu/EFfzrE7P2hTwZYBvAF+
0j695uqcZM5cV9Ca24WodEADRoIUz8kXPqEstnnsC8ywpH6ZP9VBVtj10TY5XOOFVh63Gb/CVA0u
jjvyidWXoh287EEkcWMSRXEYxirBpwBBAQi8yy50kLsxfjrzh8auZjgLyXbICVnFRXmvTS9tPpbj
00zBMZ+vWsvA2547vYGQDavFNdySQqJ6HA68JbVHMCaoQAWajSjY0/yfzOqb0GKdeJqD8c7X3Oop
TbPx+Qf55x/kQYWKsf6oqXg6JDAb6gqnMtSdX7PWZTUOcWqK4QTZyV5pkr5LYfT8RrKdRojRD74a
mXnXx8beTOwNbfMbOxRrz/Xvyw4se0FPXa/dyTkmlhHd/fk390tuVL99bw4gL9W5Qru6yon/YPnJ
RF/lum8Mp7KsT27JWdHfRv1fwe3/wRuAaE/oGj1Xd399A0Akjgy9/XCKDLhJ/NvR0k3uFpvbz/If
I9pfGNEM4mFYuf65JHlf5O1bToz595vCufv4v//1/e/8IUrq1icURAfog6vrhFpROL8b0YRwFBJX
100QFzD6DMK+341ofyZLWp/A/dgUAhvM5jeV8//99098q+aX//1jotq68Vd+vIWwfzl00MBnweTm
/R1HQBUOwIOfwge3LKXAFanEkEHpInblJNPWLdAkN11CMx1QZrO8D25KTBSEHzSF8dHjBpmB6VoP
K45+c4UeBYDUeZ9rA3cFlgdC2UoOKqqkTl8ipSEVzax/xGYwyoXoErZvui3caZXdVCjSLcVnt21d
FIpK9v1+NKN6wDXFGiZsk5GEnJFOi4S6yfsSA+BSdD6ntkk76t1UMl4rMU3E+cwSe6q/9kpwM4ww
3Vn9iNo3KVHOsfXOhpXFIRddPwQ2P+R2uLSUzJcqwa9LO5cQV1fv+iKL6bWK8vHSV9od512OB8iH
g9IRQ4oss2UWFOq7mub4ZbQbyuCUEsmR/hhKEdXbeBa1wOSLAEyYrkjB7S+A0Ns85mGCLYwirRtE
Ah9T04LfPO+yPnfiHDHo7An8NOeGXj3nMAjXfucdmQ700cV+/QTFYd61Nat86+DWwZis41osqMJ1
xvKu9lggrg3obvdFbKWRlcJAn0ie5xtHxRwpGbeIhJpbFj5hUY34XmgYcQ9zN+aIaEsWdcIY10OY
dHFI33BQj8wjIkuE7A8pAbIIVOAoELthwHqa65ar0rCt1940xLVpcHinldTGD5m7ZfxNVVJgTtSJ
op2AGdqZeKTQWGycNnKx8cNEcb8gZahzbib7I273ZO/cDsMu6bBwOaVdvIssmZsQb5OLEAXmBnW8
xn07PBB07xeq/BiBcEyKFTYV4m2GEHsvxmNJgJ+IXxQldwm5JBGVLM2cziJzg0KOl60OoYdXbbD3
vNa1loB0Y2dpxJ6/1XPVWZiak73LGIM2FPk1bwVtP+9GWxFAlbcxpVYTS3sbXoI2pughbyT+ALxn
hAeClBwPNIatlXdfGZ5IIMx4JM4a7yCnXsLeX4Pa0g+BmqsyNWH1atZy1dSVqvlLwNa85GouC28j
GvZqF2SFGtwSQ08Ohggq5A+j6VceKcMdJwz7FHEgR3RsU+tIK+S8z/1ZZ6OlTyuwa298jxh81DDZ
pST8QkL3q85yjrrrNl+oWfK/hmo0JRnZ35VqXAWimO874ZafMeSc7Ny1L+rKfvAFxWF8MOdrpxL3
nGsmoMYlEqRZ2hsvKo2ad6DUvxH41x8KNVwHhIAPdWUNx6Kn77tJCbxPkRPcxXGf3PkRB3e/KpsP
Y4AlUvLJ9ggAi9OU6RlHL3GfZ2b+XA3/ruY7x0SJAmVUaduYtfiLXRVDuIiTcTgC6TNeM3L70AKg
1gdsMHXzSi9atxa4UL5prhdmy5Z3Y5MovaJr03fAIvRyRj6Ua62bKonXwLEeIYCP4dKgyPPd8qbg
yY6tQCdzVtu/tUpUyVGv+Rqltks98jimWUIf7cgJDrpTkDCvUE7jOF77fTxuTCXejLYDs76kMXHR
YSjZtHZA76HbtdFByLB7guCtltB98kTqB0U2Lq6eMR2lkpJsJSpprtKXPCU1eRAC5ELSd/lBp1Z4
lqkXbXu/yD/ohJSr9KZglRlLgPVUWCqxJXa+E1/bjPZZyiVHCFGT/Si0AkVMKHFMKpmMXfRnTshi
RaAmIJilJLVYiWtFp5tfaZUdFsg92mochBUTd3fsV0Z4uYJ2OF+Lm3jn1sNLEkKnss24uDfSMmkW
PcofAaV+3aOQ0mk5aGgAEKiLNAT9ZhnmFzwC2cOs5MReCYuTkhjhO7dnQ8mOPjW8j66o52TZVKiN
m6JoAk5xaJheidxgYaK5srctWqpEUT3DuNMWlmiDb+jv+jbvc/fVJJCurWYuLTwLqKchrdm0EShd
NVcKq4fSjpqC6mpUc7DkjsQxHAjjMyv38uANdrgvZF2eOUv3q7bSe95ZJfWCx2gf7T6oCFAqOZhJ
P2X7poRif6xgxSrxGKjm1MFzrX7PlNAsxkKS9TCK+1Fp0bhU6uOs9OmU8z26mbyvesNGjboJ2qaj
Jfehkrqx58RkjJC/YyWEu0oS12/quOaE8mrJsd32XjvuitGPrEVBbB7XXKQ/1LTCvmSyqF5ona3P
OeaY5xI569ApzT5U6j1R5EnB1jC7KG3fn9oKJlXehCuLnxYOPo6zdkeQqyeY5XafLUvHgRbBIVtp
kY24pjYN5F31c9W4gblmR1Hs6TNkM5GpJYUdT1mC65QYtqc2GZXaaVgjEoCt9hzTbeURq+2H8jC+
G3x9bVmoNUnQhsPSUeuTababrW7NfNB7uOYRjYIm2mBncahCLcsneBsk/TWgVski8L3IWqEvHTu1
zwHOhtb/n8Pxv7av9xQr7Z8fjndpGuXgNn48HQsWRPyl76djeOB4Pg2I0zbWbVbz/NH307EUn2yF
u1PkQwkXUlHE/zgdG/wRhmiK0B2Xr6dW7d+X9qbzSbFFIR5JBwKX7vxbuQ0gvT/PV/CJIZET2yAw
ouBSt166H4a4yInYbYom3I8V1nMe2wUXKg7QQ1m57EGnUViATXD+lElFnlyRnFgc956N4bBhu7Kt
RQbC0CtSZz/PruWvOV/Ow6LV9fGCnTWz7gSfm9olkXH9UpH2s5dkjIN4Ofnqw7Hngx0ZOfOqReoj
5S+6TJ9JLgCzOsrYcVF+hnrezWJurUUeFzzVUg6X6x6KRbg0hwIkSOOX2Js8jZ61eHLfby7m1pPk
SGc+uxdhmbbNcvJsw14JtrDGURotDzCZOfcDtXyLrO9oBDC0jduArFtw2qIAmEqA6LGM4+kyhnp7
qgMjuypLfr52x0IjtuuNgb3IbT1gFRKX19QuMbAHQ8W6sJi2AQDdvVHWfOaF3h0OO566FNQWGzvH
uG40IRnGdqDAezXaJFEtxoGXVOJXi8w6feRoSiFuaH0NiI0/2MUkV3iBzHNnxOrEPlmrUBjn0Jlp
VModd61xxqBPVUvPpqulJzMfrraO4GunKUyFcnTDd1LU5Z0FPHzJejc5iCwjNu2M1bWvUTzoVI+C
ezRZ6zSEqqgIga476sO6Mori5Jd19i3uHbnpgfBuGhtaKFvi5mo48t32sXQJnzCxo4U0SjT8gyjp
iyQWs6hZ3y/L1N73Q4GDD87HY1w35tUc5XgwS3c4R40ORCIJf4uBdL/ZhTOsUFQO7G2nlU3GdUGb
l4XMVWqXvhizx7ROMtbBaXMyzCSkIYv8ry+TS53G7Ukbk24Zccd+xgrlL6zGGE8TpJdVOdo0LNt8
pxqB7ZXe+8HT7LkkFFOvIvMZ5wVrqDyOOXeXpTiYYaXvJxqXUv7/D0FnpRf6wwhmEvqRVxeWzcUj
Dsd+2I/xpkA0Olka+/64RG5JiI3fzVqXX3WDK9p1uvZoJJZ1mKgPK2vT2vBZ2dwXozm/siSHjUZR
UcgsRG8F7BI+Vk2zt1ZVkgx3qNrBRqu6gwO6f6+Hzn3fNxVRVScHllF4tK7EI6JknvaULHENcloB
b9L5JG2cuX3WkEsw8V4hs+kb3z1Yvepqr3Kswl18Ds36QSOHIejrW8nUuiLMpevcK9+b0nVpmyye
J0XYxC34NXPrdEMosZ3otjAOtsXhAl/8IZ0+tAAPaiEAd86d/mJ1Erf8JP1tOfTa/eBJufa7MljF
uvXKw7B5MMps3GhYRignCOzdRPrg2QIDAd/Ibdjq10RLcbA6sbZ30TMXZHFfQQlU687N6jva5AxU
4f3cRseWTusFBeuLiSBJ7qOvk3hb4JjMgFXH2XoYymiTDPG4tNAJrzTUpJfSs4MdvE2AO6wsdpCO
x0s2pvNd3iZQr1Cz7uZkdO6tuieGbQ67eqINfsX5Y7gMVvuMG17batVELbslwpwbrGgsDm54eqxU
rirB0ug8+YOZHQmCnjiJ/kZZl712nFk+xUimG4D3CZiQyD9Pphc9YAZ9y62SVWaF2X6OxJtT9ozP
Ya23X5uaHxl0TLmqy9Q4BGnOfsqwuaT1IKWqxEoRP8P0PPHYXYR0tVCaRZnI0s2nr3MnQQH6PJ/7
jmswmsbpq5xGwAFZpFePVU2qQKclk8NS9lCQngGVJRFtz4HtE2woWRjcIT2jhKZ2T9vUHBe7MuH4
jYLaggcvc3ltY/dbWWBuCAyCuEPopWzcPIFHGSgRJcxOnhU+1dJZN7JV6mycMGXkaBsxg+7xjDbb
TAgr3OI5p9Wxew7TqRHWdqI6bZ/letjx2aJV74kGbYGy2xj+2xiysXpIaq8gdlaM3jbpGAKPo1U7
l5EP7Eez9rlFkoFLjzVub39pmOb24ZxNzQK4OpMNV3+EsEJP3VJovmuBlCndawVRDAUdA+q+MEDJ
V5NPHY6M82DrV+1uAjz3EKZd+gj8xXQXdQ8CLaRheljKeQhfYQQ2HP2tbCtQj948JHG5gNMEfzaY
WusYmLXgsGuV7IrnAYx9X7IGGsy+7xckADHP8mj/licWujWQ0+G+7ZvmTAdfxRRKtLheUHhWYpGG
TDMuwLd2LzpUgLeq1qNXPpPJh5HbvcfXnT34vS2/6WPYQcZKfZPWtaR/0ZJ0PmW6uwPdiIcrM50P
O5ccwKPQrDpoEj0eYCBnO7vodxlP22XD+WFaTWmtvHc+7yJb7NB77vrJPrK3TT+0WI9xJncGrECn
jIaLX1nOM58jcl0ylGw6/H+cb9FPfEj7tEzu6mgc3xMkf4uHUUAAgM4jBWvFnZtNoXaOYqcBLm5m
9SscreRkpnRRchW3lrs0ZDYTDK2SDw7ryRWP7SOUGA/rFpflHjdXRh4l5GYtCzqG5sokvN0MjTct
DLBq2XoypH5P3eLwag/T8LvvhdVXzwL2wDjN9seXLF0XYzVpe2o7+3Nu87yhU6TW3i19ah4moA3A
c8GybImvlvXW1YbyqwxGqhqn2e92pWhN8pVRXLFXdKnDqzicWwuvMFvmNqxp8CvMijBGme6454h5
d4ZOFetkjdWC71yuTbfWX33Z+tY6j/RkXIles++61IquviypZYV0uczx8xDJ8yyGGDPEDWGLHvtV
YrjHaWirvQhbZ+WUlr6a+q4h7MEF56blvIQ0bTG8kPeAk0RdVQiCaiGa8iK6pl012ESPFCBhG3Zx
NK9GNy53jWvV+SJL8/o1qeOWTXrQNWIJ/7X4kkykI9ctuIAKJlE1/w7M0Lz3daxZpuH8ZgWh/OyG
efZWBE2xMUPSTyse8X62mOhF0pbQB3ki4lrUd5Gru/dyttyvvV2nRDpKAmhGYM8Ij+Zk/uYOmChb
X5jPkjRCtPAyc0RNq/EF5oVRbImq81+TuUu8LZiN6eolftUvR0o333rZAxLJ7fIrq6v2YksiJst4
NPTXbuYAuQ70oeNa0ptuQa5TfMiK+XPtZ06g7TFo+19wZeefids4DQpHOB66pptYumgaVJW6wUsK
CG4XB8kZYTP6UuXuKZh6csoZXVKetiYNhPNqauXFaqV+6jDFrwKZ4dGzydU+gKPQFp4I3Ds6NO1y
Yde99RvFBgYYX6oKn3NrQniKswHnhdBMMSFeRjqslSA4Na0xrwe4oTsD/eJutux2NZdmuul0vTsK
7HFOV2e/h7HRgdnsHBduJb6MRU9+b5U4bf05wLL7m0PN4KYvdHh2/DZnlYuxuvvQGBE/OWYR5PJt
9p1RjYwHms+KP0qyE/mCzQxOdy1MebSYKLF4ql5Sf0yf2B6Hd3pka8wHfnesMTxhUaDN45DUmVwG
OmfEbECShPfUbPK6ogkzkhWITiNIvjQeIsgCUyUWmTCyCYaVpeGsGZrnQ6KJcj/gjT7yE6ZHw4qi
d3+OWqLNbQubreo3gTTzXZUG5spI5pdywu+5FIao3wIkpbNZVTjH9Kje/WdK/henZOABfzYl5x/R
LyskhmT1d/4Ykq1PrrQJvMOuxt3usmj8A2XgfSKxwgnMNNlTMezyR3/MyOKTy5JIR7Ql1ePc9jp/
zMjuJ9g8MGY5E/9ttP532AbsGv9uRjYF3wV0A55anvFrpVXHtBbN4agpUtK4AumWvtkxfD7APLoB
npNkIiTGZoJq2tFuukwCyrEdWDD3s+Nb41JQ07MGPtN/uLi7H2aiu1+lHgNiCmQC04i/la3Gwuca
zuf8a2bTjs5Oy3gg3OZAIWBCu8d2TnF3Emc4o6jmcwhUe48sD9JrPXb9g96/ZUXNPcNg+dySjXwt
kqjXlnOfUiuc6OX4hqU8G6me0aaZ03UAI2Bk3zAuzJZSlHXpVMlvIXcxLax1BntmAgtHcmeKSJJW
bHT8VHb3inlg8mzxZyxLNdu2dVp4LiOlyQYEBEBs3lVSYfTokQqPZuz23poPrIhof47ajxM5Kd7L
pixfC6rKT10z6cvOTJsD7ZDDO2ub/JXeZeApHGamA56t6jKVcfBmhAaTcWwUbAa6DR9Q5RI6r04o
xhtOMySqM0YBtMbBoxQSwuTgUtQVJSfPzMYLzTDzppza1dQUO9cd4IhRmrTs8w5ymzXdDUbknkXV
SGMRm9n72KTsqcbMOzu2wNLTxu2jOZEmjJqmWVNTYG79uRQpdDy2BnYbuKt4mrsDJDBaJ+dGVPt+
TqHK6AEgNXw0lXtkGWHky1qb0mczK7tHSoE4SXUC0iZAYPElog3gS6vhLSsHGxRZLrXjMBNoo7/e
oRJgspbD6M/HORDdS5pMZbVUJNnj4NfVAZdW/02y1IJbPLVasmpS7Hm9lafrEkd0vMoHic9M4Gy6
Z5xlhyaBCb1Vt8QXErx9F0QZrggDgOTXmD7fVJFzqnKRVGZAl6fMxZaFa3TlkGW+GEEWXeRs82qm
7taPgtzdpqtC6yCMmCEh7IpwyyhMTGsiCmm0fbUdJtFfgzCD7gww7FXLg3pv6pn8HTezW28cHQ/r
QpiDF61Bcsgrwg8NpNA0Cu1LHJjOObQiJiaKg7R8IZs5ebfKwpSIFmR72X5lK2njgqwy+oD5PSaE
dpvw7I5xc9+IKdy7BKzlWhQD9n4/t7BST0G24nKlbMOsdIXKLEiLVvy5KAILVdrqijVOkfIU4zWI
qCTKuMu/jLmILahdgZQWb8+Iy4ZIdh/p/EeRi6BlZSj7KXbwE8tRT485KljecvjU2pnYIS59v4fD
dp2G3pz2IWz+bTU4Z8Eej8nfnVmvMJzB3JKPI7Xb/boZu/TV9/E9itTn9OR2xE6WSWkUWLkb+xFO
HNG6KRLtUrVvkuWN9JPFeH1syXTcWZDTFk3REEqnOnQt/T5Zg2flUuR+ufoNQYFFRFLm83gbVxEq
9PjsRqTS5coqGeYfrbkBNJEiYuQ2vZesooaufrY4Ql+0xFP0aDUhm4zKfZA794WanjM1R6dqoi67
bLqgUhi7Ts3bhZq8valJL0Nt4s3/PpeDajFlunZLfpG0JC6gw0VYhMJTFnN/qAlfZ9Tv4z0eLL6S
qVV3nVIDJLKAo/QBG6EgZiGIAq4vhCcavoxSE5SuEBKnghWO1iCU6uAq/SFCiJBKkYDaghNVqRQs
sX2MnjytJySMXGkZvlI1kumjbvpDO/Me+q1+iG8CiJCJvtGb8PN4U0eQSTx3Qi9BOCHoTAtBZFx1
pakAk3xm7Htwhjg+t8gueKdw3k0HV+kxmV489pGZLbLRbZeDEm4ASvYr46bm4Jv3tm5IYhMrdorZ
rFG6DwpQhT1/X5vNoVXi0ERD0p2hBCPRTDjULXwaBPiScF8HrhXx45XzK/605l6Og7VxSJ8aXEYH
R8lSelAbOMWVVAXy906zc+3O4qS7bPFvnaabutUUol94SvKqpklecXHhJcPlnV4SJY45sv5wi1Df
J1EgDnMmq7XW4MxalpC51GMWiAUwZFaLLrnGFfQyesGUHDcrYS5wgukEnplUQS/qz3MSdEvNxoht
yOhi11rFLYHMV6N6oaQg/eHWzx771PcvthIGiTQR+y3Y/Jr8miSzxypRQmI6+m+hkhYNJTIaSm6M
lPDoKAkSQBfLUdPZN0qeHDsuHbpuXmwlXcKC52waj3SUOXynRuK+D4wWV4/ycnouxmljTrOE8eWm
35zGz08UfDdKLB1aC920VhIqzxjtGLP7xxYZZtUV6ky6qpTsaioB1lZSrByb8N266bOyaJqlm3RX
LsL0JAs9PQM8ZCuspN1Iibz4GlQVjrVScucuU1Jw6plS7XGRhwfx1e5rzsdCSx4zJSLbSk5ucXlu
mpvGzONQ6c297iyFBVN7uunRtkJ6KolaQ9rd280wAbGIxp3T8hE5JrOz01IqA1b/OSf/a+dkmtP+
9JxcDD/5rIR1+wvfD8lS/yQAYnJy/umELJ1P+NxxWxq0srkGNNH/OSGbaoskCJWzYlIHZAx630/I
FvAvR525oQAS5FR/6xdP1Z97rH6hf0Gzph7DdDi9S5190q3e6Yct0pS1LbvnCLBrlY0HLW5gMCdG
ch1NO/nI8n7eke9Gv8FjjJaT3GSdm8Bz03p8t9HOzL8oQIz9/dkyW/85mbm9D5USi8KWEOGuuKk5
fs7zfwk1EWmJAu01w6b7PNntcOngTmF3nbIUwnLspR+9Eqn6qvOeQzgNiGc3Fau9KVq5ErfQanah
krt6JXzFNw3MuelhuZLGgPGkv+eoZQEUylMsxx5yaGVdEfxQ1bq+9L+1SmoLtP4+Ia2AUpFH8eus
JDmKqvuXMcAcYUxN+A0QE7odWF2IUvXonkuyexz5J7PhTg/G+9mtKa+VrKa/uZmmXYo8Jgbh9llw
6jWDvsubZhigxrGiK0zraIRxQksjDwz0qgHPy0y30zZ1/GYNuSV8FXi/xqXpZd5do/Z+C5Zd6eMk
wIRzYkDfozxzGw1pcActw9vb7DLu9GIszdWcZc5jFgZweClUSV18X+gAqPtGh75M+JPUrFXIjwnG
c8lWrXZR39KeBYWs26XhJ9W+85N4jW0bFjbbI8AY1SgPNXj922YxJ3lfeifIwlRCAFTurr2bVdtg
CostGNyGKcT32qWMsrRYWpjAHqt0aPcYGdERQVleCpkC0dHKPH0QGKt0zA1z/BA5UwHIwXb7L2nH
xh4HVOuxfCvwC4ezMsr4gSs5djq41AKwE+sU0OEDCSuEkTFCsCN6RRwGN0yB2app922cUcTthGNw
9tryG6j5qdvq7VxFKw1q1DdcXKm1AO2WDvgD5vY9rzl2bH1SHs8Qe+Ndb+bVepZTrFjwTv+Gm4+h
YqiRhlCjNlIza5eRozI3opAMXiPNZQ9z2wTxc6WDkOovUDkjsBtiZkF054o+ug6TG55Jck4i/eC3
awzWEiB/xHs7WjlxiqOOB6MASOZgQDsF+OlWmShwZlttjx9/cDh/KbOHx2vAX1nRz/VoNWOwHnL8
x8sWG0e+9XOh8EDodGzEnGWP9XOPgJ1sYItm3N50L00FETocLgs3R6qxJKaIRi+zZdUKfxOHybTQ
3NYA3CLBFQRmtkoTcTBaSbhBF+5iLKwr1tFtipvrOJeWv5z0GmVfz6ctS0ne9w4GMClUa/JXuVdz
BVp5pZ80dqHOqmk6iuVrn3gROI69kdXZOmL1C+VfDscOhvRqILp8V9msPQi+ztXBaapuj7kxu04i
t/JFVDj2nRPnxMhlc5lDbsykiL+BivgsNOLBqZd8UMpurWIH9HgRxc2T1hnpKR1Gd9nkKFXRaItH
uNo8tTyiJswlrE90h1UTuRRsWkPgLVkGkBvpkjOet2dp1ekygIi+0Ap8iW1wdbA0AegS8dKHfLOM
I723F8yf3raeHVJxiaPe7WJ4AugSrnR2ajuXCkcKYx1ijEZsXB0A6SseT8maocHeEYPN1g5h/3ER
WE13b3NOXVdjTECLiMSLmVrWFzez41WIV5WFcchs1LXuExpLdygHJx15SDU8UzimoPhHtq+96+BZ
ETmSYH7QMeCx+gni89zzbEwCDqjFbFnbDrvfcRCaHNdBE4wb35hpcM31bAm/n4asKKlOWQcGzq0z
JQEab7rDTENWsN+MPkxvW1btmsArrDCTN+UCAxfJZGatSZot5d02zJgblUOYfI9os+E9N3t2TNHY
jsuQsfAYsUV7iBuPxIRugyLKk5lBxNDXuldSZWi53aZuvOwL04h3DtsA1T3g1/8lJvxv2B1ZQKy3
D6KnWXZKA/3JkEb6rZms9tUVgfXoVmN+qSp6ZCZ2pJsUm819P7fejqVmA+AMZWON/zjloRtG3WNk
mYSUw8Z8MxsuadOs8OwZVX7vibKB1WGLh6axKXRp0TOabJgeA5E5HhFzEcGKl5zMGdaOjY2nXg/t
eNnHTUJsx+ORmQYPQoJwjgAGEpTuXA8nn+eyYzIDVRKJVOK34bzX0zLcZEhGeOdT/3NIBCxcQKtu
vnL8AyA9a310NPqk2cJ6qoC4iPG3jPLx5WyW85OJ05WQbOzWIGSiNli4VfOZHKhxnBFmjwjnUHpS
R4+53qrwajudeARhYICQjEuAmhV7YiBF4UuJ3xFIlzOew6ZANOPBVG35RB/fQtDcT2ZouQ1GQYEZ
dzCJEBnWDLCxa/eQbC9tB92H+dwUbftFrxx1uJ0YYRL9ywT9M98Sqa6jF4tZAKpdWzgdn0SJTtRv
LkLCYznx0XUnyGQrMyCYQn2cP7wWU5ufTIzBdcQjODQtJpy6HvxFEE7d3aBnT8M40sKVDNQYkVfa
8atMV1CB04uplCQsovsu0MpVBXz3P26rv2UH/iKKgD1fAU3+udvq5Q2dlTaDIv/Rb/X9r/2RRiBy
IAV9gY7tSbAmSsv9riULA5nZdOgtFD/KyIqPgslOFbzR022bfAt/HJLtT7ZlC1OaeKQsmCvi3zkk
/5yWsWhYdTzKVyiRE+jYHOMRmX84IgP9qjqNbP0l60EkLfNo7PCsNC2+naFqvv7wxvyD3JD6Yv+T
ebi9GIWuSh1XrW6Uyf38YoE9WiCuW+sSatROcF4zniaeKs9J1NYOjhq9fA0IbLzJPq63/4uXhgOj
SvngD6t55MefM9ISMbYUN15uXPVc1ppcg6B1xzUpRvFkeiPQ90avFUPdVzTvP3959eV//sldA7o1
WwMUe04sv7y8gX6WSyJTlzTTiJd5Wt+SpMbNVO6pJuHlxgzo5Z+/psE18vcvyqViqc5DQXDl5585
L3O/C0ppIEnkxlNu0uhhZM5MpYEh5XPZ2t7RihTwuxMdpSFh27UfTglxNdWYqSB54LMu3YAOM8gE
oJ9meFpvbCJYLfoYL8SBWQOMegSdFy9oKbJwNaa5af7tyfNTdubHrMzPew511TBAsn6x2bNAJ7l5
BX+4RL0BaRCrmME2WONaYekMbY38ysZrRvF06xQYk78sjfx5dvz+qopD5DKNwhr45TcGXs+NR7sW
F2iM4imHKX+HVBJ+0+MR9R84/NW2SnGimJz6rSns/r0Y2+31We+Yngs0m+vm13ullzLH/z+Ki6M5
4zVSN8wkaZoJ+kr8RZjtlx7w769FjA1PJy8IHPnnC8WfXA5FeicuFpz8q1aGkFv7SChKhGk2HyMm
sTdEGnV3KjQ+0hU3ixa74zlOcMf/+WX7908kJnUdUhPhI0bAX69aAx+5rHRfv3RtxU1iAasojhhy
9J4zXiL/FzeJUi+4L/mXy0T5889OQJ5aF7M3LnXTUk2AZ2leWgEM5M7Vi0NWUyNk9g141SriKpfp
LE4ZZjUCsbHQhoWI5+KgOf14DSqbeSXRDe/YJkrXh7t2DsMesnU+xdxltgdhei9D9sObP3/Lbg2m
vzxeXMDqFqFHm/yr90uDepwGfudNUlwAQlNfydxeb2/XzY10XNcUpqTewCMXc/sxIzKwDqI5BZk7
yWpb4gxnIZRYVQq+GTkC26TeMGbo4/XPv89/8BR0QcVCiMe/auHu/fm91kaj61k9igtNEbwht7cZ
pa98Fbovnqq0/qsrW32C/vQIdMB/sdSVJrFciFW/vmLWBkasJ1MDRcQsDnab2W++HNU/TABQpCrG
M9Mx3Gc/8n1Mln2MXjIMk3yMuoTyChN/xIdZwKeOdZ4AusZNENHvdSRnWxxub1HDpwY5gyiUx6Z3
wW3DIKP6LqIRDvnkxHReHP78beQn+PXH4ifh92xy5eJzIyHz8xs5e4kkGzIFl4KrZCnLaa5XsasB
7TPTCeZvH7LvZVETtyvD1lJw033mhxsZwr1apHxtfTmNpSRuZfRrPWvdTT8HWrslnEwFL2LKZELY
sf15pZsz20IYWNpnOkICepxpVKwXA7qIvcRjHjYrgCDcGSSBCPnQYsJyIk7pKGS+uXR5Gx68/8/e
mWzHbazZ+l1qjrPQBYAY1CT7TDLZixI1wSIpEX0X6OPp6wNtV0l0lXR9x2diH/tYCSQyEM3/7/3t
tkgv7SKoroY09JtNUCkTtR12xi/W7GfXVjXnr2bWEmrKPoAz1azJS5mnIf42L+dqWPxxuUk61u+T
KQWm/8ZJcYKYdMLWE3QcFLUVjijhxwHucd836se+zNNx44S+fw/OIIYNiQ4Gl7c9NMOqEJGCMs5R
jyytzg5eGoMa3NK56rIDWRQd9XGI2OpoN3NCez2wqGxFRJytiKY6cUSU93TKaCL4KMXUrTECnkP9
1pVi3UB3itfUqer6BoNmrtaTJPR6g5FePkZxz7KbMUb8GWMnVKdZbpsiZjfP1kBufWiM3F0lxHNL
rGayLgNmG7aATMRDzSrQkjFDHw4KLNwjpzTgm4XUeiYrzWnmZtTqWZmt2IIzqcve9OuTE9HQP0Nc
aC6NiczwXTQjqMT+v6Ac3CiJr4ZMdq9BmXm0/e3YRB2Tqo10KPEpG9+2QqqJTLR+Gk1Tf7EWeoS9
cCSWYOiXGdLkWiSEg/jSDnf2Qp0oFv5EtfB+m3cmxUKniPoFVKEXZoXZ8/NwNO7KvYpqQRUIsAUD
qzCpNMHmg3kxL/iLAA6G29AYmEQSQXh652QMBH4CzeC8IyFoIPg0JQMgnyt/U/hLqtGqm7FsYz/B
yBva/N2yR1vUaxACpKiQzmMQOodhz5L1FyMePIfbzdISYgrhi8GOMh+bHxr3d1WW8aThs1UXKOnZ
DDGDw7EPRt8BKzLWUNeikP6k0fKLzWHHojDPBNAMvmRekRVzRTIzKpHTorIgYrbhM7Bi1E+SLF2C
bq2FtY7HzFibpgo2IzYzonKilp8+G+onlbjRLUdoWl569tznUIwj0DqT/WqXkw6E7Eo803qXjyMS
x2+tjt2j13tMPC7zkO8WeIBVzOmZkG3o6mgq+XhIz9wcJ47qgm1d+NjD891kAKgvgFPbDwjwlv+o
yuUldXPmZ6azMCSHBfkhrZ6OfxNRdMFPlrDxIUqEf6H9jKCCQPBwlL1gpTpwxJS7Yyu96sHnyTXk
+uCSirO8lH413dnCY1FPDGbU9zmSPVxwGQoWUT9t1IGsjvYbZlseJWVn62EpqfVsOLjbou/RfziN
S1YA207aqiKZb5r3vUiWk9t8XRYZiQLRYF31ml+EIh2zsT1aD4NFTphtp/Ndn3DccJaUUZI0WZ67
iai9edk9zjbP3ipmvhSvJFfKYoIOk4rBgBO3/TaoeYHEpOw+zWwQz8Db5JYGRPutzlltGxk1T2lG
RC/qj3a+e98o6Kwp59OU5t6zPbG/X2xjT/hW5ZYeffqNxpzPs2A7RBfBMK9IKwTkWoWQ0bDbVpcM
I36790zUsmpYeNpKHYj8mO7M1GQTXlWEmAsrq5+QcLKaz5ltqG1oS3bprV6SfQD4VsemVdz5wJ8h
tK8aMUg3hiJ2532Dg85DkkGcEiD1fvihPs9DS2VKaVTMbr52DZIzV35N4fo8ipl8i0K4z7GPH2TP
ssMN1vZEQzwwgKxs68IKX3Ij5uLl+ytkhQID5jABg92AV4NvosbbwB3bb4Bq+I3qMGBzxz/KyGIB
Ll2akhuqfM4xi4tkb+GdZmCSfOXxS1/hIfWPfJ3qwhnA2CUzOl4gJjl3S4VMHcaRFbdbhqcoCdMw
o5SVKXNJJdymuCBvXHjo/bkeIwPwP/U5dmmw0mlix1RYIQryG9mhYABTVeaZdeivHqch8R/SLGjy
bdeYyR5JLmOE1ql4RivIM6UgzPd/nwSyHDQwWWw8lTxL5KU3C+fYSN6w2lsuX4xdsE6Xtz7vrPop
tYjnIDwLsD+r1IGwRH7VxMYJm7OQ8xxGtqCSTOJHg7Dlm2mOvGcVdLyvZl4UWzvRxHlEgjdeqZY7
eR+J7pRa7cWYMAUIPE5kKCuw6uxpm6i9kRNkjGOABhQ4f+MyNdmoIw+FsuQjPF/IAB3H0XarvY5N
EemS7IFssO73s5kKEjxT68E2As4AMuUY4k6B9TA6iofs2Ihp8Hekkly3RNZPXlTzojfWSEbc8g1Z
idgjtx4zkKoUaYrLgRfKCSxjy+EVjTiiJkzd5mrkSPtAQpf1UCGLcLbdskvTwcjv9L5jfF82Z20y
ourccJYob767FrW8LO2A9N3eLjaKVM6796em6oG8hXS0cr2hncVL7/EtsoRMwrrveF/LOEJfnJHB
aOqZvHTf0YjJkFshYMbh+K1JMl4u2wUvh5ANiQrtQMJwGeDEacRJ6DlgrfzmMKMQK7ZC9rm4m9S4
JM+ObqbXhjLFszstMwv/tXwsJ5NjK677Y9ZUBiw4GYz5CTYUf5p+nd3cW6aNRzcHfl+s9bK4wDdf
5j4SIox9FVlM8mxFouVI7hILSquFMfH+AP6Yi5aDO/AV5oVlYkVvwYrzPnZDcAU0dDo04hNSjxfF
MnT7Pj5dgO97pF/9HmWEm539PmCIBGavDq5AxB4D4Q7+HBCAyoO32ke6vy7UoA5kCkrcHrV4jjxq
Ke+jwpsyXgoQF8RgEEe3t5rSukrFUm3IWmJJAFaXFlR9UTITYXgx4IXZFCGUSMk4SZYvZIwFoy9R
6O6UO/L/zWyESOtEM3tF2qg6MOSsBxF71bhZzMrBGvUNKwy+R2dX1QyaHmPeI9ol61r4tr7lpM6g
Ng16hutuZNJ+nwHdrEOfX4U+D5tYuWX57lKekuOPvDbLAkQHNUJqt66HjkmhitQQ7ogLJRq17Je7
TelVTFunmbkuBfzprqDr4a1qjmqPcprZ+ImI703wPBigkd4LxEhXTYsNzaj1/WChbjh0/VCCSWhT
szqWTKNXyhy4C0HQIymWScVoN61Qq4dO9GxCIiOTjyjaccLX0/J9fTneELHk3/fBVFzDVn6lYYnR
W6btQeQNqDqiGy/GLErfIqcFH2I3eAY8jtTroUIh4kwsj8Q+siItoeO0SaJOskOZvccsnXnOSc0P
WolRT3ujT+H6EYoxQKaqcARRwz7iAE7PjttaFlY3URw52U8HOnblvIYfW57DiuaknJZgI8+emAzZ
ZBI42dpdsJ2mtjNPzTL5nxAPUYgkzoY9VU+Q8MbOy/xoVDZVGCpF/brJw9G4j1Kbn0cVNX9twCKQ
QyUIEaYCONKEGZlw1DL5NwN7nGLZ0jVxAGAuIkkEqJex7puRd2Y5KGc5s+zoSF5VGTclOQWK2wu1
T7HJrtgfuOHInU7vi0kYM29rYJ7Z94o9JquLrOU2XdZwyyBnNgxCRtD7wTAyo7I+Abqnx6465rTK
m/wQ5MSEQyOu5GUiCeUhuce6iiYhHy1y+L7Zeg4gpJEexRmM37X0bNZPhTr+0BcRs5X2SIAcuDIh
DkyREu4CWZEsmNu5ISGPDCkm9TokXReHV1JsMKEyR09u/fQehlth4XhWDa9QlzN4aNZkJ6MSO7Km
uW+tK1YgznbxwRZx8t0dPLO9EHXPG9cZkLRE1shL448dRkONZImrLLIycFGwajQJHNgwwbecb1ZB
36t91bWQFEHwBJxVOvFsQlt5CAKruuAbMytR5+GR+KnBshGGNieJwmNh8YbZIxHe9Da6ITBqkWxd
KR0t08H7llmYxZuHs4sA+LIwdxFBtsGWto6948rxQ6yAuU74UOFLzsmnuo9Qn/KGMDtz2tE7FsQe
vAL8eRuPS23cKOA3NEi1LBEGK2c6YPEwXvvaEd9gb+vveBqGtyqfWrbbqBNW7KtsKMhkvVlsyvY5
xZUvLrerNn0Y5lj/mjJttk01NSfhTMlV4tfBJkq95HNRd9E9SZLDtO6LHDBIK8w9JuD5Sjo13TDD
z15JgueTBEmNLTtlctZgvhqcWHOihK2135loy7A4eE/vZYV/w6Z+0+GhNr6Uzv/vDs/Fc9k+/+ym
/+OP/KWBcv9FW4dmNGVaWja2RS35r+6Oaf/LFK6NoAlP+9LI+R8dFNWvv5wBdIew1Vuw6CBWWbhE
/klLB5vBT+Uhge6JgpcfAMsVEFo870OdrQm7IE+jybuAEBVYa9vzLcLp4IyMzbpvDTZmTP8Yw8YV
B5YqvKrKGZGFEqaBNlR39B3vc+geRoGJ3XPUtDX0pNzwEIT0LNe9MwDw85tc11dZ7HqBv2MbULjj
VUc6aDyh0ffRfwBIAse569q88C4Ht2lfs2i8JQ3Ex3JnG/7ajT2fuQF66q5tIjhGer43Aq2tS93B
s1lm9RJDDh3vVO/xyfC2lZOVi3XKUQVYiCJw7pA3Qd/cpGCc7lUTyqc21w66zLahjqXUkNYXXqli
LAOz/GKAeaq4xOzp7SRze+lu+CaB8XNZbAkeCq45r3lPje+PG0NW41eIkmgKUC3uqn4GHqliQKUp
ceyoN5zYCNgsG4TF6CI/pqCVv3qtaL7YrYMhwKoS+VrJ4DWf5quANxbHa0aQJH8Jz0PvOdeJSMyD
lL617VKHOgbKc/4bRza3fUpw99qcZ3PTjeRNrZBZyQIIDIW33A29eTVaYjjQkyhu2LG1jxPb+aOt
5nEP62C+la09n5A+LJ4D0loNZlYjOXBKSr4xHsRtmg0DuO3KNq6h64IBEB7nymqyEO535UOsfURW
QV/dIKLw1wOgSBRPQWefXTHYn40qb4msoaBxXblRv5E1gqjCx5dNy0Bf5IAfh03SL8gfu+y3lFmA
pRIrsHNGRx9yN50AxoaN/mrMRQ2uKDf2ECL10Y1t/YohwT/GrVXfa3MOr0j9qC4ronmLvauN+Xrq
tTdYUG4Ht1vKO3/9HWW3O8RnQywQzHViYmIjjGiQbqlOad1GY3lCvT3m1cbvwiaVO7gHSGct0Jer
YSS5S2/NGIPt679n1P8nTam0Aya6/3tGvax6wiA/uq/++FN/TqpB8C9mQhqRyETfpaB0L/+cVCVo
v4W8CJwEft7SOP/vSdVxoP4FNkkdAdJTaS/gkD8nWZsPlHS42CNip6V8/o8mWWcpsf9Py0VYloXX
mZlQLD6vv/eN4A6NPeFc6ijKkODXNDWsO1h8mkylpN5VTRpAx6t986U1/PDBjyWE5KIMTwaoq1NL
IRrVqW9dVkB+9plL2Js9WDmK9CAzHoK6aDfQpkAwVGYn1xbC72urNPrvqcLDRQh3/ujaSJPqIkjA
FTOlVKYLE5fswoHITYRwVmSqcd8Vhj5UDdLJvuyn37QNP6wyPAHX9WyX1Y1WBAeK5f//oS+bIrIc
qqGuj5Oyphs0nnIfzT1Nha5bvhf3/cMQufnj2f7YB/65l7M8cRZXhwYwYgWclgvO5sfr2QbSTgh1
9XE0lMN2PH9ZVGvrBNLQb670c8f5/UqcTpBuErEiLdbkn6+kUQToljx25MFNu7GhrazkDCOOdJLk
Hsazu5/jNPxNc+x/+Xo+DROTRZtaAnjVny+amjaWlrLNj70XE1NhLA6CFlmzIHVdEPPxjx8mqjuL
bYkVAEr92PKNqDkkZZEC9DdHkZ1LVejd5FEfue5z+fDra1nLfuPnd4UvxtuK5w7lx99EJtQc8pgc
muTYxFOORDIOkS01TVFtAioQq3iOp+te9aw/bIwPkHS6eksYa/uPvzMtx4BgFBOgkM+k8vMThifk
zwSIp8emzxatQju3xIqG4YP0QEX85mJ/H0PCtCzByYZ+OtnTH/ZgqpG5g6olPdaW1rdVoNpNZ/AG
19jVYmDpCXJHvySL8TfX/fswEqbvWWh6PE8iHvjQGuR8PyaRRwB7OTawwgZ+zdHp6R6UCTEEv/5h
P1zLpXaPGhZ5ApMq0oxFyf/jG0lTZbSGWCbHxGID10x081a1qeaLiMTHT7++1of59v1agtAe2se+
SQXww4+XFp1nKIMxpGc9Wu/1mlOeOIO1+fV1ftZ9iD+us3BjPSYZhqv983fqvbxVHAYT8hzIlAa1
l/Kl3LlEvTg44j5OqE2tJpx5ND+AgRMOWkTx+df38GHsLPeA5pqJzvKQvtA//fkehtnKkkZ03MPQ
sjG2yHil9WJE59CZi1MVBWLDvnz+zXz+QUXw/tVRlPHFqRawhn7sKg+RB6wl9KFtA6T5rMC2nzzH
na9q9qN75dQkp3bGwlylhxD563CkonUcvXL6hiWhUa817oETOb441pazAy11/qJT4/bXT+d/u0/O
OGwNfHYH2K8/PJ5MOOGIgMA4mI7vvYD2c9V6aHKMsrC7Ro+NcVpjEEjBo26NaszO5mDD63YIKzz2
WeVeQFoIj5h0nStpeK2/I+qnSgEjSH/Y//pe/z5qF0mNw9mONpf3t5OYKQnjo1+YkHNikgyZwYPI
yGNtu+2vr/P3NxEcGz+Z72Pu5AX5sDYmhs1DMdrkWI0VhU4aA2QxZ5W4YK8u7n99rY/TOcMzwN4e
2KyOYlHNfHj+c9CKli4D0znBoZsoCIcNot5+jTU0Q2NdR+t6Ajloodp6Mooy2k+V6H7zYC3zXQH1
w6qy3AZCIZ+WP5sCbufDd85VbdDOt8OD349qPvq5zWTaycmpj1Ff61uOe+aLiEPY9kQvcBaq4zTi
f0PoWVH6ERdkcIYn2ffzDSJEu1+1TVoryosdEB47K/QZPiamHfD1dzp3wrcBD+VjMOf6jEiGDEvZ
KG9RYGdI/QNxMVCxrVeopu070WfevRfX5oEWknUZw8ogwbxODKKKRn07R6HTr/IyHq4LZXbPeUg0
ujbYxnE4n5EmTGX4Rj9b1KeyaNChl/TJDni43XaX+nFPQouvlj1CBZRnRW+ZhhwYnNeyL5xPI6ae
ZjWFA6KfFoLRWz507rgpCJ+Kweqn8RnrckHeLVOLpYbkpY+ZvCF6ijeMzYGNDoJt47oMTTiPIzXK
nuARz92PrslmiNRWpEE+hH4qXP5T0IwquMMqwHjj7Y+yXVZJLo/f1gBF1jJ3wi/xnzQG082Uyejs
L3+2FRW3QXMM7Esyttg1OAY+yMqZz6wz+WPTzOP1++MNvbHb2mVs3tZOE2fklvh5fAytyHNONvyp
cwayhCwcHaf1FvERs1VvzReq08xQgTUZX8sqY0RW5mSZ6zy39IGeFs9uRlHQrpVpxjQsEvdzr0yS
zuzILG8WYs2izedzxjiJz3BxiKVt/ORFmZLwuFCpOYJeT48XoQGLAmZw51NQDgpVnM2zLRw7ecnh
c+8svBrPqUBgsuKlyWH5JIW+FaMxIQvPFPXqoZmukQoM8cZ3reRr7nVMTRgugZ+ZQLScZRwWC08w
6PFurOeYhsBGT4vY0ioqvSPTl7HkF50+R+NMImHI0Wtede2gbwthkMq68KU2fdxiLUj5Au2qSEcN
gIgBtsUsXD8jQDFRrAeMXvJZUUSFONMOfcyJAa+p8eDhm1m4Ae58jow8PWVBvpUaRz9Foeka8Wez
A7dlARcklq2hQb2ejUrdAg5Njmagyosxoh6EcSrZeHZrni2n1Keeru4B1Wf4EHX+tnIX679XZueZ
q63huvjXhfb3WYIUiJr8tOhSnKcAmgGo7QJT2IzXKiOa1jQmDSfYtte0cgmOmxAFgQYi9YOnaj/K
ZLhGezufUkvu4hhTE7a0isAoh2aegUmdqF9Jx5+vlWeBWpPKkoMnWmIOl+z5Dra28lvnDF7gWk2Q
wyidTJthDtw1Cw4RyU3yyQs9GE5tbV/k9KrMPhPruivHfSaJpqbgvTi9KGXLmiDlRMZ3bTy/QNih
/UinNSVxfYPEo1zZADuOhhl8aRYDL6WgOkcFFbCq9bX9tXDckwboCZoyuYq9BEOx6z0MQ3hRlX70
paN8tqXaPZ3ivGACdpc9UmHPV17iOGd84s2tleTtyRgIftIaiLPfzEENIx62nSRuq7Gj9jv+rvow
WxU0tDIcQlB0kZOerMqtrFVoRP5lL3JuqMpdso+G2dafhHad3TTmpEt1A0l+nWU112yU3HgzeswX
mW/mnxTUpE+AMcb7GT3FAqoHFk8HU8/njDTDhWnk7+jDBd+AdqvjlHsg7WlLclF20WcVmXeBGMc7
f5znraP7frusP3iSqpqgvqRuipu2A1Pg86YBnDeo0a7sDL6bmtmLZMHEWlh67dojgJCpqERK44as
CH4k/UOdcvShXJVtCrZ5O6lNd9+Pg1uvVW0X163ZPfq5hv47kiLhNhq2YQReJN10HsShnUht3FB1
m+3KNBM3JgSqnef30ecujcYLlMubLgnHU0rSHsQFpJdfHUj04UqUsL/WA/PkETV6fMKKA2PBHoF4
6aFgYKbsHTgi5MZtPit/W8yK3BdcQcj1hqfeLYO3zp0wtHmlZT/YhfA/TyOk9L0pEgNawIizsOrZ
j5F3eqi1lleT0XiLtn9eO1VVr42u8Q+coOVBTpbdrWpE4N9rOwi2cO/nU9M5Z79wzbMMFUhFV1qX
iKpKtjClD+cgl7d52IRkRjmhw+E/jUkEiJX1YBAMvba6XJ74UeFFCEypLMJYI1FTua+TNttbH6bI
cWrKFi0g2TABHXTo2CXiozAS+xFW6M7DDQOhKnEJqG8rIMStA4DBSo9h2thnnmCyceBYNUNo7Qch
GNiyPHuUD9ZhIe2bqMnFAcSJcykjkB+qJso1FI21QfxKv8bU9S5HXPPcL8wtJppmPbRj4qwRVyg6
1MQy7eOhtKGpjEDCozaEd2VOzlVvBtW1qQmNoghf0eNtaX5v58yoXFpTQ75HR+A/CdLZH/hq0QWW
qqAigcfNj7Mh5+8dx/FLDL49hXADrZtTy6FdQ2xhTXfliGSgGsQVJ/Ylg5ySajhY1Sm35o63q6vP
Y1rkN7Unumt0U9PBadpYrhMZHIpJq+MYkFc4kPJ4QbJAeE57artuNBQvS940uXq1bD67mH13npdm
bygpYebWfl0dAS1QS0pz9ei39deCj96qpkL8I4Um0QpDxPBs1m4KJ8RoydCte/ayqG27dROXZOCk
cGaIZKOdV6VbfvFkmxX262hIEhbJ2sFgK512W0bRfPZlX734Vjmc9JQaG5ro000TO3o/CyyVbpB1
N5Y5tC+pypizm5xVg0lA0bddDy6RYuJTZ/al375iPyfiwnTLKX7DTtKQGYYskhe7o9XsdMZb48Xl
eRK1fZWMov8EDHR4cVUSPEW9BB23wGzAvpFBKFj2sGf7xZqKSHkwPHc+IRYD1Ft4w+e5w/pmZgVJ
l8EAgidtUjiTpEqs2UVFV7M9+5sOuc7aoaGOgzmfHO6qm0geSM2zOyY5HtORNQNo0Vys8773AO0S
idCjHW+mgxUuLmL62P2mc+2K6WwmOSpwUpvAVGFjipYTy4hFdYhxmUtmn1YbD0kuzZ3MSNKpWRT2
jll3p1on/WvN2YgTBmSHkkiRt4Ym8NcQ/weMP7Y459ivbZJrbTUdPNMJH2dhO8+GXRtvNlHll2Gw
sPZLnRJ5zMdO7iQ/WcSfr+xeqK9h7SZsJ1FdNm3yiY0xceChB1wna+485zGKFiyeZnoN85BBVTya
NDFXZmDc+cOUrVK/1Gv6Vjtq+WhxS6x4+FSL1cTmhNDhmBChEoB4wBkbh5xbreWUvGS5TVCEwTkZ
lVZHyoS3pLYZ9q73xu9QM+Wes7y7bpQtdxnUgXVWeCe7LQhtTgYLrW+/CyKiWnFBGhs/ZDjj4LAu
ZlEQsmVhUOeD46oP9vbcZKuimPM9rKfpvvFICrX7IDqn5fBm1CayY03IijcM9gmZhLltqWadEjXn
B2lSHrCnAbN2rfp9HXfmS9bhV+WMz6rDRugEuceFkJU0OzRg2KG7Kb3EkrTPSEVcOWy41hyqPfo9
0/XomRZI0ck7CEVYnlmQWNA2NbFVAeJotoI3k9WaKC1T2idd+71TiIhqo9J7y0sWFJX8qmaj2CFY
9C66mtoBFP4jFCXA18Zz4rm7Koxn9inyCsnzqTCap7HQ130WnnAqfqpVeGbKpWCEHPvCU/otbaJH
S8IXtst9zW4aIDGRzGZCuwn24srvyMsWJmEqamkHGZb4VC05zGZlv0zSYmNlREzysX3MPdVtpG3u
0r6+mGJ/xGrrvWKnQGRWUNWGcsKJIBr7/rN29OtE3JeHmmvX+Hkyrmc5R59NujnEi6kgO7mqRnuL
ABCysrO39HZoki/TMEHB7OJL0Xwyg6F/aAJEknGb3PtOFB/8UWZr1Qz9F8NW6E7GAWQ/Z5hLxApA
Acmt5TWfTbr2if/Fa91ynxSNF2zaeFTHpPEoj47oOdaICeJpX+EtJhBFZS4uVdQGMF0NtYsLvEEg
qL+ZHoTxk1HnFHTQibSBubcHslguuqAgexkICyrY3FbL59lNlj7DZPBGChck1hwjXMJy549ZrVZU
NV0E1CZI9B2phZAAMvZDB99BTH2FawtkY2tUKWxbSdHUa0eOnKSNr1Vvh09BlIVvbYgga8VVaTEI
SACKrQgHqY0dVByLIoZ9v6mYXqgzLT0NmAXhU0/AzDY0Gs4YlS1ADOnpqmGNewyacD4bJNquQZQZ
225uPPMqNUQybDs5c+zofaalsU3R1lnL6cRKpuF7qu3xOvVmCIlWpndWpLJTnI3hU1QYFLkj17fu
rFZ0GHcVJ5FID+YLclVPnLt4WI68sqvmdSzqFl77wNYBl5q5ry1HHdnb89HkaxrQsTigb8Qc6Z1v
Ibk0QdV9RVlH4oxi+7dy4/pGKJB1AAXQWQF81yz5RztrWUhbJzw5saAoQBv5HPQ+NYKlU/N+vaF2
DdI8PEWSh0PPhtTbPS6X4sv7f0JUM2wlj2N/5adyj5tNH0BU1s9tAXN+PSmbKgG6pOtRs+1BErj0
enTp3cuMh0lnWWCy6IjWWArFZIHTRpmqYNNn/GOODo6UMRwme0NyizgGyOnRSOi9QrSfK1wTRztJ
+UTmEX3bUni5EUlufSl6k1+9zEzueZzUUYlyuskm9rua5L+Dznp9nup57ojm5nu5IPMfasGxrxni
GmX/nDZ7tmqLdq3PfbUZsnDMyMCkKkLxksmgR4YdmogGKncQzTELsYcx/k1tIF6O6meKf5hmspSK
YqAvpELtBTFMdpRkECmA1Yx0tesgIruXedOZV8IaxUWVajpkWlC8CnV2eh93RlLq3UDGCNv/Ln8E
H69vYySqHJNIy+T+YrAnRkl1DQKHq2/zfnkmeU+XzeIf+a2mqwrF4smjSLleIo7PNvrDfbWU4tq+
1GcfNPY1zIxgU1WJ3nkuI6BzF427HJYPzFPvPkL6u5UxijJ63tTzF1XPVPrml8Lkj2QllhGffJkF
88vTsryJAWs5/nwe+KAtamkpyBU1zC+xJQhwQXgo90nLuI8NttcW0a68kcuBn+TK8E1j9roYUkaT
o/lQeOrVM6XEEn5oaQ+fOpuGvbTG8DTEYfUcxuYE3jvm1TFiXmHXIUVLjF14Cmures78tjvKZjIc
kJBDbmIsz0PrjsMB37C0PcpfYRRl7IDJ5NqjObYvObeoz51cHm9Biuapr3hM2J7suzHrgPotL6zd
ZvG3Qhc13oiES099O5zI2AyPHSVXgO+B0T5rmLmRSUUOQ18KTobEUybfl160wzq2yGWuu/q1xDu7
ljTz9u2gcNl0/DpdF/KyT7yBYT9LKhal3HeKbKgIAdbZoQR+roshfFII0wXKOG1d5EAuiSrywpPI
F7Fpx8lHbEqmw73pCIoftEWDjVhGwYg25lLUgpICsh5ysQPieVaj7BkliNlesM7Uz7QiDajlcc07
XSkRbipOp6AmmR+ly5MCFGY8aA4Eb35Y84Vlt4xBZRKX64s6PCWRvehogXMdDDS1Gz/wOfYFXjx8
DzzOyWiErelLS7Tq12kI6EK1bMgVpdQ6Ig6mhONpgzC+tNqhvIrHrn9IzDH4Vg9u+JaQ+HMaBP6X
FbEO47WbjM1uFv6MghX6yXGQTfiUekKUq1aBJdn4FQXuDbK/av6j/Pxv6djvpGMSL+MP1fPNc/f8
ZyTh1XPx/T//4/yclN9/5ALQ11n+xJ8iBw/hl0M0D/Z/+gOMP/oHf4ocfAvGLOuHpB3ts2+l4v8X
YpbwFhFQ6PehWgXEESK1+IsNgPwBGhcdQCIPaQggf/gHAK2PTQW6CRyY+Rx6URKW19Lc+KHBP0sH
5NW8KAjCLU41MZ8BWPzwNH7f06eXh8hDAN6nmYNF0/pwCVpIy+ZQasKzHDDZwYpM1FXg8Uj/W1zy
/3GV5Yv+8EUg8kwTLgl98MuvrfG1mr534jeSgb8/q5+/yIf2pJ9ULkd3LtHrW9+8nZNNo19+/S3w
ui+f8mPLA2Us7XqaPDYjw7I+mpXb3AA7O+CTEkapXivav+OWCcHesq/VBxHC3UVGxuyZ9yzRrdnv
ptaZttB/rD2GynGf1Eo92rF2EGnrNt2ozr8ltWEQG/aixL8rL+F0oMyN000DeSBheJ+QFhJTYO7T
h3kppfmpn1603kB5vaJYENQQS4MW4q41HHpST2Dm4LdkQfM2GZFpZ8TfxEY2fbXyElVxoCBTMDZz
/8IMtEd/CFLTKhZzfDYbw2P+xtCqTQqjsSEAXEZFP4E0JdYBhnp/2UPa/wRRO9/EdUxKs9+8enbh
02ss8O8YzbBpfY1YzG4v3czuPk3l7N6OyBbRrPv5tkIUzjYHnE/eW+6uxdVDaG1tnQNO+Fsy96bV
xDnuzvE7PoQF4dLX6bytdGDP1Dtb6xwCWz5UFAfWUdXHt2E6jK+yAyc6aIfocC+Ew4Tvlusl+vtY
euGXuEbJsSloFnyiOSkc6J7Wd6UmI1/TRuvejMYlMgiTWPco7SSIkWFAyBgGkw9aHjAqjnPFMb1b
0ZcBMDwLb1PUYUfQAXUOEF+gl0PIL1hmSb+mZNP56z5Pjas0cr93pFTSru36b6mePrna/i4hyT1N
NvgjtzeSLyR7koc+U/jFtNdYeywr35cdsSSWrNGHtDGnVUpzb+LYQG5Lb/J5xcR9pJOfnQop2kfY
BD4JkI1/UQR9zIo8hlsHcsK+b8cFmUTgelQ6w0aqWu1G+pf7yrY1RSHPi9aSbPJtAGr/v9g7r93I
kS3KfhEvaIPka1pmyvuqeiFUjj4Y9ObrZ1G3Z1CVSkjo+zwP3UA3qhQiGQxGnLP32mzEcy864jkz
Aw5TDGDOYl1VabvHbpIFqZP2D1k5dw8t+B/Omn7DxID/eZfjaV0RXJ0daWuD3tTKboufyr7xfG4n
ZmEj3BTUcjcma+d1S4hmekhp0+xUjvCQXAVIB+uuZjeEUSyiOZfoD6kEMLEC7OrcoKhP9zFplnvD
rsPvIdAC4HamFl6bg0+NOYtpaa1sQ5L6QaHvZooJtp+iCesqkdrHSdUVhrvlcEOw40H4StyGmqXt
GxVbt65RRJcYnojzrtgfYdaED+v0Ot0XChCHqm4xp3Uj/CaUteH3lg7kylcDngtL6/AC0Q76bWNO
+015q103EE4vaoiM32NfN7ZRV9lQlcn72GoNZo4QPSr3I4SXtQFg8TOnV5Oum37MtxiW9cBojCko
QJdfone3Hzk7zATRefi6sPMae8+V9d4Z7OGLZ4b9Nxk68Z1eVHrQA3ISxHGNbOvdpKdQS5Xzh5EB
q6uKrrgmFmR4rS1LXsku8m9G0ukfOQTQU2oajphEfDkXgxlNt1bPwTBStXeL30G+YjEf7uppcb6l
cXs9NpW4NEa2003lOxeZ4hRmVE6/Bn0kHhSZNZsWcQjoYip1a0c3GaDC6xOTE0S+Qo0/Qa7AHGfu
SgLq2dD/L3d9OOi/bVJVi1WclzHhM33605lFE5Bw0WwzrcCTFBo0L+Gw7xQe0H1bYojbNCppCMmK
7W2n2xXZrAL0dFxW8ePMji9aRT1gc16aWGxSH8kzLcX5yG8bPZpGOR+nbKoI5aPIlzthUq1TIYlG
d4rUP3jsGHZlmgo6gpF/cBqfMxJniS3ROtq+jrMEAJ6wmBNUCTnm+nq71ae6Pvz3VBlX3rQLMTdu
3XAxPpqE3K/JKeE+jOU8rkxOSbcyr6vvwLBalrE+u8tBeO3jlJxeDPjVN1JQSIfESR8Adu1/oZGe
dyaqk4u3M9NQJjk5mIgs8CqXxvfWlTQcc/buvxvMb89TA34X0RAH3uWIZUrhQG7kbIRqpKAY5bjL
KRhFY+NR1+69jO0oc/gNhu5tbCNaOjPLkPT+qKxQhenX3WSyd7fypbCWtc2LO7bNhr0vf9SuLW2b
wFm8ejvOm01k3lMVZutrx+VznxTFvvU7uedEHm6T2dBXqbYQ4CrKmPq4bPbL7hWCRHuAxeKRXNil
zsYLMz1Ihyxj8az7a5+iM6fVGIIbTsnkSmRjzyGtJZaFbtkYlNT2zZVHMeJQwzzGZO31xRHWJGcB
twRcu9TI56DF2EU1ZxRz4JOa+GCMjf7lrVNLkCOHhzc5p6M8uXcHweFlVh3DgvsKj+PsNSuj5kBb
upX2SFYRki5t5NF7For50qUM0uVW/PPtRJgtp9WiFs5FCMORQ0qDjLGKyK2oQs3bsxutD5bSsufB
T/y9lBV1iEpoWwfENz0QKgvRW/1o+dg1Ph2QN9jLIKj2WAZHp9KnHRNTU7q1SKHCNo05FtzQfITu
kR1nZvQaERfoPFuXv1K+4Qf6vs1jk4n5mYkU3YpYi27atPOJp6KNI2zEo0mt5N4Dx/GlZUParrrE
DMngk9H035OfGWrjbdtm892s6f2vXobaU7EE+MxtS2aqp4l/nlPWjuHvSeeXHW1r2OlvnJ5FYBBB
V7sF3ExnAQfQVnPG5KvsGu/Oh/CB+79zXqxusl/6WrNfUkdN13ypxC6uYm0zJYm2obZADZFkuStw
GfU9Nlq5NfFSb0koGK/f7nrr0JkvG8+7MRcYt5QlH74mvXBqeqhViZRedvOwLpmIu9Ep9QuXHsoW
OFR7KKbW2ipw8ZSLdALtQtefjh3n6BsQFNGBlj9tl7e5PHsGKh/NxtrGeeNixkB47TYy3NLGIIXb
hm6/4tyX3ehVWhzIaBJf/DDs922ItA5oNh9D4gx5/DOC5awpqThUFMCiAU8exgPO9M5sLGUJJA/Z
NF6zKEwHU4Xyxq3neYO/DxQzHe/pWUfbQ97gjPd7BopH0Q3CTA5clAQBN70Bkq3tOovil90V1BBx
D94a7kBdsVbjTeU2fLqJ4oEiihUWUe9cuNkGr0dIlI5B7hDfpv7g17QpV6Hd0ABrcwmgxJXlY4cS
bdex4LAHoiF0ASqlvakoG1L2FD2qaAo400AqS4WGZIfcF6oEgcraY6PrnLC9omfHbMPmzXuqgHrU
8Gq2jkpX85s20+srKv6qpwphyPx54VZsC0VlyvIT4/ubGMIuaHDbw6B/B3ZOAWVMSrAp9qIZomu8
TVCH0uVC71NnrnsUAwmvXjvVoE5NSiXW1COUKXzRjyCwUfIQYG3Nd7qgHUISRk7tKOQ/Hm2tilpS
ruL+sms1mJz80dvUwuZHAkMVBg3w/30Cp+VAdrbYDxUGR67oxo1Hc03xI7425sRs1l1SPJCcU2/p
XcvtrGJt3zplS5CUM5nfJjl5Kd+G6gHCImK5LNEu6JjddmpyVxC74/WQar+8Ci+MYcsvVkcrLCcI
65LLyAg8Llk5naipd55XDyQLR+Y+DOkbkUzVXiD+qZGHVbq7ZYcY06hy8NrG061JLWKdNaL44Urt
BzW/mxH7zM4ch2LZt1UHLwZW7s7J41DG87r2tChgtdpzI/o1glS5iejj0wfzvmgS1TtOmpLuXFNB
XBkWpLNFw0H3WnrsjiIVxFVcr1SOza7KFCRg4UsdVXil8ICvMzzoW5HkKDtLq+/w0qTxt6jrnQAM
F1KfqRv7LfHI5YNCF48dL0IQtSrM+CJOhbqVMlNftCiTK77qxVeUXDTjeheFmIFMZpN7Kjt0/TQf
zcTP9kQVdIEWZw6Nwaiyb22vnm/TSNQPCizpFgWAS/9vrIuNmIXYjm4drsM6jvc5gRq7vso4kut5
coxSA6+l0RIyWs/FheFrFnXd3PExSpeRNdAi6sYsu2jkd7b3xlfiqr0rw+9afV2bTnnXVyleKrPs
BhyvwCJg7fj7VIubXeshiTCLgoClzNdoztQ1T3Ezhs53O7arJdp4nm5so03vpNOWuw5LxFdRs79a
jUZsXk+e3+I5jd0j9BX5AmRMD1cVnOxnfflCCqNQlLy9OBil7C7ixLOv4qJpX2RrOQEA0uEIlbu/
GLQp+9HaKVKDGFwCLqg2vO1dVfwsGhjPvTDsV5oppckrotyjgRPosm4ppwv8AhQ7e2lz1m2wI01a
az9Z0i229PcN6th9H1+X2vQr613vi1m6kqb+TIRolM87xFrpOu2LacUeb6aVEpO8vepIFtiIqWYl
S/M0IFaTGFPh6jxevrbHiVMFMlJrxqCF37NR86ZJikctpy8lMd1FrPIrCjdwxnz6VpmhXsiEt0i8
oq5L19ituo3Dznhf+qJ4LLOivGzn3DzUNR1c9vMF+ghIDpnyOrI1m0ErAo5LQvs1tTmKkQHUrgEE
5rnVCFbh3OntOcUMK1NLwieqoe0lH8X8lq1i+joaVvmUVln1RXUEse6V5tCkSkJgB/u+XDD/RHOY
HKZaeWdbxiDXbzXKrBaECnX1kB57s/sVDR49PMo7l8CF5IXFzvaHVFB7JuDpG4Kzr+eyBwbVWFq+
b5EcrekKlZcQbmC++pVqr+niR9cpm6FVaudpA4PDqRD8CPRpNSBh3v+fsOngLvNN81eda0LiDdv5
SDhBd5thptjYmAuex7qx+HBhpjNkEd410L6+W5r6ZqfN8A1V1MPcoefaudRdN4BKjD2xcKzsSrPI
qlySE313aNfow+p7R8+X8HBC1UTc6bu570mOZMYHmlfa+xjTIqmpJLWssrrDqwZAKCDkI/pOCZrQ
N1bCFZSDiKbz6D5y1OF7gkLxW1gQf6Ei/8Ue7eFCV4a556eYiOar9sFO7J9u7tU3fdlOuFrCnkRb
xC/ctym98klx3Pe1yx0DEryvFgM59RVuCnyrF7eP7cekJ2M77RJe2NqPV4NkTzXFBOM6pPS1Vmze
cgZ5ZkHObkY1i2OFxGzVDq3YqlyGr+Xifc8pjJMfaqXXArAQAfIapxizZnc7YmtcR/0g7+XckJRo
andFUbSH1puKuzDRxK1b6dFGpMK8Jp7d+m1EYKPLdFDbukuiYwjN/EY6Y3yZO5nzYCukTSgZZ4D1
X1OJPTHO8H2z3G57ZSkMqKMOyK4TYLhRFZdtVu6n3sofWlbcVTdKBTKj1/d13j1GHREdo6sLSFfl
tIfq8C32pRukUcwXi40gGZCuFhSW31+ylXOPg41oo4mqjP1vKX93bdonm7xV3y3Ev18bryXFEahB
nH0v9TTVMXl3IfHzYbqhWgIKIGrMx87UxmmtkZ7tXyc5EczrUlYEuVt1qZxdJceZo1lc016f6vxR
Fj5Bhc7k7+NkUfNTwnpEBvlrHBEZ6vgZ6Udb9VGfhx+uw6nByc1izaaKQ1KFomA2aJ8ViW8s6PpA
Q5hy5P134GWL5wJFzdoOYeazK8w3lDt+NGZCJxfvJDIHvq/TMATdKF5djiBQei6dWr9jDyWonFEm
0jrP+GH7+XBhl461FZVFISUDPx+FBkgaLfwdC8u5xRds3jWj/7sabe054tV7MmHbxRunKSv6Y/UY
bhoPfLomnXKv+2MHmqaSG+y/JLQgSv7EqPC+CoqBz3UEbj7f8MxTH48Yc1P2mgfux16AbxrFuESV
zMlqz3m8+ERp/q6y6y2jQe/VPQIpgPH+XTx2R2dkn+TWwVSSrK2jkwZPAu8jj1S++bjCe24o7GZQ
bRwTSPCpol1vhKL8aHBhsRc9jqnNJyPtjSu9BaT/8VCnFhOC7nC2YdvDU+cz4km92sgcfcothpK1
7C6zHPKdqFO2nEzeVRWNxR6Q9vRvi+QMahqWYVGHc/BvnAxKRjvGb3KrAjB2zspEi7YSNSU7zqT2
J9d3auNZro8XmhaGi13QFifmgIzFf1ZKqwPCWy0gZoBdWNy89JCZVDTJt6lu1WRQQczn+KrLx/GT
8ZdZ8XelnvEti/6N8JYezcmsmSJbxXoWNYFXaBTgIWRgmR6ePn6Iy0WcDmKZTMzF14Ylw/x7ao4G
n4vWN+ugbSndukPMLiJyrfA6N/U5mCcAGX0H/L6s2SR/PPS5+WOZWBV1qIELP/rvoX3HHo3ItOql
SDKhQXNAsadLIdjV9CUpPGIHNsVEZH487LlXHwIwe3OerIn79+9hrcYXpZswrFul+dEo+icojnMQ
CWat7zJ/Px7u3AuJURhvDdBSD6/x38NFdaUb6IEYDnjJY2VWew7/I4mfrv7JKvPOVLNMWMvH+skJ
nIXmlFTqz/M/z1LM3fCjeZubU9j9JElgXGnQqPBLoHcR3qy/xiSOBu1AKf7jyz03acmmFK6wLTyo
714a12pnvACwc9zIvnOIzLtSEUvsx6Ocu6k8wqV9pdP4PHXX2nhSOrtg6XlbBWCC0oog/psskFR9
8vzOXZCNcMCzLarymBT/fn7Z2Ml+yoEBDUOVb9DOfRNe+QnU/LMxThY1cmBNwYe6DhBRk6xZ722v
+MzxtrxNpy868w/oO1PRcd9NDj/1htps60Cxd72KOt08mkA7yNEcki+xxgqDRElfAgn6jYK0dsDA
99mK9v7VA5+O5QrNou5TujhZ0WwoQNaCZg4igHKQL1qxJvCgIpk5RfmjfLn5eJq8v6+MR7yqzz4K
L/bpu1dxrPImTD9BATb5whbTHaFz7idbifdz0aKH7uDih1eKUPbkBQc62JIbl1cBURLdulFlssZT
cOmm9DI+vpwzI3ERnuPawsDX5J5ME79JknmavDJgaUO1pDUXJJA+qjp9/nicM4/JcG1TxzC37I7e
UmP/6HULVWSWX7tlMCf6ts5fNS9fp5lcBFfHj0cy339jrb+GOvnGUqMSi3MDq1DvU7iXNlHpg/vf
tEksWb2cnyaSX/YA3sN6UxF8tNGBtHwVHFm37UzSd0r3d282lNGK2qIAXtgIvhwvVcfWItg2GuL5
KoTWeW9X0kIsSreIc1W7zU3iT49un4/XQ9lRwZ7w7a4ps6WrQSTzJxcKfuf09eMLTl9P5wWAS376
sSPIRrN82XFPm7h98QupXxu9dz8JkbwWc0foRp7TP81RIuF137kkodKzFgeBLyhx6MwalcoQEz8V
IQejVhC7XRb3avCuoMDOEH+zatsgEl9VCZlYYZ1a6DCHEo1WT8SRlmrderRLG67WPGzaFo8e46Qb
SnjuZWajZUgzPyQwsIw3fjSsZzcaN0SR5j53y9Q4N86N/t1dhF0fz4Azcw3Ul4GCg28WW/5lk/DH
XAuLvmL3MXFfUiKeesMHdtnLMYjSGpE8mbxD8PGA7zc8lrWEXjg4eBYA9snriieh7wdVlIHvtaQA
JGWxrUhJvRSWavehF7WXMaXXRzD20SfM7TOvL7s5XZCRgWbl3ZmjJjldizshcQ9O05deEG5Y0e95
xKie/vrXF4nAg9WIWgf/nG4d6Yty3pw6GRR9TVcEQ0dNuZZAJawm9QF2WOKtGxrsYIBMivYfD37m
OtlXkZkHtYqbfGo9dwm6pOwkJZxZIJLVIB+jxesNN7X+19sAcPW8Txh4OV6R7vD35KEG1EQYR/MA
y9HLNMlhY3pQNevcsv71NGW7gWAKYRSnj3d+cdWUZRf1XY6uoBs2s6DwaqU3w+CIHYWnn//2Bto6
tHn2NzYEBuf0sxUluZJ2XnFZkMoD7LyypIdIT6fJl8T6jwd7/wIyGFsbtgYODe3Tz1eFNiQWcOSC
WbMfY0t7wZ72Mx2tRwSBn+xBlnf57y0IQ3EsFVwan5fTPAoA0skkNYQY2BK3FrVSv3TI3837eTUv
bp7c/Gw3en5E+D/I2JaX7vTzYivXw5CcBZXRH8EsvpZgKK06q1D7ipxEZ/OTLIj3c9/W2Xgv6DSg
FnR7/56RDrQV3LduFmhdd5zyPrDtjAA//ZNh3m9slmE4GpK1we7jtKAABHRMEn50QIbiYgiX9kGN
fBE/nhrvl0pGATlosDKDpD816eOQGUnJM7KgtqhoUelBU9r9dqW4S6uWhjqx7RZ87I8HPYmccYha
YFQWDvTtDmSGUzQDmWk4AGKKCb6Dj33IwXiupcqQmft06Wf47SsyJ7AZYJgDlO/OWD9ko7v7dqyi
Q04feUeU4OM8OdU9QlzoAkqxOVi2BdViQkAWJ558E8gDjkDnk9/+7IMB/MGMA+xsnz4YJAlxTmcj
D6hOy206+elRG6lzfnyPzs6yhc/nG76J/PHkG1bYFZ+RqMwD2bo5QO4+0DOYmG772a7lzAtLbA17
W9YhwRn2ZDa7uSVVJVmIRmUhZAnjwyj0cffx1ZxbgeAVUoYDNEixY7mnf2wBZrBFY9RpGeIhHC29
y2cKAyCa+ib/jl7/3++iOTMiE+WTsTCSTk+oeN9Fj+Aq4+wY/lzuXZ2Iu6IOXz6+qnMvDzBG4SLJ
5WBwOo3HhkDRueTlyRPHu80mgxZb6Pyk2VLu6sjxfgw5hB2qhc0nn6pza94bAJLC0ZlDD6VTPbbs
PgNjb960UsNBEe1U+gx794Hl+pPRzk14jj0mk52T5bsiGTAEJKRYlwMVqWxfCMe9G0xcmR/fzHe8
lmVR4Ca6Jp8jC5nzybrqd+bYOZTcA68b9Ock1ssdSaXo0VKrz+nNucNTanjluivb/qaaZHbt5K61
jz00nTMmNhrLZPcZFR5z/BnoMbou/ex0a5y98+4Sq6bz1Nn//D2R67DRnaEo+NqMNm2Ctno1Wh9S
oeU1h8T1XkhOVWuXaMpLIq6S52zom0Pol99iFB2zWNyXQ2EfqCL5KzFpauXHXMfHN/LMu0ZPmy2o
61oUF08/iLnL75CMbLcHOf9Us9HudIWYMszRr0yvH4915nYYbxpjZynUsuv++3aY0Cd0mI9s7UPj
p07BYVM4+mszkW3o+nJJVxTtJzuMMy8dgeEGtlNOW1zkyTTp63wa66jk8lLnS5xE0DhwMdHHAH1r
4c58quqh2qDG6IN/f63Q5fylIsUG8XSltEFlJrXXlAFntWs8fjVV6fyOajzBz1n0DJ03+vf7NgZc
ygCmwen3NHWPdwUTqF2VgaZH8LaNHlWCtNq7AehBUAgO0h9f4ZlvDuOxh7L4sLFZPLm1RVjbcVJy
a8c+onNh18DEq7LaWChi/5ehfNzvnmDDCK7r74mjXDtpC8kRzfBLeQt5HLem24qLpDOMT5avc3OU
rCWmp82y8q783SOJkzOVgaApukeoHr8cp3oE5lmvkqi68zC1/+vDEQsYpgsTEBntk9MX0BjptZnN
LIPZnNH4ucN93dUbRR3gk4HOLMyU1HUHvhHbENNfnucfX1U149bTQ46AeeS8ROO49+bq8ZMpYfEz
Tjb0f41xMid8jahu22YMBP3Gyk4SdQRR49ybHYFKYT403EVY6s5QK2hjafRUDrWLWIhebefVGcW/
DjWkTOj02kSYapZhAGzADZ1YbX2cbTu+M33SvuWEQytUutwXhOUQUuJNa2Sw4SF2PJoUOqx1x1ho
RiQlG/ezXyC2kgY8jbJo6r3eQ/V9A47dpLnO7rBczOFZUt/EZALuoQJPhxzD6HVvxcVVr9V94GX+
I3z2Zs0dznYFtaJ6FSMUDBAnQtEdZrUNu9hBLJwNl6VtJVCO0m738e09Nzdtw3UN5om1UEr/foKg
T6p2EsxNZMKv1di+kh5xY1vazipKTLVD+T+8duy52exRvqchdDKeE0+ysqJJBm0VLzWn68HMDkMr
P9m8vi/5LcRTGlvUMinT+SfDAByJ4UH7ZHHr2Z1SSY1m0PtRZU80oa8QpKw7x/wW1fKTI5N1flyq
tNxRDtenGzJfgcFSg0NNpJzmLzGB3DD2be0Oo4ueb9HMcMapnAIeQdZXm5xsCZrbkoW8MvsDCVUr
Jx20g6V32s5obbkOEYYy4dSeficdbD/97hg9B3Ug/2uQNNHGbw1B7cWdN+TSPJgZPn5vdkjjblOb
mKkZe17K7wP6Qf3C82Hcpl4+7+GeVTscXfx/MgfWcdOmWxd2wXNlOZ89inNrugBAC+WWMoO1QMf/
XCMSvXEKmRGLDkBsoru0mgZ9nxlt/8nMOrcW/THO6caoVz2J92CvAs/JdcJSREe+Wbz9+HVZFpvT
xUhA66OvQL8NKunfF6NXpiorsE0BTSdvPS2WRd18KbMYTX0zfWI6OzsY9UrOLGDX3217Rc1iJHPe
FS0WBSfReQ/tZ4cCFC11+1ny67mFQFD252uBZe/d5jcnFkykqKiCOq3vAKKJNaSUlzKvf7UJmoVY
fHInjXPzYul5c4BFQkDs7N+3cm5Uzv1ln5aOOTSR2TSO3lwPB5NaPMlKJB/ZqsLxrXzrPtHDOJgi
TA1RmZACHnnZzi/t6cnFEoQ9I4xAVn38pM/+eiyIlJGo3/qnC+Mwho2WxWxzhkr9svzoOTb7h9xC
R/I/jON6nBQ5/i6Wub9vQ9NrU6zQ4wWcRBXVnPZVTtqwKbv6kw/puW3rgralxLL8yz15D63Bx8GB
9jJo8YzEDRLXQd7VpXNMPeMGjP5jkfufFCrOTeA/hjzdsKaznaPR04tAG8Z91JW/fDtH3C6Oddl/
cuawzs3fBcRNLRrcNrWkv+9jO3i2mke3YJkxp29trH7DBBRrUDjemvJttF74AOuCFXmbVIvXQDMW
ZWaN6A+00Qu49/glrKBadSaOBVxt+Izitn6IZh/8r8zzNWR2bze6g/fsOayaAK0aBFNaM27mbClt
luZvfTCxs8BDGJX+LS27a6Q4atuy5Uu8flgVk5Vsu2IyHxSiaz72pvPJbDp3F/zFqUuJg3l72oDN
c9U0En9CMKv5MLezsWp1+wXz+AU105c2mYZPBjz3iBdnFkIZl2Lr6W1XKRmcBMUVQVLBHOhVV6vd
G53AIncwXDWLJv3jF+ZNO3GyBqOYMblAXheOmSdPOtKmnC5pXgSimP11PHTiwY6Nfi2tybmIyzx/
hocGh8BGOflmF/BiUAxFNwOnQtK31wbQep/chjP3nc3GYoEGDs9xYnn5/tgI+2Ly4KBYeQA60t7G
9SSuZMy2cUrL5iUFHh2gi/z+yY143+4Dac7uhsMPZ6Z3Z1/CeGYV9rzRzRwiZbUie4cg1do1ISFU
MJetFTMF5aQDBjGq4/VETwbnhf0Zitg6s1YuvnDkGDCzabSZf1+9jjRCFG1S4FtOwai8+RoSC/QF
2mrpXHBn3EObokbGYgWlLKeIbGgFfVR4Iv3tYA36bppCcBNvfPl21r+wLZb7eGBK4ZjKdoj6nD2S
/F9EMaxYsvutLdJ4i1bY3tSaXAJhK3c7xp278aILs8ysh8yS4w2vLSa0iRfhJfY6/5jr7lcdKNgn
B/Nz108HDA+6u3ToTwtHlNvSvGktrj/PxgcwpWhRxZi8JIYW7z5+6OeGQniN1gA3Op+Nk68mTSd4
5MtnCQhpvFGVt7j5RpWR15xHLx+P9fbcTt+0pfprcXrlM3h6/JeayDvCzTgc9MB4Vi0NY8xes23s
Q1X2MFZz48Io9fC2Hc3h2jS16M5sNbglVq72SoJzefuF/j++4RN8A7I8jxXn/6EEzuAbwHe9yp9/
Ehz++Uv/EBxcZ8miWBrDOsdJigMs5P+X4OD/h90HuiNac0udnyn3D8HB8v9Dh5eZ7dvL1v1PgoPl
/oe9BMcriq22y9fQ+jcEh9OvCDkXgjI5oRc6Mpp32lWpY8gn7hfwQWQ4MwRzW17Sz52eCmPEIhU5
n2EQltfkz5nNgC4sZr5Y/ObvK8pgH+NWm8UUjCPbXV3r8faJIdn/8RBu//vz/kyCOD0NMgqC/EW7
6rA0vvs4tnTq+sqJx2BqcTsN5ljdZWVNFIRrq62uDfnKaChx2VWq3TeDOz59PDwZEO8ukzKliQvR
9kye8ekxGGQ0tJvJbYMyF/kI/zSed7kbY4VGKHE5mnFN6iuehD0+CCimCkjmAqFM2Ck1dFkf4Hga
pIhB2+PQTNbRKjKwJHnzkO0mM+PP4v4ijtDKNeKFR4U5GCdxA+MGyf30m8pCdm+lHiBX7EhBbOOB
Dl1RQdx0qi+4iaf9Qn9OVioyJioeFWvbioLrHOjVaDyiyVPXNQTDR1AHOCotWBGDaNSrVxSJjs+j
n37HDVfUy7x/zjs57Zt0lJehAbIAZx6JUkNpyss41Cl/J5P6StgIf3EYSTxtwPVs2ZGH934PlHjT
N4pAQ24VMY8RmR7GOmTxtfYm7G1gPG4DuwJ72uNUknvnjmV84+DMoCzjIzLDRYa/xk3quzLvyYfu
F5NG2rrw8ATKoJloNQoRxRL0ndTHrDOrO3Bb4RFJzrgXlZEfKmRGW8Nq++cUjt5zlc7igadjblHE
gLA24fV2Yqx+TCVJIpHLbicZ5PSEcLX82pH4rrAASj0QC17DHeASWa30L4VBnlJVxdPvAX/ck17z
Vya9bl4EBo3LcCTWD8+e8djBGH1J20FejiV5f0XBZmZDLpOdroiC1YqV6GYdCXKuto0i0W+QvbmF
iJrdKxHjdoFyDQahrH/YIf8ZZQgE1+QezlEAOxSzid1VP8aG19nT2mkvki4/lB4Pd3JJLRy7FMBb
YyHw3uqCXBGFKZXKBfxfF/boXjPC7D5CwgdrNa6uCc1wQBpH/a9Mn4CKY7SldqbrLBpG+S0Zq/6Z
dsd85Vc9P8qKp70q+HYZI1fsD5q6DrPlZdcq50aL9B5JJ9ci7JREWT8u1j12omLVx7L/RbjBtCeY
yr6JbJ5EiHhsZUs1bQrof8QOQxf9TU6lenVz31mPeC9g7Y4QwLBWheG90MPqB83n+UoO8fRk8iHd
A8bFhFhX2Q6UavtTT4khTeAhbUjKATWncW+biOdIShe3epmiuQRJN9Vc/YzPKYLtyJOwiZbd2wbz
v0ae8jWP3PCYN9nXQWs6OPB1cRN5v+EmQs9KtELEHJALk7gq5xuwgeqLiWnlOTKZm1iusmRv4orc
2Hb+zQ7dHvSrq4hScJiUC9FqjHlQGKrbXVjZ6kbBd77x28G56aaQpMukUV87R5TfMK0xW13s8bUZ
lt8snCQXKTyGh9Fb+M1aCjbLk0P5GkGWQuZnTRqODD/bvF2cF/MSNGWj3Y+Tku1mTNL5iipt86I4
ht9PZUvKLcXYHGSvgcucJOW1GPQkaEvTxYccjskelzTZDrnQeUxF1rkLg7z6YiQYfSEGkEUqTKu6
bgXGbvOF4quRia99KYf2R1J39tcER1YWBb01SxuZ5azJLUK7obuaqiF0jkNkdfY9nmzcuYTkPhlA
Adal6GK5MpwR2WA1ix3z0IF4SVEeePRIgmPfyeuuBPOMM9A/klF92+qNdlfq+b3mdNd2oYod3jHn
boZ5t3Jc0L21E4EADq/hXUINp8YXROYcHwoze2poXG67hWHd2dP3xAMob/fdzyw2i4Mmox8kTMSH
eKYfJI1OXZZFP2xzhwhHCiTtTyIgq22UNBdjW4U71MYGbv3M3xhgm9e560SIGKLk2p7hp4PE7ad1
jY1YpN5Ry1S1SfJKzivlh9UB3Q0qZW0EZ6rjjSiSjJpkkee/IzWDHqeGCHq5sac1wWb3k3STrVlo
/kUKveOKEv2AY40XFsu3cZFM6NQ734vIS+FBmkavH3QIzEHhYixWreVty0Ez19BjeS3lgjjRESqa
WqFfDE7iB11kPBDQ6u8orjSXhvStfGty7380ahjE2uFYinJx5hly8Gj7ACsvQRrGAG8/BKfZAFqV
pt6h4fQNqqQ+aW1OKKrNFDY/rHLo9oTi8s3jA+7tcJL2q5hYvW0qRXVPe9bA0po1O1Rb8UgTTgMb
543fPBJZVoOVjRdyXKxFeZZ9xaVUumsximkP6x1MKB1tb0N2BOqS3rbYIVr0ggwT6mznkB5OndHU
NxOLCDCETJnNSvFeXdl5oy7A4sO9MHXzgGai2VhxzFvVbOHiVStJwWUFDNg5KlGPT/Ngpet6YRfQ
hAqGfEMgeQnHV8yvKtcdqm3F/KhSVWLHb/xgnB3/UHThdJtk1rzpw646ZoWy18LMcXuJrF/lQ5Rt
G9uy79yGEvOScd+tohontK488oZ7eixL4sDgWNOGoKz0iysibPL6NOzscMKV6ffaroJiglC2uMsN
jW85cKhDklijtUI5uYm0yH+GsmPs84QZL6wyPvwf9s5sOW4jW9evcl4ADkyJ4bYmFqvIIlWmKEo3
CIoyMQ+JMYGn31/S3efIRYUYPte7O8IhW6KqACQy1/rXPwSjirbhFLm3Ncgf3teTcSYrIjhZcpkP
OuOL2G0R4nMivbb8ixjxE/ID/yZU8N7X7jTh2FvAG4Okk+S3TbdY1w3TFnLME689FkvkfB0yf3ZX
vpig5xKf2h2TGVP2dWZl5l8NSsJi48JLUhudUH+9SBmum9JorwayHr9OxZCSd5Cn2Y3bx91L6WQe
CQKdO+oJXJBn4qutnb0mNIRIaOsKFoqhiMD1EzF+r0lYX/fFpOuCRn5CcldsIOtX9RZ/jvRoKM3b
RZmc+Sy/MrmGP9/ehLKrXRi2AIerqRYpAuUg6tZZWou72Y7S/ZJUzXe7wdoQi/g5188G3z5dImWZ
wzmkQyYy0VU3IWHybM5N/yPAA75hVkILvTPzjgMH9u/8Sh+NW+RsROeGqQPvAOkZN35kNhGx7tot
MElLPLYbcbdgP3E26qb5Go6pk+yGPM2RGDMJWpcUecnG9VTzXTUD060EsgWif05naNHy8HfxJVPb
ekAs3v1oMPAKNuT7cn1WqdEkNc/2ljLU+1PlkrJMF4wYW4xuvskSu7gGuK9uCpwf9q7ZESVST2zG
bUYkOfHLaO0T0XG4E3NvnKs4HB5T24nv4pJKoxJec4qXt28RyifH0LYmkZR6UyaX4rXHO4xMBJ/y
JJTSumcbrH44jUcXbBBHxKlNRIsX66TosuXraM+Jq8QyhsckxZNyZUkjqLBIbueruPTmo0ni5zYZ
xmkTaz1oTbH1FZ5pue5mXf6iHvrq96rAjoRLANiBeFWq+RWhQXqllqgm1SQN8audcLSZRUTiMUHi
BaKxUH7AdrB+1UPofCf6Jeby73hgrY17dxwb/T42bHmIgHB1OexXa5nJFkceXd47MtiMPJhv3dwi
Gp8qbvbQi48aGusSw9Yguf4m5G3gR/pODTgQzV1iM9nv3ZTKf40ESdz5Xm9v4x7vmdmlIExC7mwf
m+rej6FdZ53AaKCvv8VRxcKsHHnonHE+VlMjn4bBde9whVKfJyruD5Cadzil/rJai8XMH3bWOxUh
6E3uj4bT7Y1Up1B0mOjODS+aaWXJnTGw6jiKWGDWyIrHLAjVAeeUDkKon7OGutnHjOeDxK43PPaf
ja/DXNRlvsOsh1zEC6AyRjZshyl6v7J0MIOHs6A1sYO8WSZjvGrbIdmwNS/bGaCJ0ISBCipraF79
RL+mML7O2eTKA5IKLAQjUf9o0sL/FHgxYuceI7bIaGsiTXvxETsLLPVdM4u4JtC8V1yO9PD4nyij
GAwovTMiKYX4ez37BL1vZUkqb036CPcSZnaYOP4rIVrjHtOseGdY9jMijS948zgMmymXDDHFmwFm
/u3Y2u7XUQe+p4uTH02zdL7ZcD0VUrKmGo94WAQ4KFv5xnQxzU3xH74q2Ur2cYjZmmkliMZVSb1a
lCSktwPu08qZj/BXJpIt4W/XeoexMa87j3Hr/WlgeEpWUmwiKK1c11g5nU6Yd0lv7KaaNMWBDQyD
XGp2mmX6kjjnDxFsywpp8aNC465rdVUt8lMFb5s9BZn9xsWf6ynEXnnlmilAOFbOW1tFJB5DsbnJ
BlyxR9KTkMUn42NMNhsqC2EX31qH6KdDXyz+eCOjKeYmpeR6GKrr1VbEeWKuh8aJCvwbnGzAsgRj
P6NzN1xQZT/WEYZtnXSwCvG9pYivc0qaTbTo/xBR0Ecbs2NYs45SCJ8jvLjAPjLh7HAPcFTDaUxN
35pJVhE5kXDFcRXWW8UmjAeaopT3FfZXxkyRTzttomqkEekCt/tiYj2yxmNCrDtBds+6DHFIVi2N
W5C4zfc5G/Jdm/bp1TBSXZn5xIrEgLrfJJU3PPZp8c1v6R/JJWq+BlPhpJt21nEp+t6F2srgsCzc
fA4d44yvg3NtcXB8yp0xvYrgc1brQPTFdU9YxrMiPOjZnS1qQ7uw7RWvbb5z+qC9pxMNbmZpYt4y
0fR7RdV9qQg3+qJws7g2FbtRr3u7KgmLdUJMyrR2l0JhEl9Mw85a4vIaJya6lsp3VtRO/qfSaYdH
0yKRCkvl+ll0LXbVLh1WY9E9b9pq4QToa6v7YmcASlIWzQm3dawYIpfdpI+qYOMEPZ1R5LoI6mux
8I50JFRYmKDwm725yJe6UtyVciEDiu5wJVJ32TNHlwfZSFA5m4HaSoX6CE1Ktksx+wBApS2foEIH
N9YEzIJZYHgTW017SGe/uvFIhb5i5jhfVaYt1nVQjY+MQmnvpzm9CjQCxKSyOZU5+JCf0iYzlFxe
A97SZZsGS/M198r7UfnNd+zjabdNERMw62JnMyVMqF3+0srQhbP+1srVUTwBBLJ2XTP3u5mdieBQ
/aoqvb+beT5tCJ9ovgmpsBxtyww7D2Z222FMQUZ085oqkwY+Ua78ZFYtT6bOKEXezuKmiisU2rE9
H3NYZWR4tBO4joNFBcAqV1f483GJMXhTI+ja2zJEJU8hEVe4D6rBmG/dGMTD6Wb56Q3xqRyWD1q0
Yu3hIkW8E10wxlEp8dMUVAVzzpsh8iBoaHjAiA1uA7RsIslJRVu9AXlLiote3gAITUny2gZEFS28
btVazTHFyKTtO4MY9MpsVH6WDRQovOXzUNstCpisWM/LAYcpvK14xPFkFqR6cUXM7W1AnIVXEFIF
EFxETBzQjklm1ECOQ5ixBDGys6ZthV/kGiU+FpQ5FnoUPGYL8MVQlZkPiCAGXvJpcVyAMtFP8gWr
AJLVzH7+XGF9s4rstrg2NLiCoo1tjY4eY3uN1OiEg1VAqUHczJLyN5U2YI9c2OIci49/w2/eDkmV
g91WdeKSS2X8ZZqLLpd9g8dXlBRLsoNg9ffSJBFl17hAQ1VtRWfTKqqbprbzDRKV4CboO/lUW5Tp
pBeAqUHfrW4mJCV3o0unhTl4z+Zu2N0PNGv1NxVT7LSmDG8mn322nhJuYSJImDTxEcXWIx8s9HIl
UI5Hed5jkX6j17Ns9TaMcKkj9rAAkQxTn5o3b/lxDtH5mEKneUg06k1dok8BGrRvVsCScJeh+zFI
fNQTK4rvfPIDd1ar1w/mRbgRgUMWHpcTafTrrbwNQhBS3J7yczmNoEikSm086GAPb2eD1QMBD0Gc
3Pls+eBOgKijIdw7PzYER8UUBjcypAyRc24/TC124WGJz6FHWiRJ6Dz4xMush8bDnywdeJBI8IkQ
KszqBp/Z6kbYFLGlfgYJ5eHXDtJjs2uXmuJ8stjNiP15nCfK5CYHnzPrwn4giZHNln3sCXe65isS
Glz2GTCu3yDBsQe0DLB4O8SEz2M2T/nZsZs0a9qcfKdzK3eyVhQnPc1OyYuNr4wDCloXvBSzOdbf
CtsAoJ7AjJ00olXoKZwdTA82NuDylsOexfO2zSqfuwFyREwfCfJf6Opnop/sUvcTJBYeVOuo+xbQ
5nPjU7UbywRkMXYjN9Nke0tG3qOcRKEvpjc29HgOa80wo7OawMvsQpXpdeUKeZiaAhBRb5UItuxt
mzv5HU6+mP96qQD1wt/TkSHnQwJkwjvZgk4jytAhRRZKI+kPf/k6eq7nqxOQlvPipiFNCOb/zXfs
4ig5ZLcU11nFS5Y2aXKHyee3cRTcNfJJnWs7SHhVxpx70Bcm3dA4ySeqksxdDQqv/hVuQSF1yyDS
E7EAbLITmSCPdR1RQc7jvBkHHvgcoJ/JbSD1t399ezHnMuOIMYjsehETZ2rDoXJdLb26x5l23pVJ
lpJOUvNCp1SVsS/YZJg1xneIqqBYLCJdbhtvoSOb/BmT6Px1cJfaIyiFBvYNKPZJgnJxuT1PugqY
laQlI2NuuAJI4Ion8jYzvGUC9yuxLwmmPRSzPYDKdhC45a9yInUOfdT/h+f4v6PKj0aVPiymn8ZU
70aV56T+8df/ue7ejSv//sH/jiutPyzwK4tZOjyP4B/jSusP5pFa20//F/zsN2//wU/AQKDrgtPt
6UHmf/3m+etcgde8cPR88194zQPxXrQhjEOZ9CNEwWsjRB53QXaQhAe1ZRjCiQfHhpuZ1FSOdp9u
4yBERm2Lp6kcx1ss0NMV+UFPUKONa3PyT5jXkfZYLoleuW75KRzL6h5e6CP9OwBZU8hsV7ukPix0
Otetxa7uzoa/y2a80TgGTwT0sDMpOJxqap+xwLz1puLWMaarCK/pTd+KcE3FKXCKHEDL2/R1MIf0
VHIf19JvqtVQ0ZuZRrCslLCnVWouxzo07z0Ll9SwnZ5rRRqfwHqRThqdeJ++4i5H3iCEXc1qOvmO
uppS4Ncmrl7DvLqdrPEcYTwHLXvYuXZ+O8zLvZuBb8T8qTYzVipJn+eGPKxaLi+izw/FaGlD+CeJ
CWddAOgz+HVgXoG5t4G3mswu3NYkuRHDB7bXO0/5WDz75mJBfJzOZpvf6jvQl6BObl68Zk1FfGzc
ZzunmGuy9gh+GWIK33EaH/AVPAeV8taofvADK8KXKSJgw8IkDUeqI4O4+nqBIrI2po4bQ/4NYUEH
OxnstcrVA/n256lxnxInP8SqeG5l9lwv4uTDLfZWeMFuXS5oImsMf5t7t+BZzU6/kyF+mYaLvyw+
3SvVJ9gg25wZds2NYqgHa120OGXaJgzoPOzXgzHWBGCl8/bt0HWT8nmwYGqZM+7jvT5U9Gc1Ln+A
lKP7qTPve3u6GpLlaAVgRsB6x8avDXbw5NUp+GPCSm9z4Gebh7MPcOlbZYD/+GPOj0vUU8T2XrFJ
kTpu8o4PGlNiIpPQXW5akR1gLj+2rowoZdRDaWIpjegZQi0WlWitnzkcQowN1EtQL8fRjtN1lrTp
KZf+E8Xz90A6d+GUWoxnLIbE/X4RQ4tYaXxYpNjD3u9ZqM4+LnlGhIgW67wf8dAdliNDrWQ7TTzP
EGumQ+izEhSeuStplw4JhuZjFVsvoTPhMK9IxutjnHX88UG2w4OritcSJ7G16dX9ZijVgxORZ5qn
PQGKdh1uF89I1paVpuu3+25VmPCG7lMtq4wmXJwa4fq7Xv8c1wmjxmcp4vCb+u281z5znGHq1NhY
9WURDBc/S2YqwWj85Hgsu0LF0XqWLomyITMG6c8jOlAxXnelF1yr0TDu8mQuiP9tyrsKsTVRxcVI
QJLsGGUUzktvdd/mscU3PCAFmFVTpxJqU5402SYsGQTRm0zPEdEuxipusDG/yhCUPOZV9Fgqwxs2
C87E5N/YKQO76ORWOR0+xVqOZ7pKPBxYaHUbTF23DK8Sa9MixcxWKTqmQ1ATduP58lQYyX1FhOoW
w57H2rDidTcIsR0H8Uw8QftSVXjHklkO78qTq8DHO7dZQm9XpuWwsWfy3qxe9DQ7LP8ls19qqyZm
Gj78KhlNJh+2tXP8muc28wrAxsNlM7LMjQKtumOqO1wpMNrVnPtPvuGdGJJPxEq2r8bU4qqSf6A6
vWScwGmxYcFiYoKICf6c/v2fCHtp5rnkFOf13h0NrBoHmMZRoE6pkHhdWN4H9MD3rC1i4DnQtCeH
i/LhgrJIAs9QeTTEYKhjvams/GDjgb3yMJL/4JMuEVKuCx5iQAFvauLyJQF08hkhZrCz9rRKz6GO
wdLbcWZNpKmiaa6v+ZX5AdJ5SXN5+0ztNQE6jIHwpSAudqowCYgChuYiki1pSQ+ENBdrpuT7yYC5
oK8Xb5Jj27EB/lQ7/IJh47xXB3G9qIdNBBd4NFxS1JqcMOdsDrS2qnU2WV0GhEvRm7NdHLM6y8HS
1cvUERKCEnI8ZGPHexti0tIm80uCgiiuliOuC5y62LmGIYni2YAZfTAdJ4/tO/DsZp2TsCzr7Lby
2l0pxrMq40cTU/eNp9zTQMDbWvMmroSom690bYybAraH31/pL5YQXR8oiYWzwXuirV2kzC1st9on
drdza/MeD9j7cmk/dL361R1907/6QttRvaOyTlagqLtYq2HhXpOxej9bqbslCM5ZVV6YARfnt31s
Mbob53u/N8tPwBMprWn8Kkf2ZV2qZDqJ27LVkeYloo0cHoj8OzntiFqW7V409LJxnHhX4GDqKRY2
4Gpsg9Okc3ocoKicq1zhlsqxP9ipe+gZdm8nr6+PbpW+RqnwEFcVPEUV1FfKyF6jenkMiIBf+o7D
u3H2ySz2SVKlhAZivek06piT14u5zXLvz1hmE+1h7cLA+NaKfF77FjXW7x/YL3YYdJPwv2ALISm+
JL/TWKEUMRyo2BMEBcoJxc5GzKu3MiZn//vPuqSz6TdQYB/I02Iq8s7zqrXn1C9Ihd6LfDy7XXrA
queDDfPtTfp5csBnoHvBBkL/E5az/g4/75iJzGkOzWpfh2Oz61Jcu91oedE7PQj6TOBZdMhtdx8a
9mmKwmTrVwW+BNGXLsu+B95IcDhGMQzDM2c/ZhziScju1MzlrWXFr4s3OQRBpEjZHW9ZZQLdE8Sm
7qZIve0YNJ+Dnv/sdRAF3DnVaRTULfCMiPbFn3dntzY2s6G0rwbVkEBpp6+iYgliE3xLpOshF5hE
Bl5GgWpNVL8W4aBVQq612Z/ryk62rrN8IH5wf/HG8ixgzUILRh55KXUjE60nWI+kXqugURiTktiR
fqCCN3KumZA06M8i2xRzcCoZP66jrjWxUS3JG2AtR3m1JSly2E0RpvK9Z9WbITGfpqxxNgG0kFU+
eqdo8L01Y5hTEtrZRrTsRA3t9AaHwUfTnl5gj62IOvlTOVSH5B3hDw2jCqTncaYQg++XNFdOMV0R
1XKOhUcyTMv6dPGS1QDetMK6n0igqAivbLE8hk07fjCP+sVLwpmh//cmWL1kjk+x9It+Qhw2BdWG
EofYpomv45rE/DXxB08EKTFr9GINowxx2NbQUKMUuTiHpevMGAqiJW3troL+1yHtiLJDxEkVWjwf
gKl8tcw0SKPNNkW2yVMaF8RoUAAOdeSt6ips1il+UtvQW+CvQ/te4Uj/vcutG2MM7oqw7NZJSLWv
qtrZOA1MgGxhSDQfSzJSV3qZxU7+TJgyVepEMtRi3sqhAsiqbbJzyBlh1LzreaRv7eXiKmeTCv4g
2dIHz+j5iWYad0009Kti6fHKCNT9WxMUMYDYTJgQH6phekgRxGwCXJLWi6TVE8v00DIVZYQH9OuM
D3Zu3UsjPTgO1ZrlD5u0yueN/oUBAwEynV6QzUC2ltt2W/0adUoQTTk9EBNMAyFyg/epMdaFpFoy
o+xWSQb9fsOfbg3xJImlAKSK5E0o1Evb95tp4AZnRXqbOvQsRCZzZBTuU5aM58lxPcLexX6syoMx
ZoelhAmKlxXtT18caIqvkIZXCH1HFiZvhzf1t4UlviXdVB1yS5xA3TYOFl9r3RipBXB4koR4oVo5
Fb37ZLfpR+ex94vXm1pH28cIZIcMJf+5Hxazk0nbFagv/Pml6sZzZ3LujbRZkeC11vXXW6td96G1
60Mqvbd3vkr63Tx1E/QnfkyWuKr3+BSEELGCsXV8TJ6R2sPKxrlIDfO+sDrC0lOCvUmyTPFPLOIX
aRThbYOD9maJORf7haFLxXsAmuecbIM9Juvnx9Gh3DJbhywuM8WZLe5BFAMq65jGkPMwcXARzGLK
bD8bHvqRHRTvxnOLH/4am+bbcRjOLiHpV5CH1Zb0YGcjp+VIqutDFiGwKS2YVaKeX7yOmPq26c+E
I2T7PPVOI4cITebw4BC9oqv53v/v+fq/CNtHCJtlaUPi34gB0hdcJ56rf4gB/v6h/6Brgf0HdPQQ
eBjrbxj8nv1/xQCh+YdrsiXjXCcQFrkexf5/8xyDP3BloKvwGL/Tyuie6f/ha8RKAYYFWuf7hsr9
C4zt0uOEsEisl13YOpydIH2XehqpDCiKRWcdK0Y1vVyPcZmqfSv0FDYxK8SwdTITOpDlljF9ThXO
VIznk4axU9iIZ7K9KtuCO4dvC3hW5i2YwmF25mbH2ObdIYGhyqHSVh3M95/u9C/6kYvzjKqIL4xD
LuwEFDpQP/65KQTdMBWILNsjY2t1thLADDEx9plH3wQ6n6PigyrTCXhWP59pfCT+dHQ+ggmVx9O8
qMuMtHAaY6jjo+eFNwT6Er0CxoYqHNeEWELblobcW60JIwvbDqnWgzv6nHfeMEY7ERNWcR35MP5X
y4irHiV+NCxXds+LG1QprNm6IqYZsx/robCtfrlyo6o+4vGO219M2vG4svIIOEy2slzWAidbpjBT
xb02vFGdiwVqkG0t4rmvmrpbZTLgo8IkGuNt60dZuZkEbtvYYRpdsPZ4InJd9t0w7NDfzrezB+e+
pcwjkcEpxHPrwKKeXSPEarBvrFMb1DkZTnE6x1vG01O8tfQ3NxO3gJKbxPaDZZFwSBHUcW1ENciv
RkJQW+xNfA1FjqEiA9BuvtrjRLaAR755cqeSkm8UzsK5nhcrUZ9bRBzI76UBUcfOEqtDYoZlyglj
Bt/YkZ7uNU82467k0NPjMsohlnttcHiM56WtGGk54GVfmsBSxjfH7rlzaYcBJzTNWtXXbYOgYT1i
77oQ5wBnZVU0I7/bDMRYbgk2Q5KgFmmO4GVZlmh6QUclQpxTQqqPw/XjmyqesymOHofZCx/HoeXH
mdqSyiLxnUIKz19tdpKblM4uT8Fz+757SuDxN3t3IQx7y310hrVIHW5LahRMgpSAz/PnvNQ81lFb
3x6RwhbJYdGPxNc3J6Qs4PmRYXEMpTFbUIR7w18v4zjdJvTln4zAhBaLR63aaw5bADEhtfDcamde
wgICNmEtWMz4m3q0iy3s83hTCGlp9qWaH+B19SdDhCRVlhmpSkyDBujjWS9u5zn2Ho3Rt07T2BT3
RGXFzzZA7L42CjdYp3blP1dxPn5pHDNTUCpYsskEJwxUuA/WSYaD0rokinE+2MoTMF5qP3w0cMPo
P9npYngbMfosG9IsuL1TWnrtndkrgbZSxEaFFniQjkXUDo3+AuzAirRfplLx7FKncafXOZuH5iu/
LLNXzBbUOS1NRryeBpvrmDXSMWEc1kkdWg8oaXg8RW5IWsNo4tlCWylKyPTACdwZXi4St3kpc2r7
aNeZRtM9dZFQZzo2XgRj8bnBqU1reZUzqTsK+OLNKlJdu4/HDFZKFtnqnqJY7sGMZ3XjkBoZE/g2
8CmeyrMF17DOAG1VGfeFsF2YAwNBYEfyqO32IV8Ww3g0Bn+RN73dGu39rGDi7iiB2H6XcprDz6lr
lvk5GjPoWZBi5ToaHed6IZJ8pKAuuZfUgNxLZU4M1sNQIwYNfMh9VAQok1x2FfKWJGKq9dtCzmnq
1Y68Ot5jb9QvRd8yml2pCVISm3ltP6SDgc4ksILEe1JFMNh3WcT4HLqDldcvvjNZp8QLspiWk2D6
lZHHmSIULW6zb63VQnlakQ7W/3CioM+/tOwQFvGm0SLau7qsKi9YqdiIwq1fEKG2pV7mb4Kblh06
6fPM+6K1TlmPtudLMEQy/0v4lW3LlTvLmHwzc7Ttu5LzZ5HMTWEtXUeVHRArWNeeaV4ntrO0KwAt
EH4D/xqEKwsT9DQOThUy0ycxDpHOXvvTxwhpWltlPXxGemRs4QkmBGQ33doZ4uTaKcIIVRF986pM
adgsx5rJyPVLsSdj09O+MRll/pc4cQdgo0Z4VQZVdI4qNpn6umkC87EDlFg7pfnNqEaCyCvG3/lc
0Z0mkwr2BBXF34su8v9SMQEFBHZXdwRz3AxTK+dtXrTqE1b38TfhjNW25JDawG12zoGMqm8Wo4yd
XZmA46TdEkrR++19SFmPQVmuMRgSoG7TJi4+21nnr0Kz63eL0eMjPyoMeYhTI2Bqau7GYilvBFKH
7QBXBrjJBoYPh+TP0S3uJ99U2VUric2RM+kmZlZXV2Nap3/GnVd8xu2si3dtX0Fz5gDbFLlcDoUR
5jtUc+lqxDpWU2l8tr3RqR84dJqnSpRNssmWrtoFqVl/STxP31rSTcADxVCtPSzOTo0HXT1Ox5Jw
L797TVu/3RQwSve2NsMjT9Y+kTTmu5vEBIuAvEw5sOlaezzKrqyvgkLOWF4XTn2tI9B2sbA+ZVHd
XJnomDektTRPUEIa0Ap79K4r1Dbjdi794SR7N/ozbADPjG7Jic5hvIf38hIgova8k5H0krmMmPe4
h8zXk2GFOAHk03buWpLHaH/XcpgzGD+d9zCm4/LDNIvsGAYhCG3Vhh+FhSBUvahPsIHj/xabEckB
l3iirEsnIJkXukTftHsmFlilTQ6HkGtAn4FKXx8j3vJ/h4hRFeGii0QaMSnxIZgU/rMQA5lK/GQS
4UFCgviKxoqNoeltaozfF3wXXeDb50BJxlKSag/M/aL6GhMkQF0YRwc31xWGb7bs2ZpHJ1TEhvHv
PwxIH+ozBTJD8IuW0+IdNmKKwENQMIOrNd+pgx+zNtIh3P7+o94XssBWUPGoxU3MBS5dj2Uc+g2x
neQVebN1qjSPRuAgAgsTDLbTFhf/+vMs+hCLZfKGY14gM9gq8toWpTgszK8e/z6CKpJJ0rWoOqqR
LiWF4YPbqW/XT2gQz46Lw7qCQ8Xl4V0W63MZu33Y9u4BlhrVFYkgFD9sqJzAlSIcF50dP7U2ypFf
m0bG8fH7i9aL4+ILCEYXOLLg+2KLy2FNXbnSVAU83GFIdfYDY39lTR+Z3f7yU5iOhLirar3zxaop
InuqorTzDjFkr/2cQq/ygw+NQH71KTSUAeONECX55Wvu9Y4thcG1IEsJNh549BrK3P/HMgFRddBs
0+1oAfc/X+tclhICE6Y1dgTGg30Ei2KcJ2KO5qi3Tn2jxuWDlu79/sWezm7CZbnaWeXi9lXpGM1T
4bkHAwDwyYIsd1jMkVJkwG5qW8FRtMGlF5bI7xfH+52FESWTbpzAcdF8h1ViHgw/oyGaMx94u6Na
cwQ8PafKYIX+/qN+cYksDuZ31OA4qlxulj5aQD6qtGG0aQ5VadXHpesRlrosmFx3cEqvmt9/6K+u
D4OnAHM/8QsD8hGerZOEnnVgmky8U+k614UZJFc0Oh++6W/j3H++aZqqIzAp9ENfxxD9c93USdAG
JvvJYWk7SHCZVQpAUd8szs24tKcaCXKFwIoyGWoNXQW1VncaJZqznQvtneaiFs9Qf7sfWCc5VJ1L
VST3Qe41H3ndvt94IcLDKoJea3sANPo9+2nMUgH2pgitWOGlwwelEbTJTBmcl9gUs9SykLL+90/C
ev/uap9i6kqyZ5D4vBvgFuAlEWfcwQgMal0VOPQP5PmgB2stjsykifR6z1LrJIdCfoU6uFgbJw3V
WXa2LMj6Gxa5o0qCWwcjPtn8/gv+6p4EAjSIl4Fnd2kyZEpU/mPAW18uAUW3KbJvVmw4B6zqqxQu
ovkRjPNubXrMlHkbNDsAfOXyA2Xa6aKfDNTRjYjtRHWQrWZZsUxVQzf++6v71YeBGzkmAA1bzeXa
DBZy3WJJhLLCQfM+q9Aro56gyxFmQ5f0+w9796i5MghsTJLx82A7u6iLytywmi4yZxKwBY1lnPas
LF5EusTff5B9MWux4VY4ni4eGCNzpF9WRvAbUuU1/kQF0SbdvUkPN6yNoOsxYcTLrjs22QgS4sYQ
r5MpKUk7a3ynXclCH4O1VOckzcEJjIlmad1ZiAEWv233puEBZYF6OTuTqALac5nTHE92PN/3FeLQ
8t9uxG9G3lipcq45EPn16vzpjUyZ7zR+2XUHm8nQZiJf5Yj6IL2KzflfV118lCalEIwDpPfO4ZcB
jd2PCkp2SyIVNOeM68f/Ntzikq9H3+pD/FCfXj9tjODw7IdEs/FPS2ANc7ndLCXxxa1wD55U7l8e
qamH1o3CxzdAxPPJ99rIpRCfa6XsDw4A+3KJMB3XER6ewyfbiKWFpiL8dGfdIupTF1PTA8SsvFwQ
1gYetq0zuj7HxqcjCr4jwMrdzVh3VncK45o30GnjFHbLjBaDkMn5bA4lKOKSa7xGEihEYzG0/PqN
2dyWXpeh0LVSmAqzUfE3TSk8D/KPM4DLwKk/iayD76aXF5RNqoe5bwnjHtu56Va216l7MSmgsS7K
wf1ygKNolcox1k5TeJfeEjqZtxvTystPE2jDqfV640q5qXdPDISxXBHXy9hv7NHOm760TbJtM5OU
Wl8M4Spx2+amz12U736Bm+6mxkyNBnpJD2iRrDVCBTEgI7ISiaPAIAnxAvs2R2wUnCWrat4ZkkkW
pFpWYf2Y2iAHFDfQLTFfazQYioA5uR8hkMb4e8qlvoYeB+gdtuR077Gopyuq5MLvLtL/T/E55hHI
S1joukY2vGtJxbD9FbQc0XpuxaSAruZWhfk1MUfq3JCFntzjFluQlxvLsf/UOR0PxG4IU9rWVtnk
53qBv7lph96SO0xT1Tk37eAm9rw6P/uN1f1QnclVIFUXy18OQ2/3tpWWhqImYl9XSHL4QS5dPAuk
pTjMW6EbbnM7c29GLcYG0UAzT0hKn6ud16Ab24CDgFwxGQMID8rZc7ajE/E3Dl4SWd9RxVfXUmWD
8SdMOz5a5gunVmhWLhBOUjidfVdNo+jPVkrG9CZnuST39Ksoi6zZRyJtGBDZx7HtyIEf+tFYL02F
tMez2cLFggLqUFUjjYTtQ5i9ccfImq4TxDgR56o1pqe6LcC0gmbolitV0MOuiNsGZYwHU7UPVsUs
H32UYIHhI0derZG2nA1vdQCYPasPoRFQQ+LV4GaIZp35SNifIgSPdGz1GvZLdB8so7r/G4ITxcCX
cRJsddzMFs9plCTRthu6qdn//Vp5NnuLqdUAk49nz3OFpznZ3IIsE0tZSboH7QWbt3uXbbz1BKtI
Blo1kRSC+2p3GjN3sm74PqeY1OxUCg7/92iG9K/nSDi6kIhdarug9t3n0so0EtsCz68afM33SP5A
4N+OP98bABkTsCv/RvjMI1a5mSrY0UFudscS85flqmwMJg3F7HJjXQyjnF0WQkb91FWSL2KZYCe7
prAhEi2WVN8G5TsG5gW+yPNzUDNavRWqwGQoyyp3PWAXNP8VGEwytlnwP+yd2Y7cSLqkX2VegAXu
pAODuSBjj4zcM6XUDZGZkki6cyed29OfL1Sn0FXVQPc0cG4GGKD7Qigpl4igL/abfcZY92GxGlTg
bOFsTKGXNQUl+zFjgKyOMuQKPisu0xzFEzw4wRcO5opiSWy9xLCjIh8bSBBJsl4n3kaBp7boetR6
mkwxxaKgrSGShHSTU2maM1IbCvkQIpCtGmfM7zv+/5+T/ts5KU/Nn84s/5REuORV9aOvh/e/Dkp/
/as/BqWg0cJr2pxxqPMrVPCPQWnwm40GA7fs1yz01wz1j0Gp+A2mmEO+Gk2Iq1vApvvHoNSBtYZX
C7uLSSqcr/yfhBEwrVy3yD/t39cUBGi+AA2DH5D4w98uNg5RvhJQtHmuTKPOWk0m0jc2ZDoTGDbW
3GyV6xBuWZyx6XYz8HMwOM3g0OpckN4s17xizrT0F2I+rqghKsj1y7wWrvtqCU5Xm6m3Pkjvpi/l
TO4wT33vy0iE9AL4ZbhfATQmu7yWFA/UlLxd0on/GI/+LJo9RmF16AZZnQNJHqucvYeiG5wPY4IC
cmYaNcPp8e3hZpRgYl4chZnppl/bleRx4U+anGLp6O/y1/DW7mdmY7UZke7frQtwhxXn+sbpTCfO
Ake/0cUwMWvS8MQuyslJ0rUdLPWd4r19ghtUYjCxq1qBw0zyFytbsFMw/1rjLpfIq/DvSHkSXX/C
F2wf+2DI9vYsvxecy7c4qK48tDanOAZZfy/t/HkhpHXvSyaYB/6Kc4HNkZTgn4iaDZUDyb1zaaoe
LON9Vu4chaYsJ1K9ARsFiJotfXRijkdyVxuEytbbrlwzHy2z8C6jYB5lDTqwjlqIllv/KpLXtQyD
pybwEmw8ix0eu2TAvS/7xisIEbqszEGXyK8jKaitQTddrECU8xo0Y9RSRX7yRV2QMQgYhOM7yq8n
m4TZ8LJM50EPaRgbaYNlL/fXx7bCaGLuk5TpjLLg4QwdapE9TNBMp7XaIB6NGd4/4irhkiQHty7t
rw0WwDJae2N9FgVeRNz5U5Af3KvF/5Vkh65eUryLgbnV7LGzsaXdW/T9ntnIYvZHwo4VtYqy8HLr
Pe2JavHOFVbkeZQDlr0b20RXb1cvmbazmVRbX1TWEe36McwSfwv1hRyBqicZ5x6cF7duS4KJYgBF
OvQhRinDoaSezMsW0AtF5nNInZMRPKsZHoxnH4n0XLwllNE6rVGQ17duu7YxiIY9ednkFKhqV3Ey
fTGM7GEGihh1fJtdus5EEcblzTKndccIIdkl4/KEmt4fW/gBhA5aedOWhnkkXqBwdbX2SYArjRTH
2W1vQA0v3Tk/uUhJuymsIb0Uy3o0Wx5N2y/sF7HY36ohhLNkpUEks8GIXZrgd3UVDMMJZKM8cir7
6DhNnLrcTc8tk4nNupZUasIrYHwW97j5du6KiZkB4yYvjSpOW0MYUQOGIk6z7IdHvI7APegipg+Q
6E1SqG4H+AYqJUgFvaQ3lTdDOgehtydH/TTkRh9ZdW7hkvOS2O2kdc9PL8/SW4yOwePQHDF46B/k
GpdNmDm8ODxsh7YZNypgg6zSFSRh2x6ryXtqneJRhfnNaiWcS7UJSW59zv1hXxMFOgWEfkg2kBks
bXyPRGRg4HQp1ZTh6L70bbsPl/kigVHBNdAzNqQCD13CMC1N3FffYWw/VWW/scriR+ESTLaryd8g
9+in3IAk3lpWLAaCmiArWATz8OI2ZRfJkjZjk+LSCDq7+2CC+dpeQycMR8eJz1YD2Jj3w99z7ulj
IxP6EHbF5xoASOWQL04+y+VJd0zMqJeU+DMHedDoKhueCushzdqHUfZbI+SXWuvqdg5d+V5cVzOl
k6CJQtkb56ax3cfcbv1T3QxZzBvGkQYe+lvQZl9No+c4Y88/s6G0DmnQc0XJ2yICuEBvBYPLk15y
Z9uzrD8MzkR2e/XFUcngMfG7B8bg5o5lIjzX0piCuFf+8IV1hSDHGCRj1DiDvJW2HuN2UMPe5I3a
mXWrmWh52aMzz+LSzSbuBmPYuLJ8AxiAM1Hou2UudxXIwYgaooDGvf6xp1ScV+gKEzHlDvCQw49X
u++ZS2jIydgdWjpBlUWFpByei0r5OxvL9tOkpktjtF08W4N8wdby4oHeiApjfO9X8dVPoV9pfOAN
qDMIgAX8LXvaETA+1r7c44fFvA/C8Na20nY/heRXvMXbet3aH8zBfm4o0OMDrJhklGRxzl47mbeZ
5Txq0dwUffbqKxvmASgUk9hUxEq79Q3xzRUTo1eCPuq6ljZGeB/2zr7P5fw489aVUTNi32MZDb+p
JLW+FpRob7D18agZpAjsYLwQDtqOrTpxOx523tja5w7IWtSOTc7YXNRZrJYi3BezXo9ZPRyGRp7G
PFF77NfY2YXRMKo0dmxmRbwmIojCCfAB4S7tfroG7xcRerJzy2q6D1l5jY8HXXuBT2XEyzTWW9h+
2Ucz+2482fpmzlv2hKl4sdzxUEEYE+PKxiqF2Nrd8DSig7Z5UH6Oc3UQ4fJVBqrYjvw+GAdqRWAu
yM/jAiijK62dCyXGjlPPW29nwvyQP5K22WhuYWcv99LdYjhL1OvUeUtq3TyiHqkqMhjONttQsTKN
pVPdk5Hp4Yp1AB7I48cNpMvDUmOpxO/b7Crd6BsbEgMuD5vLizYBNTnGS2ZM1+0ZvEvti8gIvdvJ
DOxXzBrVnZk247xxl8IlZ7msUj9W0giPolfraR6dF3c2mw8qWYz0kJR4I3ZeMDl95BQWHT2uW8PK
YJ+18eaKz9IY760syOPBnYbH3qvuSawZXCCNh3LJ9J2C+9x3TrfTs1+fgAJ+CXuo93NO5sfA/IJw
OW5sCC7fWF4JyFhL8i5Xq9vig+qOtAnbW1mP2d4n/B2FIX28JfGTOO/HN5FS/VCZoXFJcSu9NmAY
I9j14U+f2rKNZowfeZlTvNdks56CycBIosM3R+HEhegZvBJSzzdG4puxHWTyGZyFiZ8C8VQEsLgd
B//w7F4fIt4wGQFjI0rP/Jvnmh8v5QazLeX3plMfi2kEj0JU4xenH7cmk/hbYuPeZoG2j1elscCx
5FQ5cSnu3Kgxu+Lcr2sNXkC7nBGq9GLZxWFQiYrB4hDF1qJ+xBzRArkJM/0A+TA8rIHffjFWcSBc
OT+PPXRzS+SCAB+UtRu4n98xHH+yOhckLn2x4Q6nX3Jpnf3KEftGdMvGw+S1TZjTX6Bl+ZvBhsqQ
eTbyi1FLG6cFnTq0NbY30upX/Kr9clO6kzhMtTXDNGs/i5RCVD0XOcSvZrSeWCB7DGPaKcLIH6as
2LtViq+idBWbV29Uby2jyzMMEG9XcBZ8NSdieHBPihBTg7s4T4RdrQ8EFf/DzSvIfuuQUjCXERhF
Nt+ie6mdTRklXieAY245ngK9GqAVzE3l2Hc4iwHvwV/tYOFCj9mUnDziDMhvmsVlYqFLnjs8EjtV
jumTMDiIWhcOWnEJeKUT69G3p++Msfx9b7UfiChtVDIz22r4ChhUajtaZ09EbJR73rmTJ11yqtxm
N0VdY2l39bdxcIfYXhuSgNCCN15RJ1GXEGM0yNJlbgUgIbkmC0KrODiYDaKsk+OpMqdt0jm3MpMO
ViHK54vGD895VmIlJCBLl43AapbtirHtHoHCu3vT+tBFxqEJTwT928kLylMZFa29SQzX2UAjoe7J
I08yyoQB7lJtg5YShorPXgkTL2K4ZsW1UWHXd8cNHqOWJQWcAibKkVQiVMZVZd8mQSkzh/ydGfIy
QxN6mWuoe3QB4w7KSzJgGMelFWKkmzke4m8Df0a2mX2xqI917T4KDCZ7yG+fRaVfcNaAlfXXh6Hk
rmIPHswCvJDg94ZN4y5EVBqvuxgdcbRuNexXBm99NBRl+TIPPSIK1AvALYbLgIqgp1PjD8kYqka2
rFHXyvWlbBtcUXi14rxO8u+qszbWHKwPKwbO7Vz40WLSHeXPYfISWMVNm2n3tnOvGeO2+skBGCBF
1m8tudZxZiibt3TE7thndDbo8qVzZb4pXJ3uWrcSW5eiGw7eoRcthiwuoG6v5T2q3GGJb2/9MPkw
+y7dCCrE99mk5od2wQ4pet+KlyLg5GM14s5s5G01L/rWNuu4rFtqv/vuqpuYy60NE9WwQpNiwtoB
gzkyhBfBdMPk93vNnQM25Jsdru9p4+8Dq9c3XHUXXgyFu2Y9JqEatzjT9kX20whbqi/93ryxetkc
WtXd01EOfjNjiczaMMbAYO6ahisuhjpnD2l5Tx7bQrGSZyBubKLSPJkqfIEKQW9Cvr7Pgf5MdPpR
14rPT+086OES1MlLPa7klecq/WYYYKk0vBPAG2ucOsHNKsKvYVOTMBT1XrFBRsBmQQ6DM4mMyrRu
XLd5kBMnNKOXZjzoFRikAgp2q5J64ohm3ENCHMNIlfPKtiATfl12gxb7QZPtlpCSx45P8Lely344
IDAjJ5mWKHPsvosmF74poe3yragl7V15bpU0VNpU48y1U3DIq7tgQwC9epiwVh5GY25pLfTVXuZG
2sWNDZIrrhWDX3uysOohgHLRadqXiYwjYmc2HjlZq6MIsmrvisrdNcuanidT+7uu0s9LB+uSbpU7
EWp5X+WG9dPLe31es9w/AXDtDnaxqBNBmmXnTW737FZkp8POfuceLy+qcrnkp+bduqYjHJU6vXFQ
7WKNi/2CbAzZc6ViziFcupEjN6YRPjTJigAID+iyxKnwfVWOu0nxDkZly8wu74d0g75hMOIywTjT
Luw30tnaWZHc+ViFaWxYPuDoiqi0A4y7Ba8YB9tLpSkm6uRypLIN6+I03mLB42jRZ5hRlfgG+T3f
tGGA97PMMOY2XsVRqFs3k+LL92JCUuSiRXKcj2sJ+NSGdUZLQswcRe4y+L9Hzo7HoKxwaxfluGO5
8ras6AtvvVdtC1BvkiY2LlTho5aGu+c6jOrizPJtVEJcwV6murBdsxNN3Bhul16cKaQJo4a6vI2d
BF5EQzpsAK4gtWW352AhDObjuzz0yrXirmskLWHEZAfVDqe+dn62K7BjrFjR9X5hr/mtxepOBD8t
72XH21grOAKwLrZWUUwwEwwr8ut82Cg83efJlfe5jcFR1eUl9YPXOhT9njN2SxyTjz9B0l1lmft0
QvMoCArHDWVwVz4oXwrzJubH4cdaN7gJh8uChh91S4LK7eALbrlr2U4Vl7CBomnI+PWgD8EcivEX
syp7ZnLIqKragobyOLgsp4knlWAccrupB9ZIz+qgG48fYyA/gC7Sf9rew2Gbj3m/2BuukWeW6Ffa
VCrwu/OW6xafZJT+eBiJ6vA0mLerpe19OE9IKSsbL7ovzm3rcZHGMZR6u46+itsWADGXnbX6QvYT
6WSapnBnozOzdj7aS7rwG43DVvkTt69witOOK+FgkPtbwU2hCmysJJ9OWYiG7bnVRzXU4kGmBm9k
6O3bqc02uA7XF1wV95RSA8puLBugmLkbeioy3a6TNMHU0Bd9aGQE/AL5XCbZj9Bqb/vVPqvQfweR
gjL+PljlXg/hz26EamSGUCPoEpZxX4pNK6vYkqAH1nb82QyUKBaG+pa1RgY+APm/J/el7LpGWCEq
F6xSpJuqQg/IrJWji0zoPpL3XcYCDUOg82esvm5wB43JPhmc6xustXRrTyMX87FduitogMvUqICz
mk27rfq56jbZEDDb988NmGgYRrEvZ+Y3syr0DiUHF06hvUitVtCyQy+tvmGq3O1diM4iIibRHfOi
ZQjCqjZEzA87r+R43Gb4ejmVD8+G65f9rgxxfO46Q01d7DBmq88+94SF5cPW+U66wmpB+/EaeUmD
7gDDzbzRxGBI/M2BGigbED2qxe8j5/9pzX7/o759L3/0//v6hT85XLDOZcP/+esf+9//nP6orwr4
X/6wrYZ8WB70j255/NHrgn/KF/rvv/l/+x//149fX+XfqvHMeP+1Gt/3Of+jjPGvevyvf/eHHk8E
CYACEr3jEUD6S3DJ+o2B1+98nz8SSw5Wi/8W3h3zN5JJuAuFjanRJ9v+nwjviPx/1d2xe3pkVq0Q
iwMkIAL5fx1dIwm3nqKS+lhKygaCFHQgXDiejbXE9OYNwNSG1qM8g8wMG5EFP82NxmsdBYSN5WUF
rM2BFDAfyrmixjcS1sJwUSVYkFDy6D5YDAwPjepWm8hjDh8lyYNF82w09tYhiHMRAWhMfkoWuSWj
8fL2V2sBzGSm1W0Os7TLHEHiBpvGI/GMAB4PkLBwmhgKXlGHv8oRAhwup9qbmcL5FbQ7fkyAo8lU
Ne+OqNYdLlF4YFcg0YJpmAU/czlTH4qlQTN9spJVG6eQU5bFGRGn5fcxdVJ/N4mA0605Jmm+Lckb
dmw1meG9ZaZYauI/HLuzcz04DOCjiTPtdN/agc6iIA2n9HYVRhbuaurM08cpNX18HsQfXeKfpclq
2qNdbYzMdLyj5V7/Zgo7Mfg6d6qp9siXuFogpdLPtmSsXInVEyuxpnB1whjkv5XmIBf9xCShiNL9
Ua5LejcGS72twQaiEkMHaCI0o/DrqufBYFWc5i1jZ5D2/roZ+NN1Ag/PTLbjbcCxsY+VmTqHAp8D
53CbEG6SjF872q5DUezLrrxywEPGuWJHgDqUdNL57DecClq3be5bMhZ8YJoAVrXO69hYRPIw+sv8
wmamvpoZKdigqLLYIf4SD7nyfhjVLB9x0swRWLh2UwlD7DKwkccBTsAbSG82HiaVmzzoqmMuquHk
JsUBy0nxmAF0ehhn7PD4XdMgrqaWho3J5wBQHWexPENbJKVvCNF/eFdEYgn2dDNzUz6q1C+35jSU
Z3xzPU0gLkLomheciGEztoaV7dO5Fp8+GPqCS2En70ciNe/pyPbLIWAxbwXR6iwapGWcAIvyrxaz
Mh+6Hq16okDh1bGLZ2k09psPUDiN4fF+5rZvvfohD5VLTHjHlu4eU663CNUznFRn+pEkffi+oiBu
RVObC0n7dHhH5tvKlbEyoVs3Us10Ht3MuytUX+yccXW4JKVJfegYSB8J4fgX6PzW22xroFNBRVmA
PQ1HIRWgSHcBq0Vq6rknZXfnTF59UE7pnGn1mG9JrzDbShuPltnMugU7K7+2VSbfeEeL/Txr56zr
tTjoqmpuFYWIn006+EmcdGlwyjtnvW+9YeRig8mSlIo1knsPA04VAwNnw0A6N2iPuYRL5zyI1QTa
M/FIHIq5S5Dwwzw/VVw+7zTCxA3x4fwLVgpIgc4ymZdGjfllyFT7rJWenmhSa04kpeAK0IDzhqop
X7vRH86DV1O0hmAtT+YarPbOKrPyHt9ycqRScdoPq5nizRHhrmtH76c3du0eY9HyZZagJhEkj5Vq
Sqi4yYX4EUxfQAXR9GuMVaVHWzTnxTMXpE0oTsrV33U1YRVQVXEwcbxFlceNybJ68NN5FezszJwp
DPLbD2DZ+my2U76DbZHHfuVOD7Lm6pnRzXyoO+08YM1dvuo6hy1GPuKBFyS5m3GDfEGJt+LRncoN
z8mwqctZ0n7gyn3jSuhFpa7VC7XABf4ci6fFuPbhBqr5Dvl92K9hiYIwJ6aznf3ZhcvaDfeBhUsS
hXK5dt2MGZgTz/652hmjFJPMJB9lLjOIDs+AVsdLlpT3DXoh1Dc7/UrHVrFfPdHuYERjQwAPaV78
XJkXMShxazBBe1jmUbNR9Aspztoq9qKY74pWN8DveVCxiKculCeB1wJ4AAdXrDinpuZaQSIAroN2
qgsUo0gEDksNqif5S4wHdutaT/7CkCs2ByOJ+9ZfPsm/zdwXjbDLOXRKeeiXvv1gYshwTaoTewmG
47a2v0muzcei93B4Urz9bHWyf0yDAZYdmlxkQJfGnLSo9qWvtEDyDdbLyOHwvak1o1rLmh6LvEbV
4+kJbqppWr4DTYbShVHIO1SVN52MtBz3SW+NtyNYMLBI9jVz07avk+f197PHHWChQ2Hv5HP2wM7W
vPlC1x/hUAU/Fww/DDyGnrCjSL+jQMgrvhM9DerXVIf6vMy9twHQMiD48XPGwug5rVtKAlfri/G9
KdGpSDeSLQUmb+DTyNz2lULzYVsH5KMo+syT2POl+lm5eJCoCm2/hGnl+1u3TssPJ03DfdXOyUVb
SXgew8oAYL12x0yESNMKHOtis7+hqA3F7eCa4k6GZX9R1jJsddgjENfGcEkGvCbSVWjWRcBtcqz0
F9AFuIca9F1GeNQoRb0z6Ycm7cOb1RDLD9PRhY6EztmuBa/xuZgG4znLPP+tzWuWHsWQhXOvIalV
mobG54qR0DtthjWs18q5pVO3YlmC3qnCYrEimXjhPhgQyfhMTLkT28Igi2tlNXSjIHxXWMR3Zu68
k0KpL0ZaeU8hgjRWm9m5mQbhsgwu9j0GNjMGtn+5voGkbxxrvw46Hpcqv1ZK2RcdDvKY2vUVwVTV
93VqOy9BOIzbGT7PrgWbtjd8iZCIQ3eLH9AmspX3G6N2GuK4Zv9AU437OWRdMUTW0KwbPY3iyfIw
BlRtb0NW66xnL5GZy32xce9V0kIwtcdZPBQpxTRYN+t4Mp2bMOkm3vbShcBhIpO6/nwSgx1u8Xy1
PzKd2wMMcuTgZGiDAwOoJu6LfomrZOnvm7Vo7tXStAeaJ+zDTOdNDK3UiKdpFes+sbrgC2cB+3l2
hFxIUwKmD0tDv5V0qu0S1Xz12iLYGlI8wK3oJb+fOXDumML+YLPkpSAcZAYatjOOfmX3hJyRTRM2
bTiKedOBg+jp6jjZet54NdsbffUpH02XK41U3n3C2XRn5WzWGjSwZLrcBXLjtCvnDxwJ+tahCoCL
b/dKTWN5Ry7WBfjByGjPflftRldTEDJwNTJyKzjYdRHeBVYwsysE+RsHNB/FVyJqt0ty0I1MmCQr
ao4Ci6qqo1ekVswnm3Be3eAV6NxZemSjao6vALi2iuvWo991WTStznT0zYVMoWoZUgL/6fhwiABp
c4XK4yp7r6DdXDDAcJieOakCkLPN6Wk0i/TFVHXx4tqcAV1MA27MuKm9a9QgzqvyOa2kXnI0gwYv
SQoMAL9DzQ6GZJwccz2i1hBplCc5YLNgpGblmiMmYE/ufmn/wyklBEKykDjasQtQcXGTjJQ24NTq
Tl7BBJfIunNBJF1uRYsQK1SexsA75lNWTes25eD/dUXllq7/nPrUAmg7v8Xfb/FbuqdSBdY3igBt
dA7KhdsES0MUlCRM1tE+wv0EGTRlIDc0+N/GWd8BliFdGA9hg6AngAtvCsLpSNlMaOqhmvYmbaix
grc2c0U454VVbguZvvC2ODu9YCLgpqo34H6SyChykNa5c+k9983qGUzO40CLj1LFRqkQLbAseGHK
iVlAiTyAR6qJcO1VJybXDjO4cJel1XJi8HCXLa796nTERuNwrksIjFW3s8g7xasxk2hX2tms9cId
3C0JHsEBWXPpvC2GPSM8YkwoRbgXiRfczX6m4sav8Dzy8Xs36KgmQ588wwPwD42RLCcEbPOSlUW+
GdPJjdewY5vrs/yYNwHxx35YY9ztUBhdPUVNPaS3FVn2nVByufNMfjkZFtt8HUruCU03IAbitPjT
rfX+d+vVnzsf/26oBpthY7xgdge/AlLs39ziWYJ8kOswP8qy51pnzHSzdWvIKu3RuPDkmlX7SQsx
MGq8DurfBCX+FiXgVurbvmnb13yU4//ihPzZUI2bi0nI2uRHa6aNb5UdxOm8yO5CJdTjv/49/xYk
uH4rGiT4//X2+88BwRw3lA8ogW/V2JTw8Iws5LKXtP7xr7/PLwTUnxxuv74RhvhrrTBgEv/vjSWq
XhbcKEF61A26MUEe9+jrX814+XDfdoq4xCgyJuOLW743QcqNeloBmhtJdr1cM1urtv/6R/rnt/jq
toN0Qu0yd9q/E4C1OYTZwC0DB3G1XsxrqY8jrzwJtxD45c006z5nPfI+WzDRfn3v/2ll6JJ/dnVf
/xz+qgX90nf+IRT9v6Uf/Ts3Z4/U0/1dPLr+oz/EI/GbeeWxkda9PqP/cHJ6vwHNA2vDp/gfsBvz
Nx8/AQ8TpUc8T9ev84eU5P9GztdGILBA+xGncf8TKclz/vZxInrB3sVDxESXYK/393xmZ/my1W0K
WcMzmVIWBYVSA9jOxEbA9d3xzQSWCwjDqx/zZqlur67LqA0BSsSV0HJrBbn5JAe1LtvOntVdxgFL
Rb5B0l8E3X4WuXMaKm1hVcubduOF5Lt4LoTLEAGAyW7JvOw8FlN9Y6bYTaPaLm4apJP7oHbCfWmK
bJ8ESbAHt8zsNy0NGoNYyvZrnnVH7KX+RfdXqX7tMyN2NPkJKi0ofFkK2/+Sw1jWcVDaHDtgL8QO
pVd7aVzHTxTwPYJIdAFRG9N81OaHUmv9jr8kvKzKSX7RHQfOAMQTJjylO5XM/t2UzCHBBl8UZnyt
yzlioHAPqrONz4nd/WfQ5OLOkVV4rJOy+5HOdtJSstJY93nW6GsZQAch0Z1OUgUmSQa2Bgpspf1D
mjVWBw8YBrY1h4E8jJHb1KzSc9+sxifXbMDAVlPjxV/b6rjk7dcR9YU+pCt3A6zlS9YMw5MQw8yc
2li7jyvQ5CvSskI/8BhcImpIjSdKkKULK9KOZFYi28y5LnhCBYx/re69JayhUT6mLyz1jCZ0VXwU
+TAcxJoP0Njy/HM1dXGTm92dsabeSXVDc+qSdT1TzTrGlRf0u4DaVXvTMbyGALZou+NNTdVX7BM4
s3iVNF+tNHq0NKc4L1aQxF1d+vyis2BSYyX6xso94yA9M9vPbVI8E1XOvqghZ4NGGnSYA0M83Zbc
MC0cJQTVMF85CoIFH0C8j66+aFesPQUjpqOixQI1lK3XdHWK2zOe+irj9OJwogPvMv3McZpx5piv
ab6qIBHRyKy6zwGzRC4z5Zu0q9cNlTU6sruwvDSDIW9sw7G4SJYTBiekDIYdHIPT1wT9wudalLof
7Ty5DdKPx/C4YJxewxs5rM1KeILJIcO8sLJuwVKIhzRZsngKjS2NgDhElnHjd95tXojxkwoedTQ7
fEiTxP25GXtN9WqVzed1xTZI6GCoXkQtk68UrabGCYtnC82tCqzvGMp6HWXmpB9HqiGS7bgo621A
r2UyWLX6wdJV+60jZxPDX7TeFa4h5p7LsFzLoIvwQJnT1Efw2GroLktPcZ2DGJEMVGlEOrGcV2c0
s3ML7OiDqbFJkxiZhDQOOvQmCO3hNxmYwUV582Ii7SnxvGJ3wwSGa/laAlOMxYb7ZE0BaVW+kyoR
LyjPH4Y5NRu/6ZyLpf3lh9d0eKV7y6qrbRIm1VeZMqeKi45+Y96sqnsbAnwCEQbo5hgm0LdxSHHg
HhDQbzK6MsFOdw8IoAIdJQ+HLaOcNqav0d2GRJ5i5q5cTUfd4z1q8o2LlXK7TgM9aLUVnDyzByjk
ZDLkdUC9qbVmWcNTE8SGaMz9SFHOoz0a3r7OTTVvDDEk7tYNOvPNVhnYb5cVdbTNhi7SqswlF9ym
OKYLRbC4qohWidq5Iu9ylxc2KOUXChxbGl4tLJOsaIk+Jim1ipSLTM03VGIIFi4ZxkNrwnwgoLn0
d27fGZ+1F+Aa7S05cgFe+BikAl+PdGzRYaZ1x51Bd/E3f1qmH22RTW+LW1kXhxsc9L6pDxe6b6Bi
xyJxWg7UIlEbOk7KjYXJ86SDQZixZTZPqeoboI5iwjHY5QCMVLvxq+DkNgsN1lWF5ExZImfjPDlK
xbJZW267n83ymdu63vcdR/+cgw0GmA5cCUicpcL9OvpbOATr9xVcTbkdLdpPa0ej9dbZCIzKDOXd
bFqUCpzdovWrAcfv1ORfViNlSL5wK1Dm13BRXNVx+zCaGCjWW3p5l8xolLaQ/p0lwQWtVtE9+nQ1
P/pWkN6zLM7cB9R65Cz/yrCzemyJrj5qq0/syMxl8joBZqCLEfd4VCHKnq59nK9h5V/HyROPVZg3
1b2p5/IeIBvqTFpS7JIrl6QgrlyMGnjpMGqzbLPlxXO55GDFhcbVFrRchvuyvJXC5Mf1lbGz+oJJ
fk8IkEedKVJkdb1/A43Kv8PnbV88r4IC2sEtf3LDzj/KXE3PDARDAmMjI1ZnNRbY7qku94PR1uT8
luRW0IT5hHU5OKb84p84PP+LvfNYjhzJuvSrjM0eaQ7hEIvZhA4yqCMpcgNjKmjlABzi6ecDs6on
k1V/lrXNthbdvehiIQIBuF+/95zvzMdhUnIP4I4EqrCZP3E6HysoncZ8iMx8YuY4ocvBALBtOpJ+
M0REetMn5nxpdbN3jBMaMsWQ3jZ5D0GoseybsMIBwCKbEYIyh4v81bpSYxVVxCY5xCD7fXUbAYna
L/fzrKrRPBHpQ2vcMbx9ShrRTZZpjSrCGvBoBHP8NexgaSUjI/6Vaka4elJ0hKzSVL2zMgWgdQqC
ozb79lGFFQFdptQH3id3wl1QKVROHoLUdiDSBjvaJDa4QGIkEQB67wZbFExZUps4aOZ1hIAm5A41
uXODXCG8mr1gPLZsjLjCrOGaxJovokqCL2ZrW9VKtrJ5Jj48/iRIciAw2qj3mJcNYm00Sw2PX8wm
7eS2XBPs4e0SnWa3SGqHT7XnDZA2TffFqhL/xppK3rx4WTShmljJfh4GOW+VsqzqoZyCZxBiYJx0
7Mc1uJ6mN9ei9K2Y/u8QvCRGmD3g5G2bW1cx1TzYHgC01ey6GTGnqdmIk+UiCkKFaJaigfMWJ0Tt
lAF3vrLm6UE10WYMbKK77Nj1dnXgeusY5lQIj3O4m00LMX2n8rYgxsiIoUbbMnm1YCgTYWRlQm7V
gEUCfSeZ8LMLQHnk/L6voiwR/QWPrAUs1tMlDYrXJpxfqH3HJ/T/5ZdUj9ZjgLnkbDZRfQGP7dyU
3rQt7KY4ek1br71e47usxns3n19YAL8Ttfmadu6L1w/9Z7g9VBAOGdWrVvYvXgDw0/X8/LYx8+3g
FMaJHwdfoyIIsMRd+t2eJeTnrm4yuuzIOsEs9Ul+UDQE7mw5gN5GExo3q1qhbj37Luz1Yrbmu5gu
GjCqapCF8eOE/u8R6p9G8FjyoXn+z+DQ62+f1Wub/eqH+/FHfxyhAvnBNoFoyOVULuQbHXT41nb/
53+T1OZ8EBI6ketjb1uMbX9O4R2b8xKwAd/lmAV842duqPhvjk5YLX6dwgua4EKajs3yDsuAD/br
FD63e4NVNtYnu5gDHXNs4AVGdmM70HXLEww/Z2IyBcIlpqG7LNXEEQ9nuazf7bKS54W/RM3w8a/U
stLTinVP49vy3y07gfW2KVi2Qm8/J/2zs+wZ6m370MtOEnR+cm0tu0v2ttFgILe2NYyQNWYD+7pb
diR8uc1OaL9gyxPlbbfsXMHbJga1MnvEXDVcLCysfjUu+x0DLziOIjawX/tVcJ/HfnEPmJchKHtl
C0QSLST7p0sm4xJgp+4XMNuONjMbVUh6J3j57iKrgxkFn52ttWuOWycmHX2VMJg993gVXj2vaA5J
W4XMZmaMuk1Tt7cQYuKnpsh6YlSqtN7YkbZ2QeyZD55s4ns5uulWC0cTEyrK8aSiwTr5TfuRfhzm
V8yLOCIcjXNf2PV8Lrs+Wwtz/JyNIypXoi4wXhg6OTVJyfm0rGX7CX7ogAia3/BjnqXFtT/oeGd0
8XyhCvpBq3iyQUJq31t8wQiiyV5Jbq2gTQ9GHt2gtUt3mAsJII4lyiUIPgcxVMNpjMv+RLhggqGD
AJZVB6LwYVp23Iw6eN1Rqdz4iIQPE62rK68Rw8lpy+lA+8l+RS9RXSB57x5cn5A25H5Gtl1g7iQi
xTjvSEPvr/AUi11jesYGnll5Z3TCfugmp3vBD5p/n2hTni3dJxs3G8ubopXGtU3sfMQ2+sy9ohql
dRTcNq1fPNsqgbLt1+WmpLGN0iADZiGkgY1PjRwi2vaGMQe+/rEb16C7k4Ywnyli5sWQ/gsWMI5O
tJ9Zlo3ZBk05opreOm4Z3wGlFjQCgqaDjlTMq0JUCA1hqSCOdl4hnPuXb2AvrKz1taMIfOlLgdLM
miFTttG4I7wyGLfaCNJTPeM2z6PaPwjt5t/SMkpvRU3LOsmi+SZj+lID7Q8NUoFsv1iFUWuSZzm4
2HJou/SXZeJ6rF9xfJFktEUhTKabxRr9jEhVPKkxHU9ukIlt7LT9VeLVHP2qutF3RCXOL8SZWpKm
NdBqAuSiM+F28sZHEaL8Otpr7XFYhB3IQSC2tpm0OwYuekZNZpqlx7mwwUEeg+/cuG3nZRQmpUHT
wXfDI/Lf8Eh0izrKKSVnHD8Y3fVwJB90xbileGQZqW+nkiF/GTViy8lGbhOjFldebNJzZ97Plsm5
Zkt7vrkpoiK6UbFjkd7u2p9yjpDAH9B7P7Vh7DG/8PvpAUnmRI00iOQjtjXzIN2wuOhnNvdVYXhD
uNZGI/WuRDAB0RJAFCaJMiuuDSY8j55ZMk703CokRrdpQlaShBnYXFRfc1MQ8Nq7xXhlz14x8dPI
hGT0SRuPkW5JU0qBhIVo+aIReI+ZUnWmZWPtRooIjEt+Pd5ZuTCfFFku/RrFoqqbXe5WtKWuTLpX
I8oZ2O00X3dK11EREBQ/uXRjRtG34iFESjm5HyOvAAXeLY0ePH7wusqLubYwhq47H1tdvXG0lQ0P
Kh0j/wspx2FcYuHNxSA/FrjfG2/r12jed0bfd+nXyatrM0M7YyrFxsXm9m8d8E91wEJ7+X0dMPyv
w2tRMzhR334R4/34yz+KAe+tRcqa6Iif26me9UFKxju0xhdC21t035/GeMoH4fKQIUKgjECs95+m
qmN9gCDOP47bnmeJjut/Uxm8H04sKSg2Eefww/kUlCS/1gVIb0cEXGRyAkZGODWT80MC3ONPN+Vv
Jj1UND9b7523i0DrQQrI9/wLNa2rtFHD0yJqNAMaMnrtDHhVe2s0Lt3295eiTPvLpRxuiycd4Qlp
L3XQT6CcqmBFSiN7Pow6AcyaJ9mlZSHsJmGLXiMQp0NhKrAzs3QI9kXL9vvL/+V2IjcGfMdxzDT5
0d4TkDBB+nJwLWbd5XC2Cu/JZyD/+0u811P6yyXkkslFJQcW6B3HQClj6kVoNgdpDudR2o9tYFbr
HmDkimhqntL/lLV/88uBNHt/QxFIM06ignUQ6waCB/HnG2pHDdN+/OcHRGXkjmYFgTCIoAqCYliM
c6zFTjg0dMmiphMraWOoWDUcjWltZ6pQGyqnZOVZEZscvansiOcqgOFd6QC5Ox38asV6mxJ505gQ
XAuynRVF5REvgP3ZSoc963GHpGRhoatOWI8T4PpF+dcXG45p9nXc9MEGuIO96cU0Pk5pqE6JGw3R
yqbKgvvdBMXZZc7+RM52RWdQoYWKKnkjO5J+XYkBQjv4pQAcR4jSyGBluQ5pefYNZ3nZ7HQ/z0c2
lCvMBXpnF8V3x8vvq8T5gnX1rqMdvB4cv7ioxfgpQkfFJVJ3a0j+nQWMiE1Wz80+ayTKo9LcyDYd
vqk4aIiSiG/qCQRFElTAvayi31KRudcjbkLkN254YUX2o2eY4UUaJ6T3tLidE63B/hjBeQQytJnM
NEUD2kTnzsXX3/uUkYGOoB7TchuHUB8QHYbbFE7uVdkSYh2j8g8hWl5KxKLZdsCUPC1bUxQgiEwx
hSfQvc+NBzwx5niytnyQPDUsdagZtRmau3JUyv3olJ7xFGda3ZANzb/HB3l1rsxMX+Yq6Q/oTamg
lYLABOkyvgyLRl1VOYdxi8zdHX0BHpGioTFTVdM6HUqThm9v7XSSi0enIhxl0s2IOSCx+pc+EVj6
12IiNmb2onMSN/O2TCpzFSJI2cSNu2g4kwXda6jwFIaxuqvnUt0Wqj2FACdeUHJ0Zwe/4AFZvnll
jrZ7KEqeBRoCya7vynFfFvZLnCmJpyTB05US33lw2iS4Ewwi9oZdq6s5MqrbPp82Fn3tK+SbdUMz
Ohc7NYDKr1xJnYlskOp+lCS5B05/ieqEcO05dm8TJg1haANcCzvPRO8VIRjLYhpQ8mnU0YVThA0G
heGunrKPWCw5N+jU2DuYES8Z6WcQpjVYw56WB9xzc2/ZtILoc+aHCaPXUdZtczlVYuESRbK6KSb2
DZ5okH1w0iNxZ4fN9NoinFng6Zz2otS47CLX2tsj0ShuTtmEPQdKEBIgb9OIhqtFmY1vIUBZifMT
umNYx4D3DD988bOuJAMwCvZRGA6XY5qm9EH6Ye0iR95TSoe8+zQjLEdwaAp7TgaSHHXbzYeL2YrN
09LQ2YUpAP4KtyTnBoLkXS9+ZZL1FJhM56KuE/cJ3fiDpe1P8DpOhp9HD1klaDZ63GlsZxedw7xM
h5kiNx1zfUhoN0Yj0OTunF4ZbYN/jIHMBgzWV2jhwC2A5E4rP4z0MaT5uDUNcYfdbkf2VHRIDSSF
FdOF/UzQMbIst/kIccmjOdcOxqYmI2fHgM5+bTXU7yqu3W077po6ss9S1sGS3IeCuPR0e9sbtU0L
SvjHpBhs7JkxR42l3o5jfDaYVer5OsyzDmVnWE8fK9PPTyxIM1KEAC2GJV9UxTTDInJtNTAnWIOE
Zrwl4lPkl/uYDYD5pGDwGS259Xlhltdt4R9zbX3MCvSkVmgyNkF64yjfoDXPFDLMDP8qCrNvIWMr
Oqjt1ust57UXTv057W19U3NcD1Yy591jSXBvkoljBsjR/OgWljrQjco21TAPzwTf2iuqoYXzi1yL
eDGXFwjL3ph+DzimPJlAJs/Mlpw7uGsuIprAXJt5kbarSuY286W427pom3hP3PFrUUz0VInq4TaX
6wzl1aOMJb3yAGUeh7V8wfSMzhqgp9zmPgDNfvacU24nQ0PzdNYcGX3jgPqA4N7G++KZNk1sHfC7
N6FM8Rv53jlvR3MPpatg6uuQYKcnsHiZgzvLDeIDSvLqshp7eZBMYm7cxMwOsRFFn3y5LYjL2OdT
zO3X8fjRZOXa4JrwOXlP+dmGn7+WwkR4anSZ9eA07tYFe/fU4Q34NGo3vnaVOz+1pb0hfAOWTFor
dd2bdYftOOXJYxR0YFisyC/nIWPz/F5mrbUKEWvsUF23R/bH4ahTmzWjQVvoXuJFmqx8Y+Vt/6Ou
+LfI/8ciH4DkT1XRX+hX19+G/3XxTbXfpl8r/Lc/+7PCtz8EArMMEypCRX809f5o93mSKp8FzUMH
sagjKI7/LPLNDzYDHOgVSznn2UtT7k/lhP9h8d4Iwf+DjUfQCfzTcfRH1YZZ6YcD6e+qOPt9FRcI
5IZyCR31YbzzOvxaxVkNGSg21rFDoA0Eq6Wy6XQAicwuyZeRl6NQjX6IZIvDRSRxf9RJ2d3FtaGL
fYZlLMMEqSEfoFxEXhn2NogSnCpWPUaEU4ZOQkR3K/AwEhcaBQ1LDBOR6ygzkeWhOgjPo1XKZ177
15xRdMS/6qx5Px/IYJvvWhWcGUhj7yw5EKwqNw/bJfCBgS7101U/LD4bXmTzvsX8TIe8E88BIRNk
gBiJdV+WQ3bRKryCRJqifV+EaoPrGVuAG+N1MVY4BQ3TvA9nywCQZATfW0vhOa8rG4WdJhj0GOmU
mSRibqw8GvLEPLTBmpzgFD8bN+qN66y8+DO/PwnYRstfD6amE4L00t9TrwfVOi3644yhdA1jiz9s
5YCuwKI1QWRwERTBk07nJlqXuS+evQJTklvrYC2tAFMEI8UDw0111EbP1U2cRyu4G9OuTbqAUBVm
jHRlAoUnP0ksyp2WA45KfWpgq46Ml763kRh3RJKs3N42T8pvA7EfpJk/TlmO61dHvfmsiqWIzkb0
0Owa8Xjj17nxfY6HYD3aDZGU8Rh/NVgsiXj2/f3b52uXT8WTreC68N9HCz9quSqLWa89l0HjTqi+
3DPE1KAb6pn6kZvMlLbbkne02JS6xGLbYj4er/ouy4YT9MQ4JsvEzOYDTSZl72JJdMzenpdyIw2B
C5QGmZyzUx21ctglwTixVCaR9VxjnHJ3Zj35UBcyh/NkV/AsgP64SPu23XB1oBdtKxMG29DMCOTJ
HxWZQg8xs/nnpo7bkw/z4pwCSd7hBVfuhkLUvmDmG12SrB4/pVMNlpBEo0uOrMmaIEysvEwWCcAE
brJOZ9qNciYTcY/rA7uMbECLwM9yF4wPY6BymPa+0wb7PLfs74MLTwgHS1FUpGIA7N9EFtPQXZCK
Lr7O8op/FwFy9c6t4E0QE2qjNSVqQ1Veuu0YYt+HRTBdJfOQkfqXJZu5E+FV4RLyRdTX4O/NJTJP
5bH9mFP97wsf7iWzLuzRqG+Twt9npmgfusp5ll0OFUCKp9Ifp3RNhU0/OQWZQXII2SJFFM7dukVV
uEv8GVSVR5ovskt0rKGP9BahpsJunle3LXGOd61h412bJswviWNe9FEZrEyoJNsCP+kCJOm2Finp
F5gEsnyVYRtYD7m0P47oyFaymNBDE4XFi4qEZ+WQB7EuLfjxYEzDbFdC9t1aVQdAgrhEmK1Da+yb
2m6vmIsyYfft7JK+pLztZARqJtZ4G4TXkoTJ6DhMV74RUCJA4ew3wyi8Z42e5iokO/XLpNIUkyZJ
UhM//Vwvjj24uwMUiQqQy5SCVF0L/uZ1JgCMWihVwHyiqmgeGvy2KeoqM972sQaSZmTl/BHbhdjO
aRNfaw4J4O7rinAkOe2txhO4DzFxgFaLaoE7joSseqUJWYQsULawUUoEzgMLhbnq80FstOtOlwOJ
1HcxETdPAd/fBtg5j+mxLiqv3bhzpC569Pqcf90F9TlQia+KhT+6Ek2PozL2Kvi4Za3WKrfis4vv
kdlGjrnPUkV6qZG7TWutErROqQU1x3brdq0CPe5jEZXrYSpeIdA2W0IgLVRhjXddTb1xRuzM4t9b
8bwLhjEFQFHmHWNaf1a3kHSZoJacGIlTne8YvbIqtQRCv7ytLEThht+DsSDXuuINJd/MRDu2vEW1
y6I1InV4VAMZia6BqgwBCgyHFe5NJG2VW+7HiOW5LkEz8DoM1j3jcy6EpWHcIPXnk+Q6m68GQbjV
Kh6MoLymCzxdw82opk1VzURo9ShPlW/KHxGp/5ZL/1wuLU21/zSR/rZcuvo2Jl+qd+XS8md/lEsw
1RdlqCvtYIG50xb9j8bUFIhPkWRT9fwRufifesn2lvEoCgGfZta7eolSiuEDE1XCc4B7kj3xrj76
Xb0k37XxRECyAE1E6UhmsCQ8viuXmtTJQT2X6UnhbZ9encqho1E6Xke6NzY2Fjt74Nw/HRLG/IVx
rKwYXM2ati2hzwNISPQE01eFc4QhkajlemS2MF+Opet941DjbZjxuGpuDiWn8Kxlh8mHyXlAoD/7
PTkdPcCu9muOw5Q3ewIHKSlC5jQObkRidN6drnoNn7R2O+CFD3YJ43LtDrh9X+Dm5sm0nIhxWKu4
EuTEJmiy1qPvcSLXhZwI0opmmY3xCZlEU/sPseUR55uukfCyZpkAG+je4Ssq2nOLbN/c+kz6cvGU
NF439/uy1r5VrFtRAFNN4JEjQxPNl9ho1c5r6ulWWnmJFm0aUv7UnYz5U11ihvkRiPzvC/jPL6BL
E/b3L+ALpfu712/5oz9PK+YHuneWT0MXq/8PNfefp5Xgg4eU23ERE5JQ86Zb+PO4Ij+I5aVAuMAx
Go0C7/MfxxVH/P/AejkR/drDX2KCPawh9FeZGrzvcJvabbQQEfUfnOlknZWRvLER0l3POVHNP92a
vzka/aWbzrUYiWFOYJILpeDd/INTCxpl3yyP3pKCN+uJ1AyqjMeJO3DCaP1PuQXvJOzOEs6BJJ5w
IQxLnArfrSwUo5ZX+4LrFUuo4yBqOilQf0nkGcl1IQcaL589+uYZoJZ1/v2XfX8K5OIcA0ng8vn1
6Ou/+7KNIVqOQ/SpZgUUrsgLVp7c1P5pMmeojOEcPIaW+Kev/De3WHK3SKYmKuSvJpCu7VI1+B4W
9MIcbzMaQF8J6iR3IFhI7ZH4b7MhoDqZPKRcjqeXXvP7IUwqjJExqgpo44TVpbc44ieOT9vCt0kV
JbD75fe3dWkX/PrAevJtFsO4jptLWtavp+upNcUchaM+9BXZ3gyWQ6j489wIHHSDQwzKhCrx2s9L
5+ihbL7HG14+lnXtDbB3s7lcRV7r3UMrtvqV0rKHKrocVegHjs+gRv/hKZDe33xeNCa8+0x2aFu8
FwOV+MiitOj6g/RIGz0bBXDayzbKUd9E1WKvbyJzuKAknnLUa500z7yD0/0SMXmwBDiCi4SN4Yjf
Tb5GdqvcFdlqPEvIUUn8WJJnRoB18YUWFrmZYBLM6wKWYAH7cYnD6a0W0IehEsA2k0UaHxoG89pQ
Hok6Pd7Hy9qYxvu3eNowoZW3mpWu5GefEntCbz6PGgZmY6WXypbjLUlPeIITH9jTIRXaeAJZG4T3
jaLkBf6cNjZuwXYymDSR9mma33hKR1yjZoK8By9roJ27sZyGUyliQmQQ6tMVoM9DgNCyEKip4D0d
NfEWBm7y2yBrlE/6ZVO/9KkFeEQJ+/gjH2LUun7xibK8FThwSG5v4C+uMYovegIlX31F0vGPOINC
h4SeorS4N8BBnGXX+5tkTohtCKRFH3kKxhe36tjDXcckqOMtxLR3FN+Ugy9zsrwlkAJFQ/gI5I1Y
jd4fiF3quY9vWQahcsxzT4Dk/ew3wePQECvsMuu9TyLUDQ1oBnsHX4RcgWA0iDBqdUhI6tuzGjM+
RdVChxV5STZShqQVfQNH8mWtSdftvh2ImVwbasrii8ALk+K4JCcX3cqlZ91vO2ymT7Eegke/Zj3d
dFlP6liBN81dobR0XqvWJysjqnn5myI4BZMKHmtaxAwLyoQngz4M9GZGLMCMlhxou67GW3oMpEZo
1+KW8nbXL+NbBGtU0Z1hRveW4wuU9tjHKRGmAyjL+2RwAoQqSxbK2/13xg61a+872zjzvA39ddRn
TRmI67d/pguxGxSEjrBuzPHB4LvexV6nN0MUBLu+aXmA4+X1cMmIrA9tm4bhJTAGUYNgG3rgXqMf
QGrF2UuXilqqB1gIzvy6Y0YFbcsvMmt8wLUpFAy2agz1Lk+hcITotiE9g84Ux8HsPJK4sQ4RVtG2
8KP3k+jTYdNEhCjc13Up81VcMXJYlXHfhSdrDiaM/sAq9WQ0GkF2Oye3A57R4anl9jOPIV5j33Lk
xE6KCxjgKxkcFXmBK0NqyX1uz7UdxttxscCEZTDtAjz+TdyMRya+kOv81L6W/jJr0cOBidrI6Kga
zy5kiLe8K352Y7p2ZOaS1RKbz62wmg3DIncF+sAE8hh390PcMNTq6DV+6pwscHi+WnoCYIrHS+0Z
+uD4UAJWvcA/vRLVfO2rPvratCybNDu8izKJ3etalAFxu7MznVAUFei6RnpxULSihKJ07r4GDAcJ
QDT6KNnwcAfAXLqxJIBCt7QnPC98tMu2K+kHOh/hlhnrRDWvpekBcGY66RwaJNekdHtLcK4SS7ja
lEG7j8kE1yvW5fGebY5n2SKCNzm4RsguPZOuh52WGEt6MY8L2DZd4DxEVEitx/u3kMaF+nNdO2b9
MgHDymEpD69jhUYplS4LZmVlsFxE+pTiR5nXb3HaoWhJ7fNIBvbrQMRgG8JywzZaMcsm8DiBZtHy
NaIdYau+xGU9i+BpbmvzU6EMYz7OsdP7R7tQ2MbXZs2sylYmWmfXsu3PkNWku1Ulh/KgDk+DUUe3
OOvjY+QHZy+Om8e8U69TMS6rf2I+MhvqNynUk2vGR6zzsjaTCwT71qfeCJn74dOAoRIM3gMTx4zT
jR6OEsWp3thDAzU8Nr1LJ6yUvwto89yMvTX2uxkzdBH79aYaW5RkuoiHDYL+BrNF7kjN8Dwsrxk0
O59z0+afr9mx1EcZB1b4OfCHhPyrpg6r3QwNPocemfV4utvMOCGy7Ll1BRiymQ7R8+T52IKcEl9+
bAuSADpiHU3ovCjEw/alGn1qkbqT/skewBJkpuZnbQLyohPcAiwWTh4ppKztdJzIe7k2xoltoUDo
sDFyt/0KxT44ybeQsMydeWhoxYz3bST8ha+4PEq0x+j8xZV5zSGWtbRxLdb0FG/Ao7b4NG4XB6d2
4KcBcRiwDhYkyIGLW7InEzAsEY33JXdztKMACGudEKRrZaz3SqvDFGtIJ5oAXfDE0vVPTKWNdepX
XDllM8Gzh5f8luxx3iU5MELzJvbxSnFhO5yd15m2V79+WwI9JpRqC+5oefQHQXBfN5Q+eUr14JyG
vqfFn0tyqlVntF9LO2PnMG3FE2HNDWnuOftjm0jW6eItE2dqKvJfaBl7VAyTbbr7Hx/LfAvtaeKU
SiI0llQoDxfGZZMTWoYSYLztNLVv4RPdas457nl6oy7hw/1ECMCVCdDcXgsVVC8DYQfxjSWXeLSk
qPmug565ZEkDy7t3mjoHB8EpmeCFVR5HSy9y8IX2vHU0OoSJZm0KgryR0wNBa/LFjU0W1klhmgMn
MdIsz/t0yY82o/PAGRk+sSDQ2QGQ1bIueuZDXhniou5j43unmmAf90MwrvjMVDmJQVC6NeIkIVab
PsK6CTrzbCtiOVcRbcVspzyHHJ9oTJY72oDmgc+I9nbd1z7BFugXuvIhXH7RNLX5mfolvStv+RkN
s+HU0FmzUAJFSQ3RNvdlKB5NY0KRzn2itHxw7cToH7CD5i5o3yGOYv+eAW/gslWheYZT4EfNlOym
DKip+TH1qZaj/Th0AChMOd5DKELBKRzY06SCJJtugJ82uJO1L2iwDoh6SInMHBVf20Wn18Q/TVv+
g5DBIU04T+ca0Ufc3Fc+K0umY+N5NILkwugQp+g2ZuuZ/OKASAEi2ggON++HtxmvuykFHBLhBZfO
1IbrprDvIp8l3YYqSCpWREDWbBYrNY7NsdIIqqMuN+9LktHRdLBIrFJanGSWUZF0bpF9J4BK7nxd
hXg5qwKvRKOrDW/gAPC4/F5ihSVM4iYYneHIc01h0DfiJuhqcUOnWm80Sl+3nYoDM+JmS20cPoxu
j/2ITXRD65egDce5cUTnXEHFKu/4tdmXyzG/YOcrEHFkBjASu1v7hbuNgvyqzxxU3tyqGwEc7iPx
ST0jf8u+rjSMvLUdCQrIsdnnQY4uQt/ahXlP5VduLWMQ3xHBygv7x6CgwDOGMaf0SIrxD0Y6f5ON
yw/i9LzCO9R4Q7wpepFXFNqGRjfFDtyuJlhFrCDxohdhv2I17NLqsm8sACo2TLerNst5SIuY1SZx
FU/krBdAaIhgur2dsiFlGrIErP7+GLWckn7GFxC26HHgkDQWmAL8RdgGzCMN2PHqQ432lqJfjwLk
R8iT+Pvr/OX0w4WWrFhYatgiOLj9elojz63r06oDzYftB3+o55nnBmtizgTQXKiWy9HlbTn8/XX/
cvRfviATXZccP8fhpPjrdTmS53ZajfVhTHP3tTMIjSnaMR93gxezflVFOd27brwwCdH9/lOc5V+E
kVx9mSW7vOB8iMVa8rOOD5ch3RPTrQ7Q8/ELAASxzij7oYp7jF8Ioan5b1ErjiVL5W05+LlWbzfg
347dP3XsHMumz/M/d+xuACn90q378Qd/dOt88QHnDpxkBARY5d60wH9063zng08QuIkc2CYC962P
/me3zvwQeNJyCbvyXP5Hkof1/8QFiw+IMDmbxdVbml7/RbPcfN+uI6zeRMIgl6YgXYX33Y9wMCJ4
mlIeeWHrcGOlcwY8kRh7bEh6bU+SWZadQtEka3IHFDIklJ16OQC/91GWHAUdN22fBKX5U8Qrv/3p
Tv5Ng+/9W8enswRfnw9okaC50Cl+fu4D5pYkCgbOMdVO9SrBf97iAy+XoJ6lEkvyaY89GvpuXSE+
+P21sW7xb/9lTaOJSaMNjIZA+Oy8ES1+kiMDVgHf3ycN5ujwuWhCGN1DnwRXWcB4C++49E6Ib0si
tybXuxydgMStVCWfxrmcv3o99P1NPU/2RZQTaJG5fU60ieqzLeWCe+dRPU9raITyGA5FdzJru945
oiY5gtQDuooF2ivOPsVNbE2cUuHyYc70G2zbA6ehTd/PeB98qhe0VJ07kpvsWi+IzBC4cRpYza1P
+4zifKuqvL9naFnuqskp4a51tp/tIorkGCd2nK7txBFPBtI0OjPeuQfslq+duWFJ8dy6BKw/RtQG
xkChU9n6MBlFuM5w4axSkGeMK7xBEzMWElZUxwA8C2ucnksAcHhZkDef5JCGdH6m7skH4Y24VDAw
XaGsWwCO5MYcGAlPO1ImXCAeaAAMxxraFWL85j7ojfSOw1RiblJ8KRDfhUtuqCcUeUtjsB16bEU7
TcsVGwivEm1QP2I63TQue5ATd2ezr2IQwN7QHxdOKQBnq+zuRybi8dq0hxanuGuKHf3c0F+VYZdR
WUm3NlGgRPNC1lcCYH2UWANo16BfccojZ6EGVX6QhKQZIO9cGINSPnvp5GPzdcvbrFQjLu0GHkUv
sSE5CmMwaK7R3KHGVTvVMf4GG2LsZ8vnoBxbekfyIy47rTe8qQH5FV5xP9OwoRdR9enFnPrpxped
90pPoz4QfDVvg7zuiLmHGbHrrC7ixJHiS2H7oVOy1uSY7hGVmJeh4cN7802Oz6lFfNMQL/wxT8bf
nEHoG5MMELkCSFl8Q3u0kPxngk8RPJNThtK1IUhGz9JeuR7pPRvevQeO3vQUAJr3lNukwbnDA6E4
yVivGq+s9DpErxqt0zFEje1jJ/tapnGY4E5T6d4S1fAVF3axRBIBoYhXxIlqcdU2gUpekRDnRN2U
2rFu2ham0NzPS1q6nernpesXnCZpVa8z5VgPZrMfFW9FY3RfyrBP840Kugb9KHqJZNvBpTe2FXLp
K7pY5cTAy+vMba+NOXmYbGBLB0QU1PVGWFKNV6UqIpJb6Wt9IvqIwR1K24U4OMlSobHOxAH9T8xW
0JUnFQ9JvWmEXb22lbdEAk05j/ooquPEGfbe9Fg0I8x5JtjupLxJ5x6SZE++MZ6zgKup5btNMRIq
eCbmsG2QbrW46532qUvcFL9Xovn0Y4Szo6mQF5E0Wr/QReTMpLEFEgGmyRiLB17kLcqJ0aD3Mvaf
Bfh6QQaMkiBow4FapLbq6lW1eSA3tZEjAFiW8oBvTrBd2lvbjnMDByWj0zR9rfkx/7/sncl23EaW
hl+lXwA6CATGbc6ZTCaZHCVtcCjRwozAHACevj9QdretrnZV7Wtj+0gmmcR47z+20iA2MNOS3sH9
GBJATyKJbYvpzen7xqxOPgUT/CsDVSN1hEDFyEZ6K2Y9fC6jMU9adF1O+UY8DrM6TQntjWpm91K3
gk+McUAZO913VAxiF6NmDevh3VTGoGZE7FPbQbTEeO2RC93ZSnFjJaGf3zVOTtFdGWHR2lDKN1Cb
7XVkJwxdXJwLoGfSYvkEXLuYFo8lRNFAsx1mu9UsnbDflG3jfSVtkgoJDg4xNXlEgQouAXcyV31M
SMcqrj39RQlDXWJ3QieKdEitQt8khNcihCvTrfrWiu4Z1Zl7HIIgdRb1jr72bi7zjUEowLD348Wr
J/yE1F5L4UCznTTcCXQ4t7EcQqJ2DMy6MWUoT1bWj+6Khd35jm+ctNuBUPad0tk2tRQWspwV7myD
3d7g+o1JYp+xlna1nx/H2q8cNPuNuJFGTnavZc14/9oQoQfvGfqgZTBtaLxhbWDR9Cww8Rb5dK8s
4iSmziunfaklQTAwdWmDDWOO1rSd2aQ08MBvC9m+/mdw/Jei4CHX/57qBaWJ/2v9xvs3Kd/+MkL+
/NI/CF/nE/i860GNLYYzxpH/0VswQkr2Lds0GVOWLD4GqN9HSOl+QujHVOf42Lr5Mr7qjxFSfuJ/
FWwUMkDhvEyX/8YIiTHrlzmJ2RV0i4HVtXzEId4yR/1pTvKysS5IcUgPZEYuoFKwZGnPvAD1xhoa
rLXdUJmKclAvpn6JeghuUovIC7T+CHzWlqbyYCdndEZb5aioxvWsBJVkFUwjgwJo83uRgPBhgbeP
xB2KC2p0+9jZPbvQZOHgYE6TyF4Fm6dOc5bBLEceilkeQI30rC/lQlpU5symRh/hQjGUwj+LGBn9
T4IrWAojFY8Yd7lT/Gpv5V7cbEEkly/5qNTOsCPfWzU4MSpNfrBGFwYc0frjQ0Sb1EuRiPGhSS15
DLOlPV1Wo0fRtVVmiuT5RvknN/Da99Y3BfV/Cy8l4tJYi5KuknVlTyMjwcgzO+uXBboKFsbFsqLm
YAopnhbJy5tnUbutlNEf5BDL51kDDZYShqSVJpikW7TiElk1vz8BgeFL6uZ8a8IvqHj3wH5bgjrm
9p0RlSNQ2qS2Jm3OyhguXOcoG/63jyW6gKJ4m3j309UR8QEcofm0mnKve1NG1lMaxhBkvXSZbdxg
5Le2M36mz+z0BVKE3z34ABp7bcqLa9MvVcYeQFMGNEcoqaBoJqGrLEyGo1QUrJcL3gvKshxPqmQW
CHUsIMu4rvmTnyc0NyOQRhJ/gOX65Qx/QI2c0rb97E5qGgH9Qviqkbr0YkPqcZZcoUb5FRTVJaSs
AGFRNNfmYPS0hHNcCLoCuos/ysrR7xjO2jM8yIi6K4h5qRY3xisqRxq382JGmDno+Ucc9hwJcyjR
GOT6oZtbZ8fri45B6nZpr0XVdvUGQh6JR66NdSUK66kE2fryQSIop+BCz0a7D3dgR3ynObT4JwgC
ny1eLiIM9uN9jJ8A2103cDVYTcuZDWTnye0Ht4AqpLdvc88D2SHWiovPsABNwwEV04rK9u7dY4KJ
tmZXiUusa25CsmY4wQrlApElQQTim6UVwGxJyw0KjQB94BaOlutNcFueFTkt9oGiX3k00gG0dtKS
z53MPSBnQTodNBnFhLQpFlwxoegptgd+i1ANG5y7YblOoEChWBc02JcdZLNDorUvWr5ZV5sJULcV
bD0Iwz2v82D7wa5Q1BO+fFzCH+AroxTOjuVmx7BefQld+BhGGg6JtqLpfoy4FYhQUTd2TGjCzoLb
J1d/Aeg7ysnlusr9hVldGOmfUNHHLYFcF8Q+WYDaD/CsNnlwIIOqv8we+HXtVPSXu70rnmyizF6M
hZNeVexTqJvrqCAPzOPmdBWyB2b3hE4uh7VIJwW/jpnY9OyMnND6g/nEtMsFZkhu8jajsZFqOHjd
D85gMgm/WUHwy6MXq+CsVR6c55q2t1WXTHwHRQsqiDLR5XR6eW0s79N6INHNaNqJ52k0Bxszr7yD
6zQmvRELh1GPBoxNbDTEB2ccBjmSXLGb26mPtwE3Bd7gBuk3AwJPrMJSOn6Y2rG6Jawv2CZTDaEw
cS9nAY9ntkgDyYXI+T70x9hHZnbaqDoeGSb21afOqXqOIID+Q8WFTrxfnNVfMjOsDwEGuD3hbdbT
hyjHRRwXEr3G3vTYBqj1AGJ5RMqZX3jMMq4oIyBracM2JJ5Cc56rU6Q8EHRZFnl8Ij+BhihzTva9
bYG3D5qzlCeh/dYmFo9mEU5cU4icucAnd+a0Mu06byZpR5D3jIJPdT+Jp9QhQH+DpRU5AfEQXC+i
RVOiSq5SjfvBpSqjFpeEioSngl2wwVBXLcFIwQIyUjGnppOdLmCqhbHnPcoU/F7scHWT/v4kl2uP
0j2R3thV3xx6sUShfFzztmXzRWbH70zF3HL99+RtXvpkCF6QL0JHEuDEjxi0qLvrQNnKSPh4y/MN
AsHfoA1frsdgav11VfvBC00JnMifj7S0FSDBkAVcSk4I53pM/ZZ8JjZA3WxZYcW97XJ35XmGb6zX
HF4JYPlxxxWDb7/oshtprKidJt59PFmViqF5NHPsi0joGXvRUTRlrw75Ksk6t5enlBh0smexdt6C
HIYn7eviKuLegoIq38kLDI5NxapBwoS5vJxpRiHhHEblomeHBxnhDdzBPnYDsRpjViQIoCmeDjx+
ZKE3IqKqKV5FlBOKtavm4KaA8yXW3AuhM8mgCvLrnJLLYSY4I9Ykd0cvvEobpJig/ScK4rlrmK2Z
ELgn6VbiEQNpri1yU2TduO+qLF5UJJpTEI49m/3k65E5RDKS20RpBsuLiCbf/InokYrC196/J1vD
DLl3B0kvBNLxWojugqRI3VA1FK0HP4qfE6+G2p/K8GvdWVvDUvW5JaR13XTe2vSo19CrvhCFoQ9d
Nx3buK/oAw7w4d2TaqjWhGm+kpS4q7CC7gyMKveVPazSwnsILaKBXidoQ4P3BOGV4ZGIwoKnasod
brvo4JEqWJsKKdrGcq2Z6mY0P9HKre10TYpncRBEYMWrxK6oJ7YzuctKa6A5CjiPzVFTfhln9JN6
emJrKWH+d5NLreEh4LJk9W17IkroUQ1uOmnPd/7Yeac2DXjNJSPROqNBC2ahxbMtBtLyTbe8S+bM
P3lWyNUroErc2FfbyE8rSKFqRJeTef1NM7L0I18y5ao1nPEtt1X6PHnFs51Sb3nO69a+1hll1EbX
ah8wqgnggOTwo0Vu8i328Qy0mhz2mYuM9dlLNj6mAHp3U6JxBnC3aeyocfWrkUXXJoanl2166zdx
Ot1yvNz3tPPL3dwTQUSMtbmNEv3MUlftsoQoWS/UX5HUrJ0k9b4RdD49xM6E8IBWzp3M2Datzmmu
LQHIjD+lu3XGYvzOOv1kEDm5EkTZ3PpJPF/p3HHWyusLgDeq7cJgwI8dJPY2qtunesG2Vo3LZLRt
i1rddnPII4r2y7Wj42obMTec+qIRJ9RwxsEJVHvMgt4+K0nzAAetxPpRI8J3cd6Mde1vDRpj4aVd
g7yEIrsnGwovuX8y5kzc8RIgtM6m9y1CcHXMiZa8RpRRylKWBwvx795f3hByYksfowBxWcYJowrd
AHegewfvY3A7pw67OQXl1OqYDxkeprOa8u6ZDdk4T0WVs+L6Hl+nmV2/dUOOPTlkPz2h46gJQe/U
53RJK4chJ6OX6xvphNXAfXlaGheTbM81b16PogZ7By66kHRZcdSm570ZWQEBuVDAghLf9dA07c7w
uGwI5ARMnAAi92aYxWsHcdmah3+0mYkN2IcUiR2H0nmv4sjeWtQarUVl5svTShyntJFvIahGvQlV
O35mIt4yXTdMgolZbqbMzLZdbbtPYc0ThSd/U2zxrqO9SSzvAMsn93RqT5vWwkrraGqUz6RvYRGv
ZJ+CFbYuHE296RzzgSLjXJDTnzcEnHo1tpCHJBSk74i0sPODN7dD9M7DP9rFKQIcVHgVBbADta5R
HCLoVpEM950bGzyYmgTIlKabFwO7qc9rL7RcLD4i3jQVIZ9pXG/Rp6vbpOW+SGSnXyoX5GCmKGpF
XXC2I9J1xgezCFNSL9m5pOE862j0ucRloWzjlBCsQCRm1hdEEgaBjM5ovS5YddrXpQP+pmj8Wzcr
IdeZBh6L3sLHpVvgGhqOQ0K5AKmT19atevNYZPirTkYt5gV8lGmww1XQ1xpR3QIoU3kqw7sQKIVp
Fnhohf9e+V/COuehHqapriYe3xMdPZgKkcPsvZQiMmdt5TZtglFLiismRsfs5Rc/LnjrWn0KCOon
vox2+JGc4qY2G/4c9zm0vukUqOaGhrzSrdMzg8ZNzLRV6pZBxB1s3k0JuoPpZC6a2snS4gkhQL4u
as1YjkH+d1bt/zV3/kpwsDo7LPYWC7TlsUYvf/+n1ZlMB8ha4LBDqIK82RQKX+PrbM99+9meEKHS
uRwwjSiUY1jZ6IpP9n/PcnxQKH8mOfgE+C5s/rUkgEvrF2JTx65QM/jxwRkRlqIhayHr+0CE1oVY
1jhi2AyrfSKTOLrpqnAuMS604SUqO/Hkm724kPnAVPn3n+ofHBbk1UjIGduJLlnE6n8+LKXsQyxd
dnQowWv3FM/AQIyJYiZd3OFrfIlMPn0xMxwZQ1T9M0nwQqf+ckz48bBvvssIDjP3y4+fvIzGmJlj
MuWsQqmoJ2ziLWHkKScknhxCMKX25VPmhcZRLON3adO6dDOgWgG6dCeMTSsz66L40C0bdFXjR/nx
oQPVJaFg/+Rw/YOTiE5YwL9DlyFR/PV4DUGUGJKUBZrtB8ywyPz6dlEnk2jRIEqt1/hByq07tvUb
Hd7TQ92BVdQxu3yixuahKOv1359A8St3hp2HGciWixlACl7Dfz2EhkPQa8/cgNMVoy8x7Ug6OyCp
lxaIh9rqD5WStqz2HaWzPFYD+0VJsnm+X+D0ZN221bKDcWT//oPJf/TBXDQsNCwgVPg/VLqH4pNk
mzo+VG7EhIpFH3qMqj7deCNTkWzLx4q2Wfs4qUUINErVZicYieGhtwew9w9trGliQVwRqsNcLDrW
WCNhiYrsmfE9WUS6eUgtDLltYD1IVLmz4cxASzKkUpTPAgy+/1xKCZkYH/p5QQHKqRofYErQ0OI2
Hu+XOe4tKel9KOHyyBWlQp4N6O8Ph/WrnoLz5EHsuPDJQIjBr66CWBh1MiHi3MvY4RloqRntqt8v
q05JGvLTh8gXGftgPJbWInAci5iPNdHU+DgGLkcrkqRer53ZoMU7t/lPDhb/HKkcjrYf8JC0FnmC
pmd4PMOgRslBEalcrMm/G6JtNNTNYZ4WT4FjkY5ImOCEzsVnIXj/+GX/I2H45xKGgNvgbyQMWf4G
ZPdXDHpxuPyP6SiwP4EYw1xZePSWkAReE7/LGNjYcPa5LvIf68O8x1/9gUEvnr/lCQBmbYEa/y/+
jMmDIgiX997ydf+WhIG1+K+Pa0yH2AothAx8ArDQX21AzZD55eiK+mR3BpF/dr7rmFVIe+r8qwMj
rY5OEBnE8+LQw4vXuL3xzAab4tH70HKOUFEsTkURJOHeoAS0eeqnOr/xUTin9x1FP1/RpHlfnNkt
T7GI8ptOp9YmWLSPoFlJcSJih8yPLBg23ZCW57SqDUDnuFKwj30174tJ0AiN7z6aY6vaFcAYwZcB
VaV/8E06mLndJvfzoEf2zclyPAb3JD7DBeFZlBj9iC+PKP17G5aY5P4jMVk1Kot21VJRcWbCjLto
Z+SFaS++7yQeWcqYgfSFpjdsPTvCV+bqgomXZ288wofhAp5SOzwQUET+5pbGepNYsBJTpZ+vaisM
LGeD9L8IL75FPLJehTnHk/6oqeiZ1UInMGl6GgaPgJg4FOZ3rfOWOqgsThwGcoZDh7G1TBUCxKJv
ZoNeiJ5lY0W8NDXPYxfQ1bmK/Znivg2xmva8ztwhYuDFcG3FxFcSaaXm9J2taGod0kypXXPIQiC7
C/Ei6ax7KxvD5kIcg3E0NZlRZuqHKzq76FolFGyVtnF5jA1j2EdOZT1mCPVYmVsTtTIC9KvItbNz
g2p686qUNC0w4fWUTTE5BCzhxNhm54a0jb1q7eIIDtnvs3KgeLAuFb6rIe+P/jASIx2TiVWUagMa
Ht0Ba5brIc7HjUvk48buYM5TN1KHdqbttCl08RqWBgVoWUih+Yyq7y5P3We6xKOrZCu8pzXcu+Y0
Wn6JiQOgdJIAsaaKxyvXgwK6UQkc7Rje55aaXlHwGtYaZS+kOwv3hv5u7xIEWfgSUzJxGGPXuDOY
nboVG2SwG7xGnkM3zPcGiPi8EV6TTS/ASkhGw9x9rl1RPgIvZlSohHHE/pvWclyDo3jjWjGNHssG
mmkVdG2xpaCgO2qkInudZ9ELLg95E8zeQv9Ujn5i3mxRp1RYeDY9Sag/hLaRZEhvBk4A3im3Ga8a
wtwthx5g8t4b7TylxFe1aW/LlS1H7yzAyOmHSxARkzfQD3eQEdYNGeDqgEIPf0Y6ca77vG2uaEfK
l4Y67f0QetU3jYdF1LRMYOHwT5zpYksyhL2e2orOFWiWa+i28am0x+YpItrhcw+sViz2eOt7qhrz
xphL1vy6lt5J52Ows9PqNzLvwgPetXobj0x3GZ3jj0Hm959pK81fJ6j+V6m7xFk7tZ+91viMNxpe
GKdB1+wZ2qxt4Olul1TujVbUl5N3ku/ZQEnTD0rnpMeWAKmSopaKQKbAoEwgyVazg3EYQYqZ3Jdh
OhLhVaF6IAFdchUzKcTU3OSrBOXrxjbqaat0T65/SDoEx6VbeSQ2rSPDXJNCrE/KDMoNki7rxUbS
etcZzXMyN49pZXjvo6PoNSCAjihd8D6PFaua0yevSe2bAjj7jEK2WqH1CjdeEh0Du/VuJ92g4VV9
+zjTD7sBilbf3Z5w1krP6l6GwfytZqSrV8IgHzcodHUTpZH9HMU2Nec1uQBLKzJd8XMQ3dqW6L90
NLqXClQNCs1cA1yIGSVJc+qTKnprZZz8lmtEG+1Qn60+1FvH1eMmHnr52WJyOkjDYyEetZ7O1rhU
6VJAD2/eWQZ3nB2bFwFIvmvg+Vl9TV9dM0gxFs9OMLEtqOHQJhAbcDnAyTHtA+PBWmxeSi9zTRZp
+Th0of8t0wXTXZ8sqK6/wKAE100PthECiAA2vPXQfTeBS0gGjPtCSvYLrROJElcDwiPiwTRtjN6C
HU8sWRcPxGVaRT1lHEKCEQC8EC9XoLVYVTSOnQ2S8i8E8JM9Qi3vujPH7zXvvAeBoPsYGWG75puy
B6eETgHcBHtQi/FsdEugil8RP6sa54cy7Pekqq2zIOesW0818jH8CtuaCZ2b3Mhu9Rj7t4HMsnNs
0q6AvOt7jB0IOgMxgT2Oz8psHgnRNde+aGIKIllkEsJhdgkix72ZzMG1Fo3aGq4Vy7VN/MwhMuJL
ng3Rzu6TcNOUjcCI7tj7lJ19x/3+PZ1L/6G2kHPHSBaeIrwd8KJNddJpRuQXCuL81lFkCDptOdyq
0owOtChNbBSF2+0xBasrV26B6jzQ9wmT9Xs9ggqQbiTyO5qc/JfIDe0Tn5DwP11B8joVuqU8c4r7
IjScXW5N6ijIpF6baBo3U2smZ6OJvJVblmrf9WO/sfux+2LR47jJfUVfoZd97VrxLa2rjBgNaz4P
+JkIUm51fG/7xGmWraJAsYit9STH9ocgFHzbi6l/TE3X2X7A8ypCg4dvykcYb4SPySDaCzLEbq8D
WfMpkuaOoD8paHcOcJyRMAl828TGUYOeJjZAV6m/Naadf6X/p99FpIm8F5gattOMK43H3tfYz39r
qBQ94lBbUOiMgD2H/6KCMFhNGG8PhKyaR5OhfQN1bu0ws4jzXBnp9yD1aRjJY2NPYJBBxEuYX9Mu
l0CRabKrurQ+Yk+stj1ZoQdJ6+3OG5m8DE2paWbFw01SKCTn+Qiy1gnD2JgAdOuxUsNWem35vXN0
suazP5HXKNb9FLsHPUjMHM7tbOPOK5HdgxYH1k4J53ttVteeJqlVSaI6uqV5zyPaWE3S+CwIvl/F
MUmQCb1gKzc33W1mqotXNVfPxFLT1lReFP3KLDK9qNcefMLeTkBI0a5sKn9FMIy1cpMSMo7M7nbO
o11o57eyMIyHoKUUOnf74ECFNHiiLK7ExtyDv8U7oovo/FCIBtx8Ij+rFxsi9/M9XjK16WZSzu1I
+Ssn7gmvGyRGEcOTd0YHAM6z3XvCZpkc5pR8wMARv9GKSTDRRPhqAjS6grV2eJFlMe8D2V+1JYLv
STEB6xlcfnTdHtxxKK+uMfi8jGkaH5yluCOo+uNY4JwmtdxYRcnsn4puuuaJ85WKruf/7FL/kqrH
dpYshr/ZpShbU+Vf1Dw/v+SP9BThfmLRDgBpAg94ZIH8/tikLPvTkmjgk10S+Kj9sQH8IQh3P8He
BHydZ3pAUn/apmy04ojtiFRBo8wmbwb/jpoHEflftynTIQefpcwCfEN9a1q/gF9Z28+Z7oPkPs2Q
CwZr0B3KpZooc++CsLLtq+3WTbsnEpYC1DAM0BcxcCfuOgsHpcdLjbgJJUKGlx6zXtbJB55EDACv
DiBCZq5daNhF2pMdUOGZ+r7La/O9MCsNHcfDIfHXjYh9nuC9UDAsKrYyf9irwCafKq7TU5GW4ofE
lEe+KZDcN2OxW4zks5+8zK5XSkWAFB0pvw5y430006kmg9yk/CdBnVpKt+9ZcBqeMHQbk8o2S9t4
9kzjm08xK943WBlSxryLG1MKnhDcAk9tJ0ePm+yrXkSTiLQDd9WUbvzQeH4Wk5I8TvckDYfBprJ0
0WxlxW+MNnvu0GeS6r/BBBrf1OyIVAUt5bna/ZaQ+PLcEjOZXhwL6h5VkneX8ESHlKQEHL7VhT3q
MHRi7A3GgM4mE23Ao+d0mGA5E9PncOJxYDCz0co+htGjZzNzrVo1sXNNfPxj4obxzaxHqA0k1M7e
tUfzGJVy2AYE1xCWBfsgdh68AuRiIqvXqWG6jKIa35zvDcXJaEuEW4bjV/26CGefhlXt9SuZL31j
6ZwgKfTGmETwFJFhQxatN31BEl4TmttwZa0tpL7jJsjjcZOA0SNWZSQqjDT+4TU55swoyQ5tYvc7
HUl34yyhX+i1vWs9oznHJJ1FG2vqmNPcojlNigJfs6jF1XACTcVygQHR9ibKmxrHfde0EG1GIIgL
KMFMotSkipi0nAnx864ujeps04483Zplb3rViQxR7Vc8ftGG0YUNDUNFL1aI6t7OaiCDuUyEvTIl
RHDJnoqVCgq3xUgZZiUUENS172erStjS3hQzR+/atxHnahaD94ibkSJkzxiD6iVvBo80atWaBFkw
FK4ac5FPyXFcUsGsiHZ0tuQGb2gVxe9FTfsaQJqXebzFJ5qGBqogWiQOIyOg4SfnoeziGzcs9ZtV
xC6Dbat71puymI5jRMnlulVW2eDDdc34MKVsinC5di5WHW3sYk1prNEdzKbwdmWUJPcE9TJkx/VA
hJqiCoI7O/ShMYlrSLpNky7RwFUIPnueaYapN5ZhkykcczY31VAMS2GU0cyrlJ0luscen5BJxkvM
ux3nAvihdcx9A+W7iSMZUbhCGRdBfB7DeW54ycVQKh92QxjmbDnCdKFAcl9/tuhs2XfUTkYn22zx
YXfpfIUw/W7MQck9ZbhqXPtOOjmXTskWBXwdF90u6if1eaQt0175MJ5PM9OZ2tth1ZR7/hBxEvFP
XXfgSTQ9ki0+qqPluECdCM9pt8zN2NJEeyN8kqpqfmic5k6PhVMmTjs/Dpk1VAedxYIIunAaN35l
oMJtW/N2DlPraoNfs6naQVps04inmdNj78umOt3Po/RPqUF73MbXxjieR6FxZwA2zxt+EsUPfthu
cxGFjOKcK7WL2L421mzLq0FBBtHlfZxv3CC1bkhWC7bSTyFDjGSRK9nxKJ4oLkkQzOUW5zmzo/Rb
U3vpG0mFxrNs8uELs+3QYAWxbe41exxIx5slCh+202MTRQjY4Czbrcse0dzwP9hQk8Yi5ECZWk3o
CXzIlpMNW0961EQAUGWu0inHCzGyAayt1iUu2nGbiDAExOkHo26k2oZU0hDpq5wCzZoqq95f+TTJ
PIkpki8I6l5hU1yS/j9UU0FpWgfX197VdTB8RB18eGfFhK0HSDBQlyGtIOyadlVyjMeHMmztS15Y
BK6AUBTiVjdK3UJtuuner5X8XHfjZ1RiiB06NwHKFwmgy3oYzA4z8pACxBdVQWzQJNoHrJspezXv
r+gqRhzJCBXsfJqnQyG9zkM+wnYXhSeECdq/2H4mdv+Zp/6VeQp2Tfytve5R9f+PSvr3L/1DJe1/
cvhWHgZNzKF/burw5ScmGufPQPQf+LTzyYICcnzky64Nrsos9gdGbX0yqdVwPBYhAepNzM6/oZEm
+PevU5WNOtp0TOYzn8+Bf/WXqaon+bVs0kQdRiBTvQ3oPNDrskywnRPjtnNLy+6xOKT+lR5j+FQr
KZOLdke1GWjG8jcNPnaEt4l8Bbma7kkcLR+H1g2/EoxFPgB0ZIWMYnYONJqyllMF4dwkBlZpYn15
VuqRV+gGeJwo7xg0XZ6ZUAgxFcrIsDA5kmaeOq+3dZDgIWimSQuEyC7v7RlA+0dbgMCgIZ7sXWa0
9l2MTeM+owR+bahxMLZmbUjKeSdMQ3ABZboxZGzFeApbQjPV5N5axPtX687i0doXUp707MtjMCKz
2I55PXwxuc2CDcb47jd+isBpZpf438K+bCUwYk3opcem9VMCi7XIbYCLO5VRUqSdQ2JS6rFFF1P8
SDjhB/IciBYqHTSXYk7C99l1ajrRUOa80nEMZB3yyV5tQLHXUpvZA41M431I7NGd7sPyqcI6d9e1
zTDdjPUYOQAABCetqDbyUbAVuQh5j9UEXs5x5V/HjM9VuxUHMhVhWCwzQ0ijbzp61zmZq68i8v37
MIdoXIGXmmITBkhfmYq02nl+QVwy+OdYFdVdJurg3qGvBuyfarpDy/HbDRiHzrmbsMnG8aIwYS0e
P2IjEqdUj8i7/KuBzu2S4qgif8R3aElBqlqEDYpKfJFHVDzyZOTIU7EbqrusqWHzZruYtq6XCh7q
Wq8RXPT2JmEtaA+zUXT8zkLuaCquv+m5qL80yOJfK3Pi5R/MteMunpH2XRgFlVBdTIKur6fgOjLC
rCiyDx6tJomuI6L+aBuMoM9rhy4AKxxbmD0e4miIYkO/+WjFyP0QwbmqpBft+snkjT+mZXIIvbqb
jwQHWdM+CXvjbKGH0WuNMw7NJGIV5EkEynaUSmcOFj1d9Q9Y5xzAKzkioPMNIVeicd3nUkz2bfxT
KsLkCjjk/xSRuB+KkoimAuQlxu9ikw/lyfShQiFpYHFLLtoUKgPQqWQfmhX7p4DF93x/FzUfwhbi
UYzu1H0oXvIP9YtVteheIMEcWJBFIEMruPEIYtoyFIe3XlGAkiyCmhhlTbhIbPIPtU36U3pj/RTi
RIXplRtvEeg4EodgMqPhMRf5TrgIecxF0tNJMz/Wc6RfEgC/jRHE6hbBcr1tUQOliywooVcMt1Fq
CR8TY6xfXDeM3AO3t/FULsIi1TSQNT2Ma4XFFOkRTdVU7i5yJEDEFmVSyWc4TGaCYmnorX4zdeN4
Y5CPdFS96WymoHxQs3/uwIfx6ooW3FGNJ52k/dajT2tr0+a8wsu2Z6Yy3p2ZJ00eUugWzvvRF+l+
ShhcpqrzLhAQj+jq6UGJ9OJgdF5EswRY96xtVGOrOzJAHoSkm3toZk5bi8gssutFdw666sPq79Cw
rNvUKW/Msmp/SyfvYs5W+KVuMn0YyVB5LN3Bv0sH1cL4kF5j5+1wL/pQ7uqFtddJTPe1O1+S2qdA
wDa7dUzf8I7mWUSrBl8lMkLV6UhRFVq1+YsKgcvRTN7NVXPb6SzEdxcPayo4mn0dsiWnrmHegmXq
O7eF92G4/YZBq96zYvjbJJzCHYqAFEDVoc5XUEA0K8UCOAzGKcVWQsU84szei74uHrlNJNgOMw9F
ItWMapV3qnmlxkQfzCLqnunJ67gwtLGPmvFH37j5fkL2uO0axEyDsMKvMnOMYjUuZhrMhgVhbr5l
HnsX+9lBFrZzU+L82BGhg26jgm/bV2RenPwQgn80DO/aV3GwT2ZeTWlBzlHn2ABsgzt7l6mtaXdD
+5KkW79OOiC0OnwJakKPpFOEW969MZU3fv2tVJliAR+T7HOFoA+X3NCswsTydwXC7L2aB/w6OjRf
AT8N/EPYhJQu5wvsobqZak36AtFJV8lf3LbuaNy1BDJ5iBVokA5Q0kYtpsOGMo1xBXibiZMzptE5
yAo/WEWlUyMdTnpvnVlSLYk+sGG2Bg93CJtZD5DMFwmkv2LkHdmkWOb2HlvR3qu87AQ4jNe0AvCt
4YpfuspsIfXast4kPQyHKZsHN0zVdZw78yLTrNz4tLzg/uYysMlcH612PYrYPlhoH8lSsQ22CS/9
TUI0/obgEwEEqm+k7l2oHd6DLkYNjzf2Op1qqv0YjZ8VpXMPMeTTO0170bYKauIuQ+urEfQ/kqSM
PrsWhnDchua6tZ3n0nYM5KUtQdIyIwtLIKqbpzp8jhp7P8r0a+j2332rdvazsjtMKRDV7L2fp2EK
Nl2urI3nNW81PdyrQZpHoubxsAur+i0KvQEviUEgC9K+w0CAilpb82RvqSIT/83emS1HjlzL9ovQ
FpiBVySQE5mch2K9wFhkETMQmALD198FdrdMOmbnXOldLzKZZFVdXcyM2OHbffkdVMEu4nla3Ne6
c1MnZGcB9o9RNRho1AZayLCb0m6SUa9X602yDHEkq/5zzNOnpQkZpZgvspX+jMlUmCSJRISActhI
+NvhWtjtNsy03m6wiEfO3HJRWsc0CBfFk2Y47GSnVvwEkIvhJPPc3zC0HkDvflFpRHVvhk9Uc99q
LOkI4/CU5kK4Z3+J12spRpbMJs1AySr3QN7P1FXGnJ1SRlB3ecQlyjzm81KdTCXpVEREzh39OZuW
4rrkM49U7eh7vev9g5EP5OJFfuhUKc/NMD9aa9rv9TWtWSNvtU75+jkwf+4Gc2weeedD40GIpnyo
MpewXGrFmgsQ+VL31X4egSF1mvcRQ9TH2B2/idY2b9GrMCl6NvuXgc+V/VEZlY54NfaRpJP5Stbq
mxHz260miPb6J4aiNmV/X0oCaP109CTo9d6SVpRBdgqU56QHJhb3AShREpJZzfc8Jedbo3bjO8qw
zx0/9KbsSEGIm3TprR3uJD6iupegcsxGSM2sfmPK/BkeoPMQz+l4kFNmj+zu6+ZhTMHP5T1oHUrZ
bRbkgcWVfq21vQN+fH0ZSH1sw2ar17dkfZOdNflXZJm/0EKOrVHhHNDEbTz1t2uZAYcaEB16l4aW
6mdX0ta59vPT1I93Uh9Yc9YXpjUsZc668L3H2L0sdLbGakx2NI4hPHhUooc2r3yKt1zLvgZe4F07
VUtjI7KPsbgApHEgr3dGVxf/RZED4c+G5f9jStpebzy3/nch/c+HX/heNMO/GJP++oV/Pft81HQL
J59NpeJGPN7MP3/L6cL6Q5CKNXH7We6fudm/5XT7Dx9+iu+Zpk8Udmtx/uvdR0EjmF9cSY6JNW57
Sf4n775vVMw/W0khtPJ6FELXHR1vJomef/VB+qKHChy32hUhenWP8A//z+rsU1WuReTKsQ8JiRkP
ZukQIG+gdegcuidP95hqimZ6Wni3oTEhuhAQ8o40nys7wBhd74jI0NxFAW6Ez/QhkSZlRINCf9ro
HRbZnbG4m4gfBcWUsDtkLxfoBG13yCY+y/ittckqEG1aqzQeh5piXSkNyN9Un95Yk+qfUMGZsV0q
DxYsR59CQ2b2zGeUki9TYgWiSuZ+8ReGTJrQDu1kW3Vg5mP1kEE8OBM3pNbMxYgVzJQtH1iCZWFe
Uqi8UPByqpIZlQyAyNnqYn8/9COnB4UyDnA8IW46RzNmcgRLHKqZtxEyc2vytBDUF68YuiMhLcYs
u7WvRecdke8epKBE0Rx8/VIV+lUdz1WYz9hEEg/dqEhpDyMkEe8HkjI7PjBN5NU6GMKkANPHhI+l
otvxw6quViCXe9fWXFYN+DTihjfdaLlyPxsJhRJzTXUk62heNkW5PrY2N/+0pC88W43nqbKd02y5
6q3WG4qdAVuw/DSb+EZ2C7XHZUP9lr/buuzElapjc32kpaaAwp5Njad9kFvW3TXAkqqt+9Hpc8by
uunXnbAbIkEaaTK4aAifD5BxvRs/IaYTTR4+HR7tqp0OldGD+SVAd3CrmmEMEdu9nSuYJ5o7CG6R
TKvSIfDW3lRwozL72i06Sh10RrFIK1ZesYPyOWDx4RQ32sJWQMO8OtPlcECpXLvu0uQluDgy1s3G
BOMVpnrXx70/12t9duN6cLq3xojth27lyC+4rJtMI4PTMajm0z2MlepQt43nJrf4geCS7qHQiHE9
WMzP28zIk895nsRI2a6mvpt3qWYuK5/w3Xcrr7D/LOktAEKI+TJlWGfbfftd56tvzb7Ey+b76bvu
d/mu/jW+a4CLrRGYPQhoBm3scenifNVe0mKrD4aiwPwHcW6+FDptq6xpW94pSYtAix3uoWYbLoEx
2i3QE7IxL/GfZcX5Yui7auswXtXkAIX9rjYe2SDUAc7g+qxv3cfG1oK8li2vrMkbF7gfW00yi/n5
tci28mR761FuUxqVy61buYXEd+tsfctE5+UOtCElzPwBUJpFvzWb0dE8b23N2cLCwoEK/oJYzuPM
bbdiZ/bVlDzrvk7nz9b8nG4d0J50qYO2+60aOhloiSYgOOBS37qjh+8a6dzeKqX177Y70Q/MSjRO
t1v3tAvYItWVfevnKnmKvxuqv8uq2623+r9K6L91IZpi2+r+7xfi0++6/t33v3//83LZ/PNX/XUb
evofMCIIkvx1qf11E/riD84kEzerh5ne4z//sVgGE4ERnupgyxDIp9t99/dVaFp/cEFuK2ffs73t
ovxPrkJs//9DAvWw6HILWvAKWFKDsf/Xq9BdOrCJk12fNIXkIw8KSSRXUaxNEz1RFcIDF5RrTNfD
lqeqepxh+paxAmXgHtvKyoLYjrEeouPqN/2Wy2JiLyJny2oliUNF6tSx0kic+QfnVYuLxrTNd39L
ehlb5mv0bXSuLQfmxu7nWEuSYSZhZVhHSQj6tt3pW4KMdNRILF0I9E68LThK535vI9NQceYRQMvZ
MVm4JiFH9NVp5GAksevsxx4olxiU2Kk8S271LddWL1n5hBcKHxfvPIJvbOObH6k+tgcDEtGZOspN
vcBU+YudG8G5+TtEV7GQuTQAs54LcorXc76Kh3HqjLAu3XusJv5F5JiEvIqeQ6COeNl41tHbNCpM
KDw+4lx0h46T+DhlYHWxGN43ssFjCXVj72jchCvPoNva9c9JXYR2Mxd3VIMyjYMjCPRl8iKIZU0w
FuQLO9hu0dRaYidWy7r287k/jf2qHWNtRTssUu1c9rXEz9myRmSrhIVTNBey7AQbW09jnT5N45MO
CjcycHBfJ3FlHyzQCHujNW1+1369l8roL26m8cYajSdny1MuyM9RP+F+jN2iv18LHijUsJd7B05/
iA0Sw92WzxyZ54EZ/BRV1h90yTN0VAndqIYfvygva/YcgM4n+9tiuSAm5pfEZvVffkdD55mUqFeV
KszQ2I88V7s9eF+6eQV2TRo2yIdsWVOypf4vr6unrwSVc7+KmtBwGxOp4XuDIWKZ+vJ6yeUzdp/8
mU3t8q45+OaDerXFhUI0deVpvBEbbA5EcX3inTJBS6ZOja7eLS8bb8lZc8vQwnl8BkpBrFYzrfbo
jU1xPzetdqb7TN0a+HuurDbjeS8JHHW7DAnWPY4aTTf7rt+SWGRECfSuW7YXXWOff8d913nratsy
wMZ3HLjdksGkmxGdVp+4MNsHUe9Kg/onE5+6ARoV2gDP8iyYjbW6A+p0JEdUBOlYt5fOMd6bsnXj
65ZEeXqF1+7VyTr3AXLIAeCYrp36bLRi41AOKCBuoPyp9j9gf7dZlMTLymU593f9aHjVh18DMr62
6hFr+DA+21iX6aUaU4SCsnCfrLjPI78bSU+WtX+eGteATBb35C4l62/4A1qVA4NdVHKUFsPMs1FO
VjGHNv1nAzRhx21AkPe212u4O3JDMHU4/L1Xisq72MnZJURULgsqr9pp2AmS1jft4lbuK3MG3YtR
by/6fc0oGX/mcdsTC179gBOOG9HS6BTi1c4n18ax7uOND3woDwWdsRuFVQx+/svV4kU7erUCEGY3
5aQF9FOPRai+uffb09i6TPRWwx+nkqGA+cgnRUDWOunpIFRQb+FDEHbWJ+r7UBxQ0dlDuwu4tVBp
GdMDHtPYj2q74B+JhW3zWGzZHRPzS4W8XmIUFhPgC84+gjhDwbo9MPye3TEdqTlW4syvm1uI1Ubj
UHfRpuZwRWbdFrRwwb9I3NkFKJLWzi29qPPe3mAfQpSK/LLN3/HOAcPwRL2LccXc3ndMhh1Z3rXy
pwPlQ86l9q32VGQ+3/vZjkMbX+awM0bTPUDwSQ8U73qHJu2Ku9oor1dM727Q6XZzPadbAbWULmis
wUpZVHnutl/GxhqO9ciqO3eMs0dk29bqfPuuMmbqiZNFHeFmbU9vkXh0S6rfHKNf9R3NCRpRtLq+
Ab3VPHjKdW4Gh/UToC4DRcr0r4hkUCHYdvj5Zis5DB26WbCuYymCql+Xj3Zpf3FHdTfEXijRI/+3
y0CieYEhWvGYrHq8pzPCe7ZB899bLI25HOqSKli3v20GD1CytoizApL8sfJkvVtiPexdJyGpkMdH
YtHiR+HqWQi13XtT+JUbwPuGPObwPa7c1V0vlo3HmVR6EcppyZG3TNTNtlE3lC7sETusYB7EmiMn
pfiwcmVaUY6odYd5IKc7wT/0VHU+r24znBb63sjb1evBplsKR4/OJmjtcWhMPFRuAcnYedjNhncF
DUJCETHhyHWEOCb++cS/LDswdFZzCbWQd7gEpp1a0yKycj85OPwLEE8pFIPoZKUcjav1wwTCwF1o
+/KdGqrhwltH/81CodnbA3aEgpbyo9O35qs288+jmTMJJTyRPa0QEuT9UN4UYmpfRr6HF3Tu7o6w
kH+N7bWmPo/GL6RJ4qJmqm4KOpkp6CydY7mqn61nZdcLFs/XmH3FTRzrUJzy3mESoGUSTzbl2k1l
ipt+xkeyy/jm39m5Ox98w+nePbemwN0pQhNN977ryfsHVuU5pwodEm9Sul7pvF1/TSCvAjlXIiro
8z7RyvcaYxNDYUOWplULOL62mBGr4M5j7gapXccimqiluMxUNwB064Hhc/tD4aa2PLRQiSnU0Idn
+sCggWAwYn1mAQ3xsdpS+zE7PCUpDdqhqWOJrhODpvnKM1yH8KmjJ/xuYvJW0+NLTcdq2MSUlBgz
4tYMNQdipMg5CTqQeHiWFcsk99Ek1Q+RmxKLLEmfemeR2f1/5/t/b74n6/1/z/fze/+vs/33r/hb
6TL/oJWUM0j3nb8L9P6hdDHFA3lzmZERtRjw/3m+h1bN/0WS2hIWntN/zPeG/QcRa5u3Au9ZGrTo
8fsPLA46+tm/DvhAz2wS7D7pKx4UJv+sfx3wEYg11TZ88if8la9Ks9yAa/rDm43yZiVoGqWajk5f
NcWDO3kXIr7qh6Py9lE22iMx/f48YlsMWm875ZpROy2x6cQH1eTpHWOH9g7tG9On04j2aHmxi3Jr
45+7q2FFmBy2WcFooCHou6dV7zzjhhJT0Tz3cDvo9UDcaMyDLAYpLwSTwLLsBBakeQ7I7Q2VFcQx
DcDAERLBVkMCGmqfSw+wDLFgWET6OfVnx8A6GvtD5KbC6vdpaRnyPFh80VgA1IXHo2Hm8YKyUOVM
x26zkLVZkp7BaW30Bj+nFc/egW/oYp/oLrcFE++SufkTI4KGk0l3C9WGdMQ073kde5+JkzOHwRUj
uh1tjYAKuAFcB0H5ZpdLtuhEbg/F3BhXYADXfjfSin4V5zornAnfUr9XIGdVtDbQaUOvyY9V0lC/
U2cDpQq1ORxzbfaiSXj226JoH4CbkB6zPntMYLHywxrzS4tif8yN6SVvyMPlZB8DvfKTI7oikea2
StLXbM4YCRYMs7RVXBqru0qJpb32SVXvCCLdmdWMxbRWPnaQxPkY5niiWGN6gyjCPhwwajGbp2Qu
XmY11MHi6/nZ86xfSdZgpo2L8XH1xp5pWqsOzPBQkOomYOEwHeisIdxo1Afeng9qzV6c0viCtzhc
rX3DLFYkN4x1LhHE4a2p+nOlmvpYDPBbcWyGWBSNoF9IZEnUQ/A+612a0PZbGMWLhH8Tjqw5oqJS
v4kIOFT3rvHd5JP/w02nMWjDae7NOCxYJxwsZbEdptPeoIc2VIpwYEL0h80FAM94LLuLN0xG5NJX
eSLdme3rebUDUP+8ODcbM2Eidagwe/7y0nY+z3hwItnaGsruYhGkTH4D1m1ubW14ZFk1P+L3LA9o
mRz7mcyOdUEyb8yEEwC3ZcqpbWqXkZtPnAvpvoN4sU8qmzVNqvkH5Uy/Gxu2Cs6NJiQ7CBEuGbN6
hwfmV8Ojd6fsuoogF+CYFFXPGGhWAeIomJNVo0JGqDIiuARQz5ifdLsWQVcWL1oZn1ZKlJmUJI7X
QXu1l1gEZjHn57S1wd9KK/sySUf9HFcXzXFASmNW5yZrna34QhTXlSrGK8cZ+MaPndeGprVqXw0Z
XKZUcJd20LieANWbK5Y5lNxoR6MQ4wOWIQpsSqtADRNGVQdt3GU30jOcPRteL4p58rO3pxGEO40b
fgDwkRyyvDHO9Zh0WBrNgX8aHyyiffE0fIxlS01JrNRdPhU6rkE+FomvsNF687x8tpJDNUpcazlD
swWhM0zLRO6Kj9a8FfyKeUcxIW8CiiqGLx0KX4ZFJcboNY9j+oU+ByOQipQWsU60croxPLt/65ms
4a6kFl29uqrEVVr71YEgr8SgqxkHCpb4NyvwqC65c4Acxykx0zzdCJbkNstwXLvrVgTQmhHpu/LA
ghA2m7f+mCGAvLiZnG/KXHvnK/VqrJmgt6poKMXAuqK11k0ujCKkezinoDn7jHuvCzNDZi9VlxMA
g3eeXQxUZuKhcJnDVa/0OxxbzwT5CoIovomLxyqbs+6TvXZNda0wjT1Ypq89FsQFsSvbGUsNn0aK
yqeAfkxSvsZkLo0ohsS2x+UgLg6m9miIB2wOwzDgH06biN8HdrkmFkQNvrWEKp17SHbmPm4BxWlt
mdJso+6IOmdIuv1x0jHyBvGWjGm9FUJO7NT3MG/f6rGxj5aq/I/O6O9dhqAp6AuQ5qY3QJHc8jcC
Pd0w1QkTrkcAGqMJrys5fMU4Z6NcG7SrBaY3MCoSP7WgYVI2VM0sVJwQHNI5D7zlJiOMdbtqQl2W
zCdNsIy0KtWzEcw9DSHKNb5r1pJD6lszA5pBj1uej4HUuwNNdx1n8HDxR06t1VyWgOQ7n0QQSieM
vXbgTGQWEn16GL0VRI+HB67Z4lL8u/nHdp4P2tICYRMqxkoyI2I5fvWxbNErsdWYjFsci7EcpNN3
Rou63v6JmLsfml6xhCyD/LAf2pOv+cTSNfk1t+4zJV5NtPrkzEQvIWcuPg1yFiuUtJ7T/ThW81kr
2s+tzZn96khGtwS/Pm02C8Otbw0mEwKZ/GBrseT7aYudrVsATbOJorUSZD0Rd/raE+Q1TNILylPO
C7UqOO9a5+e6RdrqLdyWFsNPoymKK1vGkLYWllixCdZZLrl+zWeAerstGzcVxRdkZn8/y/VnIvld
i+8UHX7x+BI3sG1AbHD0wzr8VUmYUILKrLu4MOJdugXxJstTXO4GgVeRgIW2v7BY/LaGrNyXNgOD
mq3XClr4rip66rY8fqu1I3Iux3n46iAVstvOiX9ziBJpIRUIrza/941GnsR3XrAY+GsgRjhWsQg5
TBtO7Uy9ejBHdtZgPmYZVeYqQdDPZ49z3cnKX8aWUay2tOJoVc4+V+6yI0tW7ykHqa4N3ZiiYVmt
nTKXX30aL9RxO24w+fwZJhBvkcAl8tILY70rTDIi3KYUTgWpO850hxeSP74aivyNr30x4GKqvafW
tfm1pmBfMcYnB6TuTiv9hKBDOd3ZQ5y/ubnzaDvOtCOze2MZTX80Ry8xd3OaywgoNX/RmBmtZ2x5
lBhjDycP60XWGjsGLyo34SetADOuWxY1cxSOz6QxcJvNNZ4yfs5bjLO5VfpKYmGd3aM7297PqejF
G8Dzj1zGw+0qTC2PlErVMZeDeWtXjsL1mc81J6tkIWqny84HeYeQaNt8IkT10Hq+/QBVqhc7Tk2N
EcOQxs62+vKr70yPF3SfJ/xMKYTZAGOdc5BSt/nK1HhOj7g61nFH9tcJsbE/ymwZd+zWrj3scD96
Wk1/1Ul7LifAXWHepMmuTcxPusZsfGeZ8UFsGwDCSvqrCMDGzCc5bRnprEjzMaSSfv4QW5pafueq
t4R1zOF5UalWHoDN3cGguIrxRLhUGxnNfNS1Nefj7Cj3M05cSg6N3qX/yM5ebdlZF33M7BDwQBnZ
rPIgAsoV91KLibIZzOahM60uww8h+pu5MDzMhXEDDmCQI4HHzhsq1q89CfUtq57oXb6Ptwz7JlFF
kj8X+oijHXLkk+rQumX2ymlWvHLFjT/KaRaP6NfxUQAZOwl7YuKNW+fc1gpNONP6uIBdNpUviZHl
y5XSFnS9Ne3OPkDbJkgFNHTJcuyMBqd2aTXrRTBbtaRUKRGUVhP7HwiGvApvHT9tOamj1zf+VZPn
w62VpN1zY9pdwfevyYfQbJ2wqGzwBExX64vfDVTA8XzoJwAAnLA73kmjH66+NOH6lHJRUZbzfbhi
K1KhEW98hCn2VudHAlt1DZU3c7N6o+XzRewgLMADYiFsFZaDMlSkb8qdAPEB/3ss1xouMTAK7cL2
O3tD/q73bAeqLTc0l1hca3rtvDzxAguOshf0GyZCxHN8jyjDvrnieO0q/5GWkJohrB1/1RtwQkvd
fO8Ma3LVfSMpvukUQ6WqJz0l/28K1zhMG8Yi34AWS4UWClu73EltLfEcd9LeTxsIA/d314X2ypY7
VyyBVa6P11W9joSO8/o4unNyZ1AyuTx4bt41t3MCqTj0k1m0TkFMjALJ7LPCEwikFACcgfP1k3Ez
27rQC7edrEeQf9896aRz0Or6Y+6nlQ/XeWtVL2dLo6CLsnHwFxA70U45R2cPYEADmuQ4pI79Cmm3
GkNK3SHedgXfxV90FcehQDJLrjOlshbTsejyiDqNiUzVSFtWwSKW02fomms1aPI4UkXyMLcAOSs6
Iw6rTdhPDYt2xkwoTx2fyXAczOxa5na2i43R/apIy3yIenOIdhn+zAPbmae+8OPsTddx61dwlrHV
OTVY6XXFmkeQ7Der5+TojMQIWf+m2q5FFn9Z80lEmcPpHPmQqfc9auS7YLC+mpB8g5L3ceNKcWj4
bc+r0Q73UmbyRzpb1cM06fZ5ldm0M4iohXaq01Cip5UZJQWEh0ZQSyPara2hIIzVEdi6sawWGZ8/
43PPFBlh1fV3FB7kUcJdx3AOJ2I2uiEaS/eEuVGFDQ/3B8wA/r4rhPFuE/85QlWVQVxwMpVYOQI3
a9JDlpgq7JqtbDGrHH68fTr9Kn0QK7Acbs059T8Jhd4q/iRs+4WBD9ZYjq1etoxSY3Jd8KSlYY/+
uYjPTbuX/mxHLR7cAM4bCivIizSa4gpgcck1Hs9a8ROTCgxv362OWhabZMy5SerJqUkSldi+gIYv
ZMJNc9/EFiqW72q3g7kuD3JKjyPe/MsMyw23em12TOBaGZVLmv6W0rEucZxlHLRtAn2Pvpei5+Af
ZY6VNy13lODAH8BRw6UzLfco8f6NmhMaGvD2HQsnsyNs2RyYfdOcM6HfeR69D31PSTcdgNAqXGIQ
dbMMW0iw9W4KElHAs1hY6mVsBXnpm2/fSrc5bd20VZZWb5rs32COsGVBELfsWReAoNWnmLlYvUys
pwXOPn9/IyQbZQ9jMAOPx8OMGTp3EyqJ1vLd9s00Uvy0oLnOP2B+X6UJFdprSw9L+aPPsQ+x5hFN
NA6Q6cG+m5FDCjgoKWs+51nPBgLATFAlwtkxM+uwRms6z6IO7sZIMKy9Bg1R82np3YMuCndndGir
ZZIUd+gPQoSjBcUoUlKom35g3gahbYTtJv/MXi9PftuWEXUh65Gwi/g91TzR8iFXx8oaxnDSWuM+
H/CTFLL7GNJ5OLsVbSGCZqIzFq4wTReJlcGhaNHQijNpAMVuME0AGLe/eK8xii11RgPGmlenepSq
2CWqX15x09IppKaLSTzmhVHqKdPadud2g3uVOmRx2nllcGxS2pjWzVc6al1Yq/Gnr7eXSV/MADDn
S61x5OWKEJ10IHNTxOy9kr6rAnRtEh3CU6w1YvtpbQoqZNfCuKqX9DrT6rdBuv1x6dPHziG9zEm6
nxamozqRNOo0xhtifYmZtLY+ewAgoUg68pVa9TJDbfySssIOlNQeWTlUD4bvWY7Yk53qwVsGPFxN
klPVLL34pxIjFt9ZqQ6BYpkeWhAqeMS9GPsyAsS0t3trwYgF5Zo3zgyvYTT9h5oDawBbarP/yUHo
jPhj00Hjm1BFjii6M77PYFozupWWJA75UUn3UuS2vFWOhUigFwDyDQqz9QAGcQma1iv1PhpFKm8M
3fFO/Bf+r6L2vozEeLDyhsMDRu7Zl6I4LzaXK2VMH3EhWY0XWgHt0dksuC44OLucz2vmwigW+kvH
lUQ7CgSl0di0QFnj4fRHN3B1Z2v5hRUd4/A5GDaTcNIbHAnO3KnpSI716Kr2Z+KtZ8Li6PGZxMqc
aJfYJ2ywlrRDwiM5Sx1yGFw/N3ILpzxLG/kPSES/qxn1gW7Mxi622usuUfc0KnyydeYTHy82KZf6
vrUAPyDMuKfagqbjakN64O2CgLhW2i1mvFfsWP3VEGsynDon2yWlWR9SIRO4spVOtyCPs84e+1M9
JALlYmgQ8oHXTrF/P2oCGS6GnJE2y88iIWRhDIu5Z+UJS3cwf8W20h8nzy5CZyZosoOfNf22e1c9
cvZBuXBs+pJEO567FjGK7Dd+B40qgc7T0FmyzIg6URRH36kv1lASOV5NawyNbPIJcSR6hb9WpMWZ
big89msDK3mR773eNG82dpQqpEpm/cBmyEJeXwrtvSG0feuKUjvmXHgd8Cd3Blybd1jOeCLhOsnT
kFonvMRk+81qWX4xZ/HVSmT1nmElvm0mMybRmY4fWuZ8kbVZgImnWn9ukaHv1xkLoJ25U72TmZjY
u9vjnWGk1nrTzV5DyYdbNQdU0AqHxMA+Bc6Qs9ebDMSwU2RzKAnZsUFfFwmVCXukJWLtRs86W+1s
LoNjFqunJbGfmRDsxzZOSOW2y3Dke0Byquuxpfvey+Q5nPBpbTwmEPl3oPpvPb2P36sZ7j9MZW8H
CQJLQckjXbuaCMqa1yzg+qAdVHrFDDHM+wRc7450oDOCMOf8CZxByPyQxNO8iURkoye0MGaaytGD
mscN493USDjFTtO9dNJqr/A2ejCLGten0kig8S3UKewWzgWq6GffvMF8LZ6IzOtO6LXj+joWbHn4
GseIRgjULPHqpb+YoxyvXT49QOvlBI2mrTOYMFJC6EfgocRrTJiYlmkIdGOgo7UbtkmIU+YN0q/7
0+pSj6/2mA9H6UFoaLW5ZWj1LPAtiVaqHXbd+dEe5YD4JAoJ03ahalkamv9SfieNUhBRYZ3EWPXQ
1JaHpVBzAWi4yqIVFDc0/p6H92xwRTOCVjJUpvyaGK8jVgT3i8ZYvxJGPsvCGUJbjtMBtH17PyfK
eM03/2lIjLTivW7rd3270ZzJH3oPvd1xn3KWNXclXLZXzcrGswlvYvyukbl0iza8FlITN6KaloMh
Pd3n8dqb9zgL3AefHT/GfD32rzQtNX6BMC3OQ++pR8MwEUNnY+Rb2tQcq0Fle/BmvD4lmWXj8Ny5
k8WNNbLNpVm285P8BoV/gzz4nVle5bqx2PvBmWx+0lVOprpLcnpO+rs16dkPsqIzIE5Q6i5WNznn
eCB2uBWXr5J081us9wxqq8P6EKWju0l9Ep5Bkmft6+jYzX7SuHWTxuIy4yMV8tjJIpH0+UFqBK3o
Oq6uunh2T2oSQyRZgl5LvabNmSW1uG7WZnqm226gvmuGyEukz9o5nRVznAzavSxaeUPzgnesoCZG
vVrlYeoJdZiy4FOiddNw8crK/IF6C96ekrMnwXx33TXttB8Hpn/kTBeVRqOqIs3VjvIS8ubsMnaJ
7KvLOPgfmtJ5OugVnLXUHkJtWfWLr/hq0HaXEmYwT3QaeHfwIefTtNjq7GjuOgVQ8KDz8eoYmRh3
6M3duYdsfQGVVFxDBv5Ve7MeqXiBUuUt78lSkXG3AI3EXo6sqMcVWlm3vEAIjPcuwJJIGiywNT7o
h1TJHsb0YpyoMEGzaYp6MQLfW8PUnPUQYxCGS7thlhVr95aV1gJDNl2PwDccdrI6uQXPbdCBdZpZ
wto2VPkw2ymupJTLJre35BRGn+Jac3Ee26xv0FhxPC9NutfJowV+s97Yxcr/LuL73pyX2wlGbWCo
4sXvjR9mwmGNYSLKLHMNUUre/RrLCIjMLJymNAmpnxAh5e3N3tAL6zhZ9CAn+cPqAYdvLNve+SMU
xSRZbyGy4ZbI21eKC/I7JxlxhRlk/9vhoOhJ/KnNrEEMQE2moGRRrEzIM3UhB6m4qMkuvVd+3t5P
Y3tPvLRcAtF4XO26rKluKLVbTInLjsBPemphA1xbSvu0NHe8fAMuOs7/IGMNhtDjWz+GiXBJUs3X
Ssr51JXt63/X1v/W2toiLPZ/ra2fh/f0X7bWf/6Cv7bWwFn/ELbwEL/+ztH/I5+hb/kMYUC4Et+8
I1bTf+czSN9Dm9Xxj/9jXW26wGSFMLcQhe2y6Lb/k3X1d7HtPzG+KY/28c6a1p+baud/Fkk3JIKY
o+iH9FkrrggZk1yWfeVM+LAqyzwVM5RHNFhqQFjLEHVeFiJiGO/ulrbujh1kwy2RNN/lQO+j7/Kv
dFnsO07ZHudfU850Fxbc02LkrVNVjhVPePAXqhB2o68833pmUvIrlIkKjI6TTIpLWJSxdutX7CjO
mOVRGvHr6Y33ZUoX5PJxAnMwq1PijsAsTjHUtfzsu97/Y+9MluNG0mz9Km29Rxrc4ZgWvbgxkxEM
zpSoDYwpSpgnx4ynvx+orNsSlS113nWZVVmllEUiAHj48P/nfKfu76ueh3xvFMjjtpWKJCETyaAR
ptBwZEdCatPa5LIs8xU9wjCXSFXgVePe0LkizGvI4nOQ5xFlPCay9VA4wUORSxgqAFYO3FS5yebO
+HOI8vjBSxQbBNgjCdJEECwjVcoZa9YuKoPuxRew0XRDdA9FTaqLDmrVtV/2OGTX/jhjALtM8P7Z
KOAhTZGuOAxkdhwlm+RCrBNm3nMUpr1xMQ7lktqDbH+6NybRzdTKwzRZOi2VLd29hJPUAUozy7Y+
EC0fiEU+QwM9He9AwcX6qoIHhGiXJVfKvL/494zwv5oRIIMh/fifhepPX3ReFu0Pk8K3n/lrUnDF
H8jDLd9h2pdLujV69L+kLK4FaFq5puuob/YrrvSvScFmUuBFoY74fwL3/3ZtgVMTFGOhSgsQZu4/
mRsAVn/v2WJCQjXmu3xCrGGLauZHHYsnYHmRQmEfPI8KWx5F3or0YWv13TO5+TbV/AcH55syLtrm
v/5zkbt/NwGR5igs7pGZz/KZhMx3cvigI3/WQnh66JKCqNje9ClpAS/6VLQ90WaOS/QtIcyEP8zt
7xIOlvf108WhxnoIilBT8rB/vMWIZMDRSj3/ECq/xO2km4FKPySRHNnsHVvO8iVkboImVtBxRfgY
fxkN7Cycexxrk0E9WE0dJs2Wg/7aqo36sktRDDZespx6sgCly6Tx9bJJuEIZH9zlTjZsfv0A//Ym
XGRGAti0zUB69wRNrSqY1DNtz5lZZFQkIecGYWUcCafH2iIXPBApuXlGPvVrKHZL1lfnoXcPF7Ja
7C+MEDnelNRtKQ0RNEEi9rzrEflfwFtLafIO4iGPu5aMv7lFQZRjBP/1PbCc/fQeKHX6wMI8MOnv
YXukC3bd5A7+gebMsNEmYkQ4TRN28+Trr6/Emv3zlTzTQu9le/ZP7gtqA83S6vQPvRWah6kl7611
vPpSt1Z9a9oAQ359vXdforfh7ZObrhCYLC3qZQR+l2wiRVMUUHK5XhjrW2YUZLQdEc6/vsrfPD/8
JMpiQ4CvhdX8x6v4mukCRbV30JJoFPRNXyvLjw9p4z38+kJvSSzvvq62xPnl8sXDjf1+UkhClHcD
Y/AgZyp1s9vIbeQzZqaJFzflQLaoyjsN/ME2vUNK5Z2qDMmogglzh2h+Pua2Xd/qaQmUc3oMxZXA
y4kZ36ISmlXBZZkRzRszNh8J+iOxGpyNQnudDJjGVMhFxkrJrfAAhzbSaT4Mzhwffn2Tlrc8rx/u
EomagDHsSpdTjm+zJfv+rS2Bz1006/EwwJ6lCFyiNSHx7oLidboryRtaOVb5dcy0sai4MSdObnLI
8qTb9agkdhRt9blKY9QubWFtaqcwPwj4jGcbN/cnd8jzDzT0t1oM8l74eY34lNikteY49iDN1N9F
BGbD0I/GxygsMLyE8bQHcy+wnX1iOksPTmvb12Enbei1JTsw5G7sTgJOwMi+D0DoJgi/cb5lByT2
jVV6Dzqwk4vEoJJYiBrrI5qYzxE+KBxGaXihKiRbFdFN9aqfXXXKvTpjSwGmt+olh1kF+dCBjUHo
jIDjnkLdf2pBJ2Y12gNKfcY1YubpdZrIdcJG3tKVaa29HSjO8okTSSDWlbPhzKlu7cgyH3D85h/c
MEq/ViIq0R6aPmYnXwMuWA3lsnEkRO+jSwDjxs2lJvfLzy6SKRlPc+07106WepvWiwt/ZeXxcE0R
H5hGskQe1s0W3mCyjoL0i0Ef8QolpAGGNg63hqsv2YHyqR1R49TxL8beKM5lUBEKORYUc0JNvdhw
CxRlyWl5npj7E/yOvmcAlASiLXLr2Y6cYaXGCIYkCbcnuHrTo5GlLSdVAunPojNQE0+LfdBkfaH4
NVh7grC9iw6O3YuGuX6T8JwQsrAVXdduQ4CO2hGTwIjoAR50tWW9lLWmtBhJwixpA+ar5az3SGmq
4xwNj5dcNkAFYxkehqnbRZF1K4O8I0Gt6i9AVUyryRhbb6Uj+YqUOd9Qbq9uJ51dxYEdrYmcwncR
ZmAmaW2t0Hp3a21SLJKwAc1Q0Zfxx/Aetd0VhJxPEWigQ9S25l0g5mmbaOcD/RyETEVB/bZJ1kbi
+E8t4Ys7S2sUKGM3kKGQ+quyn8d1TlruqkuIZGx7hJ4udQymKHiKIn8DGZcLQif09zRcivWEA4sG
UDTxYcZgB/VUrYGEEe6mzXrJQ0HgtmEZSgmY8Zxikwwx+sTQkXvdNMbRBhlzag107BoNwUtCnYWs
tsbFyDphY1mZMqmuZ7qFTFONwJk9CXWBfCc7CCs2D27J18UxkK3j162p5HdbCUUfeUhUr6jABmtc
DcVn3avwY0Lk66vjNtNHq9fDZU7h8SLt/RZpZ6VO2jTIdcdjsgbV0V90KFGvjYkeXpdNyCVWqAEa
cQH4zJ3rjagdYvrMEByNMY+PqjeLHYbH6MJMwUsjJlNQT1BZ+lYX74VTF6eYXhiVQyqPdskfk6JL
wRU5Y/3WStg4ZTftDQdvVd2Y6S5I+ulr3+qhPJsT2JaArtR67if0iiVatwqq9iYOWTnEHCwWjq7a
0iOSW+5YX7oOxvEBztJGRuZ0BOfSfEAEpa4lX9TzFFNK36QB8FQEd2X/RSR6AOplUshJEv05om++
I9TefYqo5Z0KTIsPhsn+gnZqBIx2YHfSs+WDOWhy+sPgvAkIDa5XnTDZzJhOepeFqv6YJFa6Sc15
2IBzG28Mu4JJlArrYlB1Sq3c757KtoEARS3xdTYi85AlxC4mmpusK7ZfTlYGlzNS6MM0WdXZiubg
0m00K9dggUJzLBoGCWxGTFY9d054yDWaz2FjdxbZiu0M8BYzy/XsVnTQaIbzM9LPmg8hDYV1py0+
Sdr55r7vW27JwHawavF1g7mlQbSFIWBfCyYGOtDAgqpWzghCnGztu11wyV7Fhi7q+Ig7M33ZO4xX
YVG7ZA/cP8UEtW2tUtaXyUTixoq9jaTnmNd7QjTsI619427iAtEG2CnbC5BhfGwQqJ8IfqMrFThR
e2e6hGARbd/daROolXYj8RG187FJwU7RESr3TSKpCLJftI72aMLOZ1IQurPOIMnpRqDGJcVOOus+
S6JdaQURubEYGql0IbFu4xXaJnuLJBsuSgGml2Zkv9dVP0V7Hr+bftbKq6MTB+Ia8ulEnw0tH7j/
NtfmRltAgE4+mpCKmXVqEEl7UkVnVJ1jPv/7wPq/Q43Y0B2/2wltXtqX//j2k+eX/Mt//edTrEN4
ij9iRr790L9OrJAilcNfYXFY/BVLntlfJ1bP+gM/BmRHH1YkO2uLY8hfJ1bL/4MDKW4IylaOw+4R
R8RfJ1Z81/w2NmDsJz0psfj+kxOr+1PeGuUslwYav5JPgZ9j2Y5/t932emJAyykUnFlRRQ5QF+Fo
LxG0qI/qUzxY8AKCT1PhkVPbLZG1zHVgdZYYW5L9urNVOjHWRUS1thuIYKtdLFDREoKrlzjcsiDc
dsWx/KIO2oeAVXjxFNUvJqV8HW/Qx4SPhMwUT7KlQlblA+tMD/Tx1Q4KYrwjNv5qGu2XwiSIiO4N
MgOrYte3Wk4PT61TGl/S0R0fWfDy8QuOdN9NLmNgq2daWludw6MOx+Rogl7w9k4PpHGwVMiZLDQ6
de5aqmTM0qXxYCgb6yxmsH5boakCiIAGrMnjWm1caY1nocdsM9RUspwMsdSx4QTLYymlPIhxCIlu
EugcUmepxXE83wbeQE6QqEEKB036p8rn4siCUQENmtXG1ir9qJMGI7AIFNs8psQMReqTlMm0uGEx
caqGtaus8uoGSbbp7t/Aa1TxjGembZbwZmSzazYR3m2iGFb13NfuU9XEfUt7b4TyO2s4k6sxCYix
DPyQcDx2k628rgGFEhcMv/RBY3B76aj70TrMhupZhQqAkS/Ew0gLlafMZBfSHSTe2k8p1azeoi1D
ElkBWlaLLK61Mk4jeslbb4DrLYrGhialVRVIADxOj3SsIrSka0PXxGcPyI2PAq34UirkHzOR8F4D
VBHOqu44+RGvnvMztjWl7qlacralP+eQV1rkFwkA3Xj9hlZue8WBKItwTm7C0fafEDSTwgk0x39i
Q4lnXnsLhnFx1T7gH+c28q6P94NbQgwhRgpWM1leLxUY0WavWrheKz0289FHdcd95oJDQigo5Sbg
RcheXR4KikLCGtt0JmEcvTEfYMBpGdLlBm0CBTyonskMAqMaBj3ZIjbkgmTjkWinNnRmHHkO+iXV
vGkDM7xoq57ouhCV4StYSeyg4O9Q9YMjgxLObjbbZ0gS6zVhEX3Tr0AB8i/oh/LrR2e5eY/awrwi
A5AnqIeRv5lrij/KoZQxstsmsr2hAkR3xVgro+Imgk6aN17cO6e3KzpuR+5gbxBlz2mKsVn3CxM/
GcLgaUDC5K1BJGEjUoPs5z0bVfVisg8nVzkcy6Nj6uq5Bpner5DT6wOOYFvdvqXCp9ZCQif7Uzdb
GHGWta5lzO8PrYzbmtj5nQgwdT7QSZuMp7dP6VElDg/ZpHCTwKTgw9qVwygzsKmefZ2h9c7SBgtp
4wy8Z7w19XwPM5EiVJktr1SiwOeZJIsktZ38JUenAfmnS/7sT0s6Il1AAtuNksN3WhoMCA6SAPqG
jBnKTQgTVLkppt0S5PoVXR4jMnGMZUyJRVca2oaX70t0xwC4RT52sD3TcT26aTtsWp/tCejA4Q7f
5HjTJ1P1bDHSkNiVHfTMLCpysfKVX51ajxNJZXtAA6VRo/ySAGW6HJ7metIN8QGmGxwTf/KfeJlo
DS02W3dJNIFcyXRTPdM3b2gdJnK87xnF+wSt5g7WHTk0fWizd2+bz4kBShjxDl+LzM/Ge89BOexK
zcCWetDcDA/g5FAn4O5Qy1u4zODZr9tBZ9bG9gskKzwy+g8jR318Eb77ua4SSmKiKD1rS0sC3qVs
YMSGYaIuwL3yfKcxCp606zKDdPiKuWA+XKNCVFtS1ySnydYaVrLGQ4tXVVUX1rjEpGVeFK01Kwaw
v6q4y3o45aAgs6QkCyKSjzQl3Z3BdvqLcnPrMtBtfEh6T7xmtjs/eWE3ujuS65JTjTDmi0WqzUNn
29MFwaWkd1FSXEMRetSJoZ842zcbMHyoYzLfYyMrEBTL0chOgsMsfzcWO9MDb1uE5vwFgD+QWYt4
uqNnD+6SruniqMrnwHombQs5zsDGEYm4Kzio6vSKZoG9sQkEZd84tmz84mB2T3ZYQ6XS+Rfb9iMA
hx5HVpiDNXTGdvTOFKHuCHiX45ZSJSQpMisaccro09a3nH5hIZvYg3rc8xhX+g2OwOpqAO20So0u
uCl6zWwyuXi5jKq7o8NOl3Yg9aj1G3xKGGCsU5XSA30MKqt8GqJM30M5uInsvr6blvTQIWwEp1Th
3hcuvVXSrFrvugaheIgxwNPSj8yPoRzGowq8hzmUzocOztK+JPcL9/xQlD7fjyqrDqiZ/S1w6sNY
+fSFKnnTNPD5HBS+9hbBo3kayhnRYVC35i3unBItKXT2LNFi1SSWHhEvtgAussFE1xwF0fApwBOd
rdG22lAEc+wiB9IVs25tCJVt2WSXa2802weJgfI5loitWAot87pLFOILjpMXvWMxqgdIlSPL+5Gs
vu7cSvPTooq5qqhOo0YZxsoh1DBoT3D+kk1PUfJ+8g11nMZE3KbCab/25L19mvywrF+wyGf9LaEO
AanGek4vwixFRlTrj3Kag9soEtj6HJiPbAVpKbfCWmcglQAGEEbWWMa11i14EkmmAQaB/EvWDuOp
XringT2hYIzb/hnmSLAJAdzf+JVvX1MbCBEzFBH0SRPz4hkuRHplBtgrNxGSnVuFZ33jqm7Y8rhg
ZihnvETmUHyiAo1xr6weg64yL1NTP7UsiVsEifYCW3kWMrxIhqQ5GZOtPg4D/X2+c5NG39UI+Dpk
jzQhRziL4sNV52qgIpR8Ule2qOzh3q7cshpJtohaxR16nO8iZWWbsMJ1zuJnnB3FUDHj6JQPXnmQ
mfgQIDNZhZmD5kVySKeEtKjOkCsIGpHMhcBeopFjXWj5uCA4xzorOBtK7HwFvHmFSNy69ULl3HhI
8e9LrRCLayCV3E/UrtN5JN29Je9Lo6PEi/DomDUKB41CQVgjoegUNXZ+m+f3WPj6AnBBku0kuRyb
UWbEGFSLPxMFCUwDNJfRTb7gT1KcLA+m1v1xaizzg6H5wR725BUzUH+IxyZuNm3u31qt2e+roov4
o1TVERhrfRfZYGLWMDiHbVcWMA+ioRSXnUq6W8w6HOQC5wL8BAFwKRVcs8kCbJJ59xR1EQWTnGqI
LYinDMc+fOxxEyFjGjGn1I116VT5eBhNDCfKjzz4Ng7voQWVBsYjN7FaeW7n6N2URjbfhLxN19Vo
kwwed6yOWYRPCztHtq9wLT2hqDZWfTXqexC07q4Z6yChwCIgfCZNvCGvC0p5aKxHNMeEDTsoeQiM
V5sZk/KxVJOiQBNN3XHUCm2QlCNMZOZTeNVkw61d5pvXpO6cr5Q6h22cOvZ8iPw2+1y5bn3wtR9s
s2VrBcVVQzedqB0htirXVIgdUO11hXq6x+jVed3VUAm5CaaMKLq+hlxECviR+N/+PDdeZT2yvqVX
bZEBc1jn/pjfJG1srZvUhh6aj6Fzh+6cXC3b8BfjUsK2oBjUn6mQZrhDwohetTfZC4JBSK9DFtmw
z8YTIs5mi1vXH3FoeYhj2AZcyayqmHknK/yImhhnxWxRvCXH4zkkguhuDoakohQe7eq0m052Y9vn
uohqYrbr2iCvxkYoVmbtcRT1tPeKeLwRdts8REOOUq4+Vt48bmpf1tc56aufHWbLfd/W+hKeWrDX
offERm3YUZLZ9K5Wt5SscM/ZfZqmu2TMwwxl0jyIXezPRJwNSqNQp1eAzi2XznzXWWb155jmGSFx
vsxwrmNWX1ngdAAGAdZJ8TBjAFx4O4YPecegvA+Ep4rt7k/ENhSkpwJCj/7G68kNJreLYHT2QGDc
uxKwT/WG+CnecD9WYb60g19djdDvVrHHWLggkz7gPSdTukXcGaGFk8o2P8Q5/6SHlUb0f1OiD9rZ
dOc1EGm8Oh/mCJOxsrQXujehrOobVr+LNmcFHX7T03jf9/JNa4GXkQtMR1mp903CENfiBLdRH1yt
1cVgcRK140g+zJPbvPpa/Laj974lRZiOJTxb0js2YbHY7xpfoGQnVBpNeShgNZ1wWFfPDRPzS2q0
AHdk2X2OMlOpc9h7nXWh6acG07ohkjK/wkiVMfPxxd5S61T6Ote9OOeGM1eXWsIs6aPW3/ZpyQZQ
zUXAti13ECGHpuVzoFftfC8dI9Bb6DD6EHcd20z8LC+l3Q/tPZh9eABzK8hBWBcOBIdPM+cJSLje
yIEtDGyLvX7IWYTwTRqfrkXDNJuaV4ZM8dWb++LeIvWPQM16cSzQzKyezZxcyFPI2chY5k6TAxbF
vtvZaLpm5yccHPZeWGrQ8Tm3o8pKOHsdCWcE+eyVz29n4dypxfm78s3Nt4bV9731981HGo+2o6jU
4HA3Kc686wyn7JDpNqCXtqn6ctKMgSlQWM04rv36Qssv+r5f9nYhn+wQj9qHJd+PLk9zgqszLoRl
hFdceZjFaMnwfvjuqZcm9jhbh+XIIQTizu/a+D9fnYauB1UPhAfq24Xd933Rp0IU4yIvx5KYVPLB
GQaq2cS5s3/M9KEk1tpBSexyCDCGnGPbr29dINJ4d+8eQBHT86VwLUA47x7ykNgGbFRNuLHArbTq
hxCQFblv8qFIGo7NiB+4+V5N5bHFhEuDRRfd4mAL3QzdwSi+tWj/He/+O5Kyw/v/7t39VN78EDef
S6rrP6QSUpBcfuqv+qbn/IFAT5KFI5Erv7Fg/lXf9OUfgBUIH2RrtmgUllH2L0UOkjxGPfxl/o2k
+sgv/G9FDgI7lwojXw7GCNf6B3CZHydxxRC3XQIumFP5beInsR6V1SjFdu8c2byjvcsRqtgCFd48
TVR2Wk058bsH9DcTyN9d0JVA3JRAvOgIbuz7b1bKXVeyyu2jZUtvA1wi3s9+h2Ak8+pDODW/m7B+
XDS+3aCrHJ4XnAQKzO91DIkzN5xA1dEtI+cl8bmAlSTiobGpdf361n6cNN4uxavmXdsIgFii3t2a
xhwadqlQxzQf7BfYMzSZ25kvsEOd7NxiknhyU+Dt9M3Hu19f+m/ukpEEqhs1KLUG8W6+GuqU1puh
1bGRVBsKjx3gyrALpOkkv/9OgPJufnq7UUYg7l0qoB5g8Hc3OpZZkxM+oojbdriQW2lKaUNisiD0
rUvdqLCSKrqEFUopbNJR33xUoszwpMA3Xpuy+GdileUDOVTmHXQKgqo/a8aPgyoRERyYMFBHb1Dc
7lvZyjTSeP//eS1O+0jrGMIMnHcDiuhgEw/ApI5WM4hzp4zm1W3z8a5L5O9WoeU5/vca+O22WP3o
dLim7ZnvNzxxW2ny+Dp17IPo67cymMyN38iJfh46jskkhC6P/2WWevcyzZ4DZyszdZwR1R8Tr2dp
8ZzKWIsZQ/bvlrYfZTDfbsmi4CPZBPEI36NqvQAU50yA0DGRMSuZ1XNNGn6UHd9qd16d2i8Ec/Al
RUWGN6GFXtSTbfXrr8vfjGBqd0x75vJVVUiZfhwwgWQbEzipOo4wzC8tgicNwDY+0iKjYYTWPruN
NJUs89PcYTJ/+/JSc433zCD68OtP83dvQOEkQEzPm3bNdyMqzXy4rHAijg3dnztaXsPqrfSvKu1v
//ml2H96KL1ZWn7aQo+Vp0vt1tYxtnm8/lvPgwRZpnpvKQb/+mI/TvVM34i52Mb5ipUFdtD74VuB
QCKyqTIuMXuw9zUMXT0XVlY9z28lYKQn3m/G8pJz8N03ZrkkcjVifB2H0Yx47d08WKUzqjkBfteE
UrSnF0AVttENquXBGO/iBiE2gTnzeBN5CUbVkMpyPrbUq40CHRh1JRKCFhH62wwCrZ49+TRLug5B
BJQXxDnKqF8/JHqTP35mFn5wx0saHgcq2qDOu9ePKjtRY26pyyYzc6wcKBnK2DF2oWjSDht6Po3h
OqMMWFKpTarJ2Qp+2S26IhpI1G/5jJRBmHsDO2xfZ4SbryMgRHwnEX4t6skGMy8efgGxQwzsFkXo
q5c68sa7zKGobyb8mEZIC/yIn6NQJGl3yKR+bnu3PFJMIoEu4QGuKOpONyDZDL0Fmkd3cYatuY78
oBYH0dj8aqhhaDVyP8LNm2ls5SvoVxYBoEXNNTye9FvIXl0vQDfVK4QwoIzojEUlI6RSonqeQHDM
eyPAUng5UJOlkRiCL5i0KKLLFCHYKwib+tmtCghxuVg25VQSbwzZGvRz2A3Hn8Tk88rc2XIAnQyE
FT/VaEOeizZ1XlIgkTO+dmm/TMJvXr9tsZ2+t1/yKZWfqzmQBxqF9Z122pwCLhVsNw6JCKANgcV7
INeWyIiJZpdBgfWoRno1KkiNtTUqnmgQB0+TkvE+sCxwDQ32MKOU4gG5B8/HpyJ+R9l3fpIoFV8r
X/Ge3qwRYtTNa5qHchECchadm4DSqDdpeJrVxP8LHxzBfkHBb8mTSWAf4LkBF+YQ8rbK4WFesKBO
ZtGbi3SyHAQwIk6uy8hWEZXGVV5Ms3sJ3UIfDBicN6Q6+SeTRsldSpTgSBHaMAgLhvN3rmPgTxsK
e/aLi6UTUXKSVO2a5vcEP8cMXOeyWuZLgwhe2ECqR9wn6T7XaySQKf7+lnXRKWGrMILDiYTp2RPn
yMixYE92TucsKD1EJTQMlh7pGzhXFBZjuU9wLDZUbzngtoiKAXbS9xYea1ELYX+hWbEuo4K0aZFW
kHivZjdDFCPi3H4h0s9+cSKS/DgNaT+jyCr0fWjN8jBDuXA3MnTUp6LviwcPs+kVDsVsU6N6E6vE
AEy1QzqqL+OsxAqSLW3OJhtHGrEzBnmzCZyHLJvjYQX1nSoN4aXT2UMKjtk0whWbp76/RiwEpcc2
FCXNeXpIEVhT1yTfiPLyQhJlTOIvJ7zktiUNkQJr0OVfSlu3Xz01gzGWbnf2HRuyAuV1vCVdysy0
njMmrsGsqLu1xlR9RK2omx38ZOczvg8gKCjITwQh63DHudaFz9dVVHRRHwF57Moz6QLAmIq5iT6F
lgGHpmyrK5CQVKOKKTiKqXXrvdcMznMVE/dL9sH8CeNMeWmpnEL8OKj5E4WqdAsXcqam0vMaPWzR
a+RWxaeEzleLp5+6LjV0d79sRqlXjHVDXJHOjW3NHnCJt8t3MFTbZWIiyAnJ3F2XNsZFgZvxItFk
N012N33BDjwAtIwNMlDK/GOc9mToTgUu+iKmxloDx8OZ/eK2JCZ68WxsAuKa112vxS6vSn6RZ5wX
LSXTP1w/+kAaBMDGcTNc3+u0Ru1B+BfakbBc3nw1nNjpIj62xGRvirhHiAm+IoVV4wcbqufRBY7n
hngjhARzOQExy8vuERMstuG+aHadnYKLiszPGUCcj34WSzjkYtw1BlCNLuNz+IT13rIqzbAqmd5P
jqoH8t9M3qgbyuSEtbi4MduuIterZVAbpNG3L1OAYsBAXNjAvuDEsC2ReCVHZwzYYCO4oPHNbNu+
htpkQipnFAiTOTNkzbb36TJ2tN29brRh5sYRzKa2rM1+lbsBzXBpGyUGVjXeIIwz1u5EVaNtfNZj
r7PB7wAdQVuis+W3ibGCgxm3TEHMxkv0FNYsY+Qc1YDiIlOtn8VDXym++l1kww8dCeg82CKtnquK
Ybsu3Z42dZoV2bMs65D9XATMWyA/Kxdld0O0lJ1EXvV1qnoFsdAlrCxDJLEtEjV8yb2hDnGNG/YH
Ir7hr0V+c0COShxmMYZxt0IgEf3Z9O1LUtnW1lZxGK4J/qubj9iNO+OeoFB8Vp6MvHOPE3ztYCDe
RsNQA+h05t3kLcxmP8SET3jo8NjbOr9zwuqrzID7oXW+RobbHphXCQKTPux0RevuNWyj8HWO4+E+
7FzeHN/4ZFv3aegjKScudtVH8RKMkzXuJclyTbkZB2zDRGUxjxMA24TDgRhu86jqcrqqm9a6cwjt
I3E9h423cngLJCNTT3hC3DCS5SpagCsUWq/RQGTXNT2/uzz26rUuRfMZ/2YGdmq2/ix9pz+2TgXB
zg5kDFDTs8g0jHBHD9080FiuM6YLP7AhVXjqchr6PwMcyfdDG6a3ouvMK/JF7U/p4KThWtMEYa1c
YtlrqvhgX6f4ChmsdWn4gw/jrA+bFxkP1ZGaJpx0St9HzEekDagW5hCSwimmNV2QnzAKKYNVrLDW
AYArrAcH3NChL8jpqeIoOJlTN9+2EVgwvw+H5y5r625rNo2KL8d4HO21V5oAMr0ABODZGc2h2vtR
10C6K4xT4s7lI7Y0cFNGilRgJQ3XTPH/ecN5YIX/Kvq6ueqqqt+jDJmOlNFy+DR+hPASaJ2FXpfQ
SPCHIl5X7CwM0CZufxvKfoCKngRoCEmU0M/p2FpkFmT2aYwl0yh9Lx8wdNUXw0bCrQuAUZfyqnUn
CKSTXxNC6WWuYkIUcEGl0wU736gBjlShugAmhAgzc9BFdG5810BPeuzE1Dx5iDy2/Yh1EgsxjRZM
RhAU6JxCQU1c1NuDCygimCMgGaBmVq2JC4cMV5A7ikd108+cU8iwcTW9zSC+lib6L1MPxpUdtwin
Y6u2dp5haXozVWHv4MWR31HK2G/2HWP3K5nx44fKs9rPg02gx+AQ870zK6cj/TMTNgL0MnNJlfRw
LBCZWiNTi+YJDEhbfbUjqFZNkpMpNcdNe2kNI7SCsiTLCYR4Pa0U7QLQ+dCMDMLvttJ0ghbo1RKZ
MU8gAE10afCHqbl7x7SDTwjtuP8YOVOJdCqck2vkH665CtBPXRf4uNsVViPjNjIs3hpFdQFhqRqy
sXsaEZgCBHrbr/+7FvqbWigmVw4m/7M18f9kL036g87z20/8y60s/T/gV2N9IUjApFnEye2bzBNI
xx8cFJFwchzFz+Qg5fyrCoqb0WKRNpGAerZFCZWj019VUJt/ZVNE9CzkPQrB4D+qgi62yO/OjcvH
EUjcqJsLKu9UXt+dGz23n/K8M9WXyJyr5Gu2aFhMPPsIkNpN2yZyekoyVH27ZrIyZvFmsu3PI3FN
xQn4dFnLXWUodGcpuSxABAo/MIk/9DKw+Y/azI1kWiPocWZnRYJ12BuwJPtaEQaadRPEV9J8G3mN
nbDiaxUSlDE8Rm1HuylLupAThOJAQzjnTCKwt7caiEz2akRN5us1NED8DbuiTxoAovTkUXD/7lT9
rmjDwdS3FpgQ/8XTDH7xx2oJuDiBEn62v1TN0Ps4gUM3wlWilWWlV36IHIq+t4iL/Gvt6Hh6UFhK
+Wgy6jT3U4ghHB+/G1s3P7eh5E8fyUVPaBMZ6dmUM/z3Bc9F3ZWXjQ5faT3Z6RX44zC9nFXH7pA4
LycesCa7MWnqS7ao15GlOlY0YxOzKtOXEvIifgC3Y9G+RJ3ZmNF2DsIZEl428iq2LSfb+SnCPWWM
W2dOa+c8z6SXRdvcVw3aB0AeHYTVX9/Uu3IfZYtlDJLfhJDJpy0gf3zMQZSyAWCf9MUcAB3f20iW
yrs8C8r55tcX4hv1/WjnQhaKfuj1KCN4eG9ete8kzbCnan9mI/mKTVcKa1tlQarMlTT5ho+Wm6jr
oSntJRXQsTOjXVcidPu7lFT033kn35W+lk+CRwazMp1kzJrv3bIClY/pj4nz2sNEds5YMJIW9E1u
gDm+RIwITPA3D/nHagv+Z6YLTwkCppiNSG9995ABE2UpLXr5OooQpO0XiXk+gk1WdYwFBEzLbWeT
s6AHfv3Qf3q7VH6ou9kUzk2OGO/rxoYIDZdl0/qcdRixgJxMFXFd2DPmYBp+c5Pi5+dKX57ukEM9
lxn1fUkxKUuBD0bmrw0QSmKMQNAVj5lsmTjWLb7DsLoe/Tkw81MZ68Ixt3YfpfNT0rhVZa3yjFkq
wFAUINohqZH2FPjeJUIm7UPtTYduUCr/XRn05wfEwHeW/4DkZqV4V5PF59loP0mbz6OJmXgGvJd5
/V0ABJMh8et38dMgwMu+RJfSuiCZ7aeulyDgmWKFWXwuplZzw9rw0+RrLybD/liWuQNCJgBo3wa/
ue5bd+u7ij5lfM771Pjo0kiqou+nrcBYzNLaNv6cbUNwksb5ELOrcr0qIitSWJCaMjhhKnVfpihD
RAwLR2u/WufGKP8ve+e1XaeSru1b6RtgDWIBpxNmULSybZ0wHMlQZIqr/5+SvP69LHfbo8/7ZPfW
kjwnFMVXX3jD/JDX24IqC627bfyM/VoRHpxG2OrCq5U7BPEfVil4u424QB+XE3YratXQ/3UU/keg
8NJF9vXUt5+zIGcYtEOxZ9xusAXveT6borEzH0PQ7OLacJKcTT00GKQaYCBQDUVrsnRT9YVnWRff
BQqGfEKeuOUGicJyYRS/BmDYjkQXb4Vy92FIQ6rlaK4BDUN7o+jm6TQgAjmGcQdFaxBqYaJDtAH6
jC+01VoFt0kmx/XjpnQKsUNvEKnlGH9GhyBvbjR1i4Ptdugl7bpsAUUkhVvU38SC1oe1c9Av3G54
C0PvQ5OjUv/Uo4PENVqyCAH7WNghfWA0IguEsEDibU8bLKz5Ye47Md8NBf9l2WGRw4u8yzIkwfDs
ztaFryYHpgaMCow+CSoJIrrcTItrBKKKCs+nBovPpbD5S4HoCH+Sw/2rBZZBazbejoiscZipDu26
MRoAf6UQJdOQrzZQjuPPN3Sl+DZEPKS4dkIc6j52Qe7Np4R2XH5VuU2gjosFB/ICkXs1nU/rtLKX
1gBsgYpxV7LURTAjNVqiTjzqMxMfV+qYkwy6cUBfCVFgdOt+3IBXoKW07BpGraKITSTdWFDPbNh+
WLbqgFnVvmnUe/xCgVPvc1+quogGiTDd35/RyY7msQNlNM8itlyLDhu8OY81mDBG56tXSU/5HGNX
7il9XVVc12gEwwuRE3+wLCNaeeAwJhBPVoZNKy19wydrU/DdWBapfGrqmHirt0sbjpxaTgmzbNhj
WFfUdw0aUb5/QNpUbxeJcxnv1NyE9D+wDMRvAYr4Cl33O500K/EPYzoytj433DXHpqpeMduI2pU+
JYgrYrCV3AcVc+EixigQzvwZ4L8ZlkC6YcwexIW1OvxOwcnRN1GEUqxXnZPMTbpvjV4/d9+eiQL7
fkMyG/loRlNcSQ9Hjp/SgGptPg8HUKtF3KrW5VWYCifgJyMdfY4QgKIjl4QYv/6iZSr0tYB4xEcr
gmDFK6iYq7FTnE0I9zSLwNEkBtoHOm9LZsDh1wOjO+8DUDV+iEJH+VxW4YZ6jbsZUu33aV0mlnOD
psEnVaSA7qkYEQr0D6kp9BbVqfX8IIOG/0vlW/EC+8VIbCB13Mgy3CXnPVe92nTwyCAmfCo6p9ev
NFIZfGhvulhmYaRK3ki/SlrO/OBjPcMqUBPKQZ3m1aS0vJrpAPOBXQ8xCvojuZje1Qgt9mMsy3Cz
vBM6x1Au4sJ8gCaZh3NsMTrSkSmr8Gc60KM4wCZOpXMYS5W6Jn4vcFbidDblduMptbL9gwGXC4SF
0fhWDec10+5r4YEfhN9sjhVGbCIpnPxda2U5jQRydf2EaSEqLE+QiB9Q2skHpuI0UPsORlC0VjCK
l4syGXyukbEnz6Zz8VKEvzVYDKuiJilU2t4zf0pceOTobsMHE2buojNOICbc7CnhC4WtssSXAKU8
8vYVc2obZ49T4hSTl6Y7VIncUnzZFvrQmQ62insOC+Z84Gv7bM0yJINbPBV9JIbCQW8ejAr0TkQZ
sJOHUiV6X5rTOrCHEifvyvQCTbqN33X2PPXW9eY5hMqha1ilGF9oC+bJahrW1F3TRrYJufgD4/Kw
byxgLDA7Vb3wWWFn6ihI0xQdkJ2ZIzQ/H8xRLvwlJUzH78Y+0XGpNOd6vQ0BoLKRMhqxhCfproL1
GzHsFdczq8i7YNnjwIaau95BwZ+n3ynvIlD0+U9BNWxcOKaPE1/tWjQ75YFwyXE0K+lzyte0dnjz
ArfSh+w4Th3bcaVhB93ID3pFfFBBZrjvVhPVFVonqvbck+zGhlsKWoapO5xudLai9fXUF0QOqEZ+
1CFEfb04S9s5LVz0nqga7tOsWACCTsW2IQMd4AoUd8nSJEjKIeJ+n3QrN4/IcEW0nxXTJwmVBS3B
+dDWmc+LXaDWxOYJwDKygj+2NYoF+nfKbR027oZ4G1cO90+H+8GAOvRk4Y7HGjt+r7GjZL0pntW+
kea8uVg+QaLGzMACPG/nhF06hCUjHGZolhLPRrNAizDrtXoIbTtEJLPvGRCdiwYVYKjY8yS/oFmF
F3uf1gifojPtOxHM57x7zom526H0m7b66kJl6yHvIV/6aUHsY3m3hSji7eDKMBmUjrdIJL+LJvRk
1CFmNEwHOILBfN13KHppqoRZW5dOxbEKfXBElbvjGfUE+TXotoJTeO5d3IEQ7NaZ9dYvqqLfpCo7
3AGlUONHEHeTew9BUblpVHS4WSLmW9kqaXcy5P4T9mmSjtj3cJJV0AGrZdviMK82sz8ksJnbi5WX
YwL9V14tKH7Iwxz6KZQgErTtIUUaseXgAxt4PihcQHeOO9pWhCRAiIKCSMch1ONA7ZAFKruPUq9K
T9Anx7hrzWW7SMLGNI/WYmX2AXKHxdRjZLqFMm3ieMaNLNvafZyGDjHyo4lymez2YWuu68M6rnib
GMyBjDvXcIftaWzY1ajRC9E/bj4wIDg9o/B7eUTONd1otM0+AhrohlXlMcnHAgINapW48YTwnews
8vsX+ySrLoLma4Yi27zGSH+q7ltYeKjrRJMvW59RxOCNkLuTpvNw0itNrxLHpDZKcY1AklFiUC8k
aW32LQM3jYt81AZ40bYxWG61CSbJo4MxaG9zM8XNj+zbVMD8rTvMO1tmBwsWHhxLsnZq6T0iNiml
G8tk6ZOZfArlsvKkZt8jG0vMhRemR12C/d8YEEjzY++ssz5WQgIJL3cX6PSx5wDndchcoSMc2kw6
w8wNTCOTA5z4JYW95QxyCS62LjVISfEpxtnkysvqglOG6WNqb0eGq3wmI6BWZ39iwDfdif0C5Ayt
GHeuq/A4dXUuPsAd0yR9Sxp+GR5TY6TXIKfOI0x6w0BmH5QGq3R0bY8seDHJ3YwIlWlJLCuCXB8a
uDkn6Ig69cBIZ7YasTmn0LUrUqLGps42zuqpBgiqB5mQ/KBF1L0OiHVlc0YvgeOSmmAwM7JAsvH1
yckAduVK+zTz+e4JE8x2u59dD8RA1CbhyoeZRQtTczdAZuL6h7DQcbJ0/Yo/sQsr5IqaRA5W/yns
Q52vhjA4mW6PUy8+M2Rp2oOwC7+5hMY5cyyOEoVS57yRvk5ZYDjoNRrbRozW98kYVBnGMC3nCdgG
42DTAlwGIxrlTbP3WH5iuNIp0ku7R6CExyn14wQDYcY6li2yyGMkwkVfveUkBgtJt70I26PKsab4
Xk2g9RfCTKGvYBoMLFxOf6/E1vEK7SYJ/5f+UJPxiW09wheNS6tRAQxvpHZZshxgETVLvSbeBzS7
6D29PkYOTMt6ovybxoegS1bu2GF8wjOaGGyhEtugv4dtzQZaLgk/ziUz5PKETktaL2cgJsX8sIGe
5K6sTermU9/Dyc3OpNnopMIci5wUfLGVrokD0bFZavp11hrlC5PXMUYdmywF21Cdzc+t7HvvhAr2
MAc3SG/YbX4p6J5zPVgm6PfAcRBBQaGnJMl8qAZXvyJd3emGVwMHAXbq7OpEzaoojfPO0hvMSaa8
s4+d7TOHg1v8crpm85xyaE7tQqIaOY4kCxROr/NN1LDYjwlkXTJrkxUovsP7a/iB/67/mqyk326W
KvA5Li3cWjjDsgwFeRqqYkp1Mu9IfbWvr0c5otz6UE1Ly0MF3OOM9aWzOggZzcGCJhbDR5+hSVR3
7IUKA2NyguLg9q7eu1Vjh81VDQUQ2860GgILkgl8J4ekdmkVz3Yy5prvaraeWzA1B5m+CM7rRRxC
vZzvGFXk/ae5B9iCdVs5ScxDqC1d59JdrLFscMOx2We1aesikKkkFRtTVP1ABjckvaTw5DmPyttw
JoUKpC5ACKmV2ZTtdOWnObNWFiV5zXyG1JzJNYY26LnbfMV4D/rla0UcbE1IYrCmKbI/cDI7h59S
apZ+j+mhsX7BuAznPdPAcz1yMgBZQTxnfTpgmiykMz1ga+DAfTYWi/U3slAX3T7aZWRh/WrpIt+H
Wcx/TJmhzg/JkKQ8tbGmoctAMzA28A49jnbkKKHXbk+suo64m9VR8551TNIgRFA/sJ2Ex9fT2ks2
HSolMVmcpO+tY7Zv8AsjowHGk1GqlLhlfXl99Zq50qlVZdTw43eqA3faoWE1Qw+H7rfoVhVDdqW3
pG8GS/POhDPRdCzIpituLzRGFnKxfP2KUy2n8koA+iN5VUuRHhNUeqZbsfrbcMak3KrwubGpKTjY
8OBKKQJHFPsPYC1aPiZ0x55YVXSNzkTtxiaKgwx5qRrXMmXIftaBsiBIkfBPIhpoktnVPkxnXQW+
FhZVsumLbrd1UbgXdUKBDh6DjYrXnYOCjU6RZLL7l6xpeKS5NelLF4RQB1/AjJg/okWFBv6VL2mO
8IebYkeB29IBa+QxGkh4l0OeN/Dh82FjMpA5TfnJafEOCvfqNXKEmF6yhrWFoFj5hx7Xv+kZwZ0A
bM1Ax/est31OPNoBXIXV8nlNRl1nan+lzIsNLMorVA+nnvv9w1e+7RzSpgooT2GlgPwJSJx+blMp
2TSBOYrxsycWPb153RpVgPnKn+7u169CO5cc19EDI0ZTb5qUdpbKbaY78ZlJto5PrXCdmaSQYE3s
+n3/7aUb+M9uoUWb2kczDpSxA7b57dxlMK2hWqrS+bw69UQhM2U1WiooPbgZr2EGWp+zcBMtQWNq
XG+giTJXHbqRIEWou+lC6MlGSMmrY89rZP4x+2j6VJcIje8NnAlYxiz89PvL/2WpULNAQRBRWtQ4
YQfq3/+jebj2ST2mi+99GnPs8rCfMXtdFnK4UkL9/qt+2XMOPeiQURCTIEgTb1vHpFG5jYOI/ATN
05nUKVFBsTxZGygSmyI9xar5Dzf3doRi8WBQlQTrT1Pf/gVA3EMvDVJmBZ+QBtExalx52W6mnMh+
l9qQKVSchOT7JBOKn79h12f274h2tfcHLPPbZWZq6qHzrKeqvG7W2x25QJKflzB1nulJUDriwUOX
KmjAnGZ/uOe3q2xDFOFu8bfi22iOvRkD4pHYBY5VWM+w630opLLSpXleUKmd0KbTWePvH6vWRPzn
/rc9xmABCHjHY8JH++jnHQTpdyOYqP65b5gTZfse6hdhjqCoeK5J31WrhQ1eqkCp+KWXcTL+/gJe
KBs/XYFgE2uiI6IMPrf+NrJgd1ZZ0m+euwyZs2bPLGsr93Q9srA4vqYtc5/p1BjSnI7fP5riBsQP
yotaIA+fnS2vi1MXYFXoV3mG4i1uYflQLWw4IXMkDOXSBkMcOKMRLLvcKkeitb94+rCc1dRC4M4S
kxd/5xCdyEVGf6J5ZC39iiQkWipNsQ9I5u0RpuGMOWfclobOrYYZlJZCXMb2qWIGYJ08MyFzchtk
AvURL2UvuSz/tUE/kNoTNQG/66SpCMaXjM+2dLKcFDWerTsT8BLrH6RFT2fSnldgTxiqlrRlf7/8
v2w4qBzIiHvAnIDf/bK1JyqLDCl/9bHNOoecNZWjLoHCbdQZwI+W9e+/Usfvnx44oTZ8mdHATUIk
/c0eZ+aEgOsQLB/DVOge45SHoryC2WWXxrU5mFyBRgZOFFErwCEeBChsfTW/v4y3dw4QHOw8Zt+I
5vDOvYy//xE7G0iqC88y+1i2tD/P8xpbvUe7XOz+0h7G/4rT6aJuBQnMoVMkIJvBNnmzyQUC33km
h+F5RsJke/IKX28L8L46s/r9fdlvXmk+PQCuBE3KZ/LmOOabiVKKd2FVNbP92Awj9iQJ7csRiyna
qFS6ebFwOuwYeNf8j0/Dhn25ek74RLHm9cGLfR0tGEoePb+XCwRq+gibqxP1PKVCQVWRtwIweabb
Wquh2wABIli8hHMgdJu4rJmOPMxQULg5o/Q4i9IUJDdhZa51vKYgKNfuDLORXFUHUKqpe/X7RXgT
sVkDOJ0OwrxMIJ1fh7MeMP2wFtP6ONWFPpmTllEFlpVLS+X8+6/SEmn/3M/6mRK8BIALwbH4CyFi
aSU9VctNHgK3ffmuCdWg6xIld300EeoJQa+z9wqQDquAQ6jukv74qZ9xesspEEwW13N93c+kFpRE
OrseEjoKRllMxnY58Kqi15jLulyOypkomPbw0ymP842gNh9+DP6YFukhklEVNu/OFpgbv5vbWj/w
zSv4FmRaSIf919YEuDnd4zW8TD/JwiJrWXZoC+rnPva5biz/GKHxRrJ3C2YenHtJQpcDHLyFo0z7
h/P251fT9zlkOW4dj4NBMzPfgidain2/w/XuK4Ow9Sa0QeTvUYJEMU30pnj8/fMLft4rfBvqc7ap
Be48Dl70534+AjuWaw5MmXypZsf/UPSg3g82s9iTKAPpMlDIxgNA//BCYSSaxNJNmlON4NUT4tDA
fZtgapjQog4aGgrtTpGN3WNCsTyA/B3mLMqC2T7hpXxbcztfNIwXumJv4OzK4Ei8Q0ihvcjMfLji
+Mu0J32GzquBHM37jaH1jNoQbOWdrELTjWlRlk/GZoxUItWaLdEQ9jcuR2B5cCvDufJVP8ejVN2e
AXz1lIFNOK8qm5FEIUd6h225MC8creoZpISHvAy+Kbtp60wLzGPvP9gkA59khmvwLulFRr8kHYYj
vmVo1vnO9JQ7TgboyjTcBrsaT35EPXP4WhmyvxfuMJCDJdOpWKfiwExCSaTQmGRH6xICu8X5dz4H
vLkflxAIeJAVxfsJxiEt+mQqMUzq24cN36+YXNcAemwYboQFx607KvOzrcbhGXw3xhOTh+zVKuqL
0h/yPe5D+R/4Qj+/0K/bzwcop495cri3GQncd1K7Pmy+QkGtwQit5oPV0F9F0aS8ml1HWzilbX3L
iBC7ot/vxl8248vGB6vDyIYg/rYembwBSXu3r792mErLHVQu6Bi1g0fQH46Jl0/6v2P45S5h5QE8
CENLM+PebPvVRhd0Bpfz1UIRdibn4bjYtRQ86NBklX/X2HWi6VyGxNjDCyVEQhxtj3hfCEimI7Av
wHriXS/68LwxMNrmvIU3QF9xxISE5MUem1ru7NFyb2FANt/ryQkuG9qzt7Ot7PdhQZ26s1rLRBKn
TN85UJoyZJxrQfemZBaH3juNtT5UX3HcGxklTP3BSj3zkwlEONp4fn/IhSx9yz8tiU4DSINYF6iT
9tuUwDLQtXEDtX11J734We5kR6ctqtO6rZ8aHI0+Oka4xpOdMvToII6eXLR8mvj3W8D75TJ8DdbU
eBBYERzjbxIkq0xqxgeZ/zWdGBzQTkMFcg08H3NzpiRjPLto7vj1iMM2ils10562PrX0ra5mKeZx
V/mp8W6zUveElyiNsz4Jn2t0fL2oL42rXDX+pXLUsXFq54EeaPWuNXho2EphURZt48rYpWiHJPJl
qAVRKL4PmHx9V6LIrx1folxHp/iUp618h/NiNcZtMky4hmXTIwzF8tZoAg4IsVrLwbHHBY828O4P
SxVmMNk6kxvAdhLV3DFlBOAXXcEghDPx3vWM4DLPlPveoquN3lBZYmD4+8XVa/fTI2ZtXboL8NWp
Zv23VNyJljDP3U++drnrXRudUzzJHKf6uMSl6dpatDrS77/R+hn4youGvqpG3YJHcoDgvdXzQBG5
6muOzm9weNxz2mZGjQiiMi5oVOKkiX07wddL+68S2vMTNpXjZZ6H5q0xh87h99fyQnT8+fZJNTlQ
X3xIhPUWDNgvtTcEadN8S1cGDNTtbfLcItE5x12tvF1n2iUdjrpFdnP06BXGRSa8UwYcNqZPEoYR
A0+EYPpW+B/yEV1jWr+00BtjyK6wlR1OqKCv12LK4KDgkePuIN7Yy26A5/Xi3lNPux7tlCioN08e
DZblUJSjcRUKS9v7LD6KgEOmbhR0KGTCvVweUqS9EKC08vKyZsxLRunAuN9VXdUAKcGIeT8z9Hzy
ZkpTcpHhfkQV/iyrK6ff9T5wGXYi46JI0PW7wV+hYeQKeA+L5pW50ojYexoNYB+uFhkOcBVydEAj
1q+1zjTNqz+aIrXfo9ecf5iQCvvu5tCq4SoUWID//un8Gn/YKSGgOaBrKCn90tdzbCah6MSX3wJB
fwAmY1h8BuWhmBryyKip/K/boN3sG+OzmoulAT06y/pPl/FvNiwSEaTNDshVdIf0+fiPygik1FAP
MP6+JbVQU/zyQMQ2ZdVlXokR+uwcPmAZOx1gtyV7GSbrxwxFQck+gaf0hzX5Ny9soNWIAC7C2/0F
sbvV0zK3a1l8S31T3HfCGu7sCqdRn8buBefidD1V3XguESU4wxbGuhobn4PMr8b1JvezAEBys8zY
2E7Od5DznbcLury8/8NV/pIy+ALYqccrDmaaovLNks01Doph507f6Hp36SOZhTdEdBLVbhrwErbF
XDJTGjYRxEHvtd8zxHShqiW2XI5odA5PXlill6a/lI82enJMSDgFDphoVSx3WvgRrtjGj/32P57F
g5IIY3/6WuO3AQGmz7+M//RzArfLkfufeRZ//5t/td//hRrZVH/+WV379d//La4t/gK7z86hJ+rQ
SbMpZl5ZF4bv/4WKRRACiOZl4nVmb/8trh38hSQNOPSQpoAWpuFXf4trB6jZkHvyS9oytv3fiWtr
be9/HHigSsF8alEvUMqgo2kH/PwyK6spieOreQKdFtXp94rcYFXJWREEcbNQyeTmOVTgfZhMH3BC
3hXO8Id8Jvy5IfF6CcgFWA5tHxfHozcvR+uR4wcBxj0tuv7XU3CfWyE6wRN1kN2ZS1wYJhiSKrmS
MkXW3nab/WJ/dGdQNllMwphemZuxw9TqMIYAlHyo05mgR+TNGkAaGzNERVN+geHPH8F2b0gjy+cC
kxv9/yqMMSgSHoeN2V4N09PYKy88ufiuceKU4hLOZqOgjY7thK3n4DixWU6Rcponhftaz244rSIA
aopIne1cpNPi05HdqEu4gaAKkJKD9uUVIFFGZ9gP5SWStrebV3b7uf024C1thOOtCD9ajoGplP9p
A6G2rwu0eIUTucJnihrCycogMVfxvNZRP5V3q5E8FN3S78uh3s+jfIZwbR7zarpJBx9f1ebzlk7R
WJRRJ5bqyJgx2C0jbHSnab7Uq2seS6DEO2UuXxo3jVOYZZcIQGKgTr4tBf7WOE7lpfMurYv0tYj5
X2D5Q2DhzNQJ5X+OLNdtP2b/ij+V7fgTj+vHP/wRUkLxl4dSFRQVQWMJDDuTkR8hxTKxnYRLFZr/
J3X1t54VXpUm3Ux+rUVXyPL+f0hxvb+IM9Ay+Gec7CbcrP9Cz4qc5KeYAkyVDq5PtPMh0zAPfFsg
U7lIynrfvtxM3DW2Yw7Ickzi1jZ3tRquGAmHe1lzBO/mwCu6HQf89tGwMfCJ7Nw6DbM0LhPC4V51
Rn1ImTpHwGKGqzZtTlnvTOdgRVD8RrTlop0a475rBuDATWpcjHlgAVGsxf0cyPWxCIAe76a2MI6W
7NpdPRRdJKCOwb7fAIh2HUPaEHEbZsphEnHdKPx66YlJ8pWg3X1O/5A6r0tul617h99iTBMX1QzM
xk7dQHuLhl8Z+ZU4p79HJxXoTJZ2XyfPWgAIQ1mv4TtHvdOoq6RP0/0ymvE6m180PUoTk419ghDW
AdL4doTChmpTah+Nxmveh+Rve3DbOdMJd1+t/bu+hJJq4MD0qbdH51D5dRBJT/YnpxZ8f20NO1bK
BReF8x2WQvkdTkxtXFvWdpIltFygFdgwQcA94S3wrlehGXVDue0RGLd2E91LGK4SPJbpOTGYRHQ2
6mkFwFIN52XuX2VWiEmCU9+FGKjsx8Q/hvV0kq7unlY2qWbY9qhepmZsJ+bRwOMcwJZ68sZZIUml
b0KWoLYmJ4krNUFs9gyxr4Lpcw0gz1nX+lxCcr5AXwHsN1LTrZbUzit58JCDAdQmCPHMiHadJ05h
Ep6P+PlEQWnLXb4lxpNy8nbnmJMHTkMSaqd1PdguXHCgJOrMbrPiwS/kdjZYwRz7/tKhH2t5Bxv5
ynhYaZ0BeUTVNkiP6yRwKqBbsQ+t4lniTHbRGcEZHhE1rH2ni6ehX+i8pMfMmcjCAdTHVWXsy6J7
gKf3BDPksrA5BNJZuAejyc29hebA0cf5nf7qc9GN7hFMVx8tpOh7MyyM8475pAsGAWhFCC28sAAC
4TsN734X9Olt2BbtYdLADzvFbaak3TEH1CwuejU7a/TOOoBgz8rdrAhRiovVKD9vyl336NqiSpsX
6uQ1mOBtWxPQ92Uv5CCLYh9Lo1MGUnbvkgFEJl7HYKz6D+CvMLz31yRGQnem+FHdkTLD3be0iQ7A
98FhOsVjb4v0ChBufXCCz2k4mOdrilILzW3jAXQ4thaTQH3Xr/L8rp7LIGoGYe6KMlNHmYf9g9ms
QI38sLyjj+nGw7BdkatVh6Aol72dZOKAUxMGBZTj+waq2G60DfMmF/22Nzf0TawhQHPCK+04G52C
SrIQZxaOMxEeUvPJRjd69Gb7YjDMKTbsTD5OnsMqon8V2y4pM75EOOosL4rVbR4NXmE+qgQS3mhY
IJfQ7j+g9Y2t67RZO2S0m/vScNQNNDXz3Br1URkKkeXRYpTZngwGE7uxFtGEDcDeUQNeVqLHb95o
6PwK47Jp6Y61QDINt/yczyLTbrDVGTo3+GgFMxXLxnrKbfBOUDuxl3XM70iIor6ytN65nJETKMR4
bwb52dTM4jzYfKwWeu8OBHzHZB8/jyxcYagulYhdhGdInsIv01jd5Wq9wdbqpprAsppFbgHDM77V
7qYOFS66/ejjocLfD1ikLdCGdo3bNAeaRH1U94OMVTIPmGU52Be5+aeuTZddGmz3Q2vTZmLwiOmB
byDyM0FAMAO1t/MW0ZGmY0ulor9Stn/ABvhTCCJpF+T45c4AKO8TgBxR7eMroIwdg7jiuLrdt5k2
ApBnlVx7feEczcqyzhNIvIeisud9qZDiwKVMxktYB6cMIfW2sp+FGC4LAIZng7c+Bcvg7/xcjCiW
OOJsMvPmIQzn9xV98lhK/5tAeSKagdtGQEwfQCNf+OCKrmVgn+f0N/HeaqurygeZYfY3FWReuuro
Qydd9x0ooBnnoZvsvG1qjy6VWIwmOrITy1hdglntj8iwBziDJCFWVeiBOtlzqILwQbnqhLCxdbEJ
7Sdoq+4wBhWaDAHf2GzbQze7+Q3o1cvC4hAiu8M+bwGpW1ppdegnz9uZtXcvS7orYuzyC9UNZ2nf
oUE6OzgpjpONgQPHCwrs4mNVrh+WZEIOQPlf28med1laZYeJbtuR4RLCVg0upghCh+9o0tyYkIl3
HX0xLny5kpCHotGzYbwld9Cw2v2C9sDa5XDGhFudWZnxnjFeseuM9auTS+Rg0aw/CwB7E2tygG/o
up2Iv/l5NrsLUFui3BIY2lALz7sAX5VjvjkeMLnFOSBQjViPK61j6hfvF9rHZ5sRPNDOx8UKHWrS
+++OIX0mA1WCcHqF/YgU1gH+ULC3cMM4DySeL8BRG3SaW4pi0bfxQpfWaT7jnNWMj24Ov6xkzxpd
2JzWxchduCpjB/XpaUwguvEqdmIo6Nmy++rgHQZb4SJ3Pj51+iVrC7pizqkDugne3ZfCTh6dadE6
QjuFH0aQ7oHwEL0hb21yofvT2Il3h26PL/qPYLabrTlnTj/4IbINASNvBC2QYcwwWZT91vevw83/
pdd/SK/JrnVj5T+n1++/DeO//q0f1uu//Ltk9/8C4Cvob2kxRgjYfOiP/Dqw/xJMfpjp0sWhYNfV
/N/5tfkXE2XdPfWpy+jAUWn/XbJT6FOtm/hhkX6TSYX/TX4N3uen/BqQHVgrsAJkOxZjgF9QQKmC
ioSNY3aGBuh00QaNB+fJlsOFo4BJV652PgqLrb5zfCNSqKzD8lnzuDKRykeHBpmcJJn8Qz+G/X0Y
oLsYOlX4lAdjdcxCI905L+r72Gd0h+lFk3/V8vwDiOH+MBVTopXpXRT8gYNV3s4tmfjMIVaCnhb7
hzV1ji35hOGSSpFSqIP00WqQu9mh60OOLYoP4QIy7MVFwE0G9cj8mVRmoY+ZzwY0MO07gPCVdQ4o
nXb7qn0JxgTUd7QZSXfnqS6/5J9YMu5NHzeD1rjNE1kMqJsUywnSXnu1LQw21gEnBF6v+aJAJeYB
R0/nwOua3djhILodJDXNPEE2Hz0pkaMsiM8CZFycE7JF1fdp5pEfakeGYuDXvolLQ2jljy1WFgQT
HBwCVx0CGLKRAaUKfGlL3xlC+3hfosZ1k7SWc5u4jkkrWWh7iBZMKn0MMLtxOCXhDskLd29rTwkB
MDPmmsvYGbDDcNuwpitAspuszvupLOXJwqDC104VIK/ecfqCnLaV6VaxD+wrcr3F3TVVurnYZPZz
gvKa0OD0bUSXcDyFINQe3QH9uJ3MN2tvzPBe3EIBnu6HxuN5eNPlFtinEcONXDtvTNqDA//HpwTQ
+3m49I+K8gM6hNk8M25W5xaZEcVckGGVq/YpOWhcFWl6N7iN08SIFlZXQVF319WLJUhYQUfaSWhH
2NsO4qZ0jCQ2Mn/+mPSJfUuBV+xhXayXapPf0N9C7wydPLFPujzVQP3hfEXzAgVEJwIVul5iPpyg
OoUFCeVfcms544d0aBtgmX55lr0Yn1BqYYKyAgPsPlF6Dc/QUqbvOfDgWwGF5UKbnt+XsJBBNjQT
zgdDJ6JxrlmyRdb91aQtWFZ3ujakjeDYYn6jg/zsLwscwtprujNEW1G+Ikt7h3yBNcRQPYKPmM9N
D2hetVExJxVC91gOR/SosYUxXW0Rk4i2qRjZLcsztmCtGVsK9cX9YHTk+7B0LUwllL330LPd52Tf
5u2sHWlK7U0jtXAaKh8quZ2lfbN41sdtCD+aPUMT4MDY2pm1hLqeSxSj8Dbtj7O2wcF8Q7zHxvUh
TeQ3054SpXn9ct8zZzh51TwH77KKMrfBbihinmOfUmLOHZ+Aw5wzZNcD6QaqMssZZCgaZOBtszWa
0mGxrxAsw8InSNY+5XSXH+sXi59eu/305nAotP/PrJ2A+q5E7Q7JlXiY8QmaMAzCjyM7K19MhOzN
DurTlFh1iPyZKi5KBze8fT6gMASlsfWuBlKqve+0GZObxNp3clx2wqfPb0kRvGcgznRq3C4a0zco
b4fsWAaYRiTChmSaKCzWTLUcGrfIcSmpyg8gmlRc0z+7CHL/4DZjvZOJsvCVGFyQd33h3WZtXe6l
KHE1W7I6Cv4fe+fW2zaybOG/MtjvEni/bOBs4FgXW3LsJE5mkpkXQbE1FEVSlHgV9evP1ySVEWXH
mUnngTjYRJ4iuUm2uqu6qtZaVdCzdgMvY74JdKB9eb67Lihojwo18u7KwiyZARiFH1HMN2cmvdru
Dko2+K30aIAT3uY0fR1HYboLryiMOpMDVarpZndrVYfPGi0pxpB7tBm0+ePE5Fu3oanEd2qo72nB
aQwOydUehRuFvqWmbs8Cq6CVip3s3+tuon+kJ/p6JHKo4zU1uXIEHL26XqBfT+wSBsHvx42bXxkH
u7xFfodO70nxB52W4eoV+fpwRd04mQqZaaStintkHKs/6ZLNibGAoE0yBAab7e9yWvshcraw9mPL
hqVwtba2qsjo5LNFVMFVIp6l/JP/gWOxppyGi5vtcV+ySxfxAGzuriyJqagyPyI9DZCeSlf6Brke
d1p46gcPxsMNdU/l1lfs3SjZOpvr0KYOSj+Pm3TnEOTiYGEpxNUIji7RXbJVZkpFu9aFG6xnVkmw
i56gcmtlpYKuYeJMU46Fb3KEBW8PW9unkVP4AA0SUA0p1mtRy3OAsPh/5jAFYiQ6Hbpm7bC9JcKK
Y9Lv+9neVSMweF6wHysH/V2ixqNBfNCgdbFF79Y7z7/3FajBQYhSc3Uk92OSvZoDXlxMy3x/e4ii
PZHqIX2CuQUlEkmsySYM6a6mkyo+5sZ6lhzdL6SoIoqhydPe9fJJHpRfooiQXEHfdJLnuBs1Qf8w
ST0kP2h8Fi0Q0aPtepZu9Xs9IvHi5IX5ngJ8NE0G6b1XbR5yJR28L9ebdwfmdb44mBq7Mbz37Og4
PViBi2v0AUpcWUVqkV6hOYsBERskQEEIB32z+tUICAPhyJTGwz73PWt+3GRVflelihdPaHaoJlea
fyCeyxRd6AAaJJeUibV1jspkvaBw/YG6gTv4DEj1gMwBGK7j2DcBfShFsLWPV4dADUko2JmqVjd7
1fsQBMTv42MBpxkgbmjcF2QiWFYmPeKQkaDRmqLSn6yK1QOREIiktxqwzPV4t0mOn/RdfvgUQcKc
29lGvc3JB17vq0FZq1gcLKRig2KuWEGJ6Q+3zEGxzm4q2npPVFBvN4L4t6w2DpTbON/MC7RPUAnQ
7OjBOeb+HMZrOgbiN0EPqZxWmuM97bV8cJ1mpfkuhdcPs28PySzJCPiiLeY12OtMUFABzVkrnveb
US12cBLp65zsgpRDB1LDN35yNIqxcjRzyJW5WhLd6yDrYmOn3ybILKwnmZbsyOppVU4rZTyXAlER
33blVEgnozyZUyRBjXdewdPzAPKlRT6rGxyF62BAV/u9xcFvoeTAhXXDfauScMtGSBTu/WlgwoOO
HfeYjEliWePA2yu/kwFBpfOwUTbvnXWyf9i4m5KDJIVUyuuueZ0iSTNNQKTcHNU1hHcEDQrlCla2
jdJoUmWfQhoAjBepq76BsBpRSuDH/3zUfZJGqXmtZ4t8T7IuyyvRz0jn7/0F2SWdhKRP8/IryDLe
RD8MonsDLAkKmwN7H44i8OkzwzeUT4sFABFvh6zXyAMrRIPoytjSnDDIFDhQWfYZ432c6EzSLc1A
vxg20sOVbSoR6QWI3aQp6Cdy5Saka8os31RXhNXaKMus444yyzp6uwV2TNPoYJ1PMnN9tzPL3dQt
o+xNmdvmzCKZhswoyt7vU6QvwKAj03tt0PprQpZYnzuQgotxuDWqp8PCIe7nzP2rVln27cJAagQk
RGG/SZGdtcYLDwHou4hM60ir7M9ZpKefKvo4Q082jWk4QEtXQzZ0lmjVMRml6P/8Lth8wPkcEr4+
ykz4Es29C2k5v9IGC3rpkcRdYk/9uV8OVBLnhvUZBnaK0GWC4Oh0sPdJJWUKWSQvI4GHmKv+QAco
5DotcAJxZQeTwPDda7pR5RPzUBS3MJbL+wqg+UOK2Ksok9NYinTbVRzs1ssKdOj+SotjY6r6cYaI
h7qjN49WZKMoRjJRB/85GSBvO9UKcAkaCoFvEG8/3kMT331AbMA2R9jzzZ9xpqYf4VyHnz1VCT3k
gjfuHHHRxZzmfsoc4OV+CrNgf6tAtXyvH7NyVCqIzGpHhRuA5L9SbWM3AbWkcvZXrIlpLuheaSNR
gmmOttPS2pnXm3CwnR0UzuI7iFEfEVbVpwMlmWQwnt/6HtqcG9Gea2PTqAsjUYzZgGwWu9A4sGD5
dDoBj9aiyVcg2n1VdecvRHb3V7FoBxbUjcF8zihhpNBEQ7QNW9cdxOy6mdietmJFFpdPVt1rDLDm
4a7QNDqQlaIZWR3U/jf+/278D93t1fi/iin5e+e1fgrv4m9OEomifAbFxLYI7WnFIGL4U2VNVfnI
dlE7JPzX7bPA3xwS9oPdQhOY2hq8tK+Bv6FQxqcXCJ0xwNnbVP//SeBPqfC8VC8gLsD+aIUEwcog
7hdpgTPczSIvVd9c7Mv7PHry0nC8Dr+czca7Bud13lnqohD/7AYCa3N2g+SAsOLuwA2cDcKy5Opy
d+kX9747WkdPr9+qZjT8hTSj7wy4BrpPaDqux6Rn2jPcQaqGJmUC+oKF9CZAunugsXsrkgpgzMw/
kFnxHGgEiEwo6CxQpzmCxTArfztXdExB9BTvY8f2CCiNteLa1xTYlGukhPOVjyC4H73JEyOlRaaC
Eu8shDa/SD46GwWmrzGIFx+rfTalAYY5TzkyvNsQgfoIrC/222yEraLsoid0s9cKxE5QPyh0l26R
iPatgw+0u/OKZGThe2zEwWIHv+5bFfjfba7NE/pF/YoiVn4bLva5PYKqGJbTCGVYPbq1M3MzNg8W
VlANzPKPQaxYNEn1IpoC4+1HdP4y9LcGUkrHW7jx68EHUP8+eAeY1Qt3gDxKsMkOi2sbYf/0+v+X
1WjNn2gANdlmfla9z1dJ9bBKwZ6mp3K1+PRd7G+zj/GPfen1gX5Z1Xdu7NAjteVMPIHnx53uU+zO
s83w9ZHq531thBAaZpY/AU3S3aEpGG8wKv71S0jluv3/gUsRH84rxB1g2eJiC5PvPJubb7396y/W
TOPr3+k8+jfBUxyCL3Ow9SM9f/uLIf56e0MdmoLiwZkaxAIXAMTzSUCtlmJTi6Xq19vTHxkwRCcD
/U/fXreHmmmQfVaBZr3w9kS6Q5TqBf6ThkHi6tsS0IA5XQLo/uks4DkRHDBxDjTjEZfeXQMk4hG5
E8ql7ST0bhZw+jyz3FLgJS0LoofSLoXLSbCGNEeEgALutbn6thT4gQx2r9QsGDZLAQq+KKzUFzbv
3BzAax/CASdbiVkUV3PDHtlEnlD5my7hm0ZRp/IEMYHqYPtbX8yCow85FEIf4BRXX83i69Ms0FtL
cinoxhDaDlR/yl4vLgUO6WwYOOvA48TVu6WABoPT+OzHw7+9VfzK6eDbSwFwMOknmFndjWBb2ESV
CRLIYXH1cAmYstaAJUCvQeRNUA+uL04b59aAjp6ESLgOuvXVV7PmerQPQEZyqpMyibqAhzsmwG0s
i7iY1fNJ4Hg4FFRgAN198wjk6QWVUOr1watCImafC3KiuC5soeUONfoI0B253QiN8e3RGkBUUnoj
CDwvTH7tNAmX1sAcAgS2RL/uZpJ6txFgDjkkWKSWApESB2VouKK5bH11dwK9f/EW5KTdNpbo3VJA
XUIApKVmQXOGJux0sikXi4BjMv5Gpx0r+Sdx9c8eGMgrSb6+YQxhoikwP9pg4MIngJIBtoOQE/ay
vlWPLIFGPCfrDnh/R1ADSTA2e+Di/R2TgJkcGEzu5vPmhj2aBUzBM+jWD4SMJEZVA7f48iy4Q24D
ZcJpvUbvQkZoHoIdLGUKdDy/zlJHhatrCW1en4wrggnN0ViwzbhTrxYBjGvJ1ze0IV4fYhwU+ZPB
Oz8ZuTqZNWgwEGWaz3s3C0JmSXoWlKGq4xJJsDdvebkWsIdoaVHiaHaK2z+vaCHuJ7kWOCWjpUS8
bLc5pItTsuvgNkinkmltpqGZ9j7tCJHVkJ0FeyiCRVQJn3sFodSoGIbVvH7/FoHLuUX29SnBibYp
mL6uPXRVAkkhJAmbtr569/qiZXfjo348V0DyjAQhzaxIDNXXxSygakReiZMjzeDrme7R6oelaMj+
/PgDcuWkxTgA1deFDaC/HURKpqj1PH16fRL8soGBYREp1/o9bTbk4vVdQyDTdSKQ/h2MeSrpfKFL
i0JkH+Fgv/jrq6pFYMB5Sch3iqtxOb1aBKYiuwhIHSNgJsQzG0MnKkbnZyIHE0BHLIKjNpvUvzMR
em/Ss4C3B73/tUogpvV8FkTi0LbJmJltvqR/s8CPJG0PFbwe6jAoeTc74sIfoElBP0IY3FTX6otD
Q7+iBBy26E8qFSSJCjMFVN0G6FNfl2vBHTI/otLS1yQyFda29i9xNtCHcItgMp3q7JdrQdThSTAS
SHydpZ6tBb0WF5BaCxQUkFBASxrsVn1dzALir0Noq4RTTu+8A6opQq5S6v1JHiF1RqhIlbm5unYR
70D0gIdETv40P71bBVbz00jsBQ0JDFejXW7rAy9WgW0O8ZDgcU6Vx/55B4iFPLTUWhDJI9BF5E+a
n/qyruQSSzZQxrYU378UmgBMSM4C3gFMOUu+PQgIQNP5SYGYga691BQoNNdXM+19OjUaLFTZWdDZ
EeiXUK180S40sAsHZEb/zCKRk3TahNeHNIdrePmg5IiDFGALlfx9ffXOIKBTKqS0pAwCzoG+F+TU
gfXV10WllbkZchQhwGp3XY82AVpmgp4t9f4YRAe7iu9vD4IXB0XKi6JBt4lSfGMxmyilV7PAryc7
CyqlZCFMf9oL7PhzgwgqlWYUIs/aYpN6FzSgFS7tFgBmEoWyFNj2p4PQ+SzYztBiChzjBMroXcEd
0ITWmKkfPyhRcEf7EyrlGQL5fBawh6K2QD8WoVnYr4MicU6b5/rx98cigsIXHV8uT4gA9JheRP45
TYvrH/z8f8NefIW4j9Z++FSD2/1V+hIG/ltfOKG7n3/eIrtnT//zL4Fd73xRYN2be/+Fff9PB5pW
lxDPPjyVFOv7tH/evuDzW3fudXqr03/e+KtkmTyu6aYmAP/tY94vIyDy/xsuvyyj5TmXB2fEb/LX
kzyT+PzqCr4zcBpcjCsQS9LjJj4yvN2Ba0Sk/MDBcpsu09Mjip8ROiY2Wnbk0TL0/4yTbVfetMG4
S48dh3GyfIpPTymeukHGyY+M2PFj5qNt1Rm8JibIDj5ehctymazOR27AXNIjt0q031GVPSOgdHbh
mYt/bXVPmXX/qbsKGwCS7PNfr+LE666UFvcsO/INM+775zOu6iSsT//xIivwb2312dNy3VmAagNG
kn3gWRj6yLl1d2SDcJEeevvkLy+sSAOjkx45LrvLAplOTvuyw94+t01NaV96YAbIH4Pq9Ii12Wvq
5bJDv4lzP302zU0xWnbsu6W/7ViPFhArP25Shcvt0/l0tGBz+aHTdPm4ztNVlnXWdFuglR7ff6RD
3LLLoWtgcfJD4wvSSzXdprAqP3aa+vzb7Tq2Cc1bUVr6GaPHeXI5tCiDSQ8db7MLG9JCDWRHvl99
SZYXp6e2XiM/dLHs+i3yDqJALD9w+cvNMtqla7/r1tsSy88Yf75K0lXHUrUor58x+N3q4D923BiD
C0jxzxj89zgJTiPV8QFqcz/hZNkIXY+WSYyn7LidFgMp/ezfUdKWPEa9XfvdGW8oj7JP/TYIOZF0
oxrYlCKvLz10svIuacp1klh24Her7TatwmJ5ESYgGSWq1bLDP6zjp9Uvs/SZb2sS/bLDf4hzFNdf
WogiffoTwr7mBs8l3dvsrOzzf2T2VzRO6xwp2syn/NiHblRJw1mRS5Qd99dsuT6NImxKm5aSHfa3
VRLh2TojNwkf6ZF9IpuL5d1mFGWH/rTE72w9lCy7z13TZqUH/57eqaQV/OSnj/E29bvP3tSkpZ/9
21otrz71S5mmryj35/mnk/DBS3/WTa6JbzyGq2Xyn/8DAAD//w==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a:effectLst>
              <a:glow rad="279400">
                <a:schemeClr val="tx1"/>
              </a:glow>
            </a:effectLst>
          </cx:spPr>
        </cx:plotSurface>
        <cx:series layoutId="waterfall" uniqueId="{DE0ACCE8-7139-44AB-BF68-5B9C01A3D58F}">
          <cx:tx>
            <cx:txData>
              <cx:f>_xlchart.v1.8</cx:f>
              <cx:v>profit</cx:v>
            </cx:txData>
          </cx:tx>
          <cx:spPr>
            <a:gradFill>
              <a:gsLst>
                <a:gs pos="87000">
                  <a:srgbClr val="7030A0"/>
                </a:gs>
                <a:gs pos="21000">
                  <a:schemeClr val="bg1"/>
                </a:gs>
                <a:gs pos="1000">
                  <a:schemeClr val="accent1">
                    <a:lumMod val="75000"/>
                  </a:schemeClr>
                </a:gs>
              </a:gsLst>
              <a:lin ang="7200000" scaled="0"/>
            </a:gradFill>
            <a:ln>
              <a:gradFill>
                <a:gsLst>
                  <a:gs pos="0">
                    <a:schemeClr val="accent1">
                      <a:lumMod val="5000"/>
                      <a:lumOff val="95000"/>
                    </a:schemeClr>
                  </a:gs>
                  <a:gs pos="74000">
                    <a:schemeClr val="accent1">
                      <a:lumMod val="45000"/>
                      <a:lumOff val="55000"/>
                    </a:schemeClr>
                  </a:gs>
                  <a:gs pos="100000">
                    <a:schemeClr val="accent1">
                      <a:lumMod val="57000"/>
                    </a:schemeClr>
                  </a:gs>
                  <a:gs pos="100000">
                    <a:schemeClr val="accent1">
                      <a:lumMod val="30000"/>
                      <a:lumOff val="70000"/>
                    </a:schemeClr>
                  </a:gs>
                </a:gsLst>
                <a:lin ang="5400000" scaled="1"/>
              </a:gradFill>
            </a:ln>
            <a:effectLst>
              <a:glow>
                <a:schemeClr val="bg2"/>
              </a:glow>
            </a:effectLst>
          </cx:spPr>
          <cx:dataLabels pos="outEnd">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0171D31-1634-44FA-AD45-3BA4036547FD}">
          <cx:tx>
            <cx:txData>
              <cx:f>_xlchart.v5.12</cx:f>
              <cx:v>sales</cx:v>
            </cx:txData>
          </cx:tx>
          <cx:dataId val="0"/>
          <cx:layoutPr>
            <cx:geography cultureLanguage="en-US" cultureRegion="US" attribution="Powered by Bing">
              <cx:geoCache provider="{E9337A44-BEBE-4D9F-B70C-5C5E7DAFC167}">
                <cx:binary>1H1rc9s4svZfSeXzoYe4ktjaOVVDSvItdhI7yc7kC0uxPbwTvN9+/fvAkrM248TeWr+nytqtUVki
hAYedKP76Qbyz6vxH1fZzbZ+M+ZZ0fzjavz9bdS25T9++625im7ybXOQx1e1bvTf7cGVzn/Tf/8d
X938dl1vh7gIf6M24b9dRdu6vRnf/u8/8WvhjX6nr7ZtrIuP3U09Xdw0XdY2v/ju0a/ebK/zuFjF
TVvHVy35/e0m03V8vX375qZo43b6NJU3v7998NDbN78tf+qHbt9kkKztrtGWugdCCUEoU2/fZLoI
959bLj3grsM4dZl9+2J3nZ5vczR8hiS3cmyvr+ubpsFIbt/vNXwgNj5/9/bNle6K1sxWiIn7/e3n
Im5vrt9cttv2pnn7Jm60v3vA10b2z5e3g/3t4Xz/7z8XH2D4i0/uQbKcq6e++gGRP7Ltt23+gogw
euBIyam01feJfwCMPHC5zRi1qdq9HgLzDIEeB+Z7wwUwf7xOYFY32XbY1jd3s/Pf6wpTB7btOpIy
8X3m7yPjiAMuXckZcXffi7u+dyrzHIkeh+bfLRfYrNavUmlOt0WzhUa/lBVjLowVd6hynJ3OkIfG
TLkHzLWJa98h59z1vUPmaXkex+Wu3QKVUxim12jK6njWxUuaMn5AFaPUJXynEJj2+wpDCDmAqRNK
CnmLG2DbLYkdLH88LdDjuHxvuADmj6+vFJj0pRWGH8BGQR/I3pS5D5FR2P2ZIkIId6dQC1P2R/20
RD+D5q7lEpuLV4mNr4vi5qqNr7r2bvH+9zsNJwfCEUQwJh61Zw58BOZCr+gCl2dK8zg0Dxov0PE/
vUp0zmKg0+j2BY0alweMKwL12KvGcq/hB0TBaYbdu1sQO2v2LFkeR+Ze0wUuZ+evEhd/m8V/67qI
XxAY5hxQwaVUZO84L4AhRB1I4lCHcPKY4/w8mR4H6H7bBUL+H68TIY1Qc3ut79bwf2/U4KRhyxHC
5vRRo0ZscSC44zLJ7jrdKY7/DFF+Asv3lktQ3r9KUA5vdB2+qM7QA8mxkbjwnW9fCw/NZQecc+Zw
e2/sFtA8Q6DHkfnecAHM4evUluPrbfSCqsI54hVlO/TOUi3cM0L4gRSKOdClh7rypCCPw7FvtgDj
ePUqteQ4y+JCxy8YX3L7gAALDuO1U5MFHq46INyVTLj/ZgbuBzLPkegnwHwfyxKb18nKHBfX8fZF
Y0x1gA1fOWqPjFrymPIAfrJrS7V3pflCYZ4W6CfI3DVcAvM6PbJjPbygL8bpge1wKRzOd3s99o37
kb9iBwYOSez993KByhPS/ASS21ZLPF7njvKvuLnSRRMXdxPz3ztg2FUkU0owUMu710NQYMUcRpEN
UI9T/s8S6XFk7jVdwPOv41e5x5zCvHdX6fRy6CB8ERTzDwp5AYuABQOxybncobawYM8R5XFU/t1y
AcrpX68SlPOb4c3ZzRhfvaArxvgBp4QhaNxRlPbCkhFbHhDbZcp2yd1i2IUtz5PmcWTut11gc372
KrF5p7u4eeGt3z5QLkFKRiwwUQTsJnFBPO8N3UJjniXL48Dca7rA5d3r3GfOtnFxc7dwX2CPEWDH
DKd/L9Nyf+OX6oASSTi8g0eN2ZPiPA7LvtkCkrPXmR0729ZTti2uXw4VQ72YzUUsnGNHHjg2QY5G
7dGAIt2PW54jyc8AuRvDEpPVqzRfZ9um2V5FXXPTts3dJL2AutADMJLgV5y9y4U95L66OEiQ2QLZ
fneRsXy2PD+D58Fwlhi9UlMWX0VxuH1Zj9kFNspx94zxj64ZgEPwaUJQ81qEMWfPkOgnAH1vucTm
dfrLZ3HTmP+XZfxy2mNKZSgqMr6zLgvzhoAGmWUKkmzPOP8Az7OE+hlC9xovQbp8nUYOCOmufkmE
UHghHSSROfw08wJded++mTyz44DxF/uSmUcQekqin8Oza7nE5nVS/2e6aF+UOOPOAfYVQRTI/dvX
wokmNrSHozJQsoX7/AxRfoLJ3RiWkHx6lepyfvOt3jbp9uUMmsn7Iz/JHGcfbC7VRR0g4DG5msfL
Mp4j0ePQ/LvlApvz1+lDn9/025esk0XtHxOSI/H/uKNGiMReI5ippb3VJjhy9z3pp+X5GS67cSxR
+fJKNWZ4c7TNyyaKX7Iwk7MD6QpJ1F25zMKUwYsWUCmKHMHO1C2SZoZteZZYP8PoQfMlVEevFqqT
m7q5me4W8gtEO0ijgSgDA/24N+CAoIYzh3L6nTetFhuPwelpmX4O0l3bJUInrxahv3SdviA+9ABU
AOWmuPwxlwAFzvCmbWjani5YeGsGn6ck+jk6u5ZLbP56ldj8awsTV4Stfslg1DnghDDhuIg3zWtR
q0GofSCwR313thdb0PNkehyf+20XCP3rdZIF57puozf+ttYoFnhBF46hiImhMkORhe/moEYATLUr
5d63WyrPswV6HKLlgBYwnfuvUpHeR/ELJnNQx8FR1Iz6zf05gYWjgENPjg0vwqV3O9Cdcd2ldJ6S
5nFkdq0WeLx/nW7B+zRDpdOLnneCwrgMyc19fYYNs/WAIkBeFPk123b2Zg8kz33P+jkS/QSX72NZ
YnP6OnWlvglfdMNhcAdcnGhi+8QzZv4+MrsNx8WetNhp3j8pyE8A2bdbwnHxKuH4cFMUzZT12xet
coYJc5VE1sZkPs1rYcIc58BlrmtOQu28BFDW99XluVI9jtDD1gucPrxOT+AiwmnSN8fNy6bcQOVI
6qKaZk9sqkXqwMSkxEVdGo4/3b6A432cnivV4zg9bL3A6eL4VerTpe7+/3hsMHM2MqCUPK5RrtE4
FEDjtNoOqYXj9ny5Hsdq2X6B1uXrdNx2o1pt05c9fINqHIbwE3TODotlDGTbB5TZoOnkgjt4rjy/
wuhuNEuEVq9Snz5hf8LJ/JsXrP5A8ONysNM2DNvtaxEDuebsFMMpnZ8Qcc8S6XGE7jVdwPPpdRbk
froZX/SINMHhdOZymLEdNEs3GwQ3eB/4DfuTIAu/4UlxfgbL7SiWkPz5KjXmc7uN7nbp/54NNSkF
lH5AU/YewNKWmdPRDqrYqFzsOE/J8TgUu1YLJD6/ztTbl5s6RzLx5cBAbbTtCIr/Lf1pnJCSVCqJ
Es/bl7jrdEcJPEOSx+H43nCByJdXikiMk2kvGumYgmjUptnG+bp9LZFxDyTMlcvvzhMukXmGRD+B
5nvLJTavI8K5+uU1OrsoY2e/Hjz5H14dBPuFyjThIB/wkBdQuCeFgNLBgc7vTtr90GZxrc/P5Xkc
nUXzB0P4P7oz6Of3CX2/a2m1bbfr20ua7l0p9Otvb4eLm6MWTfdh4aOA7ebu+BoXOXF+Dz/zEw/C
ycWkLdrdbJv297eWlAfKYQzHdnAIF0fcbQA73JivUKR4p4xM4JC1C++gMIT1728RyDIc20UNz/4+
gsbEaWiCmlO4eoiZCEoaFM5df78a64POJjBV32dj//eboss/6Lhom9/fMih7uXvMjM70CLpJScKo
I8FKUQhQXm0vkGTB0+R/MpLUBRlSceOSoO3Umpa8tDLfLvt4/iJEV6ZbbtWi2RTV1Ex81dJRRKNv
6cD+FhY1Lyxf0zF1TlQkpm6VKquojgaVZ81ZJvLSmjydjqL8JtI2GfUKc5UlzA8dh5MbZ9RTd5FF
o5NtXVeUwRXLWSXPQxlXJfNyEjcQhZeizt9HxG6HYhVmok5LTw8iz98RZ6ogcpjnZDqlOSuSv62m
12hzD9JHJgkOw4M5QmqVcoUUkDKn4FH39nCOHJLHXSQj9yYYdJFUR23OM36U8b6pnaO5Cdt48Oe4
xNH8zA5iGmx+3b3JcDzsH6Vc5gQLw16Jo13KfH8PozlhbiNtGV8nJGVp7LeaCRZ5SlGrSjb1OIR1
u6qjNuSRZ3FrLosPA2dTQ33CZzmwk1ZGRZN6WlesJufgVip892shsYTvy+ig5onhqKYyUSSqNp2F
jGMUWzSqmXUtrbq36SqcndCpNpnLW2Z7Rd1K+TUVdtCCRPl+09rT2Jh+ucIVRVTg3i6XLfstu0k7
2mLudThhzUmvt8us+TPiAS1Cb0jiLn5fBLiUrvWiSMMl9H7dPajaxbAduP446q04shvQoYfQhKKP
LXuM2LXlZE7FfDHYUmyhSFZ7rOfYyc5ji2hyxtJq6i7TxrbnyEOOM8Ok/KeSoGBTgu7H4QxDu9gP
JYmcKMiSya6vuRygcpuJyJmkG1EPXcPXsRtw+bXuMAWV10hUdXzV9tTXat3H2i6HJ1CBi/BwWgRF
whS33Jg6Ufh+i9XQythOprQIrgI1F6I+1FWZB9PaCvJGTYeTW49YIr8eP1lYMuyXykYQbBQVh7xx
L9XDCQjVnAhVttY3FMk4uXU0tpFRiHzUES7A64aEz9yP82aipTcqyjARIraj7jIvZTL5hUXq4lLl
UV4Xq0roml7kfVw0334tprGn9+ytA1YfJ85sFADiIhpoy8KWdEPg1nY1j9/Guq2xCOwutYGPPQ5M
WN5Ys966LGlaGaVpB23e4jLsnsDnh8lCXRXOkTIc33U54zBtDyfLrWjTTo3U34pMWLDhCazXPHj9
ZLeTOGWBgN1vwg7XFeWJKGBR6zKviThyrcTqU6+KYG2N5Z8itCriOetP+ZiWOn/CrJClgoEcRKUr
NQGb8YjMIb77tm9kQ1GqYmbfmoBKK18nbVNm3YdqbuOy8IdqqiCc5eQ9vtNTletp5abzZF0OZRkc
N6rOktDP59meTvOoKtrAK5Qtg9bvhG1lFzJX4Zz7uMZxhEmkVjKR4sSeVYZfTeNgqKon1JSAD3iw
AKjENXaIe2yUHOCuAePk3R8QVmZR9UVffnWEFonwS5zDwlIMgk6p2iezY8G0B9POemYdx3fdrTkp
SeDiq3Fomaw23cCe1iG+tOIoSkVkIBTBxZVGdxfLIh3TJg8iXX4ta2hRtWZN6vIzSiI2nbKmmzAd
Kuiz+UsejdPkeF1UD1Xkw+AP8iKs5sA6qnOezF9qq2vkuRtL4yCMvM8zdZh2wsCjG6awhKbeEf1F
WSfp/GXOZDqknp1lZtOKMfsASBcqwodswm1mX9x8HIEdE8mEt2a2w9ZdlaJhzUY6ncEuHcMYDkZ1
271yQ2saPFePCX5Cw3mA5LFVGN+gLUWebsdGFlW5UX1N+kvO9Ny+q+s0qL0sy2ua+1YY5ONRyLG5
/lW4RcC/9HZPsMgcN4Sf0VeFhovya9uwtJqYfQfpWOPjOxLFXIulwYKpCIkqs68zyZs69EZqO2Xj
DTrR2THrqgGG4tc9Lq0RNQfJKcG+jXOY6ocem9puoiFnw19s7sxiHDpuzB9tnBSbt+wrIb8GCZux
CAfatU145sCwYJ3+WgxzvdYDpWC4mpM62CtQpEY5vOSHSjGzvqssJfMvOS/ylnmt7oR1o6uogjWK
0qYg6zpwdPyhb9wQFqeMhA7XodvSXns45DtkvdfSsDrNAldejqzO3MlrBiL7i9a17NivxDzqUywi
O/ISmwdx6fFAEqPskY11qPsI3sVxkKSt0fweB/Heg0Fyysljac3G/vDXI17aNRdHj2zDQNHbi3kQ
EzwccSqDqBiqxvncd4UNJ1bUNYUT289m3XI4WfwoIsOIZTumiuEtbG89W0uWZkmzLhlocBmM0ixp
WsVzXh/FJWXGRFZzY5NNlfVlEx/OYkqhdcGQG5+aTG4O7XRIBTX69ZDowrK58IBcbJuwakAQdOjC
VFesyGedFPSz20YMutWWoRGgtVhnVPdWj1EGN0G2IBqNisNWGpNSlxU2GisicOPJKMxHukpRIZ6p
xOFH8ZCZeaimQcvzoBrxVBwxM8QpzGWzSS2nZpvSrXvW+BP2Cwz3iaEtIgAMDQXKyGRBVWyBC0sW
Q2vHlDhZp6fPLOyNpWrrCktrzuZYX7W2m9LCm1pdzV8cWpj9Mbc0ASCjzLNwWs+5JG24Uczqhs/w
UmtMx+AkDKuP9TOsSRFbCkuMD1lprFsHs3kU03KAWWvhkaDDuA1s/IUYi2Aq8pBjKtrWiazWF1mX
QCUiRRP8tZsfYwpNgf2vPO2FjrpwF+BdOVS4CDvtH1xdMsxcTrKyPvW5o2Eddu4tjdyxT31EllFY
PGUWFtuR6ZKj9pja2JaQ0V0GXnai4bWWo/Op6QhWSDvhEGF8iL0f88OTkmuxDgZLj40nMzZhwrM+
KOCywOhhloZ6zNoPjmzcINkELXdhDKCQ/UWNagzsALkFxW/HAhvVHrawGgpM5Zi5BXQFWmTgCNPR
AGElMcGbmhLVX9g615BEpCn2plS2Jk799WxzxR7aRAzebAIwEriVCF7QMrKBO9hYoT1On6Joklng
tV3KSj8Y7CA5l3Tm9bSuolqWrqcoVUnk1XUVVyd21rFReCW8Heu0DnOLnwV55DC/GvQYXtlxZh8N
QcflKnUKnV3zJJvri1zLHLdyzyQb3vOe2OO8cpNCidKv4D823WYYhNuf11UUjNqTuZ2Td8yuiVoV
Ra2In4xtVweeHt1qTryo6Gs++uGY9lCGfq6HKfNGSyQ82ShKOn4ps3bioW+PpBu6w1INEQngvwVh
e9xGDjwz35mzYZ4R1mIplsdjOgWdVzVlIje9ckK2Erk1zp8GqWn8peNZGKwYbynxJ8SnevJk2DZq
pWI6pH4osvAIx0XbVaXtYT4NVGHbh2QgEd2EVuNG9rpMdc4/T6IPU+uz0vY4fhrbkbVnVtMW1gV2
DKe7FrWU9efZ6cNCe6XWJGo+qnHO0sMgBruxmTV3c+2pVDMa+U49N5X7jeSJW1xHtNT9uMJSmaob
1bXDYPtpNjQkOWqDohLuCnGAyORhkFupPFfEsdL0sJclbbLoJnIL1mKWR8Lcmp/NTPdY0jOpmzL6
iGtJWmmvi4KXpXPcqSCOsneFGNMqXCd92A79u0EEYRxvLM11LC9EW9f6WCY8Ct0N1opkqVf2s41t
PWvceFBeaHFZtasoqOdkOh7CxoriwyHOsdv4qRo4DGxfxp34U1udFM0xFsdgBf7A4LaQ866E16W8
dmLuKN9n1HHw1u4+tOI4w3coFuTobtYNr77NXaVof5LIugzpERkty3H8KRFp5xyORULyzBO8N/ui
LawYwwmZwKayHYMJN7L4iYiUCN9PQzmUzocksJIh2zgps2h5nHaTcvv3MmEiVl6llOEknLoVUfrF
CYPAmk85zxrMlDVVMNlnsNpVJE4tFtRO9o7EVUyyD0kyJG6wHhIYgnCtYxTj1z5MlhFp6q3Mpms7
jKa4WtllmtTuqmhtSxR/0pAW6C9PMqU+d6FbVX6N0BszS90uxg7iExmZH4H8cFm8qlLGp+dRg9H7
ZUQKJjdJNJgZY1mb4k03UWtdFrljTD7v29B1fDW0GgtgLuBvHLaqzvFcuRtq1IoZ01clDl7YS5oA
vWURQZBZkNjAQ0oeUfEvko1mnguuEnBJVmfVgMIqUjfiN1WFgKba1HEMT8sfXDI5lR+7kegsIMi7
qvvSJkUXF5gvK5r1YdTNnIxnbuIYkWMgXc6XEisLPTB8VX0LrNEsMFlbBnkxWfgsU7mZmr4neBRb
rFsNkKHHXT4Y4348dc1Y9Q2EW4TPxFhqeZkKHijm80GBAPJKJyKYi/3qCeZG4SedxDKDC9rpdjI6
rJra3/u4SszC/MUakZ4xO66ty/1UW7vH7yZ59xyYApqeObTMIQAprKj/lsayjOvDuGATBl3RGf8Y
ghdSFsb2JQLwUCtP7IDSc99iqSHy7urwuCBqCoRH0qif5HuVdxqz1NM8wyO0BMdW+6A5gl55qT0Z
pzfMBcWHmRPa1Te1m0FdQoNg13ZjimiMGM0vdSEHcjR1ronO7R20u+UhgzTD/Egeo8VaOJkZ/Cin
COs0JLXpJuKRxIeTrmwn+jxbMe/aE4yUmendLaS5mzpIiUGaXyFx3aAdUhoMq6tpIyP6bkKteZjx
h86Y5s7askWRJsczFc5YHoY2SCR7PcSdhk6rJDTMRzMA37h3aPWNyLDA8mkEPFYMvu7h7L5vwGWb
H6S9eeN96OItK2yjDvksjPxFJ8No+NxlYRbGmyJ08btRxUjIjtJmckh7ynZrJU4a1TqH+ylXSV9D
nDFmKX4EO4BG50kZp9jne1LN0v4Mzy1x+1VZWW0R+3YTBuhcJBEuZF21WQluMwNhAMoGMEXdsaND
o84d9ld8lk6dTNxNCmdxnE6YarJRH7Vc23nuZ4pnee8FTQjakCjS4fmorRq8wWkU2XledfjvlA/g
7YQ9EFBFFbj87LxP2wCkwFAn6J1Eoe6/yCIYEQUE02zW/qBgypPNyCoKC+PWUda56yzHFpuvR6sI
VHMsFLaq8S9bjgnsTZhpnaZHezo5abOoTjZdlCHevZp4g0MuR2USYToO2a3OVNrNMGFNMKTB/IVF
rh7azxUbokEetbuhjypsMEWsHOcUI0rDoRFrOdsEVq6tuZk+MpZm1YCvMkt8x5+6TTpgBkhHzXjb
OKZ4q7HA8XwVg320vDibwSujBi0tlAfKYpL5GStJjSfkREwM24uuwbrakSwzEVkdbLqiqgN6HAbV
jN+Yd9RbgLAcrGEleAqKMiApQt88R+xU+G0GYkKc5qk0+tTyIQYJH6ZuC1PJZDBhz2smWJpkg8jW
TF4XM0MV0M5NwcUnWRGiOS72wCj/GuCeBdbJEDR1HZ8rlhiSUnfY7s6cNGCy/chBY03BegwSa4o2
cihF1qxAXaA2y3NAAsmvPGQEITk2QwXwZ4vPGJUscrNt5CIwy62mNcHi281k0mow0Sy2Y9afDLPI
A+djOneDdVnDmQarMJeVkl9hb7G+rKGcMQMJt80YgrKwYPwRXhqWKovhr8KzVrkeyq9STVFFvvEx
k9m5lFU5BRtOddNafw8xScZgjR2NZcJrMvDflu9mxKm/gJEc0vaTHVZJGPqBmFg0XgwOfJvqWvVx
X9G/msAFNXFYp12fK9+ic5N+mXlHufY67A4jgn1CNHxKxxGqIx1WeZ4o6vf40HJ6zxmQmRpX+5Hs
sKzKBASxj1MMkxnWrbnJst7YPzWFxprA+zfKGze5eaK4Ze+DhJrPcDjVwhNTOJkHAwZ2Il8jcje5
jTgLSqhyCG8xOJ/biZTrBIpqtFLl5pv9koVPCUukUIKHr3YUvDGnVujX41QzxyO0tt0PXeSEg/YG
uwBhz6c5UPR4qAqj5aE1GzqwQZ4IbxxuWXtczTbWN7eRfzgHb2kkT2NkGr/uOxK1wpZWYalYl7uI
rYiT2Um9pCg7/jHdGax0RzRWKI7GarCyypCQTS1rzld5mFc68KJKdtZlF4sSY24HZPH6k5iGxo2L
+Ig+nD4zYnW3CmfpFPuIF4jOKHlJTZpxVQyjWZNOMNM09kTUFHm+jpIM2rjZTQh4YGP0UtTO43d5
Q6zkNKIsc9wniK9FQA8uB/YBK5jCuEnyA60ctcghgK+ml5HWElI7YThCGwYNM1tZ3GhQ1oN4ibw+
rozsT0R3D2M70z0uc8LRDHOuGf0veNa6G7U1NA6oqp1pTMABQwrEAdCkX3e1INChTTYO5aAvUFb4
rzRh/b3k4eCmlRvAlbxbI3Y6au1XZcD5e9zQYla3kpEBtYsTIKx5zQHZ3jj+WpaHFAIOomD9uLh+
35VIh2Od04eyBD2joG+T8BKXJ8CMxYIYf7xp8A8mrWcN1/mpef6xQ1TdgTiQrqIgF809MvcHn0a1
TbLcDi6qscBGEabY8Y+dKYWZ22v2rwdIDG337/SOGSG4W1s4BDXquIRzSWSOWcLDos0QZO0sxhDN
hrSfJJuE2Iy8cftNUgZz/bEb2JSs8q4w9pzVMA1WM3PsR09I9HClQyKEUubWNhydExwU3YJonJRt
Dc7Eqotsp1QD/Dro+NilAex67PYxIIh4N0EzFcPmANfCiowgScmqbvb7CpH9RuRMC9sbYVomH6a+
wuPQj4CcxxOjrPKHXT6r3JnZXw9iCSOAwz/NZOPyM1CyBP9U0AJGGVUtHa3+PGpSY5nmW0eobETR
fZwst+O41Pf5VJdAAgTHB2wAaV7mYOHD/pwR3gguwevO99veGEZV4tkallV7dYPLkv6z/kD5mzML
UAycx+I/mAM2BGCi+zg5321LcJINGk6aQS+KpjIbxq87NPbl3jLFgkD6ydwQg3oUDkZzwWcO0zzG
9SzSI6ew6lT4Tp477KusoTBPqeCPXQE63IMuUcGMIHNp6vKA5lMXyvBo54r0AuwI1hGtcrz9elT7
Uox7AwNXeHvlOuhCXP7l4pDVQ+RsG3kZJ46aw3qmdtSsqRhNNUKHu4w6/XczF8ih+7oJwa0qLw9m
RIteK8KW5KfYrVGCE/o6LcH8vKMc3IP9IQ9EGOqjCb6B0OfBGKdknPyAIuX0V1NVOcKgOqG8qNZ5
1s209W1tyyZfubUA1faOjUQz+UHt8nmpRDDC3gdFTqrxLA2jXqFkputlTMCJJCjVOEKg4cT5KrOS
ElDsHRTHQrPIS3duBTx0F5uFvDVju1AjHWyY7iHKKUw3QkPjBgw9teDQatxSn50XtMMDcLFk55yz
JjPOnLXzbUokR6HtdumSOfbSps3J7BVNrYp4JUsnSzrvjvKosG1G3t6RufWgkFkbML9z5ZpN3Kl6
Vh0jtkglXZeuRpd5iqiiP7GRrYhDPxtz3P50CD4/S7LPDG6vYudyahUvjxNpW4YMaPoaPOu0i8PU
MDWsWkVpl4N2BQPjIMvgJVHr6sC3Oh0Odu5VOLgl6AdVqdIZ1mEF5a4+iUn1s/6EfIPJaMEHtKk8
122DJMKnuATbHK5QhIRygk1UV4Qkfk7gdP49IfRs3BMhx4F+JWKcWvec50NQfiyUSlK6TorGshEJ
w3CMrY9SLuTS14WegO1qGOlcT55tgZnofbhmRLj+xKdgeJeqpm1mD+noIUY0rdwaedE4sptDbmft
8E3aeTpFq4DD4S683Cny+s8CzIvVee4u5ba3RRXy4aF85+aw28mmiDJJO3jRt34WiG/jJ05Fazad
3dLIbr3BwslShGy1QkVM6fW1LXMCSxZqB2LQNKXekFq9+gQjrt3LslBWtsljEQovCsPhUkyxSFZT
PASHMe/ZUWyz+Tivx/4ITIa+cGpJ/VGJ6NyJ28wGZ9zXnwIs6iMeCt140L7oW1KX2Z+hHevVqEiA
WDRj7SGCXVBKtBCnbml/1SnUsRhK+U4OcblyeBQBXduqN4kz8nWi4+79nGStvYZX3q7dyWYZVqzM
r6Kyu6SEl6c1t8LTvG/atWhAQaP2JTzqdadWkRrcj04ZVcjrl/F13FTBKovK0Jt4UaxEoKoTd6b5
ZgoKZIGLUnD8tDsVPk8KZzPgJ49dxGPf6lF3h6h7CK4rlWaH6Uiy2ZtUIjZRYuvLkoOb9zJQNI1n
MR1+HsbZ3WZWIRDKd/mnwaXx2qatfYLDHFHsacti7zhouk3dNjhXkjjBR5CHMeqVWqauCVI9iGdI
SS56mkTxppwKa02avL1oeg7CAaZg1Uxjd8Kaeko9kQ+uHzgqiNw/456q6RgVCN1VQ3lC1rorW4Q5
cR5NXo/T2jduK5x8ZQVWfZIrlCOsOGmTj2PPUsRJuT4VTUsqP3AjvbWTpnw34s6r00YSs0IDYXKo
YT+cjHBnz2wn7Y/BflsnccoiunJh/a7JMLDCm2eXRAibS+uvoayGm8qyRp/GZN42TaIpKgpKlA/O
c4OVG2Vl5qFiqu5W5Tyk44nswir0bFLG5xNxYIgRUvn9wDJ2ghsbsvKkHqt6Q8uOnoosHz0wvV/E
MF3ZXRCccwL16ZuuXYFatGMvHPPeWYlJszV32uK8jHj911SO8MlspLfDxutS1ECkvhOHovSsjvEt
MtPaYzQrDjWIAo/aeftxJEX6sYmmNvXTtg0/V9FU/VmPZU69auxGPyB1mXgJ5EPG1QXnBsUbo9nn
ozt8ULSJMr+Y+2Sb5OXsIcnz/9g7syY7cW1b/5Ub950TokcRN07EAVabK/vGmX5ROG0XIBAIIQnB
r78Duxrbe+9Tsd93RL24MleuDklzjvGNiXjBfRfGXErr31OYCCcZqKwwirBz1PTRpylL3IVD77ew
HSKDJ2U6Z8Yb0ZGa6pJk3tDknd/ST8pDUVNmqM94HvNpvEvmpN1jo0+SgjZretT+UN+B0wHbMdfq
ORh6ebDG+QcubfJJhex5Rp/8vI5izQ6jjJacj6L6uuADOdQ6NWaHMnB51IrGLFfRCMe2rXROamtP
CW3lYUQd6udVOtFn2mv6HjoZPnHFhne72vWrwQVe2nQIriOABQeCk6Ic3agfUV96eTz39uKpqf24
kqE/hJ3PQGZBTr6pFxLhLHPYkQhvMuhBcZscMd2bFXLq+aGNjXoG2xXi9dvg7JM+3PMknN6gy413
tK/V0V86+iiEWq+qiY87l2LLRRssmps+IvqsTDTf9RNTTyrLos9ha7E5BONib6JFYPFA07r1Q22u
nErnUzO7cIBuk/UHloioRHsMwhKyBz2tnmIXxmp1vwZZ/ZxBOnkb10w/4cCvjlhs6fXqexoMU9Ls
O8riCxxuPyy0oF2ZrUsf4npX/X6tvOGuhQR/V7lBjgXIELJXMx/fpDZRheZ6XS+KRuYKoFILdUAM
T1W4UoE9W7hdmLbZ0YfnV1i5RreZrUIo88r74rEADNpliaO1ocUiHGrdMjWQtLNLG4c21TuC+Tid
zjsq2WX2ZHUHlaW78aKlf+m0+oTHVBB6G/9lEqhguEn5jaMc+GUs/eZMBxl8NB4zc9HVM7kG6mOe
m8Da8VAHXRgVtPbTq4gNKttTInp6FnUmS/i40Zpb+N1lRleR5nzV1OYiZP3N4MHvv1q8McVnnZBZ
q8tILYwe3yl/PvXRKG5DF3n3aU8bWSRO1cOuplI98KqxYgfLd6mvRNMOTempPgaEyJjvHVI7TevD
kvXK1Iet9CAlHR1uf9TiUxvmqj236MlVV/gpKpciFobZa6glfCpC41dPc7oOSzGQLrkA12N+Ofso
Ea80GnH9Ejfo/hT2ESV1nKBwqnpgRUerk/QcB470/GkNFxbYfHEjoeYcYLMjpyyCI3AYu6VXZW2n
2DxSr2o5CJyqoypXHqu6tvAi6h6bENRMHtRRdz8svrceZjSavCDpGJDLTLnri0BBx79OO2ynJQC5
tRygbJ15oJsCd/Vqz9pb3MRvu8VL6Bri4++JEyV0GtFulJYMYnGrdcQzXS4JT7oAAvs0YD1ksDcL
4y+B2EW+6epLW8OdzUUPmbdYtRv7PBQLjJ/U8PbYN1E87CoYhddtA5m05K5xx7CK/KxMMlKnkMS4
8k9tpSTsSBOnSx7McL8THegbL6YuLQRn0ZSnURtCioNm9+JLT32xFKVJqOQSHIaB+eGusnVgggIl
XO0NBbx5oGhzntbJw+JFQ4rCzGRL0xXYSTV+YSBeg9n32ITGLNnVspN5XI2+o7tWpH5a72Tghji+
9j2bmGeYuYId+ZhFnyprP65rXT1XtfxYURnzHG2CeJzBduxYxtSB4PAg2CQSBfsrXa+6JehuVNiY
va0VLeQoV5mnwDRlLkQsHlXfJaVSyZKbrImwv1otPuuKrft06GDjVY5dw2HMSOG7aR7LFYdNdEen
OnxMARCpsrHQenA94ILJwcPNX/xBtvdy7KdsN6VpdZmGfng046SrnXGVZSeoxlWae8LRkxj4WAb9
2O3bkcWPfUv8HdX1cNWy2LsOWhddBRKm5VBNMK8p2qIyCBjmNJjUHFYXBF2OLFgnSkLtOO2knww3
4AdnfZJqZjmdZuKKsa14ESWTlTn1BQNDCiDSnKYEb263QOR+XBlu1c3ge48HDn+tVFiUc74urbrB
KY/Dv0narmw46gu8BPaAU6fZm5Qmhell/cKbyv8I5c3tAe3Qw0Co2Kcy5XceJ6qwIqlfSS+eOw4S
rELjtk8Dxt+GOdBDHofD8BYSps4mCJnLmXI8KxqIo2cmA7zpikDhbpwt0OyGtxxtydnOfvO5rcP0
Y8sq/7X1w/li4dyWsRyHUwjJ+AXie9Bue5qTecjJeJ0wFqJuxea4XYTR56jdmuGlF9up7YLpfbCZ
1+y6pIERCjF5SE593DdDManGaXhN6wCxMJ25X4Qd9pE88RoeX3dyCt7rutZtHnR4DTnv0jorWvzd
AvIXrol6kfFJJCZIS10D5FSotdrqLOSgP0h0bXXRyjAkH3HwziqnXjbbo6fbpNSSe8dmjIPnjRvY
+6ttTd4snryNY8ffjc0kjgd0nvvBMNBQA4vDC6w7dSUXQCW5qlDSXNxk5HsbaNcUE2RGmze2c5+1
XrBWsCjRpxkJFfOLhWtlczhydtdzG54hUldAphq3opgHNvoVd5G0bC/SWl9FC/q33EM5osuOjV68
80YB5pesNn7RU9e9pdK6op3CqeyIN5IbM6f+I9y1jIIKQg2XJ3quu8OMouqM3a+fd26sa45SjqL0
BMXhDTdhPfteYdhG4i2CxHKnpEXCAEQKLqIiqkXNo9buK5vAShFtwVsUaWq3tbG2YMvYBKipw56t
r/1k+vY2GPx5KtFVsBZbGk2GVRbKN1W3HDwS8D66TUzIsrz1xyb81AEb9frCepnjbA/DrHXkuq2H
ZKAFum0XydystZhMkeLAjZeyhn+VdbkBzR0tZW8XJtqrJWNBSIrJoAGTd52FOhTmDpg3NXtl5Ni8
VlUbDVU5Y6nARkEaJ+xVbt04JHpfoVbrT6Y2nvhtGidn410N/kn0u3iE1/bISADv5SABSum+VEvk
EX7HjWzxPUQecCnDQTLDA7DA3PH2vwqPpgSf48T7paSydvFrDJepfvwu1npyMxx0RzdpNPCZk1eI
xW3WPXiBzQfBOlzTL1XEiEsO4KpXrLfRn2jzZuRce3XeZxC6PHS2jM8Jjghsx/rF1BAUsotGQelu
CKdkiQpTTWZsDyvcLXxbOPL4wN/DzPRWlHGnzdJfhQZvb82bAZTFVAB6CQV7DHUsm2SXAFRtwjMx
ZlwGcEiNRo2D3qEa91JmHPuxp4eyBYV0HQDmQukuKXbMhTYoorLo0OhULIuECmuhpDYFkCrTzdGu
6l3UdDs5g7ih0A76IbusKP2yHfO6hMEFs4xKk/vRSKNduqxhdIDvJ15kZrpnD3SNzoMBSdA8Mlg7
O9Am4gvpW1RZoN9r1e6GZKJ1aRU4FZevwQjzcU3M8o2yP9OmsncQS+0ROnBzGQgLizZIzDX3l0Xs
ZCgAa1kKI1h63SOnbk5PI0q4NA97uUS56+e2PyhNQDG6TM49wjm2/SJXwlpsrZFgeYJz1JQ6XJeH
qfFmhwLB63aoQNEhMi7j+KCSSIuSicy9eytzi8z9ah79h6xt2riccZ/azwqT5FU+cYvWoF89i25E
cb/eoZxQ09HUcWu/VJ7bFBdU1EFfrG1d7ZHTsszbC+NngHOCkfYFI9Ew7KKFTEd/GtK3znaRPxUp
C6qhgKDYxOhQ02W6EVlCTBmQ2OhXoA/AJnIlQdkVYDpGiwLJD8AVQdy6qdB5izwaUYdfOxhuLp/D
Nt2lbdKdvWoagLKbGOEKsHVSAN0IFjOVWR9TWFKerg/ILeCLSV3l5SHYuuMou5EXBoLZ+wpgAdcG
o/fGIwPe5yr3iS/d3YIvu4woy+iOg6346gFegnjIZXXxsA1PH9FczvV9yoXaqq4waI6oYJKzitK4
eccWGS6H0Eb8YZhDdg1MsvpSKR+ffDavDrgaM1BG1rVxuWzI/Jy52NzNqqvxFhBjgzucigG7aSoQ
Vmhj+uBDPkxLyof55EO0aMoZbMyHOYyQI4zbKTr2EefAE1X8OLJq2OugJ6+JmvycpuAQa9WtIPSn
dckROVpukKkMmjIwk0Woq+sByNPGUnuqEgU6bepX4KAVmx1eLu02NALdcCH7dAn2cIjgs+Lu3c1U
Vja02Ho95B2aXMsUeGFYTSOKgn6ZrkMjzaUKfJuVJK5kugcIIZ9ml2pQx7rHuwQNkH6MVJ1VuUAB
fjt6W8U7YVJEn6OmXpo8aRkFjtKOTV3iQOcgryCX3K0CCkC+JlImu9YCsCtDIprdOjo8poqB0wEb
EbK0ofxtnup+F7DJFbOOl7cUu4W9crpXsuxGmz1MsdIGTxfHIxqCBiqQCIbrsGPBVVZ3bQpMiC0i
Vz6jV55XB+9L17Rn58npDqweL8CABZ+QijE9fIaULkUTT1wV6Rw1S2nmhU95pzLNdqZusg77rwq7
K+4HS7zXyRy/eKyW7gbKVRtCDBjEkndS+G8NBfGQC4AYNwMIE7JL53hBU0ADpBpGRmKxEz6vn9rY
qbnAuYmqDvV5WYdqzLbPLbmdwxkydBgM7CbrRPg6grKocmu6t3ASw6vSw5BjVCi0RxCVAKUqi0u+
U2+VN5MKtZXzCg+Vx7UyiPdM0F0+9pXxTopjUZeqadNbbfRw1vGIrIdK2wt0gfToMZK9QDFuUlwG
VfIugzXcuYhMD1YtwanFLbGDgtts3qo1IoDO9JB40mnKjlNY90m5Ug+Fk2ioO/RxYLsHpGWbUkHc
KhUu9agYw9jsUL74V/0y1GADZ/+1Zot7pUz7uZwMQXQybnci69hvwIpJGcWRfs5Q7h/8iPnvAwj0
V4KHxLnn8MEB+X9F5ia7djD5D9JqrLrMfAKgrO+kIQvLMz0QH+tgvaOV16Ki8SNxwHmgerQZU1hm
KeAUPPoyj4H6wCF2lJlDozIiU7zmrvaHFy/rokdeh5EoIqj6Jyl7H1YYSMs2DD8vBuq/2rUSepB6
xwHVClvCA0eK6RUd7SDkg4qmIYpvNa9H7PITBq2BTVIj8s+ABNzCxQivAYbjcBstQGmWwxwgqxGU
4UCcrk/E1IKvJ4Dci35mjZvjz3EfDe2RD5nQUcEiRbRXZjaOZoXNqwXNAk8LfASnfpOQEuCdv6Js
zMjSFKpNFHEnsziomHkSuHgfRf2cfUz6XmNTGWXbuQ77WFyTuESdB06h9JakqgC0RGCsgCOjjAdV
tSALjUUDjD2KgYLWcvhKRm9JpxKGJkC93STnpa3hWDZVC1pIVmyDyHENjrBBKl6tZLy3YabRwjSh
S5R6GbKZWV7CiM3Q9yEy1Dh+w/kwmaGcZkwV9HdEhmYa3027Wn/J8VdksxTzEKEky1dZY2c4MsQk
OS2gWG/vJEoqQrtDXTmbjh+MV61BnDcsa/EzsPBp4q48PaFhvuLLxLqkcIRmqd3/jT33c0AE5h8C
1BRZWZicwPQAPvxszvUEPQd3kn4mHCmS313vIGlj2E8qFBVozzmzvSiIiFSQ5qnqEETKO/goU6HD
3qXP/JvR9b+/rp/dZbysFD494qqYnw3zEF7Rzy+riRdEk6om/dIOcss2ie/gh2hphwvRG2CX/Y1R
+bMnvz0jYtz4NLbsMCzfbcTAj1gCRMNME+Qlvorvz2i/UzVh3CtY81NaRwYQnCXOQ+Sj4TArv38V
v89PuPvuiH6fA/B5kEjWVLX+5Z///TQI/Pf/tsf8+TvfRiX89S/cZ0cN0/Cb/l9/C/ec3ma2TL/+
0k9/Gc/++6vbZij89I9/GOfwLwY2PHydTKf/xQ9/mubw03iRP+bKbPMOfLLNdfwTBfiHcQ7/0316
//TXFNa/HvL7JIcswsy6DAGgBBiCjzWMS/j7JAcvy3DLFR+Dh3CDPAhn8PP/HOWA8V0YsxqnuLvE
dhM3UDX/9//ASt6mOYSYq4ZgP+4eCswAYz+o/+9Mc/jVa8df2fgTHyG6zQH/9UrmvgyiKYy8I/W8
iOcNX9ajodH09MNn8vvF8+PQiJ8XTLwlrLN0m8WMZyNIvf+yYFYfVhPEfO8IYMV/QnICJYwh2a2Y
kcL9m6Wy7Qk/GPrbcyGNipA/IriAB7YxQj8uFXwXoHRtyI6LP9Bbkih7jZ0F5s9K3J1MRPN3aETo
/+PbS7c5CzFBzgv3DNkG5/74lK6d4hGgIjs2i2KQ2cdBX2BIVZD7IbHHKDZm+kJA0wR7YlBGokVE
8v6QQEPqD2NcmSK2Nppz43ocyLxRRzo4r4FJqMh7D/AC0vVED6h16WFeVXMQyRIUoHb7M4occd+1
CMt2ntLPvk76MyKqco/kfHPDFt3cRBUC2WVY9fVhGVGCNNWEIJCexH0ADvQrDN71pW4j9ZLK6pqY
pdnNadcXBubBcQ3C9hpzf5KsqHlo7oPJiN/WcB1u13DmzwFpeN4T1u3jse5RHApbmKGfj2RgSNau
Y3DILAEBgyjezq+hZnU6nK5SXw83aGGAxqIc+ES6yjt2ySZPKm8+jgvOwTxylCU4joLh85RhdEey
Cgera61NTsYZNbTKoj2ZAvXWtB6d29LVKp3QBC0zaOE3GgfxMl3qXvJ92qfo1WaG67wgNYYXoKAX
/btRqXzjSFl84LQNHihOvLqYyUS/8AyxoRx4cQrbMliGFuRD4/bKZqgUAXTV723dZXEBp627JR2k
rAJ0wHBJEU26WqBYvGTLilAoaxQEz8145CuswgiS2y1A34faNaRgji8PNSja3eQT9YaInN0Pjuh9
ZhMvzh3yVV+UEPWh7uvPi+KyrIAoXlU0gx/vr3EtdhM+nLpn3fXYifUDRh149yGi9ReyAofNJ+e3
UGst8cq24Yzk3gDuM2niE0NwDidnP+3CpWkvhFfmSzUl+r31F97t1mpN+p2nG3rGRzAh1ZN8HnVX
zJD4bvqOQI5Juy8kdDMq7+iKedrlbVs90wn15Mhkd/BkhgoGGjEK6bkHfB+RAjGjJE+lvuKeiqAi
6QpYGMn4JxBoDL+cfgyZCUtIVAuctmR8YHMXXJJ6uovdPPt5hhvE4dLG6nGokzEfIwJa4duvTqTe
Plaevkaocn3XGBFT4JuN3yV82Vs0FsDOVq0fRkSACnAOD0CMm52J11fPqPAmWOtgFyzrdOOl67qb
aTI/9j01ReVTu19EdN/P4kMasiE4NtCmbZRr+AXL5z5pAEEYGlug40jfIuywZDLg+QphoWwr0QJZ
D8zSFks3Juslm7vFnTpKMHekqGHbkJx5KKxe2mlGLAGAk5nmCh/EMJZmsRN/ihAeqHSXA4zO7PyU
LrreUX9KKxjS0GIKjwEvy+ORJDnVWd8fZgsW6NV5EWJaYBYDKLfZPJGy6bwl2098asYIoRANZr+d
1+rBtvEW6JKNrW6SEYZWPgB9me8qKL9ZmMtknOoryjwLsxi4fvwWSPiB4Np65tU7pCVp8MIBhcd7
KJ9x+iV1ED2BISBxdG4XDKFQj60Au4RGhE7tmxfL9pFa0RwU6bENDyKNj5bo7iVli7dR0gFb8tkk
4RkQ1kDyebWzyWOvpodYh1B1AzZefOfiYyA8kkIsWNB1ipX6T0E9VDyfxu1/pyxhj8ti5s9J0EMR
7f1e7uEBhaehA0GTmwjyYWu66CQn0p/RHNCdFmbtCzEyKE0QsYerMYrgVqU29fd+Mg1lpxrolpLq
op9I5nKQHegDGaMf4RyKYtRe/7hOiFrmce8ZNON2FvcujOTXCJXkBS+kqfYtgHTo21SsJTInXb1T
iCif4PrT2y5ukk+dQOuP5JZF4HlKxb03tymIAeRZ+gI5bvws9rT4DW5s9xIS7e66licIXq5ieKxE
Db5iu6+cj82jTQzWbVd+O8f/UwX+0yGSf83mgqOGMuNfV4HIIw3q05c/b5CwlYHfH/N7GQj3878A
92IENW76jtFZ2y2qfy8DfdzeDXNKQFqjeqBIMv1VBmJ0NYBz3Cw2AdWE0nGbgvBHGYgJYZgsRQFG
I4CQ4o/8W2XgrxQyJgGhQMOdTNBroVz7Fe8kopYE2UbvCtLNyOkew8SyxbwqS6NenTkRKWiTlmZZ
zQ/phGk98SWknQA7JzDnKNV5PCyRrM6biNiG172Hlg6mJATJinDogFg908G0XDt2aLMmbppLXM0W
4tmK/8vMEckaPNcztON5XKu8MsK4+uJbARkIlESWenmdeXMBSxV+6hksZwiqJZy7ZoE+xCx5C3q1
zQBJNIzdR0w0QI24y6JqTu+z2pma3jaN3s3QQUGSiQykYxGbHrBRZxRGKKBuwHaK4O8wZvJ7Rfqf
VfM3qwbfcYgr9l8vm5/vxbYtmt8f8seq8TEMFErIdk/3beDID80TOpY/u6UIa4ukiAckAaYkoZNC
ouGPZbI1Umg+CIG/GmSbgvBHO/hTz4thf/+kjcHa+7m5IOjTtqcJaIiCf5s/8nOlX2tIJtBSw+sU
+/PLMkfxaUFyS+XxCuENR8I4lkA5z1jQo58P/mh3BKXfDjJMdzDBNF5iRkzwGtdrewOXV9VXI+i5
qAjk6OLSqGh5gZJuX3UrVIkSac1rcAquoBY4Ti4116XDbDZ7gNbqP5hwGt56y+ztqihzKJd7HJjt
qtIVq0LN+0ZEQLYVF2DDWmtQfy36kFC8RExE4Q4XfDVEHFJV6O6go6XJvobyWR1p5K+m3ESrd266
CSrt0rZfxtQbb8F1WZHPs3C3jAGMBmTA8N4F3AhYz2BZ0tOwqGhF2twgtAnCCj8Np1gGZ5NVyx3S
0uNyqsA3IswgFuedM7zAAXQPCkaM8RAivA8yOdzTiFcPK2/t7dhhgAtPO4QTa5EhAjYN9sBnzNID
ANWPBY8G+Lwwut2dykzbl8jjOC1RIwbPWkqdrrKcGRn0eGR+3JgDGPMqTA8Z0qUV0t0NWUnp4G70
cOz7zN2E6Sp6v9DIap+QKRoMAJNqrJOC4yzv+xbT0TDvyX3AZCm0z6ij+hZ6FLyUPIsbZt1NO1ps
hSC8G4Vo9VApsZeZRNcCky9MqgI1DWe3zF+8vWWDP80FyMkwwIdp4GVdJuLZukSNmABgJNPss6sA
QUxWjtFktwsnXY+r42BAvW/zilqRYKDNWWtjJLnxF8F1CO5nmuy8irydA8wNeK1YHQTrm2s2TuiL
nkctRB7Dl+nY/X/KhG8TRP9mw/Nx1v1v+93/YPDU8Nc9rr6JRd8e8sd+t5UCEYm32yKFaBk27eKP
KgFbIcYGJt+TQhS1wJ/bH8bzIgNCMEsHM6y3n/xQJWAkKGh92JkhUlTI9Pw7ux92uV92P5rFeF04
5QPi4+X9mlUSI3wL1yYzYvsSRH4Cw0yLrsdFnwzkapA2wxwsPqZ6NYcWuXRBPoArh/7c9lJMT4GI
9KrAt4aYf9Ap4N0zR4WNqVrZY5PAl0swZI33jW8KOTuANhFmuQmY23Q5cm+ePdilSL0Je4LbLSYL
Tww+FNZ53y28R8XdoOulmeyxyXJ3hvZiyYk3yXK9RIw98XCUAOmTV2/bPubBpts4EYz8iLm8cAF5
XXCH4jmO2+CpThrU3E2N7ianYoYJgmlBdIew+TijF1ih7SRd4h5WwAqfiAzQNmCcqr3GfEBAHEGt
sQ8ra5oVEHdFukPvbHdwFmOmypgOzSkR1ZjeUKotL6aFoG/2PBhUybY/629btbdNlKu3/VtuOzn/
tqmD6cAfhv2JzV5s+34Qs/5Nb2fB/O1YGLYTosbCRw317eCYtjNk2k4THo84V7YThq1DmhSqGqU7
uQGxRpjrMd4owAicTZgKOWIAiN8dpiBRQPVau0sqifNs8tVlxhSTDbRHbgJDeGqZN+0cn5LtOKR8
cZdAz3Q6NDwa9b6eFIIPFpd6iZFOC7kfk3YXoFMSh1B3rEiG2IHf5DpFhpZzDzIYcOscQyvVUBID
hwT0mDgiTFqXYM9Mtg/meUYRx4cC4r+t9gu4eHzQlZRx4U/d/FvKGvJpRUxw38ZYjftNg9khGbt8
Eqhpgz2GXcQHMzj56Pc4fDFepXsdEKTJGbH+XEiv0pgJhKq1DFR6i/NJlSao2Q50KGZYwCrxcdH4
zre7qurG/WIBodWporcuHoEyM2UKA8fnXOM4TvMhFC0m14RAw+PaQDPh3nBCnjE4aQGOHvN/2Ues
BlDamFpC35mwPlS/Sdv2UOkxeGJdY06zEukeeFaKAa49mx7h6H4mc+yVdsnWEtMh4ddiBTSnIQVh
AcDbWVpUSeZfRNJF57aOs7dNezzYqU5YHk8ojcvY4rCZ0EaH5cTGJ2QX1M2YkfW904KVmNWwvJhG
iiNb0b8Xnkcoz6UHb9NKb7pdBtffjDHGnOR64LzJA9swHGFtVvo1G56TatT57NH+BLi2+qChT8Fd
16x7aCMZFNMK7Buk4kEPCFeplEXo8qOW3Mf1aIoFYSq6H/oowDy+mOHs+8bEmFjLWyUY3WO0bfe1
99vlBFl0KNwWtbNuoXnP9GdOmqjEWAmcqCAij9skFSBzwSc3Lx+Q5Y8LHPnUldQGqWpLmKv4HlFd
jLU0yd08AZXF0yLKbxb1nzbge4f8d6ciaiIU6/+6DbjCnzGf2+Un3+X7g/5wUXzMw0a7u2Wv428H
3B8eCkafpziKaACPBOX9VpD/Pg4bU9F93AIFBg6BWYds7Q9dQfJfEcUoFOQKkJ1Epurf6wp+NVG2
4zBBc/GtKfCDrTP5Uf4HE1erbGXV2WIidl2EoZ/ez3617nF86UODfMPZoo4GrXSSkJXmHB40fbCD
1UeVCnsIR388EN0QUvzwMf6TfiX+9cSGdYo3F5MMUbUAY+B/NV7cFC84zbLklNpYDreUtuQ2A7CF
1+CxuM19Mzw2fuRh3i+GcekqpLkn7VSA7jXsC0pd/35CJG0EN7SkIv2wYoO8wQyHWYNgnPw3AXYU
ZwQGB6Leh26dlV3MA3IrpjibvDJKtJcdtzkfZUTaXtclxoVFrSsx3KVVzzW2zyOcDjANBY278SFj
U7eUESL9IvcwoeOcKQNwPFj4zin6NGYYH2p2yGWFd6sPthq5AbjuasQoFNoFHcprhB3eBXjLB+Ta
BmwLEXI1OMYxujjPAI/4KLeDujvrcOjafWMXQNIcNfl9P05lC+dgDxXhxbHKO+D0UOex4v7BoM36
jINdYeZO7MqET1d+NZwxS2h6SvvG3fnULZBFjL5CiMOClrFe2aTriNmglCc3I0ZrX/qq3oO5xSjy
2vjDA9DXNxKClvGaaRjKte3q14AxCdjIxPO1Vw3ePaQR6sBnLugfG+suVbo+wj/qbhWArdyttAeN
NSc467LWi97VJHgOKnJC5hpJDfCEpEkeMGtQPmAscVgIlom7GARkbYtQ+Rhe1HdT+MwrBQDE95rb
dR3BsrFgP9JufloIcXlfh/3JJTI+YMppv5eprtvCV4kpMHUhwQSp1D+6kMn/z955LcmNnVn3idAB
f3AuJwGkrcyyLMMbRLHIgvceT/8vFLtnSHZPt/TPrSIUkkLqSqSBOWd/e6/tC3wsoJpUUjJqVR7M
pRtdrQ7tW771+uTY6ZrIy9RjCArrKEFyHAmCZqEXFGr2XHVa+wCVO3mvRyjIbtor1T1+h+ViFPp0
ZQwqrk3sPlsz6IjN4i2EVjJ0bjZjaNPjsuPxHQ3mdsEqQigqraLXlNMeM1AzuR1nGpp8ON6pYhgv
UscQZY1t72dmLHdmHWV+pyzFRh9jmAIAOu6iLm+2vbroMITgRrHcy0WwHTF/ze5Sm/azxYu4ypQp
GyxzvW/JUXvVwyQibzDP33Q2xOc6j0xMMVOzNytzGN0uSeyXljkDMjfEqQM4oqTx8MvNEdEHUcy7
AdJ2shEW1iBCRLkgjyDrrGRWJWdvRRMtG7sNlAdratG4TSXrDnJqtBMxAqiGE9/jYRBL00LBJ1oR
Yr09Icfz7Zl9QJBsSPykHaItiQJiBwV077d8NEcbGsnYPCwjq2bcC7gIq6VOz5aFa9goZeDqDkO9
jSS0yuggM4NhN7CgyTy9kyPZGTW2diLFbp52zSfwu8sXMSwTkMXWPEg7KTcsv2XuVRqWaO6E4wuj
E6fZVI49q1Apl0JjONWkLFjGYgT93zbic0EcsfesGi89EoqG09HIK/MwaQuYkxyfCbM5XEv5FST3
jjTgTJKsDFlMei03EXYggZNdW2A6cCLHoX7dZuZ4azeDxoahiIYJJ1abXZtcGJiGUDTh5UJK3eIf
rGA1NYt9gfTbQn+WWbzpgyx/DLqivot7oyv9KdONc0C4+0qpu7L1hFGr17GTlA9E1JTM03rWH2rJ
/29zjkofH2R0HBarOY9YeW9WvOAnHG/Fg2N1mhvOfY50MqaMFkpuviyh0rckZIkMBS1GVVCMxr5p
4zlTnisDWJVL6ETe6cboxL5QyXqyzIe6sjXVXH5rFqM+4sYaX0LMfO4wa8Od1g31njSYtyiA9hFW
y2iPXXwAyVJH5imSAwPScWjuiTIAYgyw/N5q7LKeSgY1dwLHk7Zvyf3emCa4QHjfXQo+VkTt53Im
FrExGa5gul3nhoHdp69MNNkpWNo0nDsnB7YbauPqgjWcFBMoI6xrZeqUlAVoy+GysBveub/LO6lE
47YWdvvZVojJuqFUlyuTe/M2mY3k0ADB8uvRqn3uDdMBUFzwPKSDxr9x0nGf5yJnwkP+iBggNvYl
UlySYnh32faIKy20ZIjGq0dAo1utPuI9joMDJq/+1Dm2/fGz7RWHxJfaYATvDT7koAmfJfNbYqij
Nzpm5ab1ZDzGWkf2vBLiBtqLxlHzNxLgkhPRSo1rrJJXScCtf7GyqxAD/dvUlgcp+nxjW5iUQy3H
dqYWlV9VZnKZrVLszFKp+AMSMdcFF7pJcMEZL1ZPgEQnmOQRv2XSiJ9wEzuq8hmcb33b6MZ0Mq3a
zFyYjsULQNrhbTCy9pTCVfNobZp267rkS6ak5RtnqQXybhb4FM1EDI5PHjki3DMMGF4dozkZTo0N
lpYIwJ9auwjT72eF+o4xb6SxnRtljWEvvfpoJ11X+LVdp1/MToSpP8vCmDahGeqBl7R4KJnqd+t6
PxLjKzmibNlVaTwQhhiYc8ctJEWWcPxc0Suek+FaUc30blYB802BtUsS8EG+YSJhMmmLjHMbj3a3
gYmjXwdpYR5YYpWfcc13245ggVdCTsQRSHtAycWSFJ8NDJq8Zjx81QndskkNSHWLqMnPTt1qVy23
M66iFndpuAwk6Vh36fgS2J1wggg9fYWs+tLCzmLKChLDHRNZHTFEK7jUR0cxN8Y8BZHbZ8HIkBy9
8m6M1O7CNmi+xQUU30/ZoBqe3WoGJoVMV7Z9296FcuRhbTnWGRA1u9mSS+wqxhdkeYDkCQpioGUY
YeVm6GNCHjyMi+INfEH9BedjNZAqUeRRmO24LjAtvfHzpJT+rC2duWmwah6cBLFwI8mOXXW5uph4
rbNeB6K6CFwRSTJcYWhkIzpyH0ncBliUBUYuaZ70hNkHnkIzN3c9D/1brtpl3KicA4Evy8w+Dgnq
smvGMU0tJL0AZU1jEAU8Wk3WX7D6nPtpYpNfIhBjc0hm++SgYUwgho1q55Q0uJybaE4nPCsivyRI
rI+NLus7ok/icx04ya60w6bbYNFX3kwN2pnDdhtvTNtM7D7DXDU2kbbwyKhF1O9ijMI3Oha2/OhU
sbwOe1G9g2g1YzdTQ/VAhAKmQFEOyqY1AA56U19HRneynVkv7e+L7P9Md/5hW2fRKfXDduRPzjj3
lfoagkXx64/7uu9/9YfeiaipGbCyES11uj8sXvAPvVOnYFQFRoRl7mP2w8D0943dOu7RoK44gG+Q
bD58c3+MeyhHMnhBuvy+q6H/ljnul+YFgioMXnXWosCnGEMxXPp5Y9eBza3qvp8uxWjQe8I5T5GQ
wbPHTXlk3mLTmY8JAyHuMmravXSlOXxKzZY1aCuL+umHb+8vNnPazx7Qj3djUuXDAAp7zmoZ/Pnd
YFqoUhn1w0WvC+0SpksRbHpREsGbhg5m6DCa/YtAn2F1nDtd7YIhQ7cEaSpMLGii+Cq7Tr3mNSKi
KFmmfQLd5Gi72baCb0witGn79+9Y/2Vj/EFFgknNVBv3B76/XzbGZkyYEORfd4EZHIaeDfn4E3MR
x9h2Yi4tFhOTlrBTwqOxCJsww5yqxi7HOa8R4iy7rxG3Rs2NlYqlXReX3KzzCPuRaKwUmGiZRDdp
TxacSBILMSzEj21Un6AkW5Mft4p9jptoyHd//6n+/DMwW1YFPwSiArLZ+qF/wKNxryRyVGXthWoQ
+ViGjqZvzFTn1KiKfroZ2ajeV4GWPf/9Yddz7QdboyqYPAKyMuiZYcWPa/TnwxJPDc2qDYtL4Sza
BQZsfwG5A1U3iB7//kirGfPXI0lVx26MNRxV5ZfzrEIsZesalRcAK+YrEPAm2wUdt84NGytfrcGT
uoY6O6WbGNaY/9NJs54UPx+eE0W38LjifOXu8MvhhTBijM6YF0WdWpTJ9NZrivsi2wEmbn0iO+W6
xkui3ZjVI/iMtBTfyPzBlJazeTXZRqO6eBPJ4yeC2K7RVDquMoeNWaUMlacqgALYWkGt2+PVWPp/
sJ/+agblhwI3xm0DUBbwezzbP/9Qqt1bhWUFylnrg/w1JuoSbjQl7Yp15UBfx3GM4vQLGFroKEsN
rhMbfuzq2iDeGVQupTtHoSA0kQzf4sYQXxFuInH8+5/YtP70IzNn5CSy8XyAN2es8/O7tBsnVhuA
MWeE+iqQjtfJaNmtBHO57Ya+BzFZq7dDPlv9hoCwIGpaMA9oql22Krgp+6y7ir62aSOyMXwak7w8
IFx3mwod/BNkC8cLYFDiBl3lYfKNSMVB0haXcdWP61VJDnHYJRsyegjM+hDlewgI2Z2ehDfhvK4o
s17UF+woD92HTG2virUWzzr3BrNflo06OslVtqrbjC3MY7Qq3suH+D2qEbkTTrr4oHzI4+OqlLMP
Ubwlmd6qtu7ue1VBUB/zTmC1qvsD/V/6Qx3RbLcLhIIMv0Rp8EV+iPOse5TP/arYV1VLqAcEykFD
JPkaD5XNdb+q/PGH4D+s2n+zTgHmdR6wCpTXJPwnn5RJvdU+BgcZiiaIjRG8tzuss4W8NZgyVPI6
CkC7eIBKuz2PGn10wRQzZOtE9jzlasQMWFbs0zomGDJRdITwfHl17LLxW3VKlu2QOiET4Ul9JQw/
vgMtYywCYowRSfExLpnWyYmxzlDmj3FKs05WsOTm+4J/FKzjOnhh5MIQJvkYyIiAZav4GNOY68TG
+BjeNIxxQnMd6IzrbCf+GPMkHyMf42P8MxliurK/j5b78WPQDD9hHTuz61iH0O2oTGvcTzbcyss3
/feJdf99gN2lHRQw4qT1sgN41gWQo2LMbYmelfcqfUcH9oT4f3p+gwCEgionfi5oJF4RBDwPcRWP
tU9DUKi6TdZpwXX0fZSezmKMvHnKZHdlfx+4j9/H7z3Pwq39MZVnJbyO6PEBMa/XDAqOtsXHHJ+Y
zDrUn+AJ4PyTmiTBEzBbAg8XwGSOJF1d2zETGc7cgFXB1irCfHEddoLsZfQUDk8eNQoTsXYOW3b1
CjTTMoydd4Wpf6wiG+joxabTOxeLQURwLAzRCStxi6mtl3nfMnFrwEuEkQBI2w5LzTyrLeLtnNn5
jFGgzSvX0onsuWKy5gwNs47ZB9um/qRU+aJ5BLhT5k5prirXAA1YrfddUTwleS7zg9HILvNTFN27
pcdvuWVapWunaIxajNAiYqq5C5qhKu55GBtHskh6uu0r3oFfduhTvqMhSrpOMlfjOXfYYbI/KqoG
lprWHxv6LDMvDIyw9wTsQiaHomV9UtBWuHzDBy5tiAcdNAiKOaL6oDHI2ROySW0X3FhteHEZB97S
Byk5trGpJOT+MTFdA9zqQnQwwb2GE93calUA80dEUlQ+4stSHqJYG0M/lWa0+kgIeGsSXzCnTwiG
EiGAmDaEAeVzQ8JuhhHNdaRftAUrdbxxBlMxHuZs1PuLXcm59AqSaGe8YzySQtJG/IEk9m5sqVHQ
ihfYBUV0rEHLT9t2tJb4RJNL92ASYHq1poAIs6Nx8oKUhkznt/bCiJhIcQLBz6DCxiXM5cfUCLxk
mJ71TRImwz1Bq/FL1UTGfhBjGPhoqipUFSfgdayspEiiQN26QItAyW47S3vQOpgAm9Gmq8LtwO9P
/qDnSbxvgG4AvxGkjK9jRcjHQq3XkzNJ6nYnsha39TSbnePisee3icaCN1bi4dFOPMHkI3E4zm4U
prTxHGRvppmtDPSbpIGDdac7hUSnM5OxP3dTty4+o3m6sVLFnvxyzDl0WS4L/nE975admor1w69v
feT+xPtCGLuYVsGn6GuY05soLdPFlenApVNlYRrfFrQsgDnpWRWE/H/cU/WuiK5rzZxJJxpVpPJz
40zuz7kSkfSN1b4G7AHx1vDnodbXmwYXk8sn4gYC1mBdJ3cFEh9xkiNs09hBuLBSzgt4Ma9jQWof
+gBWfaOb1PYUssxNsDpA3Lx3eFrs2kLVLrUM6xeTIUy9wvBj/Vg6oexPFKORMp0bUYMjAam6q3S+
1hW2M7+lWWrdTH1LELumVzF9GrEEtHsAJ/k7IPb1HhLXWeSxD3AMP4Yf125Jr8gnRQ3ybT7iRwJs
w21ubsboDg28PUGRSCwPbUCHEJ1ZptjAtZGPTaIMoZ/pBZfJogSGPJgFzrRvOTfk+ehonFI+bCrO
kcQCibAFkjD4PGTG+qQ1vW67gcy6gSctOjxL7zr53EjAf8rMMv24yK7RvgKim1fhWRMDnCudl0I2
XPFlIxzPQ8XPgnOTiCWFJ8PQnadZEP8fSGs4ot2bOTHE/TKuWEIIMi1yUZaW5bmwJ/NK6YjY+1Fd
5MMppLEjch2rzaMHViLtVxXiJJKkiNsBNakdcX+Mg1PzFJjr+yystfhZKxfDGTbgs9L5U9VBP+LF
QHYxtCfZelSCavzCtF8ZaElo7fQQw0G9nRgDL7sG6k3sx8tq4oj1LjFupjRbrEtuVytapxpU+2xq
EeoSAuXIjAYSEBBNp4hXBojIuXe0beZrkzE13pBh2t4tlN3wVs0pFN4cgA1wA1wv9RNhZ+0hQaMK
uBxi+ci5nrc3hWTIve31SsKJzyOQRFP/Es6NpeiYT7TszoK9gzIJjdQEjpZRV1QHFBjycOeM9qvY
4Ndk44ArIza6lHxKU0XGDRypzD7QyiP5XNOkhOe0UarRy1uAHBtWY313zjLiQ5sG8v62jZw0AlSp
qoe5RmYF6gRwFK9IJM4fq9L/KCn/oKQQXV2Npv/7gPzmW1G0cwYY6Wcx5fc//F1NEeZvbDm4Xtes
HR6tHzzmjvqbhYVcW5nWNhZ07X/cY6gp/E+rQ1bH2oV0+MOYXP4mkPptdjRM5RjIm/+WfewDgvzD
zs4koGMaBl519kXUifJyP+2cCeW3S16p894SRQotYMU8EIUbCeGsZ6NPHxlQuzyPcUuOnV3Ljd42
zcF0Sk1ltgfIzo0A8ki3brvMgs9p2Qh8KeuJRr6RYw+uR9umtXPWyMDH/aSBfcYzsMmVtiUqhJi9
2Blar2K0msLEcq6gnUSBpgPkZfOjaHr52LRzc5yTOrpocNJ9oSzLp0BXDE540Eh+I9Uq8SNoiPfE
s6dirzLuwPTCA+aVdYxduCm4RMZWBAqQUCuZAuyeMNRExZ6JcPxN0bTwbaQj5cwyXTxDlkx6TyrS
vIryjPCIJlpW68gARIh7K9R9sO/WDe2U2WkwZHIdl1F3HvCp7LQgWQCQBFBHy26YfBYOcBsF64XV
iBO604RTTGlsgAys7iYmw0TAhswyPjkNX7OmQIve4G1Sj4Ud9j6ZbnOvM7v0EWYlWTVTo/hB5jcU
J9mwG5b8Vl2yEj6P07BRwW4NnCUtjpbQKzfB/uCmY4RPSeoqkFsnPzMaDunVEfZI0VhaLaxiLfUJ
laO76kvzueWuda+1beHsnIYnjEeVagjVjAaMHTQb43HKUn2b9Iazy6swgfewBMGZBH/szYaaujlU
OsaUQ3sn7NJJfNsOrKMBywEGAuk1M9fuxHCz+oM98lX1zgzVG7PvVyRWqRsXTWn7FxAl4acmN6Zr
4lZgkHPbZ8FEQV6eKiwgMSgRIc+OUCKCK1klxa2lcqclePYUj2sdWqmm3A37eVsw8r2fe6ZTaIL5
flRJpJda56ZpktwFPRPCXmmFF0zmCHWk3KUUdPu5iUkp6tXSw4/H3VYOJZw46I7b3s7TdzmOb1A4
lG0Joxd0RZdpd5zkuLamqT5g4so3SyYNX3Os0UvRqTy7sG5LzjZXE/IEfIcqY6e2PSVqnxfQvPSW
kJSLWFBsLEod96BCoPb3cLK0HgYjrjflGUGD53UW1XdWVlX4Ji2GDk5be4DVZmaZgMwyECYXY6g5
bzhteSaRRd1VLPY3fQG5IgGwmbqQmCy2A9Z0N48dQl8YQ4na2WY+h9onJyCGtW2lNhr44rTFJKuU
jFEYOZgYqQap3BnccX+v66k13lvYvSyTmFsaaY8Ae8PEV60kPkFkELedw4byaTKXvKPoI8mMbSFL
BFBAaDPHH+hLQbh6YgxBnCxLtGZwG4DHq6uxVKznSVIBfxjLVb3LGH/yaRJGJzCISqUZ7lkNmuM9
qIWeuUkYKolxSQ11SF5AdTVL4cE0KwQOfWvFT1fQEL2hpavH4zQLwxfa6MPMTSIt5vdRypzTc2Rm
6k9QRsIIKWPi4zsjoG8vYyTi+ADOWTPvAUibL2uKtnsTqdRS+4XvSPYDggj8EVBZhoUxI0g7NJIx
BtgdSrraOENUdsoPRdrD21drg4Wb3jXM5HSUXf8/T+p/zeBtIUf+7w/q/6JTsmhf2x8nHsgA/M0f
Rjb5G5F0W0V3A+u8urX/e+IheXxrPIkxahHpYhbC4/EPK5v9GyMSFGcTXRb1Qfzg8DYYhnCJr3a2
70/9f+cZbTksBH5UXylh5V8UJ/CAxiRELO3nZzR9kDr6Xm8erMwBKGxRodAU3bBbKGA9sqRmoa6U
lJ+X4zh/hdQtrqzUBHrnaNp4V5Y9pSBtpbwigoCbI2l2YUphPNiIgCHmZrvwwtYUlyjjvj0nQ/yA
UQwkdj/Ehzy0tc9lFVA2lYjkyADEp3C8/sKtOdlP6HjIiAnq+gYk4PJGb57ixkEIRjyYUv2ejoX0
CFunOAXCIGpjtOCvuuLMnDV2UYnAsSR5dNSGlm1mnCPX5IptcG2E4oihiDEmN6XrsiKmU2WOvJrb
cMCNY0/67aT0Ekx5qp61OVbPM3VAw2YojXqrC0zSWqmHz6ugwDMlvdEmcGeBrj0sKlKBZgOJKmow
h4TWK+MdAXjVHGeC7dpQ6G6TNx2of80k44saQO86M/gG0+/OytTq6zhyEKPB1VDHqA1FX6afajNh
lzllZrKr8inZS0RXDyMPEE0xE1nR9P6pdOIAWlE03nZlvLzJeZyf12fqbQiffA/vtbnYRjLdsi6l
lQw41hZ8Z3+Ciod5zugnD1Ch2FZDNuyElvIxwmlixlFk+6H4kNzN/qsijU3cWLNryOqkFyECqjL5
PWWhtM+VPHSt4JynVY4CqxwAS6XEWUpC6kNT7+p6sN5D+F4w2LoY9q057qjYCw56HuU3NJovGLWV
JD1ifQsU31iS/lSZc/IYzrF8EbVNZTEdeiA27fG+IjH4IAMzPi+qrZ7JO8MLJNkdP9Hg2l4lvZrd
m6VZ7XKGanIz0ui5t6YME1GaGcbtgifiHIbklWYh2NcRXRd3bCs1PNkdS7u4NYYVLq/eyIZzpQw7
O3CTxczeeko/LoFtZ3to6sbJ7gi+55UNTNAR8XNNG+OlCCvrFjDTsp8QQi5sM42TPlprw1MZXtPl
1j4kiyFdSg6yQ670h6oIVvBpYTlM+Sr9pcAqd65Dk42pllX7JMmAw+WAQLejGVnXWTWe9Gg0OR3r
Zq+oHditsHuNege/4zylmq9XgXitjfGbVU/5IZxxEmCPtA4lY/ytQOL0ZlHoj4aZvs08jkOG7ab+
IpzioRyM5bFtqxmkXKHelpFtF7CdmM1boJWRbtGCLtGgWZo7Uvj1yqY6ucEPUkMPIj33Bi0o2hUD
fxQucfaJeUPuDoaCG39I81MS8iOOhkESogdh61Bndy+MtvtiOHJoNl2qPXRlcUAVso+YqXYFrTcu
6fYcY1SWpLeGtu5/g2xvs8A42sFSHIBIATyqyGr13CyZxsr4IFCRtiA1a0+0UAqCYkruqlY1vy0g
Kl0jxbO3YEygucZKn6mhmD6JolJuKz0vXX5QQS1alMIbJ9p1ozQT6q5dn2pAEIkr5dbqknwXtKN6
Bk+VAWC+HYiiPivBCLzRNrTbRKVDsKAiunWzUR0uhTo0b0YHoQ8EgwfdVuygeiLOZVqvIEkYzjOT
0ZqRAmvtGJ7UXFIrNofXS1umO4xTCJLzbDGNGSZ7hTVhiAuD2e+LpcXcVva940k5fAqXGZpLlkqo
b8Q8uM21MeCmPl9OJdS581wEtDBqynOip43D0oZxTJxJEvV2DamhKWw3U+IncAfqIVPBsRGRqDd6
kpZfMirtTkEZyVsLqOGhba2JhSg1hLfxausSonAtojyvdiKmXUJq6UZlTNG5FcDay+CUqusE+ZJt
6CK0fRDu8hHLinpZaG54AukRX+XL8FlS2Lznibi4AOWGSxuaMafSmFy1CVusjuXhVd6bzU2H0+qc
qGMNVy7OYAfnlU+aLiS/DJR0YVnnW21tPKVoj3ubeb7fBE5JxjHRvy0i7M+jJatX06jXhwvQ+Gc2
YfEnSoGHbAPeQW6NRIY7zGSAL+cQDUsLohtNI4cPb3Zd1tYTjly++iKyFm+eu8pvJ905OYzcEm/K
yujaEJibjZRsiVSwa/HL9stuDo1+h3O4O6RyqT5lPS0ZGhtLOouXm5QBhF8NA5ySuVPZN/UKs0Mr
nLZ2XQ4XbQh1HLRh+hn6WuqNsFk2g8bjNuYSP7WBXu3Z0NO5nNaNfEltO/byYlSfswBADXemCAeV
7s26bd0sfaK8VaZQjxWl91u4zu21FhfZwTIV6gHpi7vN5tH5FI5OsNXUWr2Phhg46CDAMM/wv7fY
xZpLM9dfCmiLb+rSc/vvm25h0zmZ4W4yRs1DgKMFoVVOVqHi2t0UIIlpfStHCpk3WtFTs5CnsXq7
BmF49idJ+MBOirx50oM0dwtDdrd1WGf7MuKS3kyVSFMMvQ14UJwD9TtlselhyCLG8NOoYKrKffDs
+c3ACGbfWf0LjFh4MuWKanT6sf+Sdiyp4+hVDfp3kS0vTjndFRrUP8pHK45X54cG+qPf1PEDG+Lq
yABWPAxVqj+myVi8oZVMT03AHw4FCvsrew0iW8cKfVrtj1Xd1kO3IxxWL/aZpRZYQEipqWqh4pad
Cfw1jq4mQADwEqfeuam7erafWzt472nGcogfjfxw8CV0KD5osW5Qqrt+ZtWzI6ZfnuOqVsqXihso
ay85ID6w8a9Tqu2PjoI+146J7rHIS3Gpz8Wxb2LxQgyg/qyKIExuginKTiKytOYBAmgU7DLM52Td
pnaE/7oJOyv5SmK+VT5ZdTBZYHuoSAdkBAn/UIvY8ApFnXeNLIvtYLdP4EjGTTOFmacSYyNCYD4B
IRv3dlzRyZx3/YV/ctpKGvnwzEXHuDGvemQsQDoKFpCU/oFHKMDKnrXIp2LBjR0RvD7yBKGEVYlD
KkQyfLKFNl+IZdWXhl/ziLt800Xx+LpWbx4buepAptLvtGKagamuyy1j0XscmTgb4/iQBlsa3Oig
xja4p0bGxMnpxLuW6IQ7B+ZtvmAgSWolPCwmheI0gQTHJtfjY6dSlqFlGZq9Vl0BwoFpH4r6c2/Y
mQvHdCbeMcSwPlvpM7slJxZnpT8GZjVtyijlQYbA61r8zPuelCDOSD3fWWqgvuPKZhmNVx2UPKFF
Q/sK2MB2npB/CtG+9eZqf/gU1OybO5dJQAxf5j+buH9lE6cjF/yt3Hp+bdvXt6hvv3XdT1u53//y
972cLX/jPIXr9geBg73S7+41YawbNgaapILsNcfLDvB/3GuOI2jY48+wcSHT/jesANyHzvJGqsLB
PPKBO/g3YAW/GIZ4aU2swV9CURwM49jPOzlpzLaSVkq1d+LsnUGU3ClUYK0O4vH7iQTm76+xCH91
JJ0IsqHCPGFu9suRssIszGXSOJK+UKqsVp+rokSbCKLe/WE3ffNdK/47jtz6mTgGrgtT6Cbw3p8/
E754ihC5ZvbdmNJh1avX7UDoxa6Xf/BA/cVHonETLJXF4VSO9fOBBu45smyWaj+36TujuvdAid8T
/vPf/jwcxoJJJ/jF//QbdaylEOGmio4XGESSvvcNhnPIYVP8//HVrXYuRHjcPuzGER5+tK2FFYjM
EuLzfghyuPoqy2SQVs5VUyT/8KHWV/pJ5gdRiZ8Tj5o0IB7+KvOLIXcUwiHVPhopmUEevSOS+qgp
8yOLGsf7+2/wFx/TepaTXQWFCLkGUWXN//34sRSgskwcymovwfOzyM+bfeLUwfq8elWdMHdjs6FS
aQYN8/cH/qszxDYNC8igwKj26+WFD63XM/Byeyj4FGQ0tbGxpJI+Kgn/7e8PtZ5sf/pC0dG5K2Bi
5Kr++TOySgPKBxN3r/Ts8vK+Areuq8H93x/lLz/QD0f5xXfHDsYclJ5NpiInC6vR9DjkY3H8oOr8
3470y/1iTPOoHAqORLX4jCs0eV1Ksu7/wuWl/vlDAd+k1RGyEZ3eWDZ//urKILcckKn5vhr00qvU
QVkbarrpZkGK9iVMEA/Mn7atqd3dq81UemjI0jdqszgONQhOKLlMs50JRmODJPsmojh3RRIYRDpU
jRaR9H12TOMQLtpwrkSLN6FaqDXSJYUbZcU/gjKe+yoMDhewmbUXU53fzo3Un1KhlwdIBcFnDFcz
QQu4ZoGAdlTOBZzHhPM5FRNOpHYm6LBJi8nxBrSAQ9fB+O7TrPA7XRT3nZKYR1Uu49sHIFLrQEAO
NljIGS7KaXRaEAORoJLNn82MHGpKNCZueT+KLs3XnNGblw5dtS1lWF2H+lJ63aoMslkP1oFUnzE8
qo1O7uwArmStBhgFajaalBQpLlW5ub+AvdnkiehcOtIQ5AQ3lyiEl2bbPAJoCtC2HSvXzh3kCuLM
h3iXNEt50lRaDhyYZztH5oqLZqg/UXFpnaZQSz6HTpk92mMKG6E1qhdUHx1JhxfaiFGrXqocFyDv
aYDnFIkVzGYYM9f6ZJsMACDAZI/tCDDRUSBdKkrcfQ74ak5RUlc0ZSTvqsZv2ie2/pQ78Tur3+Ce
KVd5gBfMu4ejdpozvUy3TaZiZMEMn0U3qE7THYwb88AdvXODlWU3hAC9WQawKcz0HpxcuO53zD6M
L6GBqS+xw+KdTBOm3TLhS+wzaJy6MjqYntfTPmN3e6ThwLmCOVHQxc2XEPRR4rIlniHSVeGDs+h8
pBANkp0x1MUcU64XWNFqGuoIa7jl0tjZLi50tcJ2OlTSsylrARNe4XdgN4sLqGByRoJQLZorut+W
J1BB1sNUpNDkRFQe+Yyzj+AVbFSV1gDK//A2Myp6MIhRJK7VqBYYbNOi4Qn/+FBu+ymXVzTYGRs8
+vwEHTIs1Eq9goxB+RSkzcTGj11jKKxMdVHcweQRR4WFs+uMChQRg1/KdzoKroAZOUXyKkeyMlge
hjNBFtDtsRxAUAzBdMd+aHhemiXdWVXfoX0pDZol8G9r8ZeEvmpQNyHTThvF68sicYboC9cWm1iM
5LjB209AdaqXMDGtk5gz7qEA8ixcRIpxtEmNEDnGBOZSbGMerYiddR3qxZEUcOE3E7OdtEneCQrK
K9JxxpE3AhMwhGGroE+PXkRDEHZ8ifpJ3RYVRPxCvcGjrzdWgofTgPwAB4HhBZOUF1VT9I1GTmtf
pDY9XnYEG9LU+ueqnYmC5xAYN7LnRFhwkhxJBb23AXvhGiOM2yI3o0J+60CXelE73Re1vu/K4Usf
zTFNNHSo9miiJx6F4jbquSi1grdFo/VwHijg88OU69wk6rTR2UU/Of+PvfPqihvp1vAv0iyFklS6
bakjGWPAvtECG5Rz1q8/j5hwoOGDM+f6uxiWvca0WlLVrh3eoJXzCeDJTTbbMO7Aj7UuWifY0iEY
Gq3Q6GBRExXHS1wWMYXpYufCIKncVKjLrpMOrnbfl/7KaOJpPQPw22UDswJtOXdLwX2DOXsAiC8v
5BCbD+nYyCujb7VzXFjBu0DRPowdKyohoP7sHJ8yK6Vr3ueL1GIzs40YYDoXbY6UY6PUmA8FDBdw
j0/klWZh4oNk+oNpEijrmvhhhYp9hcsEZkZ1PXk+DCLkLoxOXvlFUp9qQ0cke8m0OocudKpmzB0n
ZEcyrH49a+DSoMvrXbTMgHUGGr9CM6cli8JN4OBg1YPwWgq8C6NsaSINhuQlZOVFs7jdR4VenKS4
ThLJqxCGcqZRZdo8nQhTBw8LJQ1OAlEX+PePNpHakzoQreiIpq6pAulPfLR6Y3MMNv0EgsAeyCRW
itKa53FgbhokZN2+qGEFGzMRsS2WibhVfKeX4lzMtp974AlqVyhoSXW8Ydp/al3vaFfntC4C35Vo
1R/8ucuumo7YowREDyDz6zzp6Zv2dOHodtGgCsBmnhu+rj46Goz2XjHJR4vuQtJ13jGLRXmLPsw2
wxrgrK2jCyMyaHnGcXMxjWATQCXcRaox3Mlkkp6cimgrZo2xEWaS6zyEm1fidohwJX38OvMiI3wu
Aj9wRRt9Zz/f1r0a7HRZ0A4NcKFqVaNE4b/BKowO3Jbg/qiYRbfSbQ49LMXEXonC9LbKiby0LZ1b
NZPaTaRqZUG7eJjKP4OsJZpyg+6BRs/bQN/DGmlOSIFBEnL33S7TTVFv8xDEiRaW9BYaJ85XiAMQ
zGKKvIolEjuZC6Ih2ecDgOOVLAFB5QkTHA9c4QzVvzSiDEeQqlVXpj9U2Qp3z+9NpmeHoTKyA1xl
tXQL2VUHWJod8JcMaTRQ8iNiPCcT9gXZzOGT1sS/zB5woIeRPngqPWplK7AkDA9QEQ1YdXrm9/Ig
embEKzi3BoxNcvG6o82EXu9zM8UhIEa67E+laS2Y+cDej9IuadSjKI3ob2Wq68WPKeYZAGCN3LZu
28vcQna5jgXmTm4jGbO3ZViDmTE6rccRQ2t+ygSak1uM6bchNnACwLAN0VWSaxGtSnvqDzmteQ+v
5EcwzLuSVh4yqUg5COTOMCZgfxE4+ivI5bAjjFyJPTxfkFIV+rRln+rGqojRmusgY+70qmux1fIf
0K9JsAPRUQ5SC+nBC9TuM8zdz+m7FkidBjgwohXTgXNOjfmc7Rr8ClJbQwdPa5RVao8OqaWi7KMR
oYyNDbIuwd+A8C0CshOqJUAMg3BAFJXc8C7pBqaDcjL7L4hDC8jqbR7vcHbKhYdkwr3QxFGG3cwz
oPlGTXcVB6hn6QMU6aCDzC9r8oSW1PJ8MhS8H3TgGtvEqYsTNrx5Aj4/iMAsf1WoHTGZUBvl+yxK
YzYdCordoyLXDnT4yYTQXZ1pt506ndQJMXWwo4c87a59YAqbzxP/d5Uh4MmF6icEvCL6HEsx94o6
1YjezIKhZIxYkYTlfgf0JOc4znM8A/EKLfafX++Yi7PcIbYJDMeRQDMgBh5VTjkIrURg/kdAqdC3
IkoUDPRyaEBxnT3g5YhlYxOSD5pyuHw5doYCYRFMRwdtE2qp4vpJaj4Uc9VvR6SsvyjsFjXM4xXB
fEw3TMu2VTpJR+VJOUaFgp9VsguzTBy6vsmemSuzp4aWOWYGqZpkO0UsPl6FsdaeL9ILK7hf5UWp
kWgDlHsglckZljOpnHQqzyYqodOkYJFOhB45pzkya6eJRXsSHQDAsm3nm7vAJyobI4XrWtiLKxmE
wwfDEmBTHX5spaLZV5MP8HiF0Ux6q0ZR/PPlVMxzfD7cYYbv9sWz0I54Xy/vCrAhej2WZTqo2b1d
HAHkiZjTi5a9FZNvI9IGKB9bPmyf7qvIVnYKaeNKxqG+MfESduELf8WKevc26NxL3WTR6AbL9Ogb
tJM1oLGsRTuHentrosHC1Hn4Kgy861igO0SjAh8WW0DmPH7nXdT1voV7884SJM9A71AlL1G+q3TQ
tgiqF8ZqwoL2PKS3f//5ftDfP2NSFOj/QPORvxXH5TCme8zf0yHcwSPHVzYVhXP6omHNNM08aRjJ
TBcO1qm3cABvaa1Xz1AvB3AYvRm4zGMxviLeQtSu0g5UetCWpJNggnfk385pXOTN7wrBrnav+A2F
68u3/y88+At4sA2u59V7fk+0LvL86Vcb/era17ijP3/tb2yw9seiDalZ2NXQo4WT+rpXbTNsQiXL
XvqQGO687lXTK6dFTaPrL3DR38K6Qv0DyBFxkSY39iHS+VdMa7RCjveezUQH3ueffXHYp293P6Ql
oFFF1O+KPNA8PcTFMJxzxzXb9n6ykkcJ7A4h1bldQ7J1XGTPkTkapwT+QlK6aitvZC+TA6o4ydnY
pae9XIx/FQsYBVk2qGGGhTG6eFOHox4+jfNGGJnqMd1DWYAiY1M6CkAhq3NcqL9XJYrSHlKOOKKi
E7PWKtwOA41rMuTp3RjNE1dlHurFSXPfpw4DSwB4VVnoGD3Gj5ZSql6a8c8TjfkdSpP1vuzre02G
pTubvYFRtamsM9++BbB6HRvaY4/ABr9b3qcFrPqgpY9R2NC4LP1KC5G11HPuxypHnLbr6t7SYmfV
LvYUlMIG5D6K1BEnUq9X7H1dy32ALRUMMR5ND2MtaDNjhZLus54o48qyeJSFrBtPrfhQtLtoV2Df
wC3wGFS5z6Km8SB6IZ+l8h36UpCM46+76kK92MVIam0KBIk8q7L4v4m4GiS52vKblHSSuh3fzllf
gB8Tj6BMjXaN1s18FRTplQPMfZ02XBLCmHliCs4s2PUUrhVfyCitxEMw+XvSLKWavcAZivx5yitY
MsZS/PgTI+9kggrqkOf5qaLxHJwbMp12jZ5V6TYq1oCL99dGtJQ5hdoDs4qd5gZ/5QQfFdA7mE/O
m3JW590geXoGvA9IFPZeasrNyyKJKkqXSSAJVtqsA/haaGJI+h+qczNIrYeQxo9MNa/6iC8VxInY
g2xBNj3GjLEIsvFgO62+7uGIeGrLv2VQcx41GoKDRaOv7Z72juVbsBbhypDvQtvLTPOc9fw8Ojjj
cTbJVTpEj8Rw3v3M32If1GevKbk3tBKLyb7gdxZcN6pFFNp2OZ+pVeO4dVPfv7zvLMBXsAfG4bYD
9xuELBnbwb2hqBiEdwhSH2iBPbPJWdXMHqE9sTqlzVIplr1AITN9T0P+akm8TQGmr9h5DP8Rcznv
eFxogN5MEAXXQ8U+sSlZDgNOBWchEBrXsZt7m0TFtWzesOxYTJLd+PIw8pJNMSj80zLJHjNccNY+
nKhDqjfmGvRw6aZJ4x/ogmrXeA6WiGMPpERYCLnGcuLMmU4dDvray2rBI1V7vkMQNieyUcYtkEDt
1Kj8CF7XrK8TZJlcoE2n0UBJRwLIKsOLAdpfnpxJnY2KmaLqyZ7JMzP0dK2yT/B0ia760Dx/2V5G
PM87Vet0jP3Qb+1QTMWiG/QaDYTGE6GTHIJQzbcjM/c1LspswwR2/Mu7VTJuX/HzU4tGFiGEJZCX
leMasIXwnuT9zXYyb4qydrY0AlHTyVJng6Jg6g0Ky/llASwrnC1+FYk53xoTYczp2d9idubdy2tu
u8FgH7CMwEK26z7W/IcyMpWdGXKrM0w4F4tRZedTP7oxnp0ADXgFWvIMXosOnsHuURV2Mwhkx9Vz
zT+odZefQkodz83R3NK/eVQCtPYVe8hP/YRqjIF+5HazCv7YZJ8WiK6eTrAuN7bFIsszIz9VsNZ1
55zwhXUowFmCA6xKSEdi64RpAwJg5MO0oXdR0bZoHqObAyG4WVV6U+8Ha5no5IyMxihTsRQyjbWS
BgTFQCO4Dbw6OAzO1u/0q9CgrzhryKjB8dLXSK7BgkDTkxYtX2HokP5iixS7TBLBMpss+iU26c6o
r182LZzeHuybcsNnh5dmzZKoTXGlT4tPk6/IlQmejGOHBs5UjSXU64j3VyBtDrU4R3ZAUJAyDAAW
xKOZ2AEvzxoyTuIlGR/ZabxXkcOcFmPbeIo0CYELIMhOFf9SB37i4QqcbqVfPVeLYk/WodjmL8Dz
iHiC3lu00er6l1QxrM4VGOSo7dxmBey4RAkvlaE7txH/XTSKgsMUjRQRStqkmscATl3ryQAAPh8V
oPZzOv/EWhhVN4ZqwmLsuNTJ81zHj3pcjB5AJNJr2tA3ZoBveiOHMj6DsNwdooE29cpQoSavsC4X
3TrG1HAVFlF7GQbCQkEJsATQ0frP5kLSLmj3peVAL5v2g1VVyqH0uwfcjYvfuHT9EpFKMycwxuRZ
VoYyw3aHcdO4bIxhh2tpsYHUODrlqsZk1i1jav0sZk7lBRxFHtow/plDyaZsUiMfmnPKEmnvIaE2
2a6d5la5nwLRQ7II+vTUDx2jXdV1qlluNWGyem72lj6t6fX6ynUO8eQQ2tbNq1Ts8v3E+l22z6jf
ouHPgFJFCOXdbNxR9FkUdbezownUzBw+R0tfzMjlTVeT6pt4aaCsxEr//LrvSu3lugJkIfAvvBHU
o3wKKQxE1dqy22nDS7BjDxpR8jsfGICN5b+eYy9XQ/ViERlljH1cZ89DgJfsnHe7dGKBLJmAkwDc
DQCK/nlf/y0CvigCkBNZZtv/mXqwexgeouh1AfDXr/xVAYAC+YOVQJbPzNrUgHb/UwFoFp6Cy2ph
vWDWor5Cq+iwAzna0e9BDuaFsfAPWkWTf/CqTVYYAIl/XQEcCZIsoj8SOgBfC88v+R7aAdgznWMI
b9+AHJcdKpQZnUAO06J255RRUymC+oqyoP7F5AJ99jBRrmGqTdtcKBMZQ4QfW9qMZJ2IAAyeYoGF
dxTwn2Nf/mhUlc/B1Yq8cXGzgq/OJgDrbeIJFY6QbBker0uy6lNdwSYwdPLBQ6x12qJNmGBCYcw7
B3QkImRK94RlOP3eUAwCLcMovBiRh2AG2bTDAyPU6QGL2ikiQvHYMPrqGd3RWJs3jDerA0705SOs
u/ihDYbpElYy1Q6KCT+mGmlQBwyh7RpErqe+DjSmNJhUBcgPXwWhdaW1ShQht9bo3ztjnJMvQsZL
LPpfnMHLK7AW7qhKtkzQX/ijr9tz2SwEqsCN9Y1RjrOnIWuuS32scRdDozdBTbVqEWrXM+cSpXH9
FCoAt1ZaEodD2BFwRELGQLZtInc4d/3ZzITyHCpJ8VtD1u0ur8zmOpwgCZhRHJ8h562Bx4TWdgvZ
WG6DkLKia/DzlbL+3qKZvjPL4RR0oY65l74ls/gdVxAUXm2SD+Lz4qT5qgXHTYslPIKIlSCYBNXu
25su0RkLfBVNC8yo/R/a8vYDJO7vNV2Ml4qt1vsuNuo9EsUkXGGe6dBJ23nTkBRSaI7qY5mgnQvS
cBgvglwkh6EwzG/+xJ/gYOlPelloJwGIyIuws0hMgQxfYtR7G4hR3zpRlN4mOQkQTUp1F+VDvg2V
WtmCAba8qajb9axmrGmjVfsTdTZ+51Z3OtS6tntp5CGl2rRQsRHHoHZYjyapNKTTcGNGP1Jo4wch
iuEX8sfkGq0x/Cohv+1fJqA1VQnqDEgBM4vdtNEwXrMpk3OQmGymJol2ifFbzaK4XjH2txBHpmQF
17wganw5dl4UQd8vbCba6kwNpEfkgHaej9djzltatXkUn2WhUZ1OMtXvcEAvnySiQTXVXg0+wkTc
djfOuKvlzNp3ONJEJynyZGcvihFymQIjwsDN6Qbl0boK53g31dQwjMUD/Zpx/njRtBoPFB3ATTRL
ijlz2ZtKMlOsDc2dCCEPOUESnApRO64Kh+X887VzFLNMFa0HFOJUw4Aezbt0jLdrRw+A+we9rVyH
4LSvWqfLIRE36e00DowkbXoJwlnWTl3Mv1Cand2mhU+BKsIU/o7LYjwvLd0/MDCq7uxKgNWH3rxF
dwZe4lLXQAP9DjeJtLOvTXSqeyPfprz70wKZ6ZXaorgCi3akZCj061GtE4HCKbcKXGQ6E0vmT7ia
Nr0wgcKWc5EcarNsNYpxRV8vwhh8Jobg55RS89XLsi1jSpNoccyoK9J5hmj+c5FK9V4qWXPnxFpz
lyMRQSkbkeNnZZiFnoHl5GOuJtuqqBV8hlAOx8Ku66ytwLrLXicyZP6rVsW0/vzxv/SE/jdeLY8f
IjvzFPRZF/VA+0gSbajIW4O59q/1urQUr9VsbTXVlfItnh3uQAMkRcrZKDfxFCFzCs7OKc/GOg/H
rVQjjheDPcgoMa38g0z68iHprXpaORXiGi5W9P4PzDK4GVVPtX0Vdcrm398ALrV8LUvnXNaPrWrz
OWlqDbWv69SisTXG2ngO3CPYVJbPrLvJiTN+NRAvdIsQA8dAWVOolwDXVfNEG0CMs/doYGBR+mCM
tgZPaSSJ1cvO31Sp9G9Su1pUVBCVlV+061+glkcPX1Dha+jd0xBjgPR27SMLG9WzGMzrojNN+lBN
4z+zmn1JLxjojYauzVnMzOQixeFl24IJxCUiz609ip39oQBz4w6OXu9Tc6hxrqiUmxZ1k60zMAh2
66rLL2bZRKe2zv0P0LjBTiPw8dxzTPCKIvGIIWW3V+dZ9oC55/GyE0OSb216bdQJJjb0OsOstuv8
Oz3U4h00NHlAUoVeg8TmCuXzYAPRefxRWzlaH0Pv7yNcNRdJ8xzNHF0fn7QAOCHTVoE6SFPq2noG
z4MqdvKoATNEmzavVkZSlvtU9P6P3GarkxNgpLVsPd9Rgt81PpmYpyD4cdnliX+Yx1q/ps0xdZQx
VOCOXoW/1bKZNzHNxh+svP4JJtQSQZZHE9v+ASjIfLYAaFAgwPPkuoxqdTXpWXKjljpOeYIm3L2d
xb+MAgm2KgjHPVizxq1Rn3YVgYVqOA6NZ9rpeB5rM2fJ54uYJPHNCco2dPArUjEXImYv6eBR2kCs
pg2S9NU15igtY3WVDbZ6ic0pcuzbya9C9HcB0K6gGwQbUrHywdLb+WrWiEk4CDb7UKkAtKRxeqii
tBlWCPhHidvjussMLMg3LcpIbFegkY8TI/LvhP/2UR9E/9RFtlA8GtWZ7aFUwlwrJx076/PWXGe2
OrEORG7AfTJSXIpTDS7FypmzbicDZfSmuWQ0LrLv41CgiYCq9ZQCi4u2TmXhpcvGGrymU7vfFT5Z
V6yvEIQIvUikyJutYNfu7BTnopW6vNdyiNo7/JF2ppKA5xt1AA+gsO+0ssR+uWCYxvcJMziPbAiQ
CyzWWG+EazEz/sWwKEPzsk8OhRbju+yk6EpZCLhs50oPizN99IXjQm4LbzkHottGiSErziUglFUR
ZfFdA+dohvJVWcEOHIyKP5BBNABPXIaQNW3tWkHAlAQHkONBlSNHVZNZXg2HPVgZIW28dgzpejRd
QshLMXlXV82weML6bcc2gI6CxoO0GiG8lE7LTRC0zd5Hu1mgrhMbj6HhRxPy1laZnChtu6Q/znQV
INup4ChcqY9ZWhBX2yqjt0pkV10ln7XTwBySw8RCgIaGt9AyBg4L19QMY9HuiSTrqZuv4tyBSavZ
8Xhdk1vukKFzUEJgpP6sW4ncy25W1vDbEhoIlg94TK3nYU0XCJIcrZrQtWrfpoUIDnAVAScsljkW
modIU61MhDHAoczpMz3M65YmTOSapK3+akhgs6XgVc9txOoudWAZ0GWx8EXfdZqvXjbSfyvbLypb
hHqJGP+5sPWeUkrb+ul1afvn7/w928LjEctSA4tHTtI/B1h/8zBMxl42U6o/6RQ68/e/aBi4w9CU
Ye5F8HopeSmH/xYRln8AUNAgcFhAewyO5n9DqUdD5218JDaajPapMzTJyAwO8tuTMonp9iPgUO0m
awrv8efKS88qDfCKI7697mjXWbspq+kyLeBPuIh/M1uyHbSy1XIDRz5nmmLM2r0fdSgm4j5ouahU
DU9jS9JD3zqGUQlFHCn9y1wqCrDG9KdQQN8ZODhtcqBr28lQA6CMDpasPMRoByza/Ba3tHJHOKXn
aWxCqJJYXuxsxLGE6+OFeCDzTWh207ZW7DSEb8V5ygC9Phkrkj8rI6oqoxlvB74cXhu1Ve5RuPH3
SGe012xPcaib6GfM0X4fpRmd1Sq3OK6IPPC/AlQMGQKVsikvZnCBXjY2V70MfhM8uUmfO9VC/You
VrLBtSb0JtNQUMPDUEcNkucSfjf6Og744VwldzJLvL6oT4Emzlw97PUryxhVJAbbM3a0sep02uea
vPH77gxVlXwVjvk3rGa105H2JnEz76GkDsuP7LSYslNBGu6DM3JnrR1xsw5+MjraLwxMzhLjKplA
iZpMNeyi+DbGyvwDPLbqlUYYeoksO/xDGFegmO6yBG+wSFn7NlqeiW8tX6HCC4CPdqrR2NqzrV4Y
iaKgu5pg49w46W3BmPJWG8n3X2ZaqMsYG3TgkP1oWyTm1Oy5mctLtLPnnS+UQyum6qEQMPqAQfer
MELMzjXKFDEyvbwEALvz5QwkzGyri4kM6l4k8sZqomJbjHW01ZCjPLV8cvXZdjSYFJZcY1T3PZ1L
BYylMXwHh4K3b4bcA8134NQ60fiXolZ17tqValy1mNyfZxHyqR4uFyNHUljNa+gR34xFfMSo8Vrz
9MK4btIW/y4JWtEwQpTl2DmrOOojDn+SrD4DzLiFSgGhMyg1jdY3qv6xZspVK3urONe1sTtBiKXt
NsRy8zvQrehEZJb6U3DjXjORO1Kz6hH2EkjIbTSkhWqEICb1ZJgqs90XMJKpPeN2egb/PCtoDxXU
OJNjD2epXhsh8EeGMCk8R4wKU8qALNa+/TfQ/194dxqVMlH2P0f6DTLO0e+H14H+r9/5K9IjY8ZH
qKZGySeI3UuH6q9IL+0/wDUAHHKQXiYjXSRS/g71uGirMJ9gI6mGqtOq/ifUIzJvAohY8GG0rxdp
tH8T6o97/Q78DWEIDUNu/qguGIvX/bNgGNUZ49oOGa0O0ib0e4CEQgc3LjoEvfD2qXOwWGT0nhN+
yYTiBl81skxzwU4A7OD5SHyJmRC/vXpVBbPTz2O7HTq9X9sTYlZaBMAUfYts9+q1fNA0+/BSmIFy
DNEUYq7x9lK1EfealpntlpATbVNdGxiiw7VHzLv6oin50aV4lA7UJ4heCO++vdSsjUk5CQGfehwj
+ORz5YFVTdx2tLsv0ILgXN49QIN7Eir+GcY7ABoi+nBqTB6gA2IbbXodsdHOeh57ywtyH6fSghMI
r3HUrdCkdD9/pKzBDy7ONHdZxUgGHd0nubfvAytvt0ohLNRgxnCda6I6/fwq75+mSbNYx+ydXr5B
ZvT2aTaBNJq+8rttjTwRYHE9p8NmjpXdr+MyAzj4+eXe9laXJWku9gxMCOjTcBotN/0K74nfqI5D
TtttGba2iLnWT7ahP8ugyIit2YnlYw3/+RXfP0Z8U6AeLpRXAdb0KNfyQya00ii6RXkCq0d05XhZ
TrH+/CrLY3rV+3i5Lx3pbqymVAa6L7DOV/cFdRtnmSrptgYOcitDUU6ZdF1MtErcUc3ML+7po6f4
+mpHL80SalAFZtptZT9okDZhAvXInZWLl1yBgyzTheTx8xt8qdmP71DisQEuGGojcvZv39wUJpYc
aMVstdASF8jnpLeB2pH/FDNM9iIgMazQ15ukW+GA/dtqVXlgmLLrgrrY9p3Tr7sRH816sMtf42go
+8kSgOuxb2O4gJu4HQbQbar5i8CkffD+F24wQDf6gfq7FScb0B9FyzaKhk4A81Yo4cCJmf1aUQzS
Qayf3FIWg2fw9NY6IhU/8bmhO6PJ8hzfYsMNysC5APn6F3rxP5OkP/xqxOdlh5v8d7QZYidFEN1M
W0T2w7Xuh6YX1eHoVtJq100VNN/HyIhddWAQ5hUIMhzGHOguyuI9GpIjaV2v5kjHNvGqmnKVZkjp
454nmeoD4z4JOr0+161Z2c+M+j0UKFCFss0SEEzt3HbQm27bXvquY0QVPC7F3tDdiKCf1HKNHe6h
TeoGMFnaua1vOuhLmSfQbL530AfPEzGBSTVmuHCUFOBS2ovCwYEcVO68glMIVs1P/VM1nNQ7pQYq
Hefwv3xzek4m47qVLZwxhIEA9obtBZ+cbz5fre83CK0nEgN2vXBAUh8t1rEBgGIOy0tvwnOF9gWu
GOoefb2bbsaasOsy7V9vSa6IgDL6EDBmiTdvt4dTj7105qTd1r6/1xqxxhb4l5OL09pADh6h4/vP
7/B93MZ5m2gDbNdBiPWlE/4q4ACu7XPeTbuNp7TEbHeRkcQ7cC11eE6fX+r9MoWPjkwsA1eHycax
AFzQUdQMeK9sHQkRs1AqbV8Mnf3FA/zwKgKwNQU2mrPHrwzWqJLB4ee4s2q1XlW2o+yQY5eXn9+M
RkJ4FKm5G9juoLoxUOE4evuiEqTdaUhRAY+jVnhIA8Uba8ywomnygrlZY5NSsPAZEWLbIO9Qzt4W
guHXF1/jqAXAgYFCH0bnJpKXKFOJo2OpqgoxR71NzxDhMfByTrpBu77diKGlw2WIWeyRLsEsUC2e
0mKwr5M2HraBqfZn2TwbBzwS/C/ewKIw/O7RwF1HcEIaDjnr0bESCEVR/NBotnnQ5Xu1NteOii8s
DpjVuY+MFpzhrvyR0iFz00qZLjqoba4FLMhzZF4w60ufUvRAzxM5evM8/ERLSHerqC2/TTn0t7KN
mOAG4XDIp/QcabKvkouPb2DBsQNpwEJq6SK9zi58rXaySQ481HC6Dmqb8fEggu8hUcwtKzv2/IYm
Y2ZbLSdWnR2wAniQkX3T1Jaz70rfd0c83dcoxjtXxWwXN1LMTzN+6gcDrueGIRBUviRWOCvgnNZR
VX6RHmnLa397yrIsXt3B0eocWsxwg2KiP4P2Ldw8Jz+05ph7saJ67dLnN9DyXMWxujcKuglNifjb
5yvT+HAVANihR4VXsH283eVELMHjpYG2GrblQr0yH0mrLm3R5LjXqr+LtB/vbGhxv3Abars+cGPk
UhGcDUGXBs1GVxtok5aguxppQ7ay9a6E9KqqW3pDsSviQHuack0jVNoovGF0qcaQnxTnDpe2eqf1
pnqqmFq6m4viAbTtN2viQgGMWLfESd784pm/T92kRTVIgw88jfpOq4SGH86RwIG3VZze5T7zojj1
lBk9OwCMxhd54gdh2yIHpvJErmQZVL5doU2KCWtN0NmWUMAdrJo4tWkZCVwyvrjS8klHK4krLUZb
oHRsdFjeXgnif1favslKqoObBOfBuzidYWVnE9WEOSXMClTcmQ++Beji8yX0wekLRxqVcMPgYHoH
oGgDZmp+rDbbzp5+4BN1OdrVNSLAz6ndPlLyWl8cUC+557t7NXUQKnBocLc+2jVOrzRjFLFkKcPz
684g75lAQExYu7pGPz+hSHBTROnoBVNJciOYNPYN3X6VbOXzW/9wMSHww8nCfOYdaSHq2t4Me/bv
IIvWU0ub/iZ6xCu8MgMXev7z55f74NBEORb2xjJrg9Z29JItJ04C1MR5yVMNzrnUfHfuZPhFjfjh
89XoZLCSeLzv9FviBnNrTZTNlhq5dmU/hjCyAV5YPkqeA15FbtCLDvJ7RYPRBxBCNyDFFUc5mWe0
mz+/5/dFOao1VIUU5QKD92P85ACRDW2uhC/TAyZlVo4hQT2fTf0UuEGmKW7ZZGBm7FZfFUmnfrGt
jgmEy8FNXLR42OTtgOOO1loLwkM3crXeotEaPpY2TUemSEF70USama0Gq0AiBMtNSJzKBGp+1VsV
RFI1RiwOmQYbt+xBmYazPjTAzOpt22muGZjN78+f0geBBpz+At5SYZQxBXm7/UNFRpOZW9XWGn2s
q+HwrUVTwfnzzeiLR/LBpeARCVBiNm04ns7bS0VgQMqqtqttO/vZszAmKPd5yIBQsdT/x22Rg5pC
tZaW2ruoVkIUaEuJeDsivvUVOsvWpphs/ySuW7qI/zQaL/+MHq+FpT4IYlyJtggpIno+x50KRptB
XHRcKWJS4mH3XH7LArACnG4YjY2ZQD8wnL4IHx8+SuprXGEtTZjO0VsLAjVvndBkRI5EBwQQ+KVR
nOlererNF5dyXvAYR1GTTENdhHCguBOx3r43mYiiQ6SGJSJqtdpYiFXiHgiIcfbQSM1T16obHRGE
pE3dyugHZUPl2I3rebSNDA1bk80V4UDt7H2G5Lc66sAMw/NEdh52KBbKf8z5H2AQKmcJUM8GwkkK
Br3JF7XMnFtivI5QP4Se3oRcO+ByOJ3AC3e2EQY58xo/PlQPAkTeb6xOx6oqFaOJAYCWjdYajeFQ
v8dmPcqerJhmSbAqqWBCHM5rw/fqKKnD701aaNM+zemubXF8ysRaUUvtkM3jqGwZa/fNuZkB8z4T
bTf5Vxj0pvmGvysDdjp1k0DEEU6SewgiiOBM2vmi0IgrdrzpzCr91isMgNAYUIqdVicoS0xBraPV
EUa3WWMZAnMWTPv2ABYDaDRdgXTMlERTsM5KjM9O455yEoqXUw6omjQDzhBjb06jV/SYiJ3gUeGr
9B2yUvfKzFySqwjxuAcUheiX2H47urMESP6tNPFt2mL3E0+Xg2/333IUrtr1pFSOfa2CqwnW3dQH
3Z4kdtxUcnQiaAeBVa6Qzp+BoDVA9vKaI2qd+kv7T0UGCIHpxpTf47BK3THNCsNtBNK+yOKWaHrI
7oo+76brzfLOL/X0PlWket3mFpZ+WTzulMX820CGAkEQrBCazQgF6BoT91UvQny3MNLa6iJBBd9J
sk3Q9QejnwZXRyU2TiykTTtU6rt4NDb4aP0WmDise/yE+A61vbWQ1107IgJO5swFpCgxr0ADBCcN
GouPdosAi+gmCCd2/zBXlrnrgcauenQgTbCVkI3XFurEl6aT1WtNzaPLxBhmF9FR7URmaXiGGx7K
vTZyJ03k346zYW5NRbuKInSG0Gz29z5YPHeMk46kgvlXyinhNY09XyXpuK9a0a6ieTL5kVwkdJfG
QdSHZBx1b1aTaj22NSg7xHjQAkH2eDBCj3GXvMRA4xqHqnGtDTLcQL5A6paxlufruCnMpK7XfpCW
P+HOqKd5aAOZaLFyGNW2Rkuoyl2lhcQuaVhvGUCa+zoF/GHn/rg31EjfN5PNCG/sDwzMNpFZapvE
nO4zIH/3eeTvbFN8i7rp3hz9fD2oDo26zr/PwEejsJJkct93NuqeSoXfmqncJI70D41vRJ4VFBKC
lEBWgdnpSsRYHoTUDddRrfSXVVDL6wZhoNVgNKftBOLif9g7k+XGmSxLPxHKMA9bAhxFiRI1awML
hSSMDjhGB/D09UFVWZ3VueiufW3SfrOMkBgkAVw/95zvlNNKLNaqb0A58AGtPoOuIqgbFP74Y3f9
sJkzhQUFAlXWLzN1kU1F6+6GSbOl6KzOgv6pqP102Zh8eV4Fy/op8hrOETxMuUnkxMbf2f0Wd43i
W5bPJNH8wjjqAzgjrQbT4hqLf8N/1NuJC2IbO6Yzd2d/Vonq3jF8eV2DnSrGPBYtndm+a4a10/ME
PqlGWZfce5pZ/53AcsmDVQB4ioTfenB7asPzz5rmErkpPL9NNiUhae2EPKt3iLQNXWst7xQk66qM
Fl+MT7jQpnuzzM2nWFRFdlS5224dSg7vDMyhO8KvCrdSgxiXZp3+6eox8yT6rqSqRi9vMFu2f3vA
HC75ooTyVeVkFvt7/Nr2WMQ/AeL+AHvZFRy+1/jqMvvTM3sm8dNKTG6Yqjrjg9a5NuKI5lyCypTv
1ODhcML2tO+ZWJ58sNHvI53ZfBlLKtt6szn9QqqyieZ107a6V1S4dRHfpQv76oFvAtGr5i2lzPJv
I+1iV0xa8+Y1ZnbI27gvj1D4i11G1dWrU9OKx75cqYiuFtFHw4JTEGiW5tD7heE1cakkzxm4jrS/
gZJGQt5yKg3aXcG5SRyEpAaWvvZkfGlitfYNOqz0N0GyRlxq3ca7KlgNQuxJy/U7qKkTkPn0URcp
9BivHWjM5O3UXggI8U/01jrlG4BnvFS3GF9GcxrUbYKl95L58BRqnUxlTYj0bKcQ3mgxA2WjZ+7j
2Jv4C5lEmpMr0/SSq05+IN2ZW4Qz5wKYoHG3VS2W3TKQLVA1DrO9R7PKpSzl6IXSAd3ORdRwUfHp
IsI3p0IE9sUjgfnZjkn7YC+t8dRlvN+/KYSFpra9n/KmalhSbzS+mg/SaeWns54ww8pd5BgVTZ6R
VXOygzPBwXY12oiN1m5Ov7mGZezkZz/L9m1MeV8Xz2v+QtnC07EMKW8rDWvxKUGNwJ3Rd1+B6pyL
vTSagi0fJJcpc6BHKFeI+Ys4hI0XQZrKonzIUkY8nw0eyzJSAcAGjTz1ihFK84o71BAT56t140ka
s3PJnDp+lm6a3LnOUH+4CdFbigoWmCcUwRqbEVT6lzMQ4Ut6vznNrR5HCe2YNyuN92AH3vTsazn3
xSTODr9pYalryWXAs0APi+8wgVf4hC4gvctjW6x1i6AoC0qmC+KpqSBBsSESiNcsUWUf5YskfrZw
nSNjVd0rbPX5x/fG7stLbCeM47k8Gm2/fsuHdE2l0OL4mIl0fLHrfvCAA/IiS0cvrn7fyj9WnrqP
WrBgrJaVSi+zKypj09lV+1auFlXcc8OLLqfimq0ftwmM/OyQ1bw29sgvKjBro9hRwsaQkV7sjncN
3sV8ryfajNUXc6M2UY+I18bH9EwQ7tjoKdFSYGM0AC7FlZF9eg50NjKLorcSVBmS+FYT6fzjSWQ+
kKkpXULoLR1GfFdTFaGYmhg5dCkAWpnmxlc75ci1kUPXzEcxjm7Kv51v0qI1LbdeoBVjxD0rvZRF
XhuhwMN5r1k5Ii4oJT5rvfPT8ejid6xCuil+aixJkNJ1kYeNUAAl6tx4sRP65jDpG99k0Skb5tJr
HrhbLD+1mUuSOmY1F8S2neHbxNrn8JnhWtKk5G1xeZJ3e10VBtEERt6nxSy1a9Dr3M08d/yepN88
9HGF8N+Y8q4fZ/k+wYknPuMnl9iFNohTfy128OmR7dK1L8/n+gZE1782OHb0h1bzO+7xdbEWJVAJ
+sNE7d1yJo53WKtbbmKu6aGb9tbAQtjyPxaIYXcxPVX7sSzHA3QhPhoem2eLgDKoOy/J7n8RVJRr
d8+tHMFEEgXsk1ruJHknGcWjtD6dANKXLSnklMBwItOasA+RBNkbvF8bNpp2RPHQSnGxxHzFhDzd
M4SoTWXn8YtZJjbU/vqxD+xbCO1EnHU94yzTtpGiL/iuQf/Rh3Q85UK2/NrCveiKws2UqsI9VlPW
63qm3U7QCy7V7MSPbgxELwBFm3DTFcsKk4P8gXHu6GT9aZznMsq4Nm/1RLVnGkMqYtDVvGHUZwQM
WP8hof4JHLpc8VFO14JGia+xtPH46saepxP/Y3XNtnINcsu9fTNNuf3KvI2/WZ/qz0Cte6a636Uo
y8cmBsQZEullwsvr+dWfVHLFaqx2Hvxcty6bKFDwwrF31gdfLX/Q/8R7IbBX8czhTTI1O+FGzwkn
9ObZTsO8KLpjoelA2GJNvxTCJtY7AM4RMRUoOKfFA//hIcrH2tPQaC63uiC5Dh2/ZHBi736gf3KD
ME3Vhhfbf4IscF9oFS4PWea9UCQl9silKXMgo9xGrFamOlPpbeYj3NSGeYwxzn2meqx2o6/p+54Q
cORngxWpkYuxk2mPAxWpMJln94bhwn4FYLivnKnecTlxA4aWtWwSF89UUAbBz1gM5uskbeMuEMGC
a0HYT5Kug3Biht053Lv4pxFPMRwPvM/Ip+SM3dTsPObCTdu3yZaMjPxeWDWZocS5e9fkfA0oBAA/
RVSbkhxJ0Rc+9LwLJ8K4IQsE3NQ42QZq3kLTTvI/ObUjp0RVh54mkHzj2Bp2OrpmFt187Wk83nEp
7nDbEsZnx8ZA5g13wnbiZzo/w2yyR0jtng7rw++zq4+NNyqE5d90M1a6WE+3qVMCDLRa5yKkU9dh
qgJ6/qpyOc5zDTrN0XjskDYouOAAocpkymk6tlLwHPmyVse2FcfSEms5yeoaBFcQ9/mbIB+5p0Kx
4pEz1TyxFomkMWTadB/Ea4gJMXuFI4wZWMeWZpqARpir4+FxpOfiEI+wTf2uuC35lG+6itLszq5L
lqOKvgPV9Wd033njdvnBmLTgDVIZvjrtD0jZtRPaWcJGkj+nsD4FsDD2xhstvMQiTO8Ty/53jOn8
g4m1/Cg7TP55B5zfKymstsYh2fYeTL/ZZWIp59Zg6R30S5hMMel3oU8Hin/H7KRZtbKj0dM77+AV
pDq4abj1RVMEpDbV7NUX5Bss32QRYd4NMKegihpO/iEEvXfgpcQDNQc0BmYzN9A8Vf0XOUT9s+ry
FOaPvkBp0PiBDS6Ak9Pm9SMJZF+9tUw8fG4ZhxwaTEm1jNQuHUvp80Qh9PXO0xLtbCmpLUL05/+q
48x8Yj7mZAon2D4lxdR9iaLuv7qhQ0QgOyF+CrtCVeiWPv7Qu9z4LH6rU2ubsuGumeIPWk04hNtx
RlmkXOLuS3MkCF1zGQNMjoVTPZYN4TPM8Rj/QcIBUd3ZgULRGKaUr0dqDgw4dUXdeOoOoEKDpI4/
SNXydwI5lW1E8K1wIrvS+RpV1twXEfCuoqZCF7tUVOHS8jjETPzSPLOr7iZbnJ5zo16NRhoqogIJ
GT2Dn7xodHWQG0F+jFI7mLW9Nq8jQM+GlEq9lbKap7pdRS5FhUNYxi6fkrbwqAshF8IObkeIccmQ
rcCUxAHnOqy04KGxSJYq2wo+/uPNdEYtGTZkgw2QDJ2OM80zFlpCOE/UeyuA72Q1bkev4q8oAL2u
enTwj5E4y3LkHpwFGQfMgniDNFCBLmbjrFhfZ3Fu5ravHx2Fo4KPkH1rqOKGf19BEjQ/thKC4U2H
i2Hcixnjxy3sivFndNFGceU6Mr11NSN9KubRpOGKMnIBPO6h8IIGUov09SdIGd18mJDh44s9rLhG
c9T5ejCV86qzKubDc+ep0tj/1cAq+UzWvIL0U+DSls27OGo9f36pzO4r4/SSbXixa8XX2H1n9NwD
VR1a+q+HAO8ordSZOYUl9YnMu3ycy6FC/zspOKZUW9U9E52T2jI/6m6LiNKyWwEF0mQOWCw4hAZ/
V+P5FYpBj4tNBWtIhOYyLeUlHS09bNYRsqRzqQf/YKbPpD3MbVPW+omddHtQYgA2k/gTuIIie1mW
VD0rE4bBr975v2GD/0fYwFh7Cv5JGv4XmNb+u26T/96y+59/5/94UFcrf4DJyDRYjlgI4P/woDr/
RksZ0sTaUbD6Ffm//uFBRfv9R7xA/zcMDzZeUyxKOALM/5HlVP+/FiQceSB28cN0JGTUa3cVmf/J
GhKYNT3wtV8eLD95V0U6kZPjPsSS8K3S3MeWZpVq1X18YbzNCuV18OYdeI5Tv2pETPXm0aKR7tit
ClJlKOcYrKpSO+sy8lalqR+D9meOcUHWqw5Vr4qUtmpTrJT1q/arV63KlVWiq0k/y3axVq0sZO9K
eMG/V0uGI74XN5XKFD9tWI+MTbPtNJMaolUtQ9QKm1FcoLw6+AZQ1HKktXbV2JwudkB+Ki80ZjU8
QTQswmRV5dJVn7MR6tSq2HV98uragoThquZ5q67Xrwpfvmp9+qr6GW6H2LIqgYzyWxtpcEAiXGP0
m3lVDQXyYT0YIK/QvqN21RazVWUsVr3RWpVHWTaMCKsa2a66pFoVSmWjkhAH+OpX9dJedcxsVTQZ
av6YIxonMt2JJwWF7RlCZb4qoUtfJVs+1Q11udVVIJf2yKaoLJd41VEHrZkO0kKTm7zauAar3tqv
yiu+nJ0IFKm5XlwLXC/nrPTbYZOz0S442JW3rbQStTX9kbtM1RRvAyfGBxb1wKk6rQ8J6jIGy2Rs
HxtLix9heQCJLGaeaZpwflHBDXcdmd21dane4oDbJUbV4GUSVkEDUD0g3NSoXukY0E6vgF41+AUe
vLXmoSotBonSHJ1Db/ny3ctynlC5N5YvVVEB+ipR+slOGXd29fvEN0oE8kSX7RmxyI8oKzd48wJz
MDhvoh90poTo260I+qXWq1OjLUypjV95DQ1wBTRPg9JcgFJkxtY42c5UXv7hmcwX0S+5m51R/JKb
PMJ9C1r1JKhpoMzQuLPcqb6x1ycA427+IeUaTQwMb82RFzBPBQTvbY/QeA8DFtQVnazVZkjsaduR
e94vRF8PVq/YrjvYP6O28e0/hCAIbSJzfbaDZx01yxryMOl63tW25s+k43TPGwgFfZqzZQOAwXhC
K8Lk1/Mj8UyQCNWrZL43E76azgDm7ODAPl/Nfsl8BR3BaxS1zinKHZgwa8ct4ETwOdBYyQ8ko5I2
27IFnD2PoG2nXsj3lOtvn9E7slogOfHGU0by3luRC+BDgc2Cf/vKGoCfxmDJb2fiPBkPtbz8vrIc
d66/GweDH18SAn5IlrU4wGmpBrDi1H+wp1Ua03rxU66DWuVUw1OX2yqs3ZmtaLb+w38Pquxw+2dv
EvxBKq7NozNyE4mw6c5bPeiwCyo7//j9ppFD4rct2N0I+82cV7IJaDzJxvqiwBogRSQ5GicCywvj
mvmqqnWP0Qvbe6Djyz7WBbR4g5kOjBSnEjMZPJvqBz7UYaDRAeQYn5oJOmpXKtF//SJ3K712L75B
cTjoSvMa6zk1xI0mtinfSIrGAif+IKgMGNcR8C/R2PlBI4D11purYlcmqfb4C4hdXKZeisqCfU3K
Zfv7aQkl6scsmQHwd0Vc9aGBCzOsc965GSrv2Wg6OwawRugLcZ0fPygW22R1+dYv/A87oHcfyS80
mzoLu3y566r0biQsNmjdE20Q9WZ06o8qQ9ES9P4G/q3ZD5zrk/uUeu5N2acHkbc/jgpuAosTSc9E
XJnedeosTg/pnsqDlwQgQ+Tok392EfgRj51tARHKlHMd+mZVX3ueY+TkV1+1kRnulennuTNy484d
uYcXhp9ErifpFPdwP2ZivsumIFJTHnVxfbIqL74HXTJdjMnMd36dsK1Rvpvu3bqACheM9nYGBLfx
2CsfxhHoWQ/SP6VfwviqEjDnjfndVGN906SZvMmXodtWpjCO2Gz/tkZ/qHzngccklPJxsJhLk/gd
0Msb2Pm/84DVfKk6sSvHsscNU2EEFtYccXDmGGm2ZKSl69LfYtl2SJRu+RKjw7jG/m31HexkD2Q/
H+Qp8Io9PrA0dJyFDzhzjd3UwC/O1VyQ6TCe3ZmhnaH1WEyzOEKOsA6Km3Ck+4PcgiGmWCGgHC5Z
5E6r6/dGH9gYVrV+ngvdA8zQr9sLV48couS6AfkcctxmMOYfa5aEvn3vOzPRwGzV6B8eol1kFMVT
j6HxD0V81pZrvdtkVuOH9IexgEDoPtm0ojabcVm4H1hjeUjyxWJ49XU7pOSDDNdjI7qvdO7jrV75
8x3LVEWII2EVE1a9SYVotbTDdhnN6lwb7h3J7OKBrxUVnmRs7y1KJreKyouaWVfLD0VVyMjuKMft
DFN+dw6QOFB9R/AUwGOk/DMQcIwavwui3Bjf9BgKoF7ztCcF72AEHf4SzXhvUmuvz038rAyC/pZV
jCD80WxqIOK3rU0lGu7n0OUy5GRVJW+wc7qw6qyox65whkSZbBkS/C9KlserxxnruSD5xQxBEpSN
ojufVB8rFEkTjAlOlvw5X+tK7M4W3x0ZvW/0MirfW+GtWM2Y9ayGJOHaakcE/aQSYW3npdfvvDiv
H+hqxmaUNkxW1uoMka1/J0epPip9Lj+UaVh3Li2vocOEtWndbIlKriLu5H2GepxWTgNgWvjBhhKc
5DyyKjFOnRkbEzShBXZp0Aw7P2mEziWRvPTupF1co/XDwkIw5UOkTTNuE207Fvlwxmtl842poLDV
jSOpQ1wUPQrTUN/V9GqdbPb827hxBGDQJn4J8Gpe0ZeyfLt0TVUhlFfaXZ/4zpFJodgbet1ss6mM
SUA7tb1N2+mngrx4MUTSP6s2Uwd6EZtXly4CDP0z1c5LwNnWgzag2ZJiYW85FoIpDBVZO+k1NzBp
mM2hxqcWyrbP2fXMMXsvw+dlldgg7PLT60BVdG2sLoWr6bdtXLWw3ep2Twp+DAdVxCEzw+3EVh4D
6x6gE+dgf3nP27aG6l2NLLBVAzPKKIxNllKUK2wdZj1wlP1Sg+zJUjBs9K5szIFQpVN24/1SMOMV
Y93x5Br9y6zY9jd5p9hXFtq71Qd38F67b8DoDCDu3O8C6Sa7oYzlRoPWjaSUZdHQLlzimOrXHcaV
J2h9ofiGlQEw6U2nK+fFktN+UlMSddbyOIOHvpsyE3yp7+d7HJJ7SoapiTXabT3WyXczzXur55E3
NnW5HbN82E76NJ2y0eioreniI9jNc5Y0Vzt2nIgmzPw4L+50E+e4V1ltaCn1v8i616Dg7mrceAOA
xzXnA6ZB7guh8uTBcvOGxOYADZqVHjwFsKoaTJWXJGl0TruBnswIBaqcp+PE/LucHUaVIswTUTjb
ucvHaPKliczH4YSCQgL1I+qbm+F+okA7nf+mBaFae+NalI3RDiJeOUs/aHow7kRFzwBAfPVI6dGy
Nealu0typyby7Ni3CAtvzWJl20W61yyotTBfeoK9bC2jknLVS+NJ57Ob6jnMzWr5NDqjv1XC03aZ
MX63ycwyzjHHW38crYiMuH2iHFStR/fuHqHHPCO4NNeEUWVrxkius+Z9EHWLNw3cxT+qT2a2Ia0N
nJYqSKFl7ibJdR3SSEdnxJhNYYy+wKNSluQ5aKcFtP8UaFQMU4d+s1gM2sgCX55JotiGenTnGkVY
1vbfFPoHmnwWnOYEGMc2N9ahP0FC+dQRC7+8wsnPSlUdc3xnHyw3Y7mfB486oRodwvC4aGtbU3Fc
lhim37LY89lm+/4gS7G8lq1e3nap+MsBNBHb2qTZfKP6VaOpYtD3Vfq3EYKnvtaIL29013sWlUq7
ocrGXWvo7Tvji7s12Txc+5j6XWagq5XlzgXcVdJtDHK+J90OqFOeF660oVIvLpWqN5SbV+elHH0C
J3NfXoqq8RwcK1b6iSFETzZxnlEzY6Q8CvRgBRdzNKyZA8rA//ITnRvHmDjGlV2D/9rj5X5fLFF9
LilLWOR5y6bdpfKCKhx0VT1V6zrfWRf78bri77gxbn1jAeDC+l+uRgAajoq7bDUHGKtNwP11DDjw
y1kq5apG5qz5CoEAueS/7oJqNRog2q2mA/Livx4EpufVkjD9h0HBWs0KqETjD50v4uCtVoZ2NTVM
uBuK1ebQrYYHVPVz0Q6UfySYIVyhj/fJapCgSBglezVNLKt9wlmNFMC4sihfzRW8sGcOfnHkBWm9
o6neP5a/boz/VX3+v5LHgCEwvv+XIfBfVJ/j15+0/m+54//4G/+p+RgGEWKSvWR7wUy4KI3/pfnQ
/gkh0YKuCArM/6fUsR2QOl5JeqbLHoOoC2LQfypAtvFvFAAEGLaBp9Mv8j8DTABoQOL5J2sfESRy
zbwsghyEHv+l5aIw4mZwvNi9Q5fUjgkl580N/cXcAjWfpTutLhO8IIvDph645eOSSSf4JCX6neJ5
f7S9wnJCo7aeXNeYXgtPy25ww07ok3R0x2yyXV+w5emCOtKY+for66EECkGiVPOsV02sbagMKi1x
UwRZt2eCz/M7j9gzRyYoVDtW0NVRxDMGwHygSWc2kqgSpR0R23F2OPVAL+bB8FAAL2g3ua7ic8m4
eO4Gs9/P7ticzKBVX4sB1kL0THZBp7+X9PLtdZnJj1YUeshs47J07v5YbQ79BasPhwzPbNObZU6n
gy5re8cHpd1VEA5ZY3vjLtV9EF8hTXwoIphBBkOMOwdAAScdWNEXiljM13Ge1vC2jEiTwRbPUv06
Ex269kNTRTiSX0snC54nZ5qhQAJzkGbwOk2+ux31OYytUTzYuUad2tCad60QwAQRI6hGy7KzGGt1
dNw0uw208k/QNxyxcLxuHRjoN40AbFzW2vjZFV58nGPH2hWVUX7TTw6jKqc+as3cNtBt2voQmNn3
QABwy1ZqenMMX8Fez2jRaKSfhI0o/Q/THIheeHnKe1O/iky8Nhq/umok/tZUjTj34Qoz+FEJUmRe
6EhPAPVWFccKUMGOAT42EI/eMhEoYA8nj+s38rkZO3fHPpNtDApUcUDJaOA8eR6BbbD3dEXz/N3r
7LBnbKKToqOtMJKrXRjF/Tx3yyVWqR6mC0nn1KKlfgNw2uG3WDUSmWfv7bzE/ig0K3tUbleeHcyU
55Th6ZZQHlmuNFb3qm3aXdV109/et+nqggLQh0OhyZ8AsyN0YWUbe+Hl6syIlh0mp+rOPUAMGECu
Sr5S7ANhKdkrE1Wuks08SO/GQG2oN1nv6XcIffrGbQM661sK9qqwccdgk/hYOQBLkJhi02LiUCoa
nhXw8iOTCsPdmJq4mjShwVsXZnAzCsFxvpc2JgwmunYXqOmcNbwor3HlqVvm7jnhuSg2IxDjnxrt
buv7ZQA3uHDPraN9uYtDIChN11KlOGEZ3WrKBCGDAd/Cm7Tzcj14RZAqNmPr3cgY0VP4rN1KYmSf
I1zmncnZ/W/RxAscMjHCRBpTd79yNDYco9VbUNsWQNLYIylB3/sA8DoJq0LNN7XS7D700ZlPvlso
GQm4ZtsZm+49VsJ6uzQ8mV2X5FI/WbgPWb9dS+wKe79Uwwtupxo/ZYV/Oo/hLXlBkt1okrW5IwKf
qqWAf5JbM32B4gs6ElsKU1I7zlvKE3LGq3jeZspfnsepAYGvGqp5aHKKUroEWFvb8W3qV+296zaR
EfvtE7BR9xpYw6GtrOWimBiorPJOzsBljbJsTscsFgz3yq3vsVtrWDCNjlII6c+PdJzJW9GNMEfN
hs4bHaCB5nJ4H1Srjv6cpfGRChwP5EsDv4UjgzVJ/Za5kyN0rR4Su2nPcy7zkJunfoedoAqR+dKw
EpnFTaEJosRS+nFpjC+0dvdO2k11xP5tHkU3uJvM6ETIpt0EThsn+5accBRn8knz5Izj2LT6Rw5Z
8zclyzRJaN58mHMGam9uEL9hCY5wVcw0NDKn2OOfk1EWcyPXzaW/ydJheq5K3d41skqgjo3urc7W
DGGXG1FAUi+Ksay8W7WeHmZcyqE2lUQS7X7W0Esc952H4IIHK9C+jbzRNpNKrZBc9/CTx1p9Z9Mf
ce0auLuSmBpDlP4nWUSybahPh/0yUis0dhpwPnzi75Dr+nMrymuHKnpKA7cKrbaVN5hY+vul4hSg
Jn+5140suHRpS8MjvNNlayduuxc2J0kmVD/qCn+MBi+1vym6H7fKm/4OKz6p4J5ZbuJCpWGLIeCc
auggtXTUq8QOHdrUHl7JtwfIk7X7ToSGa8NyJWZXHxtWVky3VTpo3LCotsdlaX8U5YhdwQMZbsRV
tV/02vijRGKjsy7PHB/i0FSzeXBGVwoM1TEmscyYIgkP5Ai78LroxpHpAfRcS2XyttBnPuCKJqLI
y8YHJYvkFZQSSZpBdFRCVjSNlt1cbbQmUS964janwGq8U0J/iM8dNA4O3DexiPT6ufM067oswz2F
o2svD05R/HxF6PDdA3xJ+9xKDOCSgIwXGJjFliQ9Br52LVCPOSu3NUR3ay3gqxL/kE3usEv8vtxi
AhWh7sdn1rrFvsa5Buwt95GEMBUpylePXFDpbhC40pKexg+TAyIe21iAdGu5fatY/UkzXe61UXdv
lrHz/hpeWX62VDjeOV370FnCecTU/qzPNiHzIG44+Fj0l/TasvcHb9g2jjfSoJcOJ7w8f/Il749p
TgKoKUAXjRxED8NSYpKdtKQ7ZZzjWOwk9rVLqvp+WS2k2G6dkQDlAwYq8x27mzpj54AFirQ7vhpZ
ph3KZXTOQmb5ycycXW3lDYg33ECu/TJpyt7ouMS3WWXFGw+I/FPgJ3I/4E28YFAxwqmT2IWb+Ntn
SRCi4KZ79C3OXCgPh44Y/zm1bXUjnSJ5G4OOFXpH9ZtccCvZrrP8ECx4SkVV0SiSe49FzEvoDTr2
eH3YRXLrduSuupWp8RF3HBvA/WM3lfW5JFWEU2s609JlP5dNwYIEV+YW7te4hysQ7KjBjD/aYZ7I
HGftB6cUjrDBEKAumOPRU/mwK93uQ9HexzpCGLuEo2qxnhrLIf2jDQ5bC7BhG8/Pl1MQkEEokvJm
6m+8moA6cRgx3tklOTeynrhwdK98zjW3emSoKm6qxudR7xgciDJV+PmlrntjDwRA3uFS2wnXknt/
0ttbHKQELiZH26e5LXZ6aiZnD3v/tjXzgZ6yPEOpwyh9j6A1HVO7RHb1ByoX89xh+6Y+aD/JQ7y9
jtxzvF8uki1QWDitcaITt9rR6zb9GfzYLzddg8s0LjrX2RQlLLKNy/4jcupl+ltRVPLhkrClRbn7
I5IgjnghP2IQzS5Hp6jDudLa49zpfijygsaLpYXC5jUF5fOGXVS3cjLZx9A1hwVYwLvEa/aF887E
IbIoHmku5gB6x1jfFPmFuTfsM50eW2wVOz2WPEFVbJwW7gPonEybqe/rh9jS9B+fUNympzRnM/Ss
NWq3T7akYNoNo0e7JWH64OBNp/dNn5F+YlpKm8rEm8BH/UHylCrNKY63XjXIbsMaAgQwNpqQnUUX
NapEg2682HtrUn1trxm8NcegP3iSB9KGTUSONb03/k7SK6G0TdwQRrNk+1OYu7haiNo8+lM85IAo
Rvql/wKoG9l+iqoMxJM3pUVhn2LHz4qbfvKD+knNI+8aVp5J04C4VkzKm7zFoW+xOjS8MawwXERY
4gsvmtOkijR6THtixvP0LbFaf6mAV8iM4Lzxd+oPDef3bjZHeURInAB2jWTRMaBmp2H0m9tG8qfr
zq3fLa48q5jbHb+RfFKAgDEgEe0zCBn1JpFTBapVN27rbPKP9McsXMEc5u68wX1aMGVvGrZeX3Yp
6fdevEXewMhQWzYB7bVdC15yF16eJqR40BUAONyvMyJsqoaDXfb+ejegKbdB/a7h37Gk7lasaVYc
3La0tzi5zBu96vCS6cDWMxyFWxZCU+S4M+07nsbv0wtZAwgZ7VdKhCgCouYPgbozNHPT6GUR6rxz
V1igkNjLfn5XTnxJciAmG5327keWaEk0UioXh/2w6LezTMww72l5aq1yYtcKQHHAPSQBNfMUZgnO
bgObGd7eTUef4GkSef6U+GX/3jN6cmbqxru5WpJH4Szdzl/fbIh9+V4Lek5fjingcMSjarFQTfBv
B6kf57xrHuNY6H2U1fzRgcXaseja6tonAbGTxmhe2rQFvI5/962qk5cYfuvZpvsnY4VDzYxlrsUA
VYAiNIz6jRcI+YiXvauiOJaVd4t1y36gYfaPt7Qsd+QyJURxU30JfTIuWZhRv4mLFgfVpSjn8jXX
WWP5uYr3YL7pU5kHw9xzFOqfEXDU10gSJJR4GjEvJTLiFVW7vEU8ikBIL6j5vYOmT4ftpm+IQEcQ
XdTnwtTHxK/RYdPW03zfeD7swioos2ub4J7VwROyksnpEupoWdyaHoE6NunZMV2W/EyaODsKi7Io
3H0cYCeXL5OufZZ+vTzTsBL/O3tnttxGdm3bfznPNxW5s98R594HdERHEAApUtRLBossZd/3+fV3
bFgVR5LtKvs8Oxwu2yGLIMHMxF5zzTmmvXCEww/HUqhY63YyvSQ8Kgyu/EFfzrE7P2hTwZYBvAF+
0j695uqcZM5cV9Ca24WodEADRoIUz8kXPqEstnnsC8ywpH6ZP9VBVtj10TY5XOOFVh63Gb/CVA0u
jjvyidWXoh287EEkcWMSRXEYxirBpwBBAQi8yy50kLsxfjrzh8auZjgLyXbICVnFRXmvTS9tPpbj
00zBMZ+vWsvA2547vYGQDavFNdySQqJ6HA68JbVHMCaoQAWajSjY0/yfzOqb0GKdeJqD8c7X3Oop
TbPx+Qf55x/kQYWKsf6oqXg6JDAb6gqnMtSdX7PWZTUOcWqK4QTZyV5pkr5LYfT8RrKdRojRD74a
mXnXx8beTOwNbfMbOxRrz/Xvyw4se0FPXa/dyTkmlhHd/fk390tuVL99bw4gL9W5Qru6yon/YPnJ
RF/lum8Mp7KsT27JWdHfRv1fwe3/wRuAaE/oGj1Xd399A0Akjgy9/XCKDLhJ/NvR0k3uFpvbz/If
I9pfGNEM4mFYuf65JHlf5O1bToz595vCufv4v//1/e/8IUrq1icURAfog6vrhFpROL8b0YRwFBJX
100QFzD6DMK+341ofyZLWp/A/dgUAhvM5jeV8//99098q+aX//1jotq68Vd+vIWwfzl00MBnweTm
/R1HQBUOwIOfwge3LKXAFanEkEHpInblJNPWLdAkN11CMx1QZrO8D25KTBSEHzSF8dHjBpmB6VoP
K45+c4UeBYDUeZ9rA3cFlgdC2UoOKqqkTl8ipSEVzax/xGYwyoXoErZvui3caZXdVCjSLcVnt21d
FIpK9v1+NKN6wDXFGiZsk5GEnJFOi4S6yfsSA+BSdD6ntkk76t1UMl4rMU3E+cwSe6q/9kpwM4ww
3Vn9iNo3KVHOsfXOhpXFIRddPwQ2P+R2uLSUzJcqwa9LO5cQV1fv+iKL6bWK8vHSV9od512OB8iH
g9IRQ4oss2UWFOq7mub4ZbQbyuCUEsmR/hhKEdXbeBa1wOSLAEyYrkjB7S+A0Ns85mGCLYwirRtE
Ah9T04LfPO+yPnfiHDHo7An8NOeGXj3nMAjXfucdmQ700cV+/QTFYd61Nat86+DWwZis41osqMJ1
xvKu9lggrg3obvdFbKWRlcJAn0ie5xtHxRwpGbeIhJpbFj5hUY34XmgYcQ9zN+aIaEsWdcIY10OY
dHFI33BQj8wjIkuE7A8pAbIIVOAoELthwHqa65ar0rCt1940xLVpcHinldTGD5m7ZfxNVVJgTtSJ
op2AGdqZeKTQWGycNnKx8cNEcb8gZahzbib7I273ZO/cDsMu6bBwOaVdvIssmZsQb5OLEAXmBnW8
xn07PBB07xeq/BiBcEyKFTYV4m2GEHsvxmNJgJ+IXxQldwm5JBGVLM2cziJzg0KOl60OoYdXbbD3
vNa1loB0Y2dpxJ6/1XPVWZiak73LGIM2FPk1bwVtP+9GWxFAlbcxpVYTS3sbXoI2pughbyT+ALxn
hAeClBwPNIatlXdfGZ5IIMx4JM4a7yCnXsLeX4Pa0g+BmqsyNWH1atZy1dSVqvlLwNa85GouC28j
GvZqF2SFGtwSQ08Ohggq5A+j6VceKcMdJwz7FHEgR3RsU+tIK+S8z/1ZZ6OlTyuwa298jxh81DDZ
pST8QkL3q85yjrrrNl+oWfK/hmo0JRnZ35VqXAWimO874ZafMeSc7Ny1L+rKfvAFxWF8MOdrpxL3
nGsmoMYlEqRZ2hsvKo2ad6DUvxH41x8KNVwHhIAPdWUNx6Kn77tJCbxPkRPcxXGf3PkRB3e/KpsP
Y4AlUvLJ9ggAi9OU6RlHL3GfZ2b+XA3/ruY7x0SJAmVUaduYtfiLXRVDuIiTcTgC6TNeM3L70AKg
1gdsMHXzSi9atxa4UL5prhdmy5Z3Y5MovaJr03fAIvRyRj6Ua62bKonXwLEeIYCP4dKgyPPd8qbg
yY6tQCdzVtu/tUpUyVGv+Rqltks98jimWUIf7cgJDrpTkDCvUE7jOF77fTxuTCXejLYDs76kMXHR
YSjZtHZA76HbtdFByLB7guCtltB98kTqB0U2Lq6eMR2lkpJsJSpprtKXPCU1eRAC5ELSd/lBp1Z4
lqkXbXu/yD/ohJSr9KZglRlLgPVUWCqxJXa+E1/bjPZZyiVHCFGT/Si0AkVMKHFMKpmMXfRnTshi
RaAmIJilJLVYiWtFp5tfaZUdFsg92mochBUTd3fsV0Z4uYJ2OF+Lm3jn1sNLEkKnss24uDfSMmkW
PcofAaV+3aOQ0mk5aGgAEKiLNAT9ZhnmFzwC2cOs5MReCYuTkhjhO7dnQ8mOPjW8j66o52TZVKiN
m6JoAk5xaJheidxgYaK5srctWqpEUT3DuNMWlmiDb+jv+jbvc/fVJJCurWYuLTwLqKchrdm0EShd
NVcKq4fSjpqC6mpUc7DkjsQxHAjjMyv38uANdrgvZF2eOUv3q7bSe95ZJfWCx2gf7T6oCFAqOZhJ
P2X7poRif6xgxSrxGKjm1MFzrX7PlNAsxkKS9TCK+1Fp0bhU6uOs9OmU8z26mbyvesNGjboJ2qaj
Jfehkrqx58RkjJC/YyWEu0oS12/quOaE8mrJsd32XjvuitGPrEVBbB7XXKQ/1LTCvmSyqF5ona3P
OeaY5xI569ApzT5U6j1R5EnB1jC7KG3fn9oKJlXehCuLnxYOPo6zdkeQqyeY5XafLUvHgRbBIVtp
kY24pjYN5F31c9W4gblmR1Hs6TNkM5GpJYUdT1mC65QYtqc2GZXaaVgjEoCt9hzTbeURq+2H8jC+
G3x9bVmoNUnQhsPSUeuTababrW7NfNB7uOYRjYIm2mBncahCLcsneBsk/TWgVski8L3IWqEvHTu1
zwHOhtb/n8Pxv7av9xQr7Z8fjndpGuXgNn48HQsWRPyl76djeOB4Pg2I0zbWbVbz/NH307EUn2yF
u1PkQwkXUlHE/zgdG/wRhmiK0B2Xr6dW7d+X9qbzSbFFIR5JBwKX7vxbuQ0gvT/PV/CJIZET2yAw
ouBSt166H4a4yInYbYom3I8V1nMe2wUXKg7QQ1m57EGnUViATXD+lElFnlyRnFgc956N4bBhu7Kt
RQbC0CtSZz/PruWvOV/Ow6LV9fGCnTWz7gSfm9olkXH9UpH2s5dkjIN4Ofnqw7Hngx0ZOfOqReoj
5S+6TJ9JLgCzOsrYcVF+hnrezWJurUUeFzzVUg6X6x6KRbg0hwIkSOOX2Js8jZ61eHLfby7m1pPk
SGc+uxdhmbbNcvJsw14JtrDGURotDzCZOfcDtXyLrO9oBDC0jduArFtw2qIAmEqA6LGM4+kyhnp7
qgMjuypLfr52x0IjtuuNgb3IbT1gFRKX19QuMbAHQ8W6sJi2AQDdvVHWfOaF3h0OO566FNQWGzvH
uG40IRnGdqDAezXaJFEtxoGXVOJXi8w6feRoSiFuaH0NiI0/2MUkV3iBzHNnxOrEPlmrUBjn0Jlp
VModd61xxqBPVUvPpqulJzMfrraO4GunKUyFcnTDd1LU5Z0FPHzJejc5iCwjNu2M1bWvUTzoVI+C
ezRZ6zSEqqgIga476sO6Mori5Jd19i3uHbnpgfBuGhtaKFvi5mo48t32sXQJnzCxo4U0SjT8gyjp
iyQWs6hZ3y/L1N73Q4GDD87HY1w35tUc5XgwS3c4R40ORCIJf4uBdL/ZhTOsUFQO7G2nlU3GdUGb
l4XMVWqXvhizx7ROMtbBaXMyzCSkIYv8ry+TS53G7Ukbk24Zccd+xgrlL6zGGE8TpJdVOdo0LNt8
pxqB7ZXe+8HT7LkkFFOvIvMZ5wVrqDyOOXeXpTiYYaXvJxqXUv7/D0FnpRf6wwhmEvqRVxeWzcUj
Dsd+2I/xpkA0Olka+/64RG5JiI3fzVqXX3WDK9p1uvZoJJZ1mKgPK2vT2vBZ2dwXozm/siSHjUZR
UcgsRG8F7BI+Vk2zt1ZVkgx3qNrBRqu6gwO6f6+Hzn3fNxVRVScHllF4tK7EI6JknvaULHENcloB
b9L5JG2cuX3WkEsw8V4hs+kb3z1Yvepqr3Kswl18Ds36QSOHIejrW8nUuiLMpevcK9+b0nVpmyye
J0XYxC34NXPrdEMosZ3otjAOtsXhAl/8IZ0+tAAPaiEAd86d/mJ1Erf8JP1tOfTa/eBJufa7MljF
uvXKw7B5MMps3GhYRignCOzdRPrg2QIDAd/Ibdjq10RLcbA6sbZ30TMXZHFfQQlU687N6jva5AxU
4f3cRseWTusFBeuLiSBJ7qOvk3hb4JjMgFXH2XoYymiTDPG4tNAJrzTUpJfSs4MdvE2AO6wsdpCO
x0s2pvNd3iZQr1Cz7uZkdO6tuieGbQ67eqINfsX5Y7gMVvuMG17batVELbslwpwbrGgsDm54eqxU
rirB0ug8+YOZHQmCnjiJ/kZZl712nFk+xUimG4D3CZiQyD9Pphc9YAZ9y62SVWaF2X6OxJtT9ozP
Ya23X5uaHxl0TLmqy9Q4BGnOfsqwuaT1IKWqxEoRP8P0PPHYXYR0tVCaRZnI0s2nr3MnQQH6PJ/7
jmswmsbpq5xGwAFZpFePVU2qQKclk8NS9lCQngGVJRFtz4HtE2woWRjcIT2jhKZ2T9vUHBe7MuH4
jYLaggcvc3ltY/dbWWBuCAyCuEPopWzcPIFHGSgRJcxOnhU+1dJZN7JV6mycMGXkaBsxg+7xjDbb
TAgr3OI5p9Wxew7TqRHWdqI6bZ/letjx2aJV74kGbYGy2xj+2xiysXpIaq8gdlaM3jbpGAKPo1U7
l5EP7Eez9rlFkoFLjzVub39pmOb24ZxNzQK4OpMNV3+EsEJP3VJovmuBlCndawVRDAUdA+q+MEDJ
V5NPHY6M82DrV+1uAjz3EKZd+gj8xXQXdQ8CLaRheljKeQhfYQQ2HP2tbCtQj948JHG5gNMEfzaY
WusYmLXgsGuV7IrnAYx9X7IGGsy+7xckADHP8mj/licWujWQ0+G+7ZvmTAdfxRRKtLheUHhWYpGG
TDMuwLd2LzpUgLeq1qNXPpPJh5HbvcfXnT34vS2/6WPYQcZKfZPWtaR/0ZJ0PmW6uwPdiIcrM50P
O5ccwKPQrDpoEj0eYCBnO7vodxlP22XD+WFaTWmtvHc+7yJb7NB77vrJPrK3TT+0WI9xJncGrECn
jIaLX1nOM58jcl0ylGw6/H+cb9FPfEj7tEzu6mgc3xMkf4uHUUAAgM4jBWvFnZtNoXaOYqcBLm5m
9SscreRkpnRRchW3lrs0ZDYTDK2SDw7ryRWP7SOUGA/rFpflHjdXRh4l5GYtCzqG5sokvN0MjTct
DLBq2XoypH5P3eLwag/T8LvvhdVXzwL2wDjN9seXLF0XYzVpe2o7+3Nu87yhU6TW3i19ah4moA3A
c8GybImvlvXW1YbyqwxGqhqn2e92pWhN8pVRXLFXdKnDqzicWwuvMFvmNqxp8CvMijBGme6454h5
d4ZOFetkjdWC71yuTbfWX33Z+tY6j/RkXIles++61IquviypZYV0uczx8xDJ8yyGGDPEDWGLHvtV
YrjHaWirvQhbZ+WUlr6a+q4h7MEF56blvIQ0bTG8kPeAk0RdVQiCaiGa8iK6pl012ESPFCBhG3Zx
NK9GNy53jWvV+SJL8/o1qeOWTXrQNWIJ/7X4kkykI9ctuIAKJlE1/w7M0Lz3daxZpuH8ZgWh/OyG
efZWBE2xMUPSTyse8X62mOhF0pbQB3ki4lrUd5Gru/dyttyvvV2nRDpKAmhGYM8Ij+Zk/uYOmChb
X5jPkjRCtPAyc0RNq/EF5oVRbImq81+TuUu8LZiN6eolftUvR0o333rZAxLJ7fIrq6v2YksiJst4
NPTXbuYAuQ70oeNa0ptuQa5TfMiK+XPtZ06g7TFo+19wZeefids4DQpHOB66pptYumgaVJW6wUsK
CG4XB8kZYTP6UuXuKZh6csoZXVKetiYNhPNqauXFaqV+6jDFrwKZ4dGzydU+gKPQFp4I3Ds6NO1y
Yde99RvFBgYYX6oKn3NrQniKswHnhdBMMSFeRjqslSA4Na0xrwe4oTsD/eJutux2NZdmuul0vTsK
7HFOV2e/h7HRgdnsHBduJb6MRU9+b5U4bf05wLL7m0PN4KYvdHh2/DZnlYuxuvvQGBE/OWYR5PJt
9p1RjYwHms+KP0qyE/mCzQxOdy1MebSYKLF4ql5Sf0yf2B6Hd3pka8wHfnesMTxhUaDN45DUmVwG
OmfEbECShPfUbPK6ogkzkhWITiNIvjQeIsgCUyUWmTCyCYaVpeGsGZrnQ6KJcj/gjT7yE6ZHw4qi
d3+OWqLNbQubreo3gTTzXZUG5spI5pdywu+5FIao3wIkpbNZVTjH9Kje/WdK/henZOABfzYl5x/R
LyskhmT1d/4Ykq1PrrQJvMOuxt3usmj8A2XgfSKxwgnMNNlTMezyR3/MyOKTy5JIR7Ql1ePc9jp/
zMjuJ9g8MGY5E/9ttP532AbsGv9uRjYF3wV0A55anvFrpVXHtBbN4agpUtK4AumWvtkxfD7APLoB
npNkIiTGZoJq2tFuukwCyrEdWDD3s+Nb41JQ07MGPtN/uLi7H2aiu1+lHgNiCmQC04i/la3Gwuca
zuf8a2bTjs5Oy3gg3OZAIWBCu8d2TnF3Emc4o6jmcwhUe48sD9JrPXb9g96/ZUXNPcNg+dySjXwt
kqjXlnOfUiuc6OX4hqU8G6me0aaZ03UAI2Bk3zAuzJZSlHXpVMlvIXcxLax1BntmAgtHcmeKSJJW
bHT8VHb3inlg8mzxZyxLNdu2dVp4LiOlyQYEBEBs3lVSYfTokQqPZuz23poPrIhof47ajxM5Kd7L
pixfC6rKT10z6cvOTJsD7ZDDO2ub/JXeZeApHGamA56t6jKVcfBmhAaTcWwUbAa6DR9Q5RI6r04o
xhtOMySqM0YBtMbBoxQSwuTgUtQVJSfPzMYLzTDzppza1dQUO9cd4IhRmrTs8w5ymzXdDUbknkXV
SGMRm9n72KTsqcbMOzu2wNLTxu2jOZEmjJqmWVNTYG79uRQpdDy2BnYbuKt4mrsDJDBaJ+dGVPt+
TqHK6AEgNXw0lXtkGWHky1qb0mczK7tHSoE4SXUC0iZAYPElog3gS6vhLSsHGxRZLrXjMBNoo7/e
oRJgspbD6M/HORDdS5pMZbVUJNnj4NfVAZdW/02y1IJbPLVasmpS7Hm9lafrEkd0vMoHic9M4Gy6
Z5xlhyaBCb1Vt8QXErx9F0QZrggDgOTXmD7fVJFzqnKRVGZAl6fMxZaFa3TlkGW+GEEWXeRs82qm
7taPgtzdpqtC6yCMmCEh7IpwyyhMTGsiCmm0fbUdJtFfgzCD7gww7FXLg3pv6pn8HTezW28cHQ/r
QpiDF61Bcsgrwg8NpNA0Cu1LHJjOObQiJiaKg7R8IZs5ebfKwpSIFmR72X5lK2njgqwy+oD5PSaE
dpvw7I5xc9+IKdy7BKzlWhQD9n4/t7BST0G24nKlbMOsdIXKLEiLVvy5KAILVdrqijVOkfIU4zWI
qCTKuMu/jLmILahdgZQWb8+Iy4ZIdh/p/EeRi6BlZSj7KXbwE8tRT485KljecvjU2pnYIS59v4fD
dp2G3pz2IWz+bTU4Z8Eej8nfnVmvMJzB3JKPI7Xb/boZu/TV9/E9itTn9OR2xE6WSWkUWLkb+xFO
HNG6KRLtUrVvkuWN9JPFeH1syXTcWZDTFk3REEqnOnQt/T5Zg2flUuR+ufoNQYFFRFLm83gbVxEq
9PjsRqTS5coqGeYfrbkBNJEiYuQ2vZesooaufrY4Ql+0xFP0aDUhm4zKfZA794WanjM1R6dqoi67
bLqgUhi7Ts3bhZq8valJL0Nt4s3/PpeDajFlunZLfpG0JC6gw0VYhMJTFnN/qAlfZ9Tv4z0eLL6S
qVV3nVIDJLKAo/QBG6EgZiGIAq4vhCcavoxSE5SuEBKnghWO1iCU6uAq/SFCiJBKkYDaghNVqRQs
sX2MnjytJySMXGkZvlI1kumjbvpDO/Me+q1+iG8CiJCJvtGb8PN4U0eQSTx3Qi9BOCHoTAtBZFx1
pakAk3xm7Htwhjg+t8gueKdw3k0HV+kxmV489pGZLbLRbZeDEm4ASvYr46bm4Jv3tm5IYhMrdorZ
rFG6DwpQhT1/X5vNoVXi0ERD0p2hBCPRTDjULXwaBPiScF8HrhXx45XzK/605l6Og7VxSJ8aXEYH
R8lSelAbOMWVVAXy906zc+3O4qS7bPFvnaabutUUol94SvKqpklecXHhJcPlnV4SJY45sv5wi1Df
J1EgDnMmq7XW4MxalpC51GMWiAUwZFaLLrnGFfQyesGUHDcrYS5wgukEnplUQS/qz3MSdEvNxoht
yOhi11rFLYHMV6N6oaQg/eHWzx771PcvthIGiTQR+y3Y/Jr8miSzxypRQmI6+m+hkhYNJTIaSm6M
lPDoKAkSQBfLUdPZN0qeHDsuHbpuXmwlXcKC52waj3SUOXynRuK+D4wWV4/ycnouxmljTrOE8eWm
35zGz08UfDdKLB1aC920VhIqzxjtGLP7xxYZZtUV6ky6qpTsaioB1lZSrByb8N266bOyaJqlm3RX
LsL0JAs9PQM8ZCuspN1Iibz4GlQVjrVScucuU1Jw6plS7XGRhwfx1e5rzsdCSx4zJSLbSk5ucXlu
mpvGzONQ6c297iyFBVN7uunRtkJ6KolaQ9rd280wAbGIxp3T8hE5JrOz01IqA1b/OSf/a+dkmtP+
9JxcDD/5rIR1+wvfD8lS/yQAYnJy/umELJ1P+NxxWxq0srkGNNH/OSGbaoskCJWzYlIHZAx630/I
FvAvR525oQAS5FR/6xdP1Z97rH6hf0Gzph7DdDi9S5190q3e6Yct0pS1LbvnCLBrlY0HLW5gMCdG
ch1NO/nI8n7eke9Gv8FjjJaT3GSdm8Bz03p8t9HOzL8oQIz9/dkyW/85mbm9D5USi8KWEOGuuKk5
fs7zfwk1EWmJAu01w6b7PNntcOngTmF3nbIUwnLspR+9Eqn6qvOeQzgNiGc3Fau9KVq5ErfQanah
krt6JXzFNw3MuelhuZLGgPGkv+eoZQEUylMsxx5yaGVdEfxQ1bq+9L+1SmoLtP4+Ia2AUpFH8eus
JDmKqvuXMcAcYUxN+A0QE7odWF2IUvXonkuyexz5J7PhTg/G+9mtKa+VrKa/uZmmXYo8Jgbh9llw
6jWDvsubZhigxrGiK0zraIRxQksjDwz0qgHPy0y30zZ1/GYNuSV8FXi/xqXpZd5do/Z+C5Zd6eMk
wIRzYkDfozxzGw1pcActw9vb7DLu9GIszdWcZc5jFgZweClUSV18X+gAqPtGh75M+JPUrFXIjwnG
c8lWrXZR39KeBYWs26XhJ9W+85N4jW0bFjbbI8AY1SgPNXj922YxJ3lfeifIwlRCAFTurr2bVdtg
CostGNyGKcT32qWMsrRYWpjAHqt0aPcYGdERQVleCpkC0dHKPH0QGKt0zA1z/BA5UwHIwXb7L2nH
xh4HVOuxfCvwC4ezMsr4gSs5djq41AKwE+sU0OEDCSuEkTFCsCN6RRwGN0yB2app922cUcTthGNw
9tryG6j5qdvq7VxFKw1q1DdcXKm1AO2WDvgD5vY9rzl2bH1SHs8Qe+Ndb+bVepZTrFjwTv+Gm4+h
YqiRhlCjNlIza5eRozI3opAMXiPNZQ9z2wTxc6WDkOovUDkjsBtiZkF054o+ug6TG55Jck4i/eC3
awzWEiB/xHs7WjlxiqOOB6MASOZgQDsF+OlWmShwZlttjx9/cDh/KbOHx2vAX1nRz/VoNWOwHnL8
x8sWG0e+9XOh8EDodGzEnGWP9XOPgJ1sYItm3N50L00FETocLgs3R6qxJKaIRi+zZdUKfxOHybTQ
3NYA3CLBFQRmtkoTcTBaSbhBF+5iLKwr1tFtipvrOJeWv5z0GmVfz6ctS0ne9w4GMClUa/JXuVdz
BVp5pZ80dqHOqmk6iuVrn3gROI69kdXZOmL1C+VfDscOhvRqILp8V9msPQi+ztXBaapuj7kxu04i
t/JFVDj2nRPnxMhlc5lDbsykiL+BivgsNOLBqZd8UMpurWIH9HgRxc2T1hnpKR1Gd9nkKFXRaItH
uNo8tTyiJswlrE90h1UTuRRsWkPgLVkGkBvpkjOet2dp1ekygIi+0Ap8iW1wdbA0AegS8dKHfLOM
I723F8yf3raeHVJxiaPe7WJ4AugSrnR2ajuXCkcKYx1ijEZsXB0A6SseT8maocHeEYPN1g5h/3ER
WE13b3NOXVdjTECLiMSLmVrWFzez41WIV5WFcchs1LXuExpLdygHJx15SDU8UzimoPhHtq+96+BZ
ETmSYH7QMeCx+gni89zzbEwCDqjFbFnbDrvfcRCaHNdBE4wb35hpcM31bAm/n4asKKlOWQcGzq0z
JQEab7rDTENWsN+MPkxvW1btmsArrDCTN+UCAxfJZGatSZot5d02zJgblUOYfI9os+E9N3t2TNHY
jsuQsfAYsUV7iBuPxIRugyLKk5lBxNDXuldSZWi53aZuvOwL04h3DtsA1T3g1/8lJvxv2B1ZQKy3
D6KnWXZKA/3JkEb6rZms9tUVgfXoVmN+qSp6ZCZ2pJsUm819P7fejqVmA+AMZWON/zjloRtG3WNk
mYSUw8Z8MxsuadOs8OwZVX7vibKB1WGLh6axKXRp0TOabJgeA5E5HhFzEcGKl5zMGdaOjY2nXg/t
eNnHTUJsx+ORmQYPQoJwjgAGEpTuXA8nn+eyYzIDVRKJVOK34bzX0zLcZEhGeOdT/3NIBCxcQKtu
vnL8AyA9a310NPqk2cJ6qoC4iPG3jPLx5WyW85OJ05WQbOzWIGSiNli4VfOZHKhxnBFmjwjnUHpS
R4+53qrwajudeARhYICQjEuAmhV7YiBF4UuJ3xFIlzOew6ZANOPBVG35RB/fQtDcT2ZouQ1GQYEZ
dzCJEBnWDLCxa/eQbC9tB92H+dwUbftFrxx1uJ0YYRL9ywT9M98Sqa6jF4tZAKpdWzgdn0SJTtRv
LkLCYznx0XUnyGQrMyCYQn2cP7wWU5ufTIzBdcQjODQtJpy6HvxFEE7d3aBnT8M40sKVDNQYkVfa
8atMV1CB04uplCQsovsu0MpVBXz3P26rv2UH/iKKgD1fAU3+udvq5Q2dlTaDIv/Rb/X9r/2RRiBy
IAV9gY7tSbAmSsv9riULA5nZdOgtFD/KyIqPgslOFbzR022bfAt/HJLtT7ZlC1OaeKQsmCvi3zkk
/5yWsWhYdTzKVyiRE+jYHOMRmX84IgP9qjqNbP0l60EkLfNo7PCsNC2+naFqvv7wxvyD3JD6Yv+T
ebi9GIWuSh1XrW6Uyf38YoE9WiCuW+sSatROcF4zniaeKs9J1NYOjhq9fA0IbLzJPq63/4uXhgOj
SvngD6t55MefM9ISMbYUN15uXPVc1ppcg6B1xzUpRvFkeiPQ90avFUPdVzTvP3959eV//sldA7o1
WwMUe04sv7y8gX6WSyJTlzTTiJd5Wt+SpMbNVO6pJuHlxgzo5Z+/psE18vcvyqViqc5DQXDl5585
L3O/C0ppIEnkxlNu0uhhZM5MpYEh5XPZ2t7RihTwuxMdpSFh27UfTglxNdWYqSB54LMu3YAOM8gE
oJ9meFpvbCJYLfoYL8SBWQOMegSdFy9oKbJwNaa5af7tyfNTdubHrMzPew511TBAsn6x2bNAJ7l5
BX+4RL0BaRCrmME2WONaYekMbY38ysZrRvF06xQYk78sjfx5dvz+qopD5DKNwhr45TcGXs+NR7sW
F2iM4imHKX+HVBJ+0+MR9R84/NW2SnGimJz6rSns/r0Y2+31We+Yngs0m+vm13ullzLH/z+Ki6M5
4zVSN8wkaZoJ+kr8RZjtlx7w769FjA1PJy8IHPnnC8WfXA5FeicuFpz8q1aGkFv7SChKhGk2HyMm
sTdEGnV3KjQ+0hU3ixa74zlOcMf/+WX7908kJnUdUhPhI0bAX69aAx+5rHRfv3RtxU1iAasojhhy
9J4zXiL/FzeJUi+4L/mXy0T5889OQJ5aF7M3LnXTUk2AZ2leWgEM5M7Vi0NWUyNk9g141SriKpfp
LE4ZZjUCsbHQhoWI5+KgOf14DSqbeSXRDe/YJkrXh7t2DsMesnU+xdxltgdhei9D9sObP3/Lbg2m
vzxeXMDqFqFHm/yr90uDepwGfudNUlwAQlNfydxeb2/XzY10XNcUpqTewCMXc/sxIzKwDqI5BZk7
yWpb4gxnIZRYVQq+GTkC26TeMGbo4/XPv89/8BR0QcVCiMe/auHu/fm91kaj61k9igtNEbwht7cZ
pa98Fbovnqq0/qsrW32C/vQIdMB/sdSVJrFciFW/vmLWBkasJ1MDRcQsDnab2W++HNU/TABQpCrG
M9Mx3Gc/8n1Mln2MXjIMk3yMuoTyChN/xIdZwKeOdZ4AusZNENHvdSRnWxxub1HDpwY5gyiUx6Z3
wW3DIKP6LqIRDvnkxHReHP78beQn+PXH4ifh92xy5eJzIyHz8xs5e4kkGzIFl4KrZCnLaa5XsasB
7TPTCeZvH7LvZVETtyvD1lJw033mhxsZwr1apHxtfTmNpSRuZfRrPWvdTT8HWrslnEwFL2LKZELY
sf15pZsz20IYWNpnOkICepxpVKwXA7qIvcRjHjYrgCDcGSSBCPnQYsJyIk7pKGS+uXR5Gx68/8/e
mWzHbazZ+l1qjrPQBYAY1CT7TDLZixI1wSIpEX0X6OPp6wNtV0l0lXR9x2diH/tYCSQyEM3/7/3t
tkgv7SKoroY09JtNUCkTtR12xi/W7GfXVjXnr2bWEmrKPoAz1azJS5mnIf42L+dqWPxxuUk61u+T
KQWm/8ZJcYKYdMLWE3QcFLUVjijhxwHucd836se+zNNx44S+fw/OIIYNiQ4Gl7c9NMOqEJGCMs5R
jyytzg5eGoMa3NK56rIDWRQd9XGI2OpoN3NCez2wqGxFRJytiKY6cUSU93TKaCL4KMXUrTECnkP9
1pVi3UB3itfUqer6BoNmrtaTJPR6g5FePkZxz7KbMUb8GWMnVKdZbpsiZjfP1kBufWiM3F0lxHNL
rGayLgNmG7aATMRDzSrQkjFDHw4KLNwjpzTgm4XUeiYrzWnmZtTqWZmt2IIzqcve9OuTE9HQP0Nc
aC6NiczwXTQjqMT+v6Ac3CiJr4ZMdq9BmXm0/e3YRB2Tqo10KPEpG9+2QqqJTLR+Gk1Tf7EWeoS9
cCSWYOiXGdLkWiSEg/jSDnf2Qp0oFv5EtfB+m3cmxUKniPoFVKEXZoXZ8/NwNO7KvYpqQRUIsAUD
qzCpNMHmg3kxL/iLAA6G29AYmEQSQXh652QMBH4CzeC8IyFoIPg0JQMgnyt/U/hLqtGqm7FsYz/B
yBva/N2yR1vUaxACpKiQzmMQOodhz5L1FyMePIfbzdISYgrhi8GOMh+bHxr3d1WW8aThs1UXKOnZ
DDGDw7EPRt8BKzLWUNeikP6k0fKLzWHHojDPBNAMvmRekRVzRTIzKpHTorIgYrbhM7Bi1E+SLF2C
bq2FtY7HzFibpgo2IzYzonKilp8+G+onlbjRLUdoWl569tznUIwj0DqT/WqXkw6E7Eo803qXjyMS
x2+tjt2j13tMPC7zkO8WeIBVzOmZkG3o6mgq+XhIz9wcJ47qgm1d+NjD891kAKgvgFPbDwjwlv+o
yuUldXPmZ6azMCSHBfkhrZ6OfxNRdMFPlrDxIUqEf6H9jKCCQPBwlL1gpTpwxJS7Yyu96sHnyTXk
+uCSirO8lH413dnCY1FPDGbU9zmSPVxwGQoWUT9t1IGsjvYbZlseJWVn62EpqfVsOLjbou/RfziN
S1YA207aqiKZb5r3vUiWk9t8XRYZiQLRYF31ml+EIh2zsT1aD4NFTphtp/Ndn3DccJaUUZI0WZ67
iai9edk9zjbP3ipmvhSvJFfKYoIOk4rBgBO3/TaoeYHEpOw+zWwQz8Db5JYGRPutzlltGxk1T2lG
RC/qj3a+e98o6Kwp59OU5t6zPbG/X2xjT/hW5ZYeffqNxpzPs2A7RBfBMK9IKwTkWoWQ0bDbVpcM
I36790zUsmpYeNpKHYj8mO7M1GQTXlWEmAsrq5+QcLKaz5ltqG1oS3bprV6SfQD4VsemVdz5wJ8h
tK8aMUg3hiJ2532Dg85DkkGcEiD1fvihPs9DS2VKaVTMbr52DZIzV35N4fo8ipl8i0K4z7GPH2TP
ssMN1vZEQzwwgKxs68IKX3Ij5uLl+ytkhQID5jABg92AV4NvosbbwB3bb4Bq+I3qMGBzxz/KyGIB
Ll2akhuqfM4xi4tkb+GdZmCSfOXxS1/hIfWPfJ3qwhnA2CUzOl4gJjl3S4VMHcaRFbdbhqcoCdMw
o5SVKXNJJdymuCBvXHjo/bkeIwPwP/U5dmmw0mlix1RYIQryG9mhYABTVeaZdeivHqch8R/SLGjy
bdeYyR5JLmOE1ql4RivIM6UgzPd/nwSyHDQwWWw8lTxL5KU3C+fYSN6w2lsuX4xdsE6Xtz7vrPop
tYjnIDwLsD+r1IGwRH7VxMYJm7OQ8xxGtqCSTOJHg7Dlm2mOvGcVdLyvZl4UWzvRxHlEgjdeqZY7
eR+J7pRa7cWYMAUIPE5kKCuw6uxpm6i9kRNkjGOABhQ4f+MyNdmoIw+FsuQjPF/IAB3H0XarvY5N
EemS7IFssO73s5kKEjxT68E2As4AMuUY4k6B9TA6iofs2Ihp8Hekkly3RNZPXlTzojfWSEbc8g1Z
idgjtx4zkKoUaYrLgRfKCSxjy+EVjTiiJkzd5mrkSPtAQpf1UCGLcLbdskvTwcjv9L5jfF82Z20y
ourccJYob767FrW8LO2A9N3eLjaKVM6796em6oG8hXS0cr2hncVL7/EtsoRMwrrveF/LOEJfnJHB
aOqZvHTf0YjJkFshYMbh+K1JMl4u2wUvh5ANiQrtQMJwGeDEacRJ6DlgrfzmMKMQK7ZC9rm4m9S4
JM+ObqbXhjLFszstMwv/tXwsJ5NjK677Y9ZUBiw4GYz5CTYUf5p+nd3cW6aNRzcHfl+s9bK4wDdf
5j4SIox9FVlM8mxFouVI7hILSquFMfH+AP6Yi5aDO/AV5oVlYkVvwYrzPnZDcAU0dDo04hNSjxfF
MnT7Pj5dgO97pF/9HmWEm539PmCIBGavDq5AxB4D4Q7+HBCAyoO32ke6vy7UoA5kCkrcHrV4jjxq
Ke+jwpsyXgoQF8RgEEe3t5rSukrFUm3IWmJJAFaXFlR9UTITYXgx4IXZFCGUSMk4SZYvZIwFoy9R
6O6UO/L/zWyESOtEM3tF2qg6MOSsBxF71bhZzMrBGvUNKwy+R2dX1QyaHmPeI9ol61r4tr7lpM6g
Ng16hutuZNJ+nwHdrEOfX4U+D5tYuWX57lKekuOPvDbLAkQHNUJqt66HjkmhitQQ7ogLJRq17Je7
TelVTFunmbkuBfzprqDr4a1qjmqPcprZ+ImI703wPBigkd4LxEhXTYsNzaj1/WChbjh0/VCCSWhT
szqWTKNXyhy4C0HQIymWScVoN61Qq4dO9GxCIiOTjyjaccLX0/J9fTneELHk3/fBVFzDVn6lYYnR
W6btQeQNqDqiGy/GLErfIqcFH2I3eAY8jtTroUIh4kwsj8Q+siItoeO0SaJOskOZvccsnXnOSc0P
WolRT3ujT+H6EYoxQKaqcARRwz7iAE7PjttaFlY3URw52U8HOnblvIYfW57DiuaknJZgI8+emAzZ
ZBI42dpdsJ2mtjNPzTL5nxAPUYgkzoY9VU+Q8MbOy/xoVDZVGCpF/brJw9G4j1Kbn0cVNX9twCKQ
QyUIEaYCONKEGZlw1DL5NwN7nGLZ0jVxAGAuIkkEqJex7puRd2Y5KGc5s+zoSF5VGTclOQWK2wu1
T7HJrtgfuOHInU7vi0kYM29rYJ7Z94o9JquLrOU2XdZwyyBnNgxCRtD7wTAyo7I+Abqnx6465rTK
m/wQ5MSEQyOu5GUiCeUhuce6iiYhHy1y+L7Zeg4gpJEexRmM37X0bNZPhTr+0BcRs5X2SIAcuDIh
DkyREu4CWZEsmNu5ISGPDCkm9TokXReHV1JsMKEyR09u/fQehlth4XhWDa9QlzN4aNZkJ6MSO7Km
uW+tK1YgznbxwRZx8t0dPLO9EHXPG9cZkLRE1shL448dRkONZImrLLIycFGwajQJHNgwwbecb1ZB
36t91bWQFEHwBJxVOvFsQlt5CAKruuAbMytR5+GR+KnBshGGNieJwmNh8YbZIxHe9Da6ITBqkWxd
KR0t08H7llmYxZuHs4sA+LIwdxFBtsGWto6948rxQ6yAuU74UOFLzsmnuo9Qn/KGMDtz2tE7FsQe
vAL8eRuPS23cKOA3NEi1LBEGK2c6YPEwXvvaEd9gb+vveBqGtyqfWrbbqBNW7KtsKMhkvVlsyvY5
xZUvLrerNn0Y5lj/mjJttk01NSfhTMlV4tfBJkq95HNRd9E9SZLDtO6LHDBIK8w9JuD5Sjo13TDD
z15JgueTBEmNLTtlctZgvhqcWHOihK2135loy7A4eE/vZYV/w6Z+0+GhNr6Uzv/vDs/Fc9k+/+ym
/+OP/KWBcv9FW4dmNGVaWja2RS35r+6Oaf/LFK6NoAlP+9LI+R8dFNWvv5wBdIew1Vuw6CBWWbhE
/klLB5vBT+Uhge6JgpcfAMsVEFo870OdrQm7IE+jybuAEBVYa9vzLcLp4IyMzbpvDTZmTP8Yw8YV
B5YqvKrKGZGFEqaBNlR39B3vc+geRoGJ3XPUtDX0pNzwEIT0LNe9MwDw85tc11dZ7HqBv2MbULjj
VUc6aDyh0ffRfwBIAse569q88C4Ht2lfs2i8JQ3Ex3JnG/7ajT2fuQF66q5tIjhGer43Aq2tS93B
s1lm9RJDDh3vVO/xyfC2lZOVi3XKUQVYiCJw7pA3Qd/cpGCc7lUTyqc21w66zLahjqXUkNYXXqli
LAOz/GKAeaq4xOzp7SRze+lu+CaB8XNZbAkeCq45r3lPje+PG0NW41eIkmgKUC3uqn4GHqliQKUp
ceyoN5zYCNgsG4TF6CI/pqCVv3qtaL7YrYMhwKoS+VrJ4DWf5quANxbHa0aQJH8Jz0PvOdeJSMyD
lL617VKHOgbKc/4bRza3fUpw99qcZ3PTjeRNrZBZyQIIDIW33A29eTVaYjjQkyhu2LG1jxPb+aOt
5nEP62C+la09n5A+LJ4D0loNZlYjOXBKSr4xHsRtmg0DuO3KNq6h64IBEB7nymqyEO535UOsfURW
QV/dIKLw1wOgSBRPQWefXTHYn40qb4msoaBxXblRv5E1gqjCx5dNy0Bf5IAfh03SL8gfu+y3lFmA
pRIrsHNGRx9yN50AxoaN/mrMRQ2uKDf2ECL10Y1t/YohwT/GrVXfa3MOr0j9qC4ronmLvauN+Xrq
tTdYUG4Ht1vKO3/9HWW3O8RnQywQzHViYmIjjGiQbqlOad1GY3lCvT3m1cbvwiaVO7gHSGct0Jer
YSS5S2/NGIPt679n1P8nTam0Aya6/3tGvax6wiA/uq/++FN/TqpB8C9mQhqRyETfpaB0L/+cVCVo
v4W8CJwEft7SOP/vSdVxoP4FNkkdAdJTaS/gkD8nWZsPlHS42CNip6V8/o8mWWcpsf9Py0VYloXX
mZlQLD6vv/eN4A6NPeFc6ijKkODXNDWsO1h8mkylpN5VTRpAx6t986U1/PDBjyWE5KIMTwaoq1NL
IRrVqW9dVkB+9plL2Js9WDmK9CAzHoK6aDfQpkAwVGYn1xbC72urNPrvqcLDRQh3/ujaSJPqIkjA
FTOlVKYLE5fswoHITYRwVmSqcd8Vhj5UDdLJvuyn37QNP6wyPAHX9WyX1Y1WBAeK5f//oS+bIrIc
qqGuj5Oyphs0nnIfzT1Nha5bvhf3/cMQufnj2f7YB/65l7M8cRZXhwYwYgWclgvO5sfr2QbSTgh1
9XE0lMN2PH9ZVGvrBNLQb670c8f5/UqcTpBuErEiLdbkn6+kUQToljx25MFNu7GhrazkDCOOdJLk
Hsazu5/jNPxNc+x/+Xo+DROTRZtaAnjVny+amjaWlrLNj70XE1NhLA6CFlmzIHVdEPPxjx8mqjuL
bYkVAEr92PKNqDkkZZEC9DdHkZ1LVejd5FEfue5z+fDra1nLfuPnd4UvxtuK5w7lx99EJtQc8pgc
muTYxFOORDIOkS01TVFtAioQq3iOp+te9aw/bIwPkHS6eksYa/uPvzMtx4BgFBOgkM+k8vMThifk
zwSIp8emzxatQju3xIqG4YP0QEX85mJ/H0PCtCzByYZ+OtnTH/ZgqpG5g6olPdaW1rdVoNpNZ/AG
19jVYmDpCXJHvySL8TfX/fswEqbvWWh6PE8iHvjQGuR8PyaRRwB7OTawwgZ+zdHp6R6UCTEEv/5h
P1zLpXaPGhZ5ApMq0oxFyf/jG0lTZbSGWCbHxGID10x081a1qeaLiMTHT7++1of59v1agtAe2se+
SQXww4+XFp1nKIMxpGc9Wu/1mlOeOIO1+fV1ftZ9iD+us3BjPSYZhqv983fqvbxVHAYT8hzIlAa1
l/Kl3LlEvTg44j5OqE2tJpx5ND+AgRMOWkTx+df38GHsLPeA5pqJzvKQvtA//fkehtnKkkZ03MPQ
sjG2yHil9WJE59CZi1MVBWLDvnz+zXz+QUXw/tVRlPHFqRawhn7sKg+RB6wl9KFtA6T5rMC2nzzH
na9q9qN75dQkp3bGwlylhxD563CkonUcvXL6hiWhUa817oETOb441pazAy11/qJT4/bXT+d/u0/O
OGwNfHYH2K8/PJ5MOOGIgMA4mI7vvYD2c9V6aHKMsrC7Ro+NcVpjEEjBo26NaszO5mDD63YIKzz2
WeVeQFoIj5h0nStpeK2/I+qnSgEjSH/Y//pe/z5qF0mNw9mONpf3t5OYKQnjo1+YkHNikgyZwYPI
yGNtu+2vr/P3NxEcGz+Z72Pu5AX5sDYmhs1DMdrkWI0VhU4aA2QxZ5W4YK8u7n99rY/TOcMzwN4e
2KyOYlHNfHj+c9CKli4D0znBoZsoCIcNot5+jTU0Q2NdR+t6Ajloodp6Mooy2k+V6H7zYC3zXQH1
w6qy3AZCIZ+WP5sCbufDd85VbdDOt8OD349qPvq5zWTaycmpj1Ff61uOe+aLiEPY9kQvcBaq4zTi
f0PoWVH6ERdkcIYn2ffzDSJEu1+1TVoryosdEB47K/QZPiamHfD1dzp3wrcBD+VjMOf6jEiGDEvZ
KG9RYGdI/QNxMVCxrVeopu070WfevRfX5oEWknUZw8ogwbxODKKKRn07R6HTr/IyHq4LZXbPeUg0
ujbYxnE4n5EmTGX4Rj9b1KeyaNChl/TJDni43XaX+nFPQouvlj1CBZRnRW+ZhhwYnNeyL5xPI6ae
ZjWFA6KfFoLRWz507rgpCJ+Kweqn8RnrckHeLVOLpYbkpY+ZvCF6ijeMzYGNDoJt47oMTTiPIzXK
nuARz92PrslmiNRWpEE+hH4qXP5T0IwquMMqwHjj7Y+yXVZJLo/f1gBF1jJ3wi/xnzQG082Uyejs
L3+2FRW3QXMM7Esyttg1OAY+yMqZz6wz+WPTzOP1++MNvbHb2mVs3tZOE2fklvh5fAytyHNONvyp
cwayhCwcHaf1FvERs1VvzReq08xQgTUZX8sqY0RW5mSZ6zy39IGeFs9uRlHQrpVpxjQsEvdzr0yS
zuzILG8WYs2izedzxjiJz3BxiKVt/ORFmZLwuFCpOYJeT48XoQGLAmZw51NQDgpVnM2zLRw7ecnh
c+8svBrPqUBgsuKlyWH5JIW+FaMxIQvPFPXqoZmukQoM8cZ3reRr7nVMTRgugZ+ZQLScZRwWC08w
6PFurOeYhsBGT4vY0ioqvSPTl7HkF50+R+NMImHI0Wtede2gbwthkMq68KU2fdxiLUj5Au2qSEcN
gIgBtsUsXD8jQDFRrAeMXvJZUUSFONMOfcyJAa+p8eDhm1m4Ae58jow8PWVBvpUaRz9Foeka8Wez
A7dlARcklq2hQb2ejUrdAg5Njmagyosxoh6EcSrZeHZrni2n1Keeru4B1Wf4EHX+tnIX679XZueZ
q63huvjXhfb3WYIUiJr8tOhSnKcAmgGo7QJT2IzXKiOa1jQmDSfYtte0cgmOmxAFgQYi9YOnaj/K
ZLhGezufUkvu4hhTE7a0isAoh2aegUmdqF9Jx5+vlWeBWpPKkoMnWmIOl+z5Dra28lvnDF7gWk2Q
wyidTJthDtw1Cw4RyU3yyQs9GE5tbV/k9KrMPhPruivHfSaJpqbgvTi9KGXLmiDlRMZ3bTy/QNih
/UinNSVxfYPEo1zZADuOhhl8aRYDL6WgOkcFFbCq9bX9tXDckwboCZoyuYq9BEOx6z0MQ3hRlX70
paN8tqXaPZ3ivGACdpc9UmHPV17iOGd84s2tleTtyRgIftIaiLPfzEENIx62nSRuq7Gj9jv+rvow
WxU0tDIcQlB0kZOerMqtrFVoRP5lL3JuqMpdso+G2dafhHad3TTmpEt1A0l+nWU112yU3HgzeswX
mW/mnxTUpE+AMcb7GT3FAqoHFk8HU8/njDTDhWnk7+jDBd+AdqvjlHsg7WlLclF20WcVmXeBGMc7
f5znraP7frusP3iSqpqgvqRuipu2A1Pg86YBnDeo0a7sDL6bmtmLZMHEWlh67dojgJCpqERK44as
CH4k/UOdcvShXJVtCrZ5O6lNd9+Pg1uvVW0X163ZPfq5hv47kiLhNhq2YQReJN10HsShnUht3FB1
m+3KNBM3JgSqnef30ecujcYLlMubLgnHU0rSHsQFpJdfHUj04UqUsL/WA/PkETV6fMKKA2PBHoF4
6aFgYKbsHTgi5MZtPit/W8yK3BdcQcj1hqfeLYO3zp0wtHmlZT/YhfA/TyOk9L0pEgNawIizsOrZ
j5F3eqi1lleT0XiLtn9eO1VVr42u8Q+coOVBTpbdrWpE4N9rOwi2cO/nU9M5Z79wzbMMFUhFV1qX
iKpKtjClD+cgl7d52IRkRjmhw+E/jUkEiJX1YBAMvba6XJ74UeFFCEypLMJYI1FTua+TNttbH6bI
cWrKFi0g2TABHXTo2CXiozAS+xFW6M7DDQOhKnEJqG8rIMStA4DBSo9h2thnnmCyceBYNUNo7Qch
GNiyPHuUD9ZhIe2bqMnFAcSJcykjkB+qJso1FI21QfxKv8bU9S5HXPPcL8wtJppmPbRj4qwRVyg6
1MQy7eOhtKGpjEDCozaEd2VOzlVvBtW1qQmNoghf0eNtaX5v58yoXFpTQ75HR+A/CdLZH/hq0QWW
qqAigcfNj7Mh5+8dx/FLDL49hXADrZtTy6FdQ2xhTXfliGSgGsQVJ/Ylg5ySajhY1Sm35o63q6vP
Y1rkN7Unumt0U9PBadpYrhMZHIpJq+MYkFc4kPJ4QbJAeE57artuNBQvS940uXq1bD67mH13npdm
bygpYebWfl0dAS1QS0pz9ei39deCj96qpkL8I4Um0QpDxPBs1m4KJ8RoydCte/ayqG27dROXZOCk
cGaIZKOdV6VbfvFkmxX262hIEhbJ2sFgK512W0bRfPZlX734Vjmc9JQaG5ro000TO3o/CyyVbpB1
N5Y5tC+pypizm5xVg0lA0bddDy6RYuJTZ/al375iPyfiwnTLKX7DTtKQGYYskhe7o9XsdMZb48Xl
eRK1fZWMov8EDHR4cVUSPEW9BB23wGzAvpFBKFj2sGf7xZqKSHkwPHc+IRYD1Ft4w+e5w/pmZgVJ
l8EAgidtUjiTpEqs2UVFV7M9+5sOuc7aoaGOgzmfHO6qm0geSM2zOyY5HtORNQNo0Vys8773AO0S
idCjHW+mgxUuLmL62P2mc+2K6WwmOSpwUpvAVGFjipYTy4hFdYhxmUtmn1YbD0kuzZ3MSNKpWRT2
jll3p1on/WvN2YgTBmSHkkiRt4Ym8NcQ/weMP7Y459ivbZJrbTUdPNMJH2dhO8+GXRtvNlHll2Gw
sPZLnRJ5zMdO7iQ/WcSfr+xeqK9h7SZsJ1FdNm3yiY0xceChB1wna+485zGKFiyeZnoN85BBVTya
NDFXZmDc+cOUrVK/1Gv6Vjtq+WhxS6x4+FSL1cTmhNDhmBChEoB4wBkbh5xbreWUvGS5TVCEwTkZ
lVZHyoS3pLYZ9q73xu9QM+Wes7y7bpQtdxnUgXVWeCe7LQhtTgYLrW+/CyKiWnFBGhs/ZDjj4LAu
ZlEQsmVhUOeD46oP9vbcZKuimPM9rKfpvvFICrX7IDqn5fBm1CayY03IijcM9gmZhLltqWadEjXn
B2lSHrCnAbN2rfp9HXfmS9bhV+WMz6rDRugEuceFkJU0OzRg2KG7Kb3EkrTPSEVcOWy41hyqPfo9
0/XomRZI0ck7CEVYnlmQWNA2NbFVAeJotoI3k9WaKC1T2idd+71TiIhqo9J7y0sWFJX8qmaj2CFY
9C66mtoBFP4jFCXA18Zz4rm7Koxn9inyCsnzqTCap7HQ130WnnAqfqpVeGbKpWCEHPvCU/otbaJH
S8IXtst9zW4aIDGRzGZCuwn24srvyMsWJmEqamkHGZb4VC05zGZlv0zSYmNlREzysX3MPdVtpG3u
0r6+mGJ/xGrrvWKnQGRWUNWGcsKJIBr7/rN29OtE3JeHmmvX+Hkyrmc5R59NujnEi6kgO7mqRnuL
ABCysrO39HZoki/TMEHB7OJL0Xwyg6F/aAJEknGb3PtOFB/8UWZr1Qz9F8NW6E7GAWQ/Z5hLxApA
Acmt5TWfTbr2if/Fa91ynxSNF2zaeFTHpPEoj47oOdaICeJpX+EtJhBFZS4uVdQGMF0NtYsLvEEg
qL+ZHoTxk1HnFHTQibSBubcHslguuqAgexkICyrY3FbL59lNlj7DZPBGChck1hwjXMJy549ZrVZU
NV0E1CZI9B2phZAAMvZDB99BTH2FawtkY2tUKWxbSdHUa0eOnKSNr1Vvh09BlIVvbYgga8VVaTEI
SACKrQgHqY0dVByLIoZ9v6mYXqgzLT0NmAXhU0/AzDY0Gs4YlS1ADOnpqmGNewyacD4bJNquQZQZ
225uPPMqNUQybDs5c+zofaalsU3R1lnL6cRKpuF7qu3xOvVmCIlWpndWpLJTnI3hU1QYFLkj17fu
rFZ0GHcVJ5FID+YLclVPnLt4WI68sqvmdSzqFl77wNYBl5q5ry1HHdnb89HkaxrQsTigb8Qc6Z1v
Ibk0QdV9RVlH4oxi+7dy4/pGKJB1AAXQWQF81yz5RztrWUhbJzw5saAoQBv5HPQ+NYKlU/N+vaF2
DdI8PEWSh0PPhtTbPS6X4sv7f0JUM2wlj2N/5adyj5tNH0BU1s9tAXN+PSmbKgG6pOtRs+1BErj0
enTp3cuMh0lnWWCy6IjWWArFZIHTRpmqYNNn/GOODo6UMRwme0NyizgGyOnRSOi9QrSfK1wTRztJ
+UTmEX3bUni5EUlufSl6k1+9zEzueZzUUYlyuskm9rua5L+Dznp9nup57ojm5nu5IPMfasGxrxni
GmX/nDZ7tmqLdq3PfbUZsnDMyMCkKkLxksmgR4YdmogGKncQzTELsYcx/k1tIF6O6meKf5hmspSK
YqAvpELtBTFMdpRkECmA1Yx0tesgIruXedOZV8IaxUWVajpkWlC8CnV2eh93RlLq3UDGCNv/Ln8E
H69vYySqHJNIy+T+YrAnRkl1DQKHq2/zfnkmeU+XzeIf+a2mqwrF4smjSLleIo7PNvrDfbWU4tq+
1GcfNPY1zIxgU1WJ3nkuI6BzF427HJYPzFPvPkL6u5UxijJ63tTzF1XPVPrml8Lkj2QllhGffJkF
88vTsryJAWs5/nwe+KAtamkpyBU1zC+xJQhwQXgo90nLuI8NttcW0a68kcuBn+TK8E1j9roYUkaT
o/lQeOrVM6XEEn5oaQ+fOpuGvbTG8DTEYfUcxuYE3jvm1TFiXmHXIUVLjF14Cmures78tjvKZjIc
kJBDbmIsz0PrjsMB37C0PcpfYRRl7IDJ5NqjObYvObeoz51cHm9Biuapr3hM2J7suzHrgPotL6zd
ZvG3Qhc13oiES099O5zI2AyPHSVXgO+B0T5rmLmRSUUOQ18KTobEUybfl160wzq2yGWuu/q1xDu7
ljTz9u2gcNl0/DpdF/KyT7yBYT9LKhal3HeKbKgIAdbZoQR+roshfFII0wXKOG1d5EAuiSrywpPI
F7Fpx8lHbEqmw73pCIoftEWDjVhGwYg25lLUgpICsh5ysQPieVaj7BkliNlesM7Uz7QiDajlcc07
XSkRbipOp6AmmR+ly5MCFGY8aA4Eb35Y84Vlt4xBZRKX64s6PCWRvehogXMdDDS1Gz/wOfYFXjx8
DzzOyWiErelLS7Tq12kI6EK1bMgVpdQ6Ig6mhONpgzC+tNqhvIrHrn9IzDH4Vg9u+JaQ+HMaBP6X
FbEO47WbjM1uFv6MghX6yXGQTfiUekKUq1aBJdn4FQXuDbK/av6j/Pxv6djvpGMSL+MP1fPNc/f8
ZyTh1XPx/T//4/yclN9/5ALQ11n+xJ8iBw/hl0M0D/Z/+gOMP/oHf4ocfAvGLOuHpB3ts2+l4v8X
YpbwFhFQ6PehWgXEESK1+IsNgPwBGhcdQCIPaQggf/gHAK2PTQW6CRyY+Rx6URKW19Lc+KHBP0sH
5NW8KAjCLU41MZ8BWPzwNH7f06eXh8hDAN6nmYNF0/pwCVpIy+ZQasKzHDDZwYpM1FXg8Uj/W1zy
/3GV5Yv+8EUg8kwTLgl98MuvrfG1mr534jeSgb8/q5+/yIf2pJ9ULkd3LtHrW9+8nZNNo19+/S3w
ui+f8mPLA2Us7XqaPDYjw7I+mpXb3AA7O+CTEkapXivav+OWCcHesq/VBxHC3UVGxuyZ9yzRrdnv
ptaZttB/rD2GynGf1Eo92rF2EGnrNt2ozr8ltWEQG/aixL8rL+F0oMyN000DeSBheJ+QFhJTYO7T
h3kppfmpn1603kB5vaJYENQQS4MW4q41HHpST2Dm4LdkQfM2GZFpZ8TfxEY2fbXyElVxoCBTMDZz
/8IMtEd/CFLTKhZzfDYbw2P+xtCqTQqjsSEAXEZFP4E0JdYBhnp/2UPa/wRRO9/EdUxKs9+8enbh
02ss8O8YzbBpfY1YzG4v3czuPk3l7N6OyBbRrPv5tkIUzjYHnE/eW+6uxdVDaG1tnQNO+Fsy96bV
xDnuzvE7PoQF4dLX6bytdGDP1Dtb6xwCWz5UFAfWUdXHt2E6jK+yAyc6aIfocC+Ew4Tvlusl+vtY
euGXuEbJsSloFnyiOSkc6J7Wd6UmI1/TRuvejMYlMgiTWPco7SSIkWFAyBgGkw9aHjAqjnPFMb1b
0ZcBMDwLb1PUYUfQAXUOEF+gl0PIL1hmSb+mZNP56z5Pjas0cr93pFTSru36b6mePrna/i4hyT1N
NvgjtzeSLyR7koc+U/jFtNdYeywr35cdsSSWrNGHtDGnVUpzb+LYQG5Lb/J5xcR9pJOfnQop2kfY
BD4JkI1/UQR9zIo8hlsHcsK+b8cFmUTgelQ6w0aqWu1G+pf7yrY1RSHPi9aSbPJtAGr/v9g7r93I
kS3KfhEvaIPka1pmyvuqeiFUjj4Y9ObrZ1G3Z1CVSkjo+zwP3UA3qhQiGQxGnLP32mzEcy864jkz
Aw5TDGDOYl1VabvHbpIFqZP2D1k5dw8t+B/Omn7DxID/eZfjaV0RXJ0daWuD3tTKboufyr7xfG4n
ZmEj3BTUcjcma+d1S4hmekhp0+xUjvCQXAVIB+uuZjeEUSyiOZfoD6kEMLEC7OrcoKhP9zFplnvD
rsPvIdAC4HamFl6bg0+NOYtpaa1sQ5L6QaHvZooJtp+iCesqkdrHSdUVhrvlcEOw40H4StyGmqXt
GxVbt65RRJcYnojzrtgfYdaED+v0Ot0XChCHqm4xp3Uj/CaUteH3lg7kylcDngtL6/AC0Q76bWNO
+015q103EE4vaoiM32NfN7ZRV9lQlcn72GoNZo4QPSr3I4SXtQFg8TOnV5Oum37MtxiW9cBojCko
QJdfone3Hzk7zATRefi6sPMae8+V9d4Z7OGLZ4b9Nxk68Z1eVHrQA3ISxHGNbOvdpKdQS5Xzh5EB
q6uKrrgmFmR4rS1LXsku8m9G0ukfOQTQU2oajphEfDkXgxlNt1bPwTBStXeL30G+YjEf7uppcb6l
cXs9NpW4NEa2003lOxeZ4hRmVE6/Bn0kHhSZNZsWcQjoYip1a0c3GaDC6xOTE0S+Qo0/Qa7AHGfu
SgLq2dD/L3d9OOi/bVJVi1WclzHhM33605lFE5Bw0WwzrcCTFBo0L+Gw7xQe0H1bYojbNCppCMmK
7W2n2xXZrAL0dFxW8ePMji9aRT1gc16aWGxSH8kzLcX5yG8bPZpGOR+nbKoI5aPIlzthUq1TIYlG
d4rUP3jsGHZlmgo6gpF/cBqfMxJniS3ROtq+jrMEAJ6wmBNUCTnm+nq71ae6Pvz3VBlX3rQLMTdu
3XAxPpqE3K/JKeE+jOU8rkxOSbcyr6vvwLBalrE+u8tBeO3jlJxeDPjVN1JQSIfESR8Adu1/oZGe
dyaqk4u3M9NQJjk5mIgs8CqXxvfWlTQcc/buvxvMb89TA34X0RAH3uWIZUrhQG7kbIRqpKAY5bjL
KRhFY+NR1+69jO0oc/gNhu5tbCNaOjPLkPT+qKxQhenX3WSyd7fypbCWtc2LO7bNhr0vf9SuLW2b
wFm8ejvOm01k3lMVZutrx+VznxTFvvU7uedEHm6T2dBXqbYQ4CrKmPq4bPbL7hWCRHuAxeKRXNil
zsYLMz1Ihyxj8az7a5+iM6fVGIIbTsnkSmRjzyGtJZaFbtkYlNT2zZVHMeJQwzzGZO31xRHWJGcB
twRcu9TI56DF2EU1ZxRz4JOa+GCMjf7lrVNLkCOHhzc5p6M8uXcHweFlVh3DgvsKj+PsNSuj5kBb
upX2SFYRki5t5NF7For50qUM0uVW/PPtRJgtp9WiFs5FCMORQ0qDjLGKyK2oQs3bsxutD5bSsufB
T/y9lBV1iEpoWwfENz0QKgvRW/1o+dg1Ph2QN9jLIKj2WAZHp9KnHRNTU7q1SKHCNo05FtzQfITu
kR1nZvQaERfoPFuXv1K+4Qf6vs1jk4n5mYkU3YpYi27atPOJp6KNI2zEo0mt5N4Dx/GlZUParrrE
DMngk9H035OfGWrjbdtm892s6f2vXobaU7EE+MxtS2aqp4l/nlPWjuHvSeeXHW1r2OlvnJ5FYBBB
V7sF3ExnAQfQVnPG5KvsGu/Oh/CB+79zXqxusl/6WrNfUkdN13ypxC6uYm0zJYm2obZADZFkuStw
GfU9Nlq5NfFSb0koGK/f7nrr0JkvG8+7MRcYt5QlH74mvXBqeqhViZRedvOwLpmIu9Ep9QuXHsoW
OFR7KKbW2ipw8ZSLdALtQtefjh3n6BsQFNGBlj9tl7e5PHsGKh/NxtrGeeNixkB47TYy3NLGIIXb
hm6/4tyX3ehVWhzIaBJf/DDs922ItA5oNh9D4gx5/DOC5awpqThUFMCiAU8exgPO9M5sLGUJJA/Z
NF6zKEwHU4Xyxq3neYO/DxQzHe/pWUfbQ97gjPd7BopH0Q3CTA5clAQBN70Bkq3tOovil90V1BBx
D94a7kBdsVbjTeU2fLqJ4oEiihUWUe9cuNkGr0dIlI5B7hDfpv7g17QpV6Hd0ABrcwmgxJXlY4cS
bdex4LAHoiF0ASqlvakoG1L2FD2qaAo400AqS4WGZIfcF6oEgcraY6PrnLC9omfHbMPmzXuqgHrU
8Gq2jkpX85s20+srKv6qpwphyPx54VZsC0VlyvIT4/ubGMIuaHDbw6B/B3ZOAWVMSrAp9qIZomu8
TVCH0uVC71NnrnsUAwmvXjvVoE5NSiXW1COUKXzRjyCwUfIQYG3Nd7qgHUISRk7tKOQ/Hm2tilpS
ruL+sms1mJz80dvUwuZHAkMVBg3w/30Cp+VAdrbYDxUGR67oxo1Hc03xI7425sRs1l1SPJCcU2/p
XcvtrGJt3zplS5CUM5nfJjl5Kd+G6gHCImK5LNEu6JjddmpyVxC74/WQar+8Ci+MYcsvVkcrLCcI
65LLyAg8Llk5naipd55XDyQLR+Y+DOkbkUzVXiD+qZGHVbq7ZYcY06hy8NrG061JLWKdNaL44Urt
BzW/mxH7zM4ch2LZt1UHLwZW7s7J41DG87r2tChgtdpzI/o1glS5iejj0wfzvmgS1TtOmpLuXFNB
XBkWpLNFw0H3WnrsjiIVxFVcr1SOza7KFCRg4UsdVXil8ICvMzzoW5HkKDtLq+/w0qTxt6jrnQAM
F1KfqRv7LfHI5YNCF48dL0IQtSrM+CJOhbqVMlNftCiTK77qxVeUXDTjeheFmIFMZpN7Kjt0/TQf
zcTP9kQVdIEWZw6Nwaiyb22vnm/TSNQPCizpFgWAS/9vrIuNmIXYjm4drsM6jvc5gRq7vso4kut5
coxSA6+l0RIyWs/FheFrFnXd3PExSpeRNdAi6sYsu2jkd7b3xlfiqr0rw+9afV2bTnnXVyleKrPs
BhyvwCJg7fj7VIubXeshiTCLgoClzNdoztQ1T3Ezhs53O7arJdp4nm5so03vpNOWuw5LxFdRs79a
jUZsXk+e3+I5jd0j9BX5AmRMD1cVnOxnfflCCqNQlLy9OBil7C7ixLOv4qJpX2RrOQEA0uEIlbu/
GLQp+9HaKVKDGFwCLqg2vO1dVfwsGhjPvTDsV5oppckrotyjgRPosm4ppwv8AhQ7e2lz1m2wI01a
az9Z0i229PcN6th9H1+X2vQr613vi1m6kqb+TIRolM87xFrpOu2LacUeb6aVEpO8vepIFtiIqWYl
S/M0IFaTGFPh6jxevrbHiVMFMlJrxqCF37NR86ZJikctpy8lMd1FrPIrCjdwxnz6VpmhXsiEt0i8
oq5L19ituo3Dznhf+qJ4LLOivGzn3DzUNR1c9vMF+ghIDpnyOrI1m0ErAo5LQvs1tTmKkQHUrgEE
5rnVCFbh3OntOcUMK1NLwieqoe0lH8X8lq1i+joaVvmUVln1RXUEse6V5tCkSkJgB/u+XDD/RHOY
HKZaeWdbxiDXbzXKrBaECnX1kB57s/sVDR49PMo7l8CF5IXFzvaHVFB7JuDpG4Kzr+eyBwbVWFq+
b5EcrekKlZcQbmC++pVqr+niR9cpm6FVaudpA4PDqRD8CPRpNSBh3v+fsOngLvNN81eda0LiDdv5
SDhBd5thptjYmAuex7qx+HBhpjNkEd410L6+W5r6ZqfN8A1V1MPcoefaudRdN4BKjD2xcKzsSrPI
qlySE313aNfow+p7R8+X8HBC1UTc6bu570mOZMYHmlfa+xjTIqmpJLWssrrDqwZAKCDkI/pOCZrQ
N1bCFZSDiKbz6D5y1OF7gkLxW1gQf6Ei/8Ue7eFCV4a556eYiOar9sFO7J9u7tU3fdlOuFrCnkRb
xC/ctym98klx3Pe1yx0DEryvFgM59RVuCnyrF7eP7cekJ2M77RJe2NqPV4NkTzXFBOM6pPS1Vmze
cgZ5ZkHObkY1i2OFxGzVDq3YqlyGr+Xifc8pjJMfaqXXArAQAfIapxizZnc7YmtcR/0g7+XckJRo
andFUbSH1puKuzDRxK1b6dFGpMK8Jp7d+m1EYKPLdFDbukuiYwjN/EY6Y3yZO5nzYCukTSgZZ4D1
X1OJPTHO8H2z3G57ZSkMqKMOyK4TYLhRFZdtVu6n3sofWlbcVTdKBTKj1/d13j1GHREdo6sLSFfl
tIfq8C32pRukUcwXi40gGZCuFhSW31+ylXOPg41oo4mqjP1vKX93bdonm7xV3y3Ev18bryXFEahB
nH0v9TTVMXl3IfHzYbqhWgIKIGrMx87UxmmtkZ7tXyc5EczrUlYEuVt1qZxdJceZo1lc016f6vxR
Fj5Bhc7k7+NkUfNTwnpEBvlrHBEZ6vgZ6Udb9VGfhx+uw6nByc1izaaKQ1KFomA2aJ8ViW8s6PpA
Q5hy5P134GWL5wJFzdoOYeazK8w3lDt+NGZCJxfvJDIHvq/TMATdKF5djiBQei6dWr9jDyWonFEm
0jrP+GH7+XBhl461FZVFISUDPx+FBkgaLfwdC8u5xRds3jWj/7sabe054tV7MmHbxRunKSv6Y/UY
bhoPfLomnXKv+2MHmqaSG+y/JLQgSv7EqPC+CoqBz3UEbj7f8MxTH48Yc1P2mgfux16AbxrFuESV
zMlqz3m8+ERp/q6y6y2jQe/VPQIpgPH+XTx2R2dkn+TWwVSSrK2jkwZPAu8jj1S++bjCe24o7GZQ
bRwTSPCpol1vhKL8aHBhsRc9jqnNJyPtjSu9BaT/8VCnFhOC7nC2YdvDU+cz4km92sgcfcothpK1
7C6zHPKdqFO2nEzeVRWNxR6Q9vRvi+QMahqWYVGHc/BvnAxKRjvGb3KrAjB2zspEi7YSNSU7zqT2
J9d3auNZro8XmhaGi13QFifmgIzFf1ZKqwPCWy0gZoBdWNy89JCZVDTJt6lu1WRQQczn+KrLx/GT
8ZdZ8XelnvEti/6N8JYezcmsmSJbxXoWNYFXaBTgIWRgmR6ePn6Iy0WcDmKZTMzF14Ylw/x7ao4G
n4vWN+ugbSndukPMLiJyrfA6N/U5mCcAGX0H/L6s2SR/PPS5+WOZWBV1qIELP/rvoX3HHo3ItOql
SDKhQXNAsadLIdjV9CUpPGIHNsVEZH487LlXHwIwe3OerIn79+9hrcYXpZswrFul+dEo+icojnMQ
CWat7zJ/Px7u3AuJURhvDdBSD6/x38NFdaUb6IEYDnjJY2VWew7/I4mfrv7JKvPOVLNMWMvH+skJ
nIXmlFTqz/M/z1LM3fCjeZubU9j9JElgXGnQqPBLoHcR3qy/xiSOBu1AKf7jyz03acmmFK6wLTyo
714a12pnvACwc9zIvnOIzLtSEUvsx6Ocu6k8wqV9pdP4PHXX2nhSOrtg6XlbBWCC0oog/psskFR9
8vzOXZCNcMCzLarymBT/fn7Z2Ml+yoEBDUOVb9DOfRNe+QnU/LMxThY1cmBNwYe6DhBRk6xZ722v
+MzxtrxNpy868w/oO1PRcd9NDj/1htps60Cxd72KOt08mkA7yNEcki+xxgqDRElfAgn6jYK0dsDA
99mK9v7VA5+O5QrNou5TujhZ0WwoQNaCZg4igHKQL1qxJvCgIpk5RfmjfLn5eJq8v6+MR7yqzz4K
L/bpu1dxrPImTD9BATb5whbTHaFz7idbifdz0aKH7uDih1eKUPbkBQc62JIbl1cBURLdulFlssZT
cOmm9DI+vpwzI3ERnuPawsDX5J5ME79JknmavDJgaUO1pDUXJJA+qjp9/nicM4/JcG1TxzC37I7e
UmP/6HULVWSWX7tlMCf6ts5fNS9fp5lcBFfHj0cy339jrb+GOvnGUqMSi3MDq1DvU7iXNlHpg/vf
tEksWb2cnyaSX/YA3sN6UxF8tNGBtHwVHFm37UzSd0r3d282lNGK2qIAXtgIvhwvVcfWItg2GuL5
KoTWeW9X0kIsSreIc1W7zU3iT49un4/XQ9lRwZ7w7a4ps6WrQSTzJxcKfuf09eMLTl9P5wWAS376
sSPIRrN82XFPm7h98QupXxu9dz8JkbwWc0foRp7TP81RIuF137kkodKzFgeBLyhx6MwalcoQEz8V
IQejVhC7XRb3avCuoMDOEH+zatsgEl9VCZlYYZ1a6DCHEo1WT8SRlmrderRLG67WPGzaFo8e46Qb
SnjuZWajZUgzPyQwsIw3fjSsZzcaN0SR5j53y9Q4N86N/t1dhF0fz4Azcw3Ul4GCg28WW/5lk/DH
XAuLvmL3MXFfUiKeesMHdtnLMYjSGpE8mbxD8PGA7zc8lrWEXjg4eBYA9snriieh7wdVlIHvtaQA
JGWxrUhJvRSWavehF7WXMaXXRzD20SfM7TOvL7s5XZCRgWbl3ZmjJjldizshcQ9O05deEG5Y0e95
xKie/vrXF4nAg9WIWgf/nG4d6Yty3pw6GRR9TVcEQ0dNuZZAJawm9QF2WOKtGxrsYIBMivYfD37m
OtlXkZkHtYqbfGo9dwm6pOwkJZxZIJLVIB+jxesNN7X+19sAcPW8Txh4OV6R7vD35KEG1EQYR/MA
y9HLNMlhY3pQNevcsv71NGW7gWAKYRSnj3d+cdWUZRf1XY6uoBs2s6DwaqU3w+CIHYWnn//2Bto6
tHn2NzYEBuf0sxUluZJ2XnFZkMoD7LyypIdIT6fJl8T6jwd7/wIyGFsbtgYODe3Tz1eFNiQWcOSC
WbMfY0t7wZ72Mx2tRwSBn+xBlnf57y0IQ3EsFVwan5fTPAoA0skkNYQY2BK3FrVSv3TI3837eTUv
bp7c/Gw3en5E+D/I2JaX7vTzYivXw5CcBZXRH8EsvpZgKK06q1D7ipxEZ/OTLIj3c9/W2Xgv6DSg
FnR7/56RDrQV3LduFmhdd5zyPrDtjAA//ZNh3m9slmE4GpK1we7jtKAABHRMEn50QIbiYgiX9kGN
fBE/nhrvl0pGATlosDKDpD816eOQGUnJM7KgtqhoUelBU9r9dqW4S6uWhjqx7RZ87I8HPYmccYha
YFQWDvTtDmSGUzQDmWk4AGKKCb6Dj33IwXiupcqQmft06Wf47SsyJ7AZYJgDlO/OWD9ko7v7dqyi
Q04feUeU4OM8OdU9QlzoAkqxOVi2BdViQkAWJ558E8gDjkDnk9/+7IMB/MGMA+xsnz4YJAlxTmcj
D6hOy206+elRG6lzfnyPzs6yhc/nG76J/PHkG1bYFZ+RqMwD2bo5QO4+0DOYmG772a7lzAtLbA17
W9YhwRn2ZDa7uSVVJVmIRmUhZAnjwyj0cffx1ZxbgeAVUoYDNEixY7mnf2wBZrBFY9RpGeIhHC29
y2cKAyCa+ib/jl7/3++iOTMiE+WTsTCSTk+oeN9Fj+Aq4+wY/lzuXZ2Iu6IOXz6+qnMvDzBG4SLJ
5WBwOo3HhkDRueTlyRPHu80mgxZb6Pyk2VLu6sjxfgw5hB2qhc0nn6pza94bAJLC0ZlDD6VTPbbs
PgNjb960UsNBEe1U+gx794Hl+pPRzk14jj0mk52T5bsiGTAEJKRYlwMVqWxfCMe9G0xcmR/fzHe8
lmVR4Ca6Jp8jC5nzybrqd+bYOZTcA68b9Ock1ssdSaXo0VKrz+nNucNTanjluivb/qaaZHbt5K61
jz00nTMmNhrLZPcZFR5z/BnoMbou/ex0a5y98+4Sq6bz1Nn//D2R67DRnaEo+NqMNm2Ctno1Wh9S
oeU1h8T1XkhOVWuXaMpLIq6S52zom0Pol99iFB2zWNyXQ2EfqCL5KzFpauXHXMfHN/LMu0ZPmy2o
61oUF08/iLnL75CMbLcHOf9Us9HudIWYMszRr0yvH4915nYYbxpjZynUsuv++3aY0Cd0mI9s7UPj
p07BYVM4+mszkW3o+nJJVxTtJzuMMy8dgeEGtlNOW1zkyTTp63wa66jk8lLnS5xE0DhwMdHHAH1r
4c58quqh2qDG6IN/f63Q5fylIsUG8XSltEFlJrXXlAFntWs8fjVV6fyOajzBz1n0DJ03+vf7NgZc
ygCmwen3NHWPdwUTqF2VgaZH8LaNHlWCtNq7AehBUAgO0h9f4ZlvDuOxh7L4sLFZPLm1RVjbcVJy
a8c+onNh18DEq7LaWChi/5ehfNzvnmDDCK7r74mjXDtpC8kRzfBLeQt5HLem24qLpDOMT5avc3OU
rCWmp82y8q783SOJkzOVgaApukeoHr8cp3oE5lmvkqi68zC1/+vDEQsYpgsTEBntk9MX0BjptZnN
LIPZnNH4ucN93dUbRR3gk4HOLMyU1HUHvhHbENNfnucfX1U149bTQ46AeeS8ROO49+bq8ZMpYfEz
Tjb0f41xMid8jahu22YMBP3Gyk4SdQRR49ybHYFKYT403EVY6s5QK2hjafRUDrWLWIhebefVGcW/
DjWkTOj02kSYapZhAGzADZ1YbX2cbTu+M33SvuWEQytUutwXhOUQUuJNa2Sw4SF2PJoUOqx1x1ho
RiQlG/ezXyC2kgY8jbJo6r3eQ/V9A47dpLnO7rBczOFZUt/EZALuoQJPhxzD6HVvxcVVr9V94GX+
I3z2Zs0dznYFtaJ6FSMUDBAnQtEdZrUNu9hBLJwNl6VtJVCO0m738e09Nzdtw3UN5om1UEr/foKg
T6p2EsxNZMKv1di+kh5xY1vazipKTLVD+T+8duy52exRvqchdDKeE0+ysqJJBm0VLzWn68HMDkMr
P9m8vi/5LcRTGlvUMinT+SfDAByJ4UH7ZHHr2Z1SSY1m0PtRZU80oa8QpKw7x/wW1fKTI5N1flyq
tNxRDtenGzJfgcFSg0NNpJzmLzGB3DD2be0Oo4ueb9HMcMapnAIeQdZXm5xsCZrbkoW8MvsDCVUr
Jx20g6V32s5obbkOEYYy4dSeficdbD/97hg9B3Ug/2uQNNHGbw1B7cWdN+TSPJgZPn5vdkjjblOb
mKkZe17K7wP6Qf3C82Hcpl4+7+GeVTscXfx/MgfWcdOmWxd2wXNlOZ89inNrugBAC+WWMoO1QMf/
XCMSvXEKmRGLDkBsoru0mgZ9nxlt/8nMOrcW/THO6caoVz2J92CvAs/JdcJSREe+Wbz9+HVZFpvT
xUhA66OvQL8NKunfF6NXpiorsE0BTSdvPS2WRd18KbMYTX0zfWI6OzsY9UrOLGDX3217Rc1iJHPe
FS0WBSfReQ/tZ4cCFC11+1ny67mFQFD252uBZe/d5jcnFkykqKiCOq3vAKKJNaSUlzKvf7UJmoVY
fHInjXPzYul5c4BFQkDs7N+3cm5Uzv1ln5aOOTSR2TSO3lwPB5NaPMlKJB/ZqsLxrXzrPtHDOJgi
TA1RmZACHnnZzi/t6cnFEoQ9I4xAVn38pM/+eiyIlJGo3/qnC+Mwho2WxWxzhkr9svzoOTb7h9xC
R/I/jON6nBQ5/i6Wub9vQ9NrU6zQ4wWcRBXVnPZVTtqwKbv6kw/puW3rgralxLL8yz15D63Bx8GB
9jJo8YzEDRLXQd7VpXNMPeMGjP5jkfufFCrOTeA/hjzdsKaznaPR04tAG8Z91JW/fDtH3C6Oddl/
cuawzs3fBcRNLRrcNrWkv+9jO3i2mke3YJkxp29trH7DBBRrUDjemvJttF74AOuCFXmbVIvXQDMW
ZWaN6A+00Qu49/glrKBadSaOBVxt+Izitn6IZh/8r8zzNWR2bze6g/fsOayaAK0aBFNaM27mbClt
luZvfTCxs8BDGJX+LS27a6Q4atuy5Uu8flgVk5Vsu2IyHxSiaz72pvPJbDp3F/zFqUuJg3l72oDN
c9U0En9CMKv5MLezsWp1+wXz+AU105c2mYZPBjz3iBdnFkIZl2Lr6W1XKRmcBMUVQVLBHOhVV6vd
G53AIncwXDWLJv3jF+ZNO3GyBqOYMblAXheOmSdPOtKmnC5pXgSimP11PHTiwY6Nfi2tybmIyzx/
hocGh8BGOflmF/BiUAxFNwOnQtK31wbQep/chjP3nc3GYoEGDs9xYnn5/tgI+2Ly4KBYeQA60t7G
9SSuZMy2cUrL5iUFHh2gi/z+yY143+4Dac7uhsMPZ6Z3Z1/CeGYV9rzRzRwiZbUie4cg1do1ISFU
MJetFTMF5aQDBjGq4/VETwbnhf0Zitg6s1YuvnDkGDCzabSZf1+9jjRCFG1S4FtOwai8+RoSC/QF
2mrpXHBn3EObokbGYgWlLKeIbGgFfVR4Iv3tYA36bppCcBNvfPl21r+wLZb7eGBK4ZjKdoj6nD2S
/F9EMaxYsvutLdJ4i1bY3tSaXAJhK3c7xp278aILs8ysh8yS4w2vLSa0iRfhJfY6/5jr7lcdKNgn
B/Nz108HDA+6u3ToTwtHlNvSvGktrj/PxgcwpWhRxZi8JIYW7z5+6OeGQniN1gA3Op+Nk68mTSd4
5MtnCQhpvFGVt7j5RpWR15xHLx+P9fbcTt+0pfprcXrlM3h6/JeayDvCzTgc9MB4Vi0NY8xes23s
Q1X2MFZz48Io9fC2Hc3h2jS16M5sNbglVq72SoJzefuF/j++4RN8A7I8jxXn/6EEzuAbwHe9yp9/
Ehz++Uv/EBxcZ8miWBrDOsdJigMs5P+X4OD/h90HuiNac0udnyn3D8HB8v9Dh5eZ7dvL1v1PgoPl
/oe9BMcriq22y9fQ+jcEh9OvCDkXgjI5oRc6Mpp32lWpY8gn7hfwQWQ4MwRzW17Sz52eCmPEIhU5
n2EQltfkz5nNgC4sZr5Y/ObvK8pgH+NWm8UUjCPbXV3r8faJIdn/8RBu//vz/kyCOD0NMgqC/EW7
6rA0vvs4tnTq+sqJx2BqcTsN5ljdZWVNFIRrq62uDfnKaChx2VWq3TeDOz59PDwZEO8ukzKliQvR
9kye8ekxGGQ0tJvJbYMyF/kI/zSed7kbY4VGKHE5mnFN6iuehD0+CCimCkjmAqFM2Ck1dFkf4Hga
pIhB2+PQTNbRKjKwJHnzkO0mM+PP4v4ijtDKNeKFR4U5GCdxA+MGyf30m8pCdm+lHiBX7EhBbOOB
Dl1RQdx0qi+4iaf9Qn9OVioyJioeFWvbioLrHOjVaDyiyVPXNQTDR1AHOCotWBGDaNSrVxSJjs+j
n37HDVfUy7x/zjs57Zt0lJehAbIAZx6JUkNpyss41Cl/J5P6StgIf3EYSTxtwPVs2ZGH934PlHjT
N4pAQ24VMY8RmR7GOmTxtfYm7G1gPG4DuwJ72uNUknvnjmV84+DMoCzjIzLDRYa/xk3quzLvyYfu
F5NG2rrw8ATKoJloNQoRxRL0ndTHrDOrO3Bb4RFJzrgXlZEfKmRGW8Nq++cUjt5zlc7igadjblHE
gLA24fV2Yqx+TCVJIpHLbicZ5PSEcLX82pH4rrAASj0QC17DHeASWa30L4VBnlJVxdPvAX/ck17z
Vya9bl4EBo3LcCTWD8+e8djBGH1J20FejiV5f0XBZmZDLpOdroiC1YqV6GYdCXKuto0i0W+QvbmF
iJrdKxHjdoFyDQahrH/YIf8ZZQgE1+QezlEAOxSzid1VP8aG19nT2mkvki4/lB4Pd3JJLRy7FMBb
YyHw3uqCXBGFKZXKBfxfF/boXjPC7D5CwgdrNa6uCc1wQBpH/a9Mn4CKY7SldqbrLBpG+S0Zq/6Z
dsd85Vc9P8qKp70q+HYZI1fsD5q6DrPlZdcq50aL9B5JJ9ci7JREWT8u1j12omLVx7L/RbjBtCeY
yr6JbJ5EiHhsZUs1bQrof8QOQxf9TU6lenVz31mPeC9g7Y4QwLBWheG90MPqB83n+UoO8fRk8iHd
A8bFhFhX2Q6UavtTT4khTeAhbUjKATWncW+biOdIShe3epmiuQRJN9Vc/YzPKYLtyJOwiZbd2wbz
v0ae8jWP3PCYN9nXQWs6OPB1cRN5v+EmQs9KtELEHJALk7gq5xuwgeqLiWnlOTKZm1iusmRv4orc
2Hb+zQ7dHvSrq4hScJiUC9FqjHlQGKrbXVjZ6kbBd77x28G56aaQpMukUV87R5TfMK0xW13s8bUZ
lt8snCQXKTyGh9Fb+M1aCjbLk0P5GkGWQuZnTRqODD/bvF2cF/MSNGWj3Y+Tku1mTNL5iipt86I4
ht9PZUvKLcXYHGSvgcucJOW1GPQkaEvTxYccjskelzTZDrnQeUxF1rkLg7z6YiQYfSEGkEUqTKu6
bgXGbvOF4quRia99KYf2R1J39tcER1YWBb01SxuZ5azJLUK7obuaqiF0jkNkdfY9nmzcuYTkPhlA
Adal6GK5MpwR2WA1ix3z0IF4SVEeePRIgmPfyeuuBPOMM9A/klF92+qNdlfq+b3mdNd2oYod3jHn
boZ5t3Jc0L21E4EADq/hXUINp8YXROYcHwoze2poXG67hWHd2dP3xAMob/fdzyw2i4Mmox8kTMSH
eKYfJI1OXZZFP2xzhwhHCiTtTyIgq22UNBdjW4U71MYGbv3M3xhgm9e560SIGKLk2p7hp4PE7ad1
jY1YpN5Ry1S1SfJKzivlh9UB3Q0qZW0EZ6rjjSiSjJpkkee/IzWDHqeGCHq5sac1wWb3k3STrVlo
/kUKveOKEv2AY40XFsu3cZFM6NQ734vIS+FBmkavH3QIzEHhYixWreVty0Ez19BjeS3lgjjRESqa
WqFfDE7iB11kPBDQ6u8orjSXhvStfGty7380ahjE2uFYinJx5hly8Gj7ACsvQRrGAG8/BKfZAFqV
pt6h4fQNqqQ+aW1OKKrNFDY/rHLo9oTi8s3jA+7tcJL2q5hYvW0qRXVPe9bA0po1O1Rb8UgTTgMb
543fPBJZVoOVjRdyXKxFeZZ9xaVUumsximkP6x1MKB1tb0N2BOqS3rbYIVr0ggwT6mznkB5OndHU
NxOLCDCETJnNSvFeXdl5oy7A4sO9MHXzgGai2VhxzFvVbOHiVStJwWUFDNg5KlGPT/Ngpet6YRfQ
hAqGfEMgeQnHV8yvKtcdqm3F/KhSVWLHb/xgnB3/UHThdJtk1rzpw646ZoWy18LMcXuJrF/lQ5Rt
G9uy79yGEvOScd+tohontK488oZ7eixL4sDgWNOGoKz0iysibPL6NOzscMKV6ffaroJiglC2uMsN
jW85cKhDklijtUI5uYm0yH+GsmPs84QZL6wyPvwf9s5sOW4jW9evcl4ADkyJ4bYmFqvIIlWmKEo3
CIoyMQ+JMYGn31/S3efIRYUYPte7O8IhW6KqACQy1/rXPwSjirbhFLm3Ncgf3teTcSYrIjhZcpkP
OuOL2G0R4nMivbb8ixjxE/ID/yZU8N7X7jTh2FvAG4Okk+S3TbdY1w3TFnLME689FkvkfB0yf3ZX
vpig5xKf2h2TGVP2dWZl5l8NSsJi48JLUhudUH+9SBmum9JorwayHr9OxZCSd5Cn2Y3bx91L6WQe
CQKdO+oJXJBn4qutnb0mNIRIaOsKFoqhiMD1EzF+r0lYX/fFpOuCRn5CcldsIOtX9RZ/jvRoKM3b
RZmc+Sy/MrmGP9/ehLKrXRi2AIerqRYpAuUg6tZZWou72Y7S/ZJUzXe7wdoQi/g5188G3z5dImWZ
wzmkQyYy0VU3IWHybM5N/yPAA75hVkILvTPzjgMH9u/8Sh+NW+RsROeGqQPvAOkZN35kNhGx7tot
MElLPLYbcbdgP3E26qb5Go6pk+yGPM2RGDMJWpcUecnG9VTzXTUD060EsgWif05naNHy8HfxJVPb
ekAs3v1oMPAKNuT7cn1WqdEkNc/2ljLU+1PlkrJMF4wYW4xuvskSu7gGuK9uCpwf9q7ZESVST2zG
bUYkOfHLaO0T0XG4E3NvnKs4HB5T24nv4pJKoxJec4qXt28RyifH0LYmkZR6UyaX4rXHO4xMBJ/y
JJTSumcbrH44jUcXbBBHxKlNRIsX66TosuXraM+Jq8QyhsckxZNyZUkjqLBIbueruPTmo0ni5zYZ
xmkTaz1oTbH1FZ5pue5mXf6iHvrq96rAjoRLANiBeFWq+RWhQXqllqgm1SQN8audcLSZRUTiMUHi
BaKxUH7AdrB+1UPofCf6Jeby73hgrY17dxwb/T42bHmIgHB1OexXa5nJFkceXd47MtiMPJhv3dwi
Gp8qbvbQi48aGusSw9Yguf4m5G3gR/pODTgQzV1iM9nv3ZTKf40ESdz5Xm9v4x7vmdmlIExC7mwf
m+rej6FdZ53AaKCvv8VRxcKsHHnonHE+VlMjn4bBde9whVKfJyruD5Cadzil/rJai8XMH3bWOxUh
6E3uj4bT7Y1Up1B0mOjODS+aaWXJnTGw6jiKWGDWyIrHLAjVAeeUDkKon7OGutnHjOeDxK43PPaf
ja/DXNRlvsOsh1zEC6AyRjZshyl6v7J0MIOHs6A1sYO8WSZjvGrbIdmwNS/bGaCJ0ISBCipraF79
RL+mML7O2eTKA5IKLAQjUf9o0sL/FHgxYuceI7bIaGsiTXvxETsLLPVdM4u4JtC8V1yO9PD4nyij
GAwovTMiKYX4ez37BL1vZUkqb036CPcSZnaYOP4rIVrjHtOseGdY9jMijS948zgMmymXDDHFmwFm
/u3Y2u7XUQe+p4uTH02zdL7ZcD0VUrKmGo94WAQ4KFv5xnQxzU3xH74q2Ur2cYjZmmkliMZVSb1a
lCSktwPu08qZj/BXJpIt4W/XeoexMa87j3Hr/WlgeEpWUmwiKK1c11g5nU6Yd0lv7KaaNMWBDQyD
XGp2mmX6kjjnDxFsywpp8aNC465rdVUt8lMFb5s9BZn9xsWf6ynEXnnlmilAOFbOW1tFJB5DsbnJ
BlyxR9KTkMUn42NMNhsqC2EX31qH6KdDXyz+eCOjKeYmpeR6GKrr1VbEeWKuh8aJCvwbnGzAsgRj
P6NzN1xQZT/WEYZtnXSwCvG9pYivc0qaTbTo/xBR0Ecbs2NYs45SCJ8jvLjAPjLh7HAPcFTDaUxN
35pJVhE5kXDFcRXWW8UmjAeaopT3FfZXxkyRTzttomqkEekCt/tiYj2yxmNCrDtBds+6DHFIVi2N
W5C4zfc5G/Jdm/bp1TBSXZn5xIrEgLrfJJU3PPZp8c1v6R/JJWq+BlPhpJt21nEp+t6F2srgsCzc
fA4d44yvg3NtcXB8yp0xvYrgc1brQPTFdU9YxrMiPOjZnS1qQ7uw7RWvbb5z+qC9pxMNbmZpYt4y
0fR7RdV9qQg3+qJws7g2FbtRr3u7KgmLdUJMyrR2l0JhEl9Mw85a4vIaJya6lsp3VtRO/qfSaYdH
0yKRCkvl+ll0LXbVLh1WY9E9b9pq4QToa6v7YmcASlIWzQm3dawYIpfdpI+qYOMEPZ1R5LoI6mux
8I50JFRYmKDwm725yJe6UtyVciEDiu5wJVJ32TNHlwfZSFA5m4HaSoX6CE1Ktksx+wBApS2foEIH
N9YEzIJZYHgTW017SGe/uvFIhb5i5jhfVaYt1nVQjY+MQmnvpzm9CjQCxKSyOZU5+JCf0iYzlFxe
A97SZZsGS/M198r7UfnNd+zjabdNERMw62JnMyVMqF3+0srQhbP+1srVUTwBBLJ2XTP3u5mdieBQ
/aoqvb+beT5tCJ9ovgmpsBxtyww7D2Z222FMQUZ085oqkwY+Ua78ZFYtT6bOKEXezuKmiisU2rE9
H3NYZWR4tBO4joNFBcAqV1f483GJMXhTI+ja2zJEJU8hEVe4D6rBmG/dGMTD6Wb56Q3xqRyWD1q0
Yu3hIkW8E10wxlEp8dMUVAVzzpsh8iBoaHjAiA1uA7RsIslJRVu9AXlLiote3gAITUny2gZEFS28
btVazTHFyKTtO4MY9MpsVH6WDRQovOXzUNstCpisWM/LAYcpvK14xPFkFqR6cUXM7W1AnIVXEFIF
EFxETBzQjklm1ECOQ5ixBDGys6ZthV/kGiU+FpQ5FnoUPGYL8MVQlZkPiCAGXvJpcVyAMtFP8gWr
AJLVzH7+XGF9s4rstrg2NLiCoo1tjY4eY3uN1OiEg1VAqUHczJLyN5U2YI9c2OIci49/w2/eDkmV
g91WdeKSS2X8ZZqLLpd9g8dXlBRLsoNg9ffSJBFl17hAQ1VtRWfTKqqbprbzDRKV4CboO/lUW5Tp
pBeAqUHfrW4mJCV3o0unhTl4z+Zu2N0PNGv1NxVT7LSmDG8mn322nhJuYSJImDTxEcXWIx8s9HIl
UI5Hed5jkX6j17Ns9TaMcKkj9rAAkQxTn5o3b/lxDtH5mEKneUg06k1dok8BGrRvVsCScJeh+zFI
fNQTK4rvfPIDd1ar1w/mRbgRgUMWHpcTafTrrbwNQhBS3J7yczmNoEikSm086GAPb2eD1QMBD0Gc
3Pls+eBOgKijIdw7PzYER8UUBjcypAyRc24/TC124WGJz6FHWiRJ6Dz4xMush8bDnywdeJBI8IkQ
KszqBp/Z6kbYFLGlfgYJ5eHXDtJjs2uXmuJ8stjNiP15nCfK5CYHnzPrwn4giZHNln3sCXe65isS
Glz2GTCu3yDBsQe0DLB4O8SEz2M2T/nZsZs0a9qcfKdzK3eyVhQnPc1OyYuNr4wDCloXvBSzOdbf
CtsAoJ7AjJ00olXoKZwdTA82NuDylsOexfO2zSqfuwFyREwfCfJf6Opnop/sUvcTJBYeVOuo+xbQ
5nPjU7UbywRkMXYjN9Nke0tG3qOcRKEvpjc29HgOa80wo7OawMvsQpXpdeUKeZiaAhBRb5UItuxt
mzv5HU6+mP96qQD1wt/TkSHnQwJkwjvZgk4jytAhRRZKI+kPf/k6eq7nqxOQlvPipiFNCOb/zXfs
4ig5ZLcU11nFS5Y2aXKHyee3cRTcNfJJnWs7SHhVxpx70Bcm3dA4ySeqksxdDQqv/hVuQSF1yyDS
E7EAbLITmSCPdR1RQc7jvBkHHvgcoJ/JbSD1t399ezHnMuOIMYjsehETZ2rDoXJdLb26x5l23pVJ
lpJOUvNCp1SVsS/YZJg1xneIqqBYLCJdbhtvoSOb/BmT6Px1cJfaIyiFBvYNKPZJgnJxuT1PugqY
laQlI2NuuAJI4Ion8jYzvGUC9yuxLwmmPRSzPYDKdhC45a9yInUOfdT/h+f4v6PKj0aVPiymn8ZU
70aV56T+8df/ue7ejSv//sH/jiutPyzwK4tZOjyP4B/jSusP5pFa20//F/zsN2//wU/AQKDrgtPt
6UHmf/3m+etcgde8cPR88194zQPxXrQhjEOZ9CNEwWsjRB53QXaQhAe1ZRjCiQfHhpuZ1FSOdp9u
4yBERm2Lp6kcx1ss0NMV+UFPUKONa3PyT5jXkfZYLoleuW75KRzL6h5e6CP9OwBZU8hsV7ukPix0
Otetxa7uzoa/y2a80TgGTwT0sDMpOJxqap+xwLz1puLWMaarCK/pTd+KcE3FKXCKHEDL2/R1MIf0
VHIf19JvqtVQ0ZuZRrCslLCnVWouxzo07z0Ll9SwnZ5rRRqfwHqRThqdeJ++4i5H3iCEXc1qOvmO
uppS4Ncmrl7DvLqdrPEcYTwHLXvYuXZ+O8zLvZuBb8T8qTYzVipJn+eGPKxaLi+izw/FaGlD+CeJ
CWddAOgz+HVgXoG5t4G3mswu3NYkuRHDB7bXO0/5WDz75mJBfJzOZpvf6jvQl6BObl68Zk1FfGzc
ZzunmGuy9gh+GWIK33EaH/AVPAeV8taofvADK8KXKSJgw8IkDUeqI4O4+nqBIrI2po4bQ/4NYUEH
OxnstcrVA/n256lxnxInP8SqeG5l9lwv4uTDLfZWeMFuXS5oImsMf5t7t+BZzU6/kyF+mYaLvyw+
3SvVJ9gg25wZds2NYqgHa120OGXaJgzoPOzXgzHWBGCl8/bt0HWT8nmwYGqZM+7jvT5U9Gc1Ln+A
lKP7qTPve3u6GpLlaAVgRsB6x8avDXbw5NUp+GPCSm9z4Gebh7MPcOlbZYD/+GPOj0vUU8T2XrFJ
kTpu8o4PGlNiIpPQXW5akR1gLj+2rowoZdRDaWIpjegZQi0WlWitnzkcQowN1EtQL8fRjtN1lrTp
KZf+E8Xz90A6d+GUWoxnLIbE/X4RQ4tYaXxYpNjD3u9ZqM4+LnlGhIgW67wf8dAdliNDrWQ7TTzP
EGumQ+izEhSeuStplw4JhuZjFVsvoTPhMK9IxutjnHX88UG2w4OritcSJ7G16dX9ZijVgxORZ5qn
PQGKdh1uF89I1paVpuu3+25VmPCG7lMtq4wmXJwa4fq7Xv8c1wmjxmcp4vCb+u281z5znGHq1NhY
9WURDBc/S2YqwWj85Hgsu0LF0XqWLomyITMG6c8jOlAxXnelF1yr0TDu8mQuiP9tyrsKsTVRxcVI
QJLsGGUUzktvdd/mscU3PCAFmFVTpxJqU5402SYsGQTRm0zPEdEuxipusDG/yhCUPOZV9Fgqwxs2
C87E5N/YKQO76ORWOR0+xVqOZ7pKPBxYaHUbTF23DK8Sa9MixcxWKTqmQ1ATduP58lQYyX1FhOoW
w57H2rDidTcIsR0H8Uw8QftSVXjHklkO78qTq8DHO7dZQm9XpuWwsWfy3qxe9DQ7LP8ls19qqyZm
Gj78KhlNJh+2tXP8muc28wrAxsNlM7LMjQKtumOqO1wpMNrVnPtPvuGdGJJPxEq2r8bU4qqSf6A6
vWScwGmxYcFiYoKICf6c/v2fCHtp5rnkFOf13h0NrBoHmMZRoE6pkHhdWN4H9MD3rC1i4DnQtCeH
i/LhgrJIAs9QeTTEYKhjvams/GDjgb3yMJL/4JMuEVKuCx5iQAFvauLyJQF08hkhZrCz9rRKz6GO
wdLbcWZNpKmiaa6v+ZX5AdJ5SXN5+0ztNQE6jIHwpSAudqowCYgChuYiki1pSQ+ENBdrpuT7yYC5
oK8Xb5Jj27EB/lQ7/IJh47xXB3G9qIdNBBd4NFxS1JqcMOdsDrS2qnU2WV0GhEvRm7NdHLM6y8HS
1cvUERKCEnI8ZGPHexti0tIm80uCgiiuliOuC5y62LmGIYni2YAZfTAdJ4/tO/DsZp2TsCzr7Lby
2l0pxrMq40cTU/eNp9zTQMDbWvMmroSom690bYybAraH31/pL5YQXR8oiYWzwXuirV2kzC1st9on
drdza/MeD9j7cmk/dL361R1907/6QttRvaOyTlagqLtYq2HhXpOxej9bqbslCM5ZVV6YARfnt31s
Mbob53u/N8tPwBMprWn8Kkf2ZV2qZDqJ27LVkeYloo0cHoj8OzntiFqW7V409LJxnHhX4GDqKRY2
4Gpsg9Okc3ocoKicq1zhlsqxP9ipe+gZdm8nr6+PbpW+RqnwEFcVPEUV1FfKyF6jenkMiIBf+o7D
u3H2ySz2SVKlhAZivek06piT14u5zXLvz1hmE+1h7cLA+NaKfF77FjXW7x/YL3YYdJPwv2ALISm+
JL/TWKEUMRyo2BMEBcoJxc5GzKu3MiZn//vPuqSz6TdQYB/I02Iq8s7zqrXn1C9Ihd6LfDy7XXrA
queDDfPtTfp5csBnoHvBBkL/E5az/g4/75iJzGkOzWpfh2Oz61Jcu91oedE7PQj6TOBZdMhtdx8a
9mmKwmTrVwW+BNGXLsu+B95IcDhGMQzDM2c/ZhziScju1MzlrWXFr4s3OQRBpEjZHW9ZZQLdE8Sm
7qZIve0YNJ+Dnv/sdRAF3DnVaRTULfCMiPbFn3dntzY2s6G0rwbVkEBpp6+iYgliE3xLpOshF5hE
Bl5GgWpNVL8W4aBVQq612Z/ryk62rrN8IH5wf/HG8ixgzUILRh55KXUjE60nWI+kXqugURiTktiR
fqCCN3KumZA06M8i2xRzcCoZP66jrjWxUS3JG2AtR3m1JSly2E0RpvK9Z9WbITGfpqxxNgG0kFU+
eqdo8L01Y5hTEtrZRrTsRA3t9AaHwUfTnl5gj62IOvlTOVSH5B3hDw2jCqTncaYQg++XNFdOMV0R
1XKOhUcyTMv6dPGS1QDetMK6n0igqAivbLE8hk07fjCP+sVLwpmh//cmWL1kjk+x9It+Qhw2BdWG
EofYpomv45rE/DXxB08EKTFr9GINowxx2NbQUKMUuTiHpevMGAqiJW3troL+1yHtiLJDxEkVWjwf
gKl8tcw0SKPNNkW2yVMaF8RoUAAOdeSt6ips1il+UtvQW+CvQ/te4Uj/vcutG2MM7oqw7NZJSLWv
qtrZOA1MgGxhSDQfSzJSV3qZxU7+TJgyVepEMtRi3sqhAsiqbbJzyBlh1LzreaRv7eXiKmeTCv4g
2dIHz+j5iWYad0009Kti6fHKCNT9WxMUMYDYTJgQH6phekgRxGwCXJLWi6TVE8v00DIVZYQH9OuM
D3Zu3UsjPTgO1ZrlD5u0yueN/oUBAwEynV6QzUC2ltt2W/0adUoQTTk9EBNMAyFyg/epMdaFpFoy
o+xWSQb9fsOfbg3xJImlAKSK5E0o1Evb95tp4AZnRXqbOvQsRCZzZBTuU5aM58lxPcLexX6syoMx
ZoelhAmKlxXtT18caIqvkIZXCH1HFiZvhzf1t4UlviXdVB1yS5xA3TYOFl9r3RipBXB4koR4oVo5
Fb37ZLfpR+ex94vXm1pH28cIZIcMJf+5Hxazk0nbFagv/Pml6sZzZ3LujbRZkeC11vXXW6td96G1
60Mqvbd3vkr63Tx1E/QnfkyWuKr3+BSEELGCsXV8TJ6R2sPKxrlIDfO+sDrC0lOCvUmyTPFPLOIX
aRThbYOD9maJORf7haFLxXsAmuecbIM9Juvnx9Gh3DJbhywuM8WZLe5BFAMq65jGkPMwcXARzGLK
bD8bHvqRHRTvxnOLH/4am+bbcRjOLiHpV5CH1Zb0YGcjp+VIqutDFiGwKS2YVaKeX7yOmPq26c+E
I2T7PPVOI4cITebw4BC9oqv53v/v+fq/CNtHCJtlaUPi34gB0hdcJ56rf4gB/v6h/6Brgf0HdPQQ
eBjrbxj8nv1/xQCh+YdrsiXjXCcQFrkexf5/8xyDP3BloKvwGL/Tyuie6f/ha8RKAYYFWuf7hsr9
C4zt0uOEsEisl13YOpydIH2XehqpDCiKRWcdK0Y1vVyPcZmqfSv0FDYxK8SwdTITOpDlljF9ThXO
VIznk4axU9iIZ7K9KtuCO4dvC3hW5i2YwmF25mbH2ObdIYGhyqHSVh3M95/u9C/6kYvzjKqIL4xD
LuwEFDpQP/65KQTdMBWILNsjY2t1thLADDEx9plH3wQ6n6PigyrTCXhWP59pfCT+dHQ+ggmVx9O8
qMuMtHAaY6jjo+eFNwT6Er0CxoYqHNeEWELblobcW60JIwvbDqnWgzv6nHfeMEY7ERNWcR35MP5X
y4irHiV+NCxXds+LG1QprNm6IqYZsx/robCtfrlyo6o+4vGO219M2vG4svIIOEy2slzWAidbpjBT
xb02vFGdiwVqkG0t4rmvmrpbZTLgo8IkGuNt60dZuZkEbtvYYRpdsPZ4InJd9t0w7NDfzrezB+e+
pcwjkcEpxHPrwKKeXSPEarBvrFMb1DkZTnE6x1vG01O8tfQ3NxO3gJKbxPaDZZFwSBHUcW1ENciv
RkJQW+xNfA1FjqEiA9BuvtrjRLaAR755cqeSkm8UzsK5nhcrUZ9bRBzI76UBUcfOEqtDYoZlyglj
Bt/YkZ7uNU82467k0NPjMsohlnttcHiM56WtGGk54GVfmsBSxjfH7rlzaYcBJzTNWtXXbYOgYT1i
77oQ5wBnZVU0I7/bDMRYbgk2Q5KgFmmO4GVZlmh6QUclQpxTQqqPw/XjmyqesymOHofZCx/HoeXH
mdqSyiLxnUIKz19tdpKblM4uT8Fz+757SuDxN3t3IQx7y310hrVIHW5LahRMgpSAz/PnvNQ81lFb
3x6RwhbJYdGPxNc3J6Qs4PmRYXEMpTFbUIR7w18v4zjdJvTln4zAhBaLR63aaw5bADEhtfDcamde
wgICNmEtWMz4m3q0iy3s83hTCGlp9qWaH+B19SdDhCRVlhmpSkyDBujjWS9u5zn2Ho3Rt07T2BT3
RGXFzzZA7L42CjdYp3blP1dxPn5pHDNTUCpYsskEJwxUuA/WSYaD0rokinE+2MoTMF5qP3w0cMPo
P9npYngbMfosG9IsuL1TWnrtndkrgbZSxEaFFniQjkXUDo3+AuzAirRfplLx7FKncafXOZuH5iu/
LLNXzBbUOS1NRryeBpvrmDXSMWEc1kkdWg8oaXg8RW5IWsNo4tlCWylKyPTACdwZXi4St3kpc2r7
aNeZRtM9dZFQZzo2XgRj8bnBqU1reZUzqTsK+OLNKlJdu4/HDFZKFtnqnqJY7sGMZ3XjkBoZE/g2
8CmeyrMF17DOAG1VGfeFsF2YAwNBYEfyqO32IV8Ww3g0Bn+RN73dGu39rGDi7iiB2H6XcprDz6lr
lvk5GjPoWZBi5ToaHed6IZJ8pKAuuZfUgNxLZU4M1sNQIwYNfMh9VAQok1x2FfKWJGKq9dtCzmnq
1Y68Ot5jb9QvRd8yml2pCVISm3ltP6SDgc4ksILEe1JFMNh3WcT4HLqDldcvvjNZp8QLspiWk2D6
lZHHmSIULW6zb63VQnlakQ7W/3CioM+/tOwQFvGm0SLau7qsKi9YqdiIwq1fEKG2pV7mb4Kblh06
6fPM+6K1TlmPtudLMEQy/0v4lW3LlTvLmHwzc7Ttu5LzZ5HMTWEtXUeVHRArWNeeaV4ntrO0KwAt
EH4D/xqEKwsT9DQOThUy0ycxDpHOXvvTxwhpWltlPXxGemRs4QkmBGQ33doZ4uTaKcIIVRF986pM
adgsx5rJyPVLsSdj09O+MRll/pc4cQdgo0Z4VQZVdI4qNpn6umkC87EDlFg7pfnNqEaCyCvG3/lc
0Z0mkwr2BBXF34su8v9SMQEFBHZXdwRz3AxTK+dtXrTqE1b38TfhjNW25JDawG12zoGMqm8Wo4yd
XZmA46TdEkrR++19SFmPQVmuMRgSoG7TJi4+21nnr0Kz63eL0eMjPyoMeYhTI2Bqau7GYilvBFKH
7QBXBrjJBoYPh+TP0S3uJ99U2VUric2RM+kmZlZXV2Nap3/GnVd8xu2si3dtX0Fz5gDbFLlcDoUR
5jtUc+lqxDpWU2l8tr3RqR84dJqnSpRNssmWrtoFqVl/STxP31rSTcADxVCtPSzOTo0HXT1Ox5Jw
L797TVu/3RQwSve2NsMjT9Y+kTTmu5vEBIuAvEw5sOlaezzKrqyvgkLOWF4XTn2tI9B2sbA+ZVHd
XJnomDektTRPUEIa0Ap79K4r1Dbjdi794SR7N/ozbADPjG7Jic5hvIf38hIgova8k5H0krmMmPe4
h8zXk2GFOAHk03buWpLHaH/XcpgzGD+d9zCm4/LDNIvsGAYhCG3Vhh+FhSBUvahPsIHj/xabEckB
l3iirEsnIJkXukTftHsmFlilTQ6HkGtAn4FKXx8j3vJ/h4hRFeGii0QaMSnxIZgU/rMQA5lK/GQS
4UFCgviKxoqNoeltaozfF3wXXeDb50BJxlKSag/M/aL6GhMkQF0YRwc31xWGb7bs2ZpHJ1TEhvHv
PwxIH+ozBTJD8IuW0+IdNmKKwENQMIOrNd+pgx+zNtIh3P7+o94XssBWUPGoxU3MBS5dj2Uc+g2x
neQVebN1qjSPRuAgAgsTDLbTFhf/+vMs+hCLZfKGY14gM9gq8toWpTgszK8e/z6CKpJJ0rWoOqqR
LiWF4YPbqW/XT2gQz46Lw7qCQ8Xl4V0W63MZu33Y9u4BlhrVFYkgFD9sqJzAlSIcF50dP7U2ypFf
m0bG8fH7i9aL4+ILCEYXOLLg+2KLy2FNXbnSVAU83GFIdfYDY39lTR+Z3f7yU5iOhLirar3zxaop
InuqorTzDjFkr/2cQq/ygw+NQH71KTSUAeONECX55Wvu9Y4thcG1IEsJNh549BrK3P/HMgFRddBs
0+1oAfc/X+tclhICE6Y1dgTGg30Ei2KcJ2KO5qi3Tn2jxuWDlu79/sWezm7CZbnaWeXi9lXpGM1T
4bkHAwDwyYIsd1jMkVJkwG5qW8FRtMGlF5bI7xfH+52FESWTbpzAcdF8h1ViHgw/oyGaMx94u6Na
cwQ8PafKYIX+/qN+cYksDuZ31OA4qlxulj5aQD6qtGG0aQ5VadXHpesRlrosmFx3cEqvmt9/6K+u
D4OnAHM/8QsD8hGerZOEnnVgmky8U+k614UZJFc0Oh++6W/j3H++aZqqIzAp9ENfxxD9c93USdAG
JvvJYWk7SHCZVQpAUd8szs24tKcaCXKFwIoyGWoNXQW1VncaJZqznQvtneaiFs9Qf7sfWCc5VJ1L
VST3Qe41H3ndvt94IcLDKoJea3sANPo9+2nMUgH2pgitWOGlwwelEbTJTBmcl9gUs9SykLL+90/C
ev/uap9i6kqyZ5D4vBvgFuAlEWfcwQgMal0VOPQP5PmgB2stjsykifR6z1LrJIdCfoU6uFgbJw3V
WXa2LMj6Gxa5o0qCWwcjPtn8/gv+6p4EAjSIl4Fnd2kyZEpU/mPAW18uAUW3KbJvVmw4B6zqqxQu
ovkRjPNubXrMlHkbNDsAfOXyA2Xa6aKfDNTRjYjtRHWQrWZZsUxVQzf++6v71YeBGzkmAA1bzeXa
DBZy3WJJhLLCQfM+q9Aro56gyxFmQ5f0+w9796i5MghsTJLx82A7u6iLytywmi4yZxKwBY1lnPas
LF5EusTff5B9MWux4VY4ni4eGCNzpF9WRvAbUuU1/kQF0SbdvUkPN6yNoOsxYcTLrjs22QgS4sYQ
r5MpKUk7a3ynXclCH4O1VOckzcEJjIlmad1ZiAEWv233puEBZYF6OTuTqALac5nTHE92PN/3FeLQ
8t9uxG9G3lipcq45EPn16vzpjUyZ7zR+2XUHm8nQZiJf5Yj6IL2KzflfV118lCalEIwDpPfO4ZcB
jd2PCkp2SyIVNOeM68f/Ntzikq9H3+pD/FCfXj9tjODw7IdEs/FPS2ANc7ndLCXxxa1wD55U7l8e
qamH1o3CxzdAxPPJ99rIpRCfa6XsDw4A+3KJMB3XER6ewyfbiKWFpiL8dGfdIupTF1PTA8SsvFwQ
1gYetq0zuj7HxqcjCr4jwMrdzVh3VncK45o30GnjFHbLjBaDkMn5bA4lKOKSa7xGEihEYzG0/PqN
2dyWXpeh0LVSmAqzUfE3TSk8D/KPM4DLwKk/iayD76aXF5RNqoe5bwnjHtu56Va216l7MSmgsS7K
wf1ygKNolcox1k5TeJfeEjqZtxvTystPE2jDqfV640q5qXdPDISxXBHXy9hv7NHOm760TbJtM5OU
Wl8M4Spx2+amz12U736Bm+6mxkyNBnpJD2iRrDVCBTEgI7ISiaPAIAnxAvs2R2wUnCWrat4ZkkkW
pFpWYf2Y2iAHFDfQLTFfazQYioA5uR8hkMb4e8qlvoYeB+gdtuR077Gopyuq5MLvLtL/T/E55hHI
S1joukY2vGtJxbD9FbQc0XpuxaSAruZWhfk1MUfq3JCFntzjFluQlxvLsf/UOR0PxG4IU9rWVtnk
53qBv7lph96SO0xT1Tk37eAm9rw6P/uN1f1QnclVIFUXy18OQ2/3tpWWhqImYl9XSHL4QS5dPAuk
pTjMW6EbbnM7c29GLcYG0UAzT0hKn6ud16Ab24CDgFwxGQMID8rZc7ajE/E3Dl4SWd9RxVfXUmWD
8SdMOz5a5gunVmhWLhBOUjidfVdNo+jPVkrG9CZnuST39Ksoi6zZRyJtGBDZx7HtyIEf+tFYL02F
tMez2cLFggLqUFUjjYTtQ5i9ccfImq4TxDgR56o1pqe6LcC0gmbolitV0MOuiNsGZYwHU7UPVsUs
H32UYIHhI0derZG2nA1vdQCYPasPoRFQQ+LV4GaIZp35SNifIgSPdGz1GvZLdB8so7r/G4ITxcCX
cRJsddzMFs9plCTRthu6qdn//Vp5NnuLqdUAk49nz3OFpznZ3IIsE0tZSboH7QWbt3uXbbz1BKtI
Blo1kRSC+2p3GjN3sm74PqeY1OxUCg7/92iG9K/nSDi6kIhdarug9t3n0so0EtsCz68afM33SP5A
4N+OP98bABkTsCv/RvjMI1a5mSrY0UFudscS85flqmwMJg3F7HJjXQyjnF0WQkb91FWSL2KZYCe7
prAhEi2WVN8G5TsG5gW+yPNzUDNavRWqwGQoyyp3PWAXNP8VGEwytlnwP+yd2Y7cSLqkX2VegAXu
pAODuSBjj4zcM6XUDZGZkki6cyed29OfL1Sn0FXVQPc0cG4GGKD7Qigpl4igL/abfcZY92GxGlTg
bOFsTKGXNQUl+zFjgKyOMuQKPisu0xzFEzw4wRcO5opiSWy9xLCjIh8bSBBJsl4n3kaBp7boetR6
mkwxxaKgrSGShHSTU2maM1IbCvkQIpCtGmfM7zv+/5+T/ts5KU/Nn84s/5REuORV9aOvh/e/Dkp/
/as/BqWg0cJr2pxxqPMrVPCPQWnwm40GA7fs1yz01wz1j0Gp+A2mmEO+Gk2Iq1vApvvHoNSBtYZX
C7uLSSqcr/yfhBEwrVy3yD/t39cUBGi+AA2DH5D4w98uNg5RvhJQtHmuTKPOWk0m0jc2ZDoTGDbW
3GyV6xBuWZyx6XYz8HMwOM3g0OpckN4s17xizrT0F2I+rqghKsj1y7wWrvtqCU5Xm6m3Pkjvpi/l
TO4wT33vy0iE9AL4ZbhfATQmu7yWFA/UlLxd0on/GI/+LJo9RmF16AZZnQNJHqucvYeiG5wPY4IC
cmYaNcPp8e3hZpRgYl4chZnppl/bleRx4U+anGLp6O/y1/DW7mdmY7UZke7frQtwhxXn+sbpTCfO
Ake/0cUwMWvS8MQuyslJ0rUdLPWd4r19ghtUYjCxq1qBw0zyFytbsFMw/1rjLpfIq/DvSHkSXX/C
F2wf+2DI9vYsvxecy7c4qK48tDanOAZZfy/t/HkhpHXvSyaYB/6Kc4HNkZTgn4iaDZUDyb1zaaoe
LON9Vu4chaYsJ1K9ARsFiJotfXRijkdyVxuEytbbrlwzHy2z8C6jYB5lDTqwjlqIllv/KpLXtQyD
pybwEmw8ix0eu2TAvS/7xisIEbqszEGXyK8jKaitQTddrECU8xo0Y9RSRX7yRV2QMQgYhOM7yq8n
m4TZ8LJM50EPaRgbaYNlL/fXx7bCaGLuk5TpjLLg4QwdapE9TNBMp7XaIB6NGd4/4irhkiQHty7t
rw0WwDJae2N9FgVeRNz5U5Af3KvF/5Vkh65eUryLgbnV7LGzsaXdW/T9ntnIYvZHwo4VtYqy8HLr
Pe2JavHOFVbkeZQDlr0b20RXb1cvmbazmVRbX1TWEe36McwSfwv1hRyBqicZ5x6cF7duS4KJYgBF
OvQhRinDoaSezMsW0AtF5nNInZMRPKsZHoxnH4n0XLwllNE6rVGQ17duu7YxiIY9ednkFKhqV3Ey
fTGM7GEGihh1fJtdus5EEcblzTKndccIIdkl4/KEmt4fW/gBhA5aedOWhnkkXqBwdbX2SYArjRTH
2W1vQA0v3Tk/uUhJuymsIb0Uy3o0Wx5N2y/sF7HY36ohhLNkpUEks8GIXZrgd3UVDMMJZKM8cir7
6DhNnLrcTc8tk4nNupZUasIrYHwW97j5du6KiZkB4yYvjSpOW0MYUQOGIk6z7IdHvI7APegipg+Q
6E1SqG4H+AYqJUgFvaQ3lTdDOgehtydH/TTkRh9ZdW7hkvOS2O2kdc9PL8/SW4yOwePQHDF46B/k
GpdNmDm8ODxsh7YZNypgg6zSFSRh2x6ryXtqneJRhfnNaiWcS7UJSW59zv1hXxMFOgWEfkg2kBks
bXyPRGRg4HQp1ZTh6L70bbsPl/kigVHBNdAzNqQCD13CMC1N3FffYWw/VWW/scriR+ESTLaryd8g
9+in3IAk3lpWLAaCmiArWATz8OI2ZRfJkjZjk+LSCDq7+2CC+dpeQycMR8eJz1YD2Jj3w99z7ulj
IxP6EHbF5xoASOWQL04+y+VJd0zMqJeU+DMHedDoKhueCushzdqHUfZbI+SXWuvqdg5d+V5cVzOl
k6CJQtkb56ax3cfcbv1T3QxZzBvGkQYe+lvQZl9No+c4Y88/s6G0DmnQc0XJ2yICuEBvBYPLk15y
Z9uzrD8MzkR2e/XFUcngMfG7B8bg5o5lIjzX0piCuFf+8IV1hSDHGCRj1DiDvJW2HuN2UMPe5I3a
mXWrmWh52aMzz+LSzSbuBmPYuLJ8AxiAM1Hou2UudxXIwYgaooDGvf6xp1ScV+gKEzHlDvCQw49X
u++ZS2jIydgdWjpBlUWFpByei0r5OxvL9tOkpktjtF08W4N8wdby4oHeiApjfO9X8dVPoV9pfOAN
qDMIgAX8LXvaETA+1r7c44fFvA/C8Na20nY/heRXvMXbet3aH8zBfm4o0OMDrJhklGRxzl47mbeZ
5Txq0dwUffbqKxvmASgUk9hUxEq79Q3xzRUTo1eCPuq6ljZGeB/2zr7P5fw489aVUTNi32MZDb+p
JLW+FpRob7D18agZpAjsYLwQDtqOrTpxOx523tja5w7IWtSOTc7YXNRZrJYi3BezXo9ZPRyGRp7G
PFF77NfY2YXRMKo0dmxmRbwmIojCCfAB4S7tfroG7xcRerJzy2q6D1l5jY8HXXuBT2XEyzTWW9h+
2Ucz+2482fpmzlv2hKl4sdzxUEEYE+PKxiqF2Nrd8DSig7Z5UH6Oc3UQ4fJVBqrYjvw+GAdqRWAu
yM/jAiijK62dCyXGjlPPW29nwvyQP5K22WhuYWcv99LdYjhL1OvUeUtq3TyiHqkqMhjONttQsTKN
pVPdk5Hp4Yp1AB7I48cNpMvDUmOpxO/b7Crd6BsbEgMuD5vLizYBNTnGS2ZM1+0ZvEvti8gIvdvJ
DOxXzBrVnZk247xxl8IlZ7msUj9W0giPolfraR6dF3c2mw8qWYz0kJR4I3ZeMDl95BQWHT2uW8PK
YJ+18eaKz9IY760syOPBnYbH3qvuSawZXCCNh3LJ9J2C+9x3TrfTs1+fgAJ+CXuo93NO5sfA/IJw
OW5sCC7fWF4JyFhL8i5Xq9vig+qOtAnbW1mP2d4n/B2FIX28JfGTOO/HN5FS/VCZoXFJcSu9NmAY
I9j14U+f2rKNZowfeZlTvNdks56CycBIosM3R+HEhegZvBJSzzdG4puxHWTyGZyFiZ8C8VQEsLgd
B//w7F4fIt4wGQFjI0rP/Jvnmh8v5QazLeX3plMfi2kEj0JU4xenH7cmk/hbYuPeZoG2j1elscCx
5FQ5cSnu3Kgxu+Lcr2sNXkC7nBGq9GLZxWFQiYrB4hDF1qJ+xBzRArkJM/0A+TA8rIHffjFWcSBc
OT+PPXRzS+SCAB+UtRu4n98xHH+yOhckLn2x4Q6nX3Jpnf3KEftGdMvGw+S1TZjTX6Bl+ZvBhsqQ
eTbyi1FLG6cFnTq0NbY30upX/Kr9clO6kzhMtTXDNGs/i5RCVD0XOcSvZrSeWCB7DGPaKcLIH6as
2LtViq+idBWbV29Uby2jyzMMEG9XcBZ8NSdieHBPihBTg7s4T4RdrQ8EFf/DzSvIfuuQUjCXERhF
Nt+ie6mdTRklXieAY245ngK9GqAVzE3l2Hc4iwHvwV/tYOFCj9mUnDziDMhvmsVlYqFLnjs8EjtV
jumTMDiIWhcOWnEJeKUT69G3p++Msfx9b7UfiChtVDIz22r4ChhUajtaZ09EbJR73rmTJ11yqtxm
N0VdY2l39bdxcIfYXhuSgNCCN15RJ1GXEGM0yNJlbgUgIbkmC0KrODiYDaKsk+OpMqdt0jm3MpMO
ViHK54vGD895VmIlJCBLl43AapbtirHtHoHCu3vT+tBFxqEJTwT928kLylMZFa29SQzX2UAjoe7J
I08yyoQB7lJtg5YShorPXgkTL2K4ZsW1UWHXd8cNHqOWJQWcAibKkVQiVMZVZd8mQSkzh/ydGfIy
QxN6mWuoe3QB4w7KSzJgGMelFWKkmzke4m8Df0a2mX2xqI917T4KDCZ7yG+fRaVfcNaAlfXXh6Hk
rmIPHswCvJDg94ZN4y5EVBqvuxgdcbRuNexXBm99NBRl+TIPPSIK1AvALYbLgIqgp1PjD8kYqka2
rFHXyvWlbBtcUXi14rxO8u+qszbWHKwPKwbO7Vz40WLSHeXPYfISWMVNm2n3tnOvGeO2+skBGCBF
1m8tudZxZiibt3TE7thndDbo8qVzZb4pXJ3uWrcSW5eiGw7eoRcthiwuoG6v5T2q3GGJb2/9MPkw
+y7dCCrE99mk5od2wQ4pet+KlyLg5GM14s5s5G01L/rWNuu4rFtqv/vuqpuYy60NE9WwQpNiwtoB
gzkyhBfBdMPk93vNnQM25Jsdru9p4+8Dq9c3XHUXXgyFu2Y9JqEatzjT9kX20whbqi/93ryxetkc
WtXd01EOfjNjiczaMMbAYO6ahisuhjpnD2l5Tx7bQrGSZyBubKLSPJkqfIEKQW9Cvr7Pgf5MdPpR
14rPT+086OES1MlLPa7klecq/WYYYKk0vBPAG2ucOsHNKsKvYVOTMBT1XrFBRsBmQQ6DM4mMyrRu
XLd5kBMnNKOXZjzoFRikAgp2q5J64ohm3ENCHMNIlfPKtiATfl12gxb7QZPtlpCSx45P8Lely344
IDAjJ5mWKHPsvosmF74poe3yragl7V15bpU0VNpU48y1U3DIq7tgQwC9epiwVh5GY25pLfTVXuZG
2sWNDZIrrhWDX3uysOohgHLRadqXiYwjYmc2HjlZq6MIsmrvisrdNcuanidT+7uu0s9LB+uSbpU7
EWp5X+WG9dPLe31es9w/AXDtDnaxqBNBmmXnTW737FZkp8POfuceLy+qcrnkp+bduqYjHJU6vXFQ
7WKNi/2CbAzZc6ViziFcupEjN6YRPjTJigAID+iyxKnwfVWOu0nxDkZly8wu74d0g75hMOIywTjT
Luw30tnaWZHc+ViFaWxYPuDoiqi0A4y7Ba8YB9tLpSkm6uRypLIN6+I03mLB42jRZ5hRlfgG+T3f
tGGA97PMMOY2XsVRqFs3k+LL92JCUuSiRXKcj2sJ+NSGdUZLQswcRe4y+L9Hzo7HoKxwaxfluGO5
8ras6AtvvVdtC1BvkiY2LlTho5aGu+c6jOrizPJtVEJcwV6murBdsxNN3Bhul16cKaQJo4a6vI2d
BF5EQzpsAK4gtWW352AhDObjuzz0yrXirmskLWHEZAfVDqe+dn62K7BjrFjR9X5hr/mtxepOBD8t
72XH21grOAKwLrZWUUwwEwwr8ut82Cg83efJlfe5jcFR1eUl9YPXOhT9njN2SxyTjz9B0l1lmft0
QvMoCArHDWVwVz4oXwrzJubH4cdaN7gJh8uChh91S4LK7eALbrlr2U4Vl7CBomnI+PWgD8EcivEX
syp7ZnLIqKragobyOLgsp4knlWAccrupB9ZIz+qgG48fYyA/gC7Sf9rew2Gbj3m/2BuukWeW6Ffa
VCrwu/OW6xafZJT+eBiJ6vA0mLerpe19OE9IKSsbL7ovzm3rcZHGMZR6u46+itsWADGXnbX6QvYT
6WSapnBnozOzdj7aS7rwG43DVvkTt69witOOK+FgkPtbwU2hCmysJJ9OWYiG7bnVRzXU4kGmBm9k
6O3bqc02uA7XF1wV95RSA8puLBugmLkbeioy3a6TNMHU0Bd9aGQE/AL5XCbZj9Bqb/vVPqvQfweR
gjL+PljlXg/hz26EamSGUCPoEpZxX4pNK6vYkqAH1nb82QyUKBaG+pa1RgY+APm/J/el7LpGWCEq
F6xSpJuqQg/IrJWji0zoPpL3XcYCDUOg82esvm5wB43JPhmc6xustXRrTyMX87FduitogMvUqICz
mk27rfq56jbZEDDb988NmGgYRrEvZ+Y3syr0DiUHF06hvUitVtCyQy+tvmGq3O1diM4iIibRHfOi
ZQjCqjZEzA87r+R43Gb4ejmVD8+G65f9rgxxfO46Q01d7DBmq88+94SF5cPW+U66wmpB+/EaeUmD
7gDDzbzRxGBI/M2BGigbED2qxe8j5/9pzX7/o759L3/0//v6hT85XLDOZcP/+esf+9//nP6orwr4
X/6wrYZ8WB70j255/NHrgn/KF/rvv/l/+x//149fX+XfqvHMeP+1Gt/3Of+jjPGvevyvf/eHHk8E
CYACEr3jEUD6S3DJ+o2B1+98nz8SSw5Wi/8W3h3zN5JJuAuFjanRJ9v+nwjviPx/1d2xe3pkVq0Q
iwMkIAL5fx1dIwm3nqKS+lhKygaCFHQgXDiejbXE9OYNwNSG1qM8g8wMG5EFP82NxmsdBYSN5WUF
rM2BFDAfyrmixjcS1sJwUSVYkFDy6D5YDAwPjepWm8hjDh8lyYNF82w09tYhiHMRAWhMfkoWuSWj
8fL2V2sBzGSm1W0Os7TLHEHiBpvGI/GMAB4PkLBwmhgKXlGHv8oRAhwup9qbmcL5FbQ7fkyAo8lU
Ne+OqNYdLlF4YFcg0YJpmAU/czlTH4qlQTN9spJVG6eQU5bFGRGn5fcxdVJ/N4mA0605Jmm+Lckb
dmw1meG9ZaZYauI/HLuzcz04DOCjiTPtdN/agc6iIA2n9HYVRhbuaurM08cpNX18HsQfXeKfpclq
2qNdbYzMdLyj5V7/Zgo7Mfg6d6qp9siXuFogpdLPtmSsXInVEyuxpnB1whjkv5XmIBf9xCShiNL9
Ua5LejcGS72twQaiEkMHaCI0o/DrqufBYFWc5i1jZ5D2/roZ+NN1Ag/PTLbjbcCxsY+VmTqHAp8D
53CbEG6SjF872q5DUezLrrxywEPGuWJHgDqUdNL57DecClq3be5bMhZ8YJoAVrXO69hYRPIw+sv8
wmamvpoZKdigqLLYIf4SD7nyfhjVLB9x0swRWLh2UwlD7DKwkccBTsAbSG82HiaVmzzoqmMuquHk
JsUBy0nxmAF0ehhn7PD4XdMgrqaWho3J5wBQHWexPENbJKVvCNF/eFdEYgn2dDNzUz6q1C+35jSU
Z3xzPU0gLkLomheciGEztoaV7dO5Fp8+GPqCS2En70ciNe/pyPbLIWAxbwXR6iwapGWcAIvyrxaz
Mh+6Hq16okDh1bGLZ2k09psPUDiN4fF+5rZvvfohD5VLTHjHlu4eU663CNUznFRn+pEkffi+oiBu
RVObC0n7dHhH5tvKlbEyoVs3Us10Ht3MuytUX+yccXW4JKVJfegYSB8J4fgX6PzW22xroFNBRVmA
PQ1HIRWgSHcBq0Vq6rknZXfnTF59UE7pnGn1mG9JrzDbShuPltnMugU7K7+2VSbfeEeL/Txr56zr
tTjoqmpuFYWIn006+EmcdGlwyjtnvW+9YeRig8mSlIo1knsPA04VAwNnw0A6N2iPuYRL5zyI1QTa
M/FIHIq5S5Dwwzw/VVw+7zTCxA3x4fwLVgpIgc4ymZdGjfllyFT7rJWenmhSa04kpeAK0IDzhqop
X7vRH86DV1O0hmAtT+YarPbOKrPyHt9ycqRScdoPq5nizRHhrmtH76c3du0eY9HyZZagJhEkj5Vq
Sqi4yYX4EUxfQAXR9GuMVaVHWzTnxTMXpE0oTsrV33U1YRVQVXEwcbxFlceNybJ68NN5FezszJwp
DPLbD2DZ+my2U76DbZHHfuVOD7Lm6pnRzXyoO+08YM1dvuo6hy1GPuKBFyS5m3GDfEGJt+LRncoN
z8mwqctZ0n7gyn3jSuhFpa7VC7XABf4ci6fFuPbhBqr5Dvl92K9hiYIwJ6aznf3ZhcvaDfeBhUsS
hXK5dt2MGZgTz/652hmjFJPMJB9lLjOIDs+AVsdLlpT3DXoh1Dc7/UrHVrFfPdHuYERjQwAPaV78
XJkXMShxazBBe1jmUbNR9Aspztoq9qKY74pWN8DveVCxiKculCeB1wJ4AAdXrDinpuZaQSIAroN2
qgsUo0gEDksNqif5S4wHdutaT/7CkCs2ByOJ+9ZfPsm/zdwXjbDLOXRKeeiXvv1gYshwTaoTewmG
47a2v0muzcei93B4Urz9bHWyf0yDAZYdmlxkQJfGnLSo9qWvtEDyDdbLyOHwvak1o1rLmh6LvEbV
4+kJbqppWr4DTYbShVHIO1SVN52MtBz3SW+NtyNYMLBI9jVz07avk+f197PHHWChQ2Hv5HP2wM7W
vPlC1x/hUAU/Fww/DDyGnrCjSL+jQMgrvhM9DerXVIf6vMy9twHQMiD48XPGwug5rVtKAlfri/G9
KdGpSDeSLQUmb+DTyNz2lULzYVsH5KMo+syT2POl+lm5eJCoCm2/hGnl+1u3TssPJ03DfdXOyUVb
SXgew8oAYL12x0yESNMKHOtis7+hqA3F7eCa4k6GZX9R1jJsddgjENfGcEkGvCbSVWjWRcBtcqz0
F9AFuIca9F1GeNQoRb0z6Ycm7cOb1RDLD9PRhY6EztmuBa/xuZgG4znLPP+tzWuWHsWQhXOvIalV
mobG54qR0DtthjWs18q5pVO3YlmC3qnCYrEimXjhPhgQyfhMTLkT28Igi2tlNXSjIHxXWMR3Zu68
k0KpL0ZaeU8hgjRWm9m5mQbhsgwu9j0GNjMGtn+5voGkbxxrvw46Hpcqv1ZK2RcdDvKY2vUVwVTV
93VqOy9BOIzbGT7PrgWbtjd8iZCIQ3eLH9AmspX3G6N2GuK4Zv9AU437OWRdMUTW0KwbPY3iyfIw
BlRtb0NW66xnL5GZy32xce9V0kIwtcdZPBQpxTRYN+t4Mp2bMOkm3vbShcBhIpO6/nwSgx1u8Xy1
PzKd2wMMcuTgZGiDAwOoJu6LfomrZOnvm7Vo7tXStAeaJ+zDTOdNDK3UiKdpFes+sbrgC2cB+3l2
hFxIUwKmD0tDv5V0qu0S1Xz12iLYGlI8wK3oJb+fOXDumML+YLPkpSAcZAYatjOOfmX3hJyRTRM2
bTiKedOBg+jp6jjZet54NdsbffUpH02XK41U3n3C2XRn5WzWGjSwZLrcBXLjtCvnDxwJ+tahCoCL
b/dKTWN5Ry7WBfjByGjPflftRldTEDJwNTJyKzjYdRHeBVYwsysE+RsHNB/FVyJqt0ty0I1MmCQr
ao4Ci6qqo1ekVswnm3Be3eAV6NxZemSjao6vALi2iuvWo991WTStznT0zYVMoWoZUgL/6fhwiABp
c4XK4yp7r6DdXDDAcJieOakCkLPN6Wk0i/TFVHXx4tqcAV1MA27MuKm9a9QgzqvyOa2kXnI0gwYv
SQoMAL9DzQ6GZJwccz2i1hBplCc5YLNgpGblmiMmYE/ufmn/wyklBEKykDjasQtQcXGTjJQ24NTq
Tl7BBJfIunNBJF1uRYsQK1SexsA75lNWTes25eD/dUXllq7/nPrUAmg7v8Xfb/FbuqdSBdY3igBt
dA7KhdsES0MUlCRM1tE+wv0EGTRlIDc0+N/GWd8BliFdGA9hg6AngAtvCsLpSNlMaOqhmvYmbaix
grc2c0U454VVbguZvvC2ODu9YCLgpqo34H6SyChykNa5c+k9983qGUzO40CLj1LFRqkQLbAseGHK
iVlAiTyAR6qJcO1VJybXDjO4cJel1XJi8HCXLa796nTERuNwrksIjFW3s8g7xasxk2hX2tms9cId
3C0JHsEBWXPpvC2GPSM8YkwoRbgXiRfczX6m4sav8Dzy8Xs36KgmQ588wwPwD42RLCcEbPOSlUW+
GdPJjdewY5vrs/yYNwHxx35YY9ztUBhdPUVNPaS3FVn2nVByufNMfjkZFtt8HUruCU03IAbitPjT
rfX+d+vVnzsf/26oBpthY7xgdge/AlLs39ziWYJ8kOswP8qy51pnzHSzdWvIKu3RuPDkmlX7SQsx
MGq8DurfBCX+FiXgVurbvmnb13yU4//ihPzZUI2bi0nI2uRHa6aNb5UdxOm8yO5CJdTjv/49/xYk
uH4rGiT4//X2+88BwRw3lA8ogW/V2JTw8Iws5LKXtP7xr7/PLwTUnxxuv74RhvhrrTBgEv/vjSWq
XhbcKEF61A26MUEe9+jrX814+XDfdoq4xCgyJuOLW743QcqNeloBmhtJdr1cM1urtv/6R/rnt/jq
toN0Qu0yd9q/E4C1OYTZwC0DB3G1XsxrqY8jrzwJtxD45c006z5nPfI+WzDRfn3v/2ll6JJ/dnVf
/xz+qgX90nf+IRT9v6Uf/Ts3Z4/U0/1dPLr+oz/EI/GbeeWxkda9PqP/cHJ6vwHNA2vDp/gfsBvz
Nx8/AQ8TpUc8T9ev84eU5P9GztdGILBA+xGncf8TKclz/vZxInrB3sVDxESXYK/393xmZ/my1W0K
WcMzmVIWBYVSA9jOxEbA9d3xzQSWCwjDqx/zZqlur67LqA0BSsSV0HJrBbn5JAe1LtvOntVdxgFL
Rb5B0l8E3X4WuXMaKm1hVcubduOF5Lt4LoTLEAGAyW7JvOw8FlN9Y6bYTaPaLm4apJP7oHbCfWmK
bJ8ESbAHt8zsNy0NGoNYyvZrnnVH7KX+RfdXqX7tMyN2NPkJKi0ofFkK2/+Sw1jWcVDaHDtgL8QO
pVd7aVzHTxTwPYJIdAFRG9N81OaHUmv9jr8kvKzKSX7RHQfOAMQTJjylO5XM/t2UzCHBBl8UZnyt
yzlioHAPqrONz4nd/WfQ5OLOkVV4rJOy+5HOdtJSstJY93nW6GsZQAch0Z1OUgUmSQa2Bgpspf1D
mjVWBw8YBrY1h4E8jJHb1KzSc9+sxifXbMDAVlPjxV/b6rjk7dcR9YU+pCt3A6zlS9YMw5MQw8yc
2li7jyvQ5CvSskI/8BhcImpIjSdKkKULK9KOZFYi28y5LnhCBYx/re69JayhUT6mLyz1jCZ0VXwU
+TAcxJoP0Njy/HM1dXGTm92dsabeSXVDc+qSdT1TzTrGlRf0u4DaVXvTMbyGALZou+NNTdVX7BM4
s3iVNF+tNHq0NKc4L1aQxF1d+vyis2BSYyX6xso94yA9M9vPbVI8E1XOvqghZ4NGGnSYA0M83Zbc
MC0cJQTVMF85CoIFH0C8j66+aFesPQUjpqOixQI1lK3XdHWK2zOe+irj9OJwogPvMv3McZpx5piv
ab6qIBHRyKy6zwGzRC4z5Zu0q9cNlTU6sruwvDSDIW9sw7G4SJYTBiekDIYdHIPT1wT9wudalLof
7Ty5DdKPx/C4YJxewxs5rM1KeILJIcO8sLJuwVKIhzRZsngKjS2NgDhElnHjd95tXojxkwoedTQ7
fEiTxP25GXtN9WqVzed1xTZI6GCoXkQtk68UrabGCYtnC82tCqzvGMp6HWXmpB9HqiGS7bgo621A
r2UyWLX6wdJV+60jZxPDX7TeFa4h5p7LsFzLoIvwQJnT1Efw2GroLktPcZ2DGJEMVGlEOrGcV2c0
s3ML7OiDqbFJkxiZhDQOOvQmCO3hNxmYwUV582Ii7SnxvGJ3wwSGa/laAlOMxYb7ZE0BaVW+kyoR
LyjPH4Y5NRu/6ZyLpf3lh9d0eKV7y6qrbRIm1VeZMqeKi45+Y96sqnsbAnwCEQbo5hgm0LdxSHHg
HhDQbzK6MsFOdw8IoAIdJQ+HLaOcNqav0d2GRJ5i5q5cTUfd4z1q8o2LlXK7TgM9aLUVnDyzByjk
ZDLkdUC9qbVmWcNTE8SGaMz9SFHOoz0a3r7OTTVvDDEk7tYNOvPNVhnYb5cVdbTNhi7SqswlF9ym
OKYLRbC4qohWidq5Iu9ylxc2KOUXChxbGl4tLJOsaIk+Jim1ipSLTM03VGIIFi4ZxkNrwnwgoLn0
d27fGZ+1F+Aa7S05cgFe+BikAl+PdGzRYaZ1x51Bd/E3f1qmH22RTW+LW1kXhxsc9L6pDxe6b6Bi
xyJxWg7UIlEbOk7KjYXJ86SDQZixZTZPqeoboI5iwjHY5QCMVLvxq+DkNgsN1lWF5ExZImfjPDlK
xbJZW267n83ymdu63vcdR/+cgw0GmA5cCUicpcL9OvpbOATr9xVcTbkdLdpPa0ej9dbZCIzKDOXd
bFqUCpzdovWrAcfv1ORfViNlSL5wK1Dm13BRXNVx+zCaGCjWW3p5l8xolLaQ/p0lwQWtVtE9+nQ1
P/pWkN6zLM7cB9R65Cz/yrCzemyJrj5qq0/syMxl8joBZqCLEfd4VCHKnq59nK9h5V/HyROPVZg3
1b2p5/IeIBvqTFpS7JIrl6QgrlyMGnjpMGqzbLPlxXO55GDFhcbVFrRchvuyvJXC5Mf1lbGz+oJJ
fk8IkEedKVJkdb1/A43Kv8PnbV88r4IC2sEtf3LDzj/KXE3PDARDAmMjI1ZnNRbY7qku94PR1uT8
luRW0IT5hHU5OKb84p84PP+LvfNYjhzJuvSrjM0eaQ7hEIvZhA4yqCMpcgNjKmjlABzi6ecDs6on
k1V/lrXNthbdvehiIQIBuF+/95zvzMdhUnIP4I4EqrCZP3E6HysoncZ8iMx8YuY4ocvBALBtOpJ+
M0REetMn5nxpdbN3jBMaMsWQ3jZ5D0GoseybsMIBwCKbEYIyh4v81bpSYxVVxCY5xCD7fXUbAYna
L/fzrKrRPBHpQ2vcMbx9ShrRTZZpjSrCGvBoBHP8NexgaSUjI/6Vaka4elJ0hKzSVL2zMgWgdQqC
ozb79lGFFQFdptQH3id3wl1QKVROHoLUdiDSBjvaJDa4QGIkEQB67wZbFExZUps4aOZ1hIAm5A41
uXODXCG8mr1gPLZsjLjCrOGaxJovokqCL2ZrW9VKtrJ5Jj48/iRIciAw2qj3mJcNYm00Sw2PX8wm
7eS2XBPs4e0SnWa3SGqHT7XnDZA2TffFqhL/xppK3rx4WTShmljJfh4GOW+VsqzqoZyCZxBiYJx0
7Mc1uJ6mN9ei9K2Y/u8QvCRGmD3g5G2bW1cx1TzYHgC01ey6GTGnqdmIk+UiCkKFaJaigfMWJ0Tt
lAF3vrLm6UE10WYMbKK77Nj1dnXgeusY5lQIj3O4m00LMX2n8rYgxsiIoUbbMnm1YCgTYWRlQm7V
gEUCfSeZ8LMLQHnk/L6voiwR/QWPrAUs1tMlDYrXJpxfqH3HJ/T/5ZdUj9ZjgLnkbDZRfQGP7dyU
3rQt7KY4ek1br71e47usxns3n19YAL8Ttfmadu6L1w/9Z7g9VBAOGdWrVvYvXgDw0/X8/LYx8+3g
FMaJHwdfoyIIsMRd+t2eJeTnrm4yuuzIOsEs9Ul+UDQE7mw5gN5GExo3q1qhbj37Luz1Yrbmu5gu
GjCqapCF8eOE/u8R6p9G8FjyoXn+z+DQ62+f1Wub/eqH+/FHfxyhAvnBNoFoyOVULuQbHXT41nb/
53+T1OZ8EBI6ketjb1uMbX9O4R2b8xKwAd/lmAV842duqPhvjk5YLX6dwgua4EKajs3yDsuAD/br
FD63e4NVNtYnu5gDHXNs4AVGdmM70HXLEww/Z2IyBcIlpqG7LNXEEQ9nuazf7bKS54W/RM3w8a/U
stLTinVP49vy3y07gfW2KVi2Qm8/J/2zs+wZ6m370MtOEnR+cm0tu0v2ttFgILe2NYyQNWYD+7pb
diR8uc1OaL9gyxPlbbfsXMHbJga1MnvEXDVcLCysfjUu+x0DLziOIjawX/tVcJ/HfnEPmJchKHtl
C0QSLST7p0sm4xJgp+4XMNuONjMbVUh6J3j57iKrgxkFn52ttWuOWycmHX2VMJg993gVXj2vaA5J
W4XMZmaMuk1Tt7cQYuKnpsh6YlSqtN7YkbZ2QeyZD55s4ns5uulWC0cTEyrK8aSiwTr5TfuRfhzm
V8yLOCIcjXNf2PV8Lrs+Wwtz/JyNIypXoi4wXhg6OTVJyfm0rGX7CX7ogAia3/BjnqXFtT/oeGd0
8XyhCvpBq3iyQUJq31t8wQiiyV5Jbq2gTQ9GHt2gtUt3mAsJII4lyiUIPgcxVMNpjMv+RLhggqGD
AJZVB6LwYVp23Iw6eN1Rqdz4iIQPE62rK68Rw8lpy+lA+8l+RS9RXSB57x5cn5A25H5Gtl1g7iQi
xTjvSEPvr/AUi11jesYGnll5Z3TCfugmp3vBD5p/n2hTni3dJxs3G8ubopXGtU3sfMQ2+sy9ohql
dRTcNq1fPNsqgbLt1+WmpLGN0iADZiGkgY1PjRwi2vaGMQe+/rEb16C7k4Ywnyli5sWQ/gsWMI5O
tJ9Zlo3ZBk05opreOm4Z3wGlFjQCgqaDjlTMq0JUCA1hqSCOdl4hnPuXb2AvrKz1taMIfOlLgdLM
miFTttG4I7wyGLfaCNJTPeM2z6PaPwjt5t/SMkpvRU3LOsmi+SZj+lID7Q8NUoFsv1iFUWuSZzm4
2HJou/SXZeJ6rF9xfJFktEUhTKabxRr9jEhVPKkxHU9ukIlt7LT9VeLVHP2qutF3RCXOL8SZWpKm
NdBqAuSiM+F28sZHEaL8Otpr7XFYhB3IQSC2tpm0OwYuekZNZpqlx7mwwUEeg+/cuG3nZRQmpUHT
wXfDI/Lf8Eh0izrKKSVnHD8Y3fVwJB90xbileGQZqW+nkiF/GTViy8lGbhOjFldebNJzZ97Plsm5
Zkt7vrkpoiK6UbFjkd7u2p9yjpDAH9B7P7Vh7DG/8PvpAUnmRI00iOQjtjXzIN2wuOhnNvdVYXhD
uNZGI/WuRDAB0RJAFCaJMiuuDSY8j55ZMk703CokRrdpQlaShBnYXFRfc1MQ8Nq7xXhlz14x8dPI
hGT0SRuPkW5JU0qBhIVo+aIReI+ZUnWmZWPtRooIjEt+Pd5ZuTCfFFku/RrFoqqbXe5WtKWuTLpX
I8oZ2O00X3dK11EREBQ/uXRjRtG34iFESjm5HyOvAAXeLY0ePH7wusqLubYwhq47H1tdvXG0lQ0P
Kh0j/wspx2FcYuHNxSA/FrjfG2/r12jed0bfd+nXyatrM0M7YyrFxsXm9m8d8E91wEJ7+X0dMPyv
w2tRMzhR334R4/34yz+KAe+tRcqa6Iif26me9UFKxju0xhdC21t035/GeMoH4fKQIUKgjECs95+m
qmN9gCDOP47bnmeJjut/Uxm8H04sKSg2Eefww/kUlCS/1gVIb0cEXGRyAkZGODWT80MC3ONPN+Vv
Jj1UND9b7523i0DrQQrI9/wLNa2rtFHD0yJqNAMaMnrtDHhVe2s0Lt3295eiTPvLpRxuiycd4Qlp
L3XQT6CcqmBFSiN7Pow6AcyaJ9mlZSHsJmGLXiMQp0NhKrAzs3QI9kXL9vvL/+V2IjcGfMdxzDT5
0d4TkDBB+nJwLWbd5XC2Cu/JZyD/+0u811P6yyXkkslFJQcW6B3HQClj6kVoNgdpDudR2o9tYFbr
HmDkimhqntL/lLV/88uBNHt/QxFIM06ignUQ6waCB/HnG2pHDdN+/OcHRGXkjmYFgTCIoAqCYliM
c6zFTjg0dMmiphMraWOoWDUcjWltZ6pQGyqnZOVZEZscvansiOcqgOFd6QC5Ox38asV6mxJ505gQ
XAuynRVF5REvgP3ZSoc963GHpGRhoatOWI8T4PpF+dcXG45p9nXc9MEGuIO96cU0Pk5pqE6JGw3R
yqbKgvvdBMXZZc7+RM52RWdQoYWKKnkjO5J+XYkBQjv4pQAcR4jSyGBluQ5pefYNZ3nZ7HQ/z0c2
lCvMBXpnF8V3x8vvq8T5gnX1rqMdvB4cv7ioxfgpQkfFJVJ3a0j+nQWMiE1Wz80+ayTKo9LcyDYd
vqk4aIiSiG/qCQRFElTAvayi31KRudcjbkLkN254YUX2o2eY4UUaJ6T3tLidE63B/hjBeQQytJnM
NEUD2kTnzsXX3/uUkYGOoB7TchuHUB8QHYbbFE7uVdkSYh2j8g8hWl5KxKLZdsCUPC1bUxQgiEwx
hSfQvc+NBzwx5niytnyQPDUsdagZtRmau3JUyv3olJ7xFGda3ZANzb/HB3l1rsxMX+Yq6Q/oTamg
lYLABOkyvgyLRl1VOYdxi8zdHX0BHpGioTFTVdM6HUqThm9v7XSSi0enIhxl0s2IOSCx+pc+EVj6
12IiNmb2onMSN/O2TCpzFSJI2cSNu2g4kwXda6jwFIaxuqvnUt0Wqj2FACdeUHJ0Zwe/4AFZvnll
jrZ7KEqeBRoCya7vynFfFvZLnCmJpyTB05US33lw2iS4Ewwi9oZdq6s5MqrbPp82Fn3tK+SbdUMz
Ohc7NYDKr1xJnYlskOp+lCS5B05/ieqEcO05dm8TJg1haANcCzvPRO8VIRjLYhpQ8mnU0YVThA0G
heGunrKPWCw5N+jU2DuYES8Z6WcQpjVYw56WB9xzc2/ZtILoc+aHCaPXUdZtczlVYuESRbK6KSb2
DZ5okH1w0iNxZ4fN9NoinFng6Zz2otS47CLX2tsj0ShuTtmEPQdKEBIgb9OIhqtFmY1vIUBZifMT
umNYx4D3DD988bOuJAMwCvZRGA6XY5qm9EH6Ye0iR95TSoe8+zQjLEdwaAp7TgaSHHXbzYeL2YrN
09LQ2YUpAP4KtyTnBoLkXS9+ZZL1FJhM56KuE/cJ3fiDpe1P8DpOhp9HD1klaDZ63GlsZxedw7xM
h5kiNx1zfUhoN0Yj0OTunF4ZbYN/jIHMBgzWV2jhwC2A5E4rP4z0MaT5uDUNcYfdbkf2VHRIDSSF
FdOF/UzQMbIst/kIccmjOdcOxqYmI2fHgM5+bTXU7yqu3W077po6ss9S1sGS3IeCuPR0e9sbtU0L
SvjHpBhs7JkxR42l3o5jfDaYVer5OsyzDmVnWE8fK9PPTyxIM1KEAC2GJV9UxTTDInJtNTAnWIOE
Zrwl4lPkl/uYDYD5pGDwGS259Xlhltdt4R9zbX3MCvSkVmgyNkF64yjfoDXPFDLMDP8qCrNvIWMr
Oqjt1ust57UXTv057W19U3NcD1Yy591jSXBvkoljBsjR/OgWljrQjco21TAPzwTf2iuqoYXzi1yL
eDGXFwjL3ph+DzimPJlAJs/Mlpw7uGsuIprAXJt5kbarSuY286W427pom3hP3PFrUUz0VInq4TaX
6wzl1aOMJb3yAGUeh7V8wfSMzhqgp9zmPgDNfvacU24nQ0PzdNYcGX3jgPqA4N7G++KZNk1sHfC7
N6FM8Rv53jlvR3MPpatg6uuQYKcnsHiZgzvLDeIDSvLqshp7eZBMYm7cxMwOsRFFn3y5LYjL2OdT
zO3X8fjRZOXa4JrwOXlP+dmGn7+WwkR4anSZ9eA07tYFe/fU4Q34NGo3vnaVOz+1pb0hfAOWTFor
dd2bdYftOOXJYxR0YFisyC/nIWPz/F5mrbUKEWvsUF23R/bH4ahTmzWjQVvoXuJFmqx8Y+Vt/6Ou
+LfI/8ciH4DkT1XRX+hX19+G/3XxTbXfpl8r/Lc/+7PCtz8EArMMEypCRX809f5o93mSKp8FzUMH
sagjKI7/LPLNDzYDHOgVSznn2UtT7k/lhP9h8d4Iwf+DjUfQCfzTcfRH1YZZ6YcD6e+qOPt9FRcI
5IZyCR31YbzzOvxaxVkNGSg21rFDoA0Eq6Wy6XQAicwuyZeRl6NQjX6IZIvDRSRxf9RJ2d3FtaGL
fYZlLMMEqSEfoFxEXhn2NogSnCpWPUaEU4ZOQkR3K/AwEhcaBQ1LDBOR6ygzkeWhOgjPo1XKZ177
15xRdMS/6qx5Px/IYJvvWhWcGUhj7yw5EKwqNw/bJfCBgS7101U/LD4bXmTzvsX8TIe8E88BIRNk
gBiJdV+WQ3bRKryCRJqifV+EaoPrGVuAG+N1MVY4BQ3TvA9nywCQZATfW0vhOa8rG4WdJhj0GOmU
mSRibqw8GvLEPLTBmpzgFD8bN+qN66y8+DO/PwnYRstfD6amE4L00t9TrwfVOi3644yhdA1jiz9s
5YCuwKI1QWRwERTBk07nJlqXuS+evQJTklvrYC2tAFMEI8UDw0111EbP1U2cRyu4G9OuTbqAUBVm
jHRlAoUnP0ksyp2WA45KfWpgq46Ml763kRh3RJKs3N42T8pvA7EfpJk/TlmO61dHvfmsiqWIzkb0
0Owa8Xjj17nxfY6HYD3aDZGU8Rh/NVgsiXj2/f3b52uXT8WTreC68N9HCz9quSqLWa89l0HjTqi+
3DPE1KAb6pn6kZvMlLbbkne02JS6xGLbYj4er/ouy4YT9MQ4JsvEzOYDTSZl72JJdMzenpdyIw2B
C5QGmZyzUx21ctglwTixVCaR9VxjnHJ3Zj35UBcyh/NkV/AsgP64SPu23XB1oBdtKxMG29DMCOTJ
HxWZQg8xs/nnpo7bkw/z4pwCSd7hBVfuhkLUvmDmG12SrB4/pVMNlpBEo0uOrMmaIEysvEwWCcAE
brJOZ9qNciYTcY/rA7uMbECLwM9yF4wPY6BymPa+0wb7PLfs74MLTwgHS1FUpGIA7N9EFtPQXZCK
Lr7O8op/FwFy9c6t4E0QE2qjNSVqQ1Veuu0YYt+HRTBdJfOQkfqXJZu5E+FV4RLyRdTX4O/NJTJP
5bH9mFP97wsf7iWzLuzRqG+Twt9npmgfusp5ll0OFUCKp9Ifp3RNhU0/OQWZQXII2SJFFM7dukVV
uEv8GVSVR5ovskt0rKGP9BahpsJunle3LXGOd61h412bJswviWNe9FEZrEyoJNsCP+kCJOm2Finp
F5gEsnyVYRtYD7m0P47oyFaymNBDE4XFi4qEZ+WQB7EuLfjxYEzDbFdC9t1aVQdAgrhEmK1Da+yb
2m6vmIsyYfft7JK+pLztZARqJtZ4G4TXkoTJ6DhMV74RUCJA4ew3wyi8Z42e5iokO/XLpNIUkyZJ
UhM//Vwvjj24uwMUiQqQy5SCVF0L/uZ1JgCMWihVwHyiqmgeGvy2KeoqM972sQaSZmTl/BHbhdjO
aRNfaw4J4O7rinAkOe2txhO4DzFxgFaLaoE7joSseqUJWYQsULawUUoEzgMLhbnq80FstOtOlwOJ
1HcxETdPAd/fBtg5j+mxLiqv3bhzpC569Pqcf90F9TlQia+KhT+6Ek2PozL2Kvi4Za3WKrfis4vv
kdlGjrnPUkV6qZG7TWutErROqQU1x3brdq0CPe5jEZXrYSpeIdA2W0IgLVRhjXddTb1xRuzM4t9b
8bwLhjEFQFHmHWNaf1a3kHSZoJacGIlTne8YvbIqtQRCv7ytLEThht+DsSDXuuINJd/MRDu2vEW1
y6I1InV4VAMZia6BqgwBCgyHFe5NJG2VW+7HiOW5LkEz8DoM1j3jcy6EpWHcIPXnk+Q6m68GQbjV
Kh6MoLymCzxdw82opk1VzURo9ShPlW/KHxGp/5ZL/1wuLU21/zSR/rZcuvo2Jl+qd+XS8md/lEsw
1RdlqCvtYIG50xb9j8bUFIhPkWRT9fwRufifesn2lvEoCgGfZta7eolSiuEDE1XCc4B7kj3xrj76
Xb0k37XxRECyAE1E6UhmsCQ8viuXmtTJQT2X6UnhbZ9encqho1E6Xke6NzY2Fjt74Nw/HRLG/IVx
rKwYXM2ati2hzwNISPQE01eFc4QhkajlemS2MF+Opet941DjbZjxuGpuDiWn8Kxlh8mHyXlAoD/7
PTkdPcCu9muOw5Q3ewIHKSlC5jQObkRidN6drnoNn7R2O+CFD3YJ43LtDrh9X+Dm5sm0nIhxWKu4
EuTEJmiy1qPvcSLXhZwI0opmmY3xCZlEU/sPseUR55uukfCyZpkAG+je4Ssq2nOLbN/c+kz6cvGU
NF439/uy1r5VrFtRAFNN4JEjQxPNl9ho1c5r6ulWWnmJFm0aUv7UnYz5U11ihvkRiPzvC/jPL6BL
E/b3L+ALpfu712/5oz9PK+YHuneWT0MXq/8PNfefp5Xgg4eU23ERE5JQ86Zb+PO4Ij+I5aVAuMAx
Go0C7/MfxxVH/P/AejkR/drDX2KCPawh9FeZGrzvcJvabbQQEfUfnOlknZWRvLER0l3POVHNP92a
vzka/aWbzrUYiWFOYJILpeDd/INTCxpl3yyP3pKCN+uJ1AyqjMeJO3DCaP1PuQXvJOzOEs6BJJ5w
IQxLnArfrSwUo5ZX+4LrFUuo4yBqOilQf0nkGcl1IQcaL589+uYZoJZ1/v2XfX8K5OIcA0ng8vn1
6Ou/+7KNIVqOQ/SpZgUUrsgLVp7c1P5pMmeojOEcPIaW+Kev/De3WHK3SKYmKuSvJpCu7VI1+B4W
9MIcbzMaQF8J6iR3IFhI7ZH4b7MhoDqZPKRcjqeXXvP7IUwqjJExqgpo44TVpbc44ieOT9vCt0kV
JbD75fe3dWkX/PrAevJtFsO4jptLWtavp+upNcUchaM+9BXZ3gyWQ6j489wIHHSDQwzKhCrx2s9L
5+ihbL7HG14+lnXtDbB3s7lcRV7r3UMrtvqV0rKHKrocVegHjs+gRv/hKZDe33xeNCa8+0x2aFu8
FwOV+MiitOj6g/RIGz0bBXDayzbKUd9E1WKvbyJzuKAknnLUa500z7yD0/0SMXmwBDiCi4SN4Yjf
Tb5GdqvcFdlqPEvIUUn8WJJnRoB18YUWFrmZYBLM6wKWYAH7cYnD6a0W0IehEsA2k0UaHxoG89pQ
Hok6Pd7Hy9qYxvu3eNowoZW3mpWu5GefEntCbz6PGgZmY6WXypbjLUlPeIITH9jTIRXaeAJZG4T3
jaLkBf6cNjZuwXYymDSR9mma33hKR1yjZoK8By9roJ27sZyGUyliQmQQ6tMVoM9DgNCyEKip4D0d
NfEWBm7y2yBrlE/6ZVO/9KkFeEQJ+/gjH2LUun7xibK8FThwSG5v4C+uMYovegIlX31F0vGPOINC
h4SeorS4N8BBnGXX+5tkTohtCKRFH3kKxhe36tjDXcckqOMtxLR3FN+Ugy9zsrwlkAJFQ/gI5I1Y
jd4fiF3quY9vWQahcsxzT4Dk/ew3wePQECvsMuu9TyLUDQ1oBnsHX4RcgWA0iDBqdUhI6tuzGjM+
RdVChxV5STZShqQVfQNH8mWtSdftvh2ImVwbasrii8ALk+K4JCcX3cqlZ91vO2ymT7Eegke/Zj3d
dFlP6liBN81dobR0XqvWJysjqnn5myI4BZMKHmtaxAwLyoQngz4M9GZGLMCMlhxou67GW3oMpEZo
1+KW8nbXL+NbBGtU0Z1hRveW4wuU9tjHKRGmAyjL+2RwAoQqSxbK2/13xg61a+872zjzvA39ddRn
TRmI67d/pguxGxSEjrBuzPHB4LvexV6nN0MUBLu+aXmA4+X1cMmIrA9tm4bhJTAGUYNgG3rgXqMf
QGrF2UuXilqqB1gIzvy6Y0YFbcsvMmt8wLUpFAy2agz1Lk+hcITotiE9g84Ux8HsPJK4sQ4RVtG2
8KP3k+jTYdNEhCjc13Up81VcMXJYlXHfhSdrDiaM/sAq9WQ0GkF2Oye3A57R4anl9jOPIV5j33Lk
xE6KCxjgKxkcFXmBK0NqyX1uz7UdxttxscCEZTDtAjz+TdyMRya+kOv81L6W/jJr0cOBidrI6Kga
zy5kiLe8K352Y7p2ZOaS1RKbz62wmg3DIncF+sAE8hh390PcMNTq6DV+6pwscHi+WnoCYIrHS+0Z
+uD4UAJWvcA/vRLVfO2rPvratCybNDu8izKJ3etalAFxu7MznVAUFei6RnpxULSihKJ07r4GDAcJ
QDT6KNnwcAfAXLqxJIBCt7QnPC98tMu2K+kHOh/hlhnrRDWvpekBcGY66RwaJNekdHtLcK4SS7ja
lEG7j8kE1yvW5fGebY5n2SKCNzm4RsguPZOuh52WGEt6MY8L2DZd4DxEVEitx/u3kMaF+nNdO2b9
MgHDymEpD69jhUYplS4LZmVlsFxE+pTiR5nXb3HaoWhJ7fNIBvbrQMRgG8JywzZaMcsm8DiBZtHy
NaIdYau+xGU9i+BpbmvzU6EMYz7OsdP7R7tQ2MbXZs2sylYmWmfXsu3PkNWku1Ulh/KgDk+DUUe3
OOvjY+QHZy+Om8e8U69TMS6rf2I+MhvqNynUk2vGR6zzsjaTCwT71qfeCJn74dOAoRIM3gMTx4zT
jR6OEsWp3thDAzU8Nr1LJ6yUvwto89yMvTX2uxkzdBH79aYaW5RkuoiHDYL+BrNF7kjN8Dwsrxk0
O59z0+afr9mx1EcZB1b4OfCHhPyrpg6r3QwNPocemfV4utvMOCGy7Ll1BRiymQ7R8+T52IKcEl9+
bAuSADpiHU3ovCjEw/alGn1qkbqT/skewBJkpuZnbQLyohPcAiwWTh4ppKztdJzIe7k2xoltoUDo
sDFyt/0KxT44ybeQsMydeWhoxYz3bST8ha+4PEq0x+j8xZV5zSGWtbRxLdb0FG/Ao7b4NG4XB6d2
4KcBcRiwDhYkyIGLW7InEzAsEY33JXdztKMACGudEKRrZaz3SqvDFGtIJ5oAXfDE0vVPTKWNdepX
XDllM8Gzh5f8luxx3iU5MELzJvbxSnFhO5yd15m2V79+WwI9JpRqC+5oefQHQXBfN5Q+eUr14JyG
vqfFn0tyqlVntF9LO2PnMG3FE2HNDWnuOftjm0jW6eItE2dqKvJfaBl7VAyTbbr7Hx/LfAvtaeKU
SiI0llQoDxfGZZMTWoYSYLztNLVv4RPdas457nl6oy7hw/1ECMCVCdDcXgsVVC8DYQfxjSWXeLSk
qPmug565ZEkDy7t3mjoHB8EpmeCFVR5HSy9y8IX2vHU0OoSJZm0KgryR0wNBa/LFjU0W1klhmgMn
MdIsz/t0yY82o/PAGRk+sSDQ2QGQ1bIueuZDXhniou5j43unmmAf90MwrvjMVDmJQVC6NeIkIVab
PsK6CTrzbCtiOVcRbcVspzyHHJ9oTJY72oDmgc+I9nbd1z7BFugXuvIhXH7RNLX5mfolvStv+RkN
s+HU0FmzUAJFSQ3RNvdlKB5NY0KRzn2itHxw7cToH7CD5i5o3yGOYv+eAW/gslWheYZT4EfNlOym
DKip+TH1qZaj/Th0AChMOd5DKELBKRzY06SCJJtugJ82uJO1L2iwDoh6SInMHBVf20Wn18Q/TVv+
g5DBIU04T+ca0Ufc3Fc+K0umY+N5NILkwugQp+g2ZuuZ/OKASAEi2ggON++HtxmvuykFHBLhBZfO
1IbrprDvIp8l3YYqSCpWREDWbBYrNY7NsdIIqqMuN+9LktHRdLBIrFJanGSWUZF0bpF9J4BK7nxd
hXg5qwKvRKOrDW/gAPC4/F5ihSVM4iYYneHIc01h0DfiJuhqcUOnWm80Sl+3nYoDM+JmS20cPoxu
j/2ITXRD65egDce5cUTnXEHFKu/4tdmXyzG/YOcrEHFkBjASu1v7hbuNgvyqzxxU3tyqGwEc7iPx
ST0jf8u+rjSMvLUdCQrIsdnnQY4uQt/ahXlP5VduLWMQ3xHBygv7x6CgwDOGMaf0SIrxD0Y6f5ON
yw/i9LzCO9R4Q7wpepFXFNqGRjfFDtyuJlhFrCDxohdhv2I17NLqsm8sACo2TLerNst5SIuY1SZx
FU/krBdAaIhgur2dsiFlGrIErP7+GLWckn7GFxC26HHgkDQWmAL8RdgGzCMN2PHqQ432lqJfjwLk
R8iT+Pvr/OX0w4WWrFhYatgiOLj9elojz63r06oDzYftB3+o55nnBmtizgTQXKiWy9HlbTn8/XX/
cvRfviATXZccP8fhpPjrdTmS53ZajfVhTHP3tTMIjSnaMR93gxezflVFOd27brwwCdH9/lOc5V+E
kVx9mSW7vOB8iMVa8rOOD5ch3RPTrQ7Q8/ELAASxzij7oYp7jF8Ioan5b1ErjiVL5W05+LlWbzfg
347dP3XsHMumz/M/d+xuACn90q378Qd/dOt88QHnDpxkBARY5d60wH9063zng08QuIkc2CYC962P
/me3zvwQeNJyCbvyXP5Hkof1/8QFiw+IMDmbxdVbml7/RbPcfN+uI6zeRMIgl6YgXYX33Y9wMCJ4
mlIeeWHrcGOlcwY8kRh7bEh6bU+SWZadQtEka3IHFDIklJ16OQC/91GWHAUdN22fBKX5U8Qrv/3p
Tv5Ng+/9W8enswRfnw9okaC50Cl+fu4D5pYkCgbOMdVO9SrBf97iAy+XoJ6lEkvyaY89GvpuXSE+
+P21sW7xb/9lTaOJSaMNjIZA+Oy8ES1+kiMDVgHf3ycN5ujwuWhCGN1DnwRXWcB4C++49E6Ib0si
tybXuxydgMStVCWfxrmcv3o99P1NPU/2RZQTaJG5fU60ieqzLeWCe+dRPU9raITyGA5FdzJru945
oiY5gtQDuooF2ivOPsVNbE2cUuHyYc70G2zbA6ehTd/PeB98qhe0VJ07kpvsWi+IzBC4cRpYza1P
+4zifKuqvL9naFnuqskp4a51tp/tIorkGCd2nK7txBFPBtI0OjPeuQfslq+duWFJ8dy6BKw/RtQG
xkChU9n6MBlFuM5w4axSkGeMK7xBEzMWElZUxwA8C2ucnksAcHhZkDef5JCGdH6m7skH4Y24VDAw
XaGsWwCO5MYcGAlPO1ImXCAeaAAMxxraFWL85j7ojfSOw1RiblJ8KRDfhUtuqCcUeUtjsB16bEU7
TcsVGwivEm1QP2I63TQue5ATd2ezr2IQwN7QHxdOKQBnq+zuRybi8dq0hxanuGuKHf3c0F+VYZdR
WUm3NlGgRPNC1lcCYH2UWANo16BfccojZ6EGVX6QhKQZIO9cGINSPnvp5GPzdcvbrFQjLu0GHkUv
sSE5CmMwaK7R3KHGVTvVMf4GG2LsZ8vnoBxbekfyIy47rTe8qQH5FV5xP9OwoRdR9enFnPrpxped
90pPoz4QfDVvg7zuiLmHGbHrrC7ixJHiS2H7oVOy1uSY7hGVmJeh4cN7802Oz6lFfNMQL/wxT8bf
nEHoG5MMELkCSFl8Q3u0kPxngk8RPJNThtK1IUhGz9JeuR7pPRvevQeO3vQUAJr3lNukwbnDA6E4
yVivGq+s9DpErxqt0zFEje1jJ/tapnGY4E5T6d4S1fAVF3axRBIBoYhXxIlqcdU2gUpekRDnRN2U
2rFu2ham0NzPS1q6nernpesXnCZpVa8z5VgPZrMfFW9FY3RfyrBP840Kugb9KHqJZNvBpTe2FXLp
K7pY5cTAy+vMba+NOXmYbGBLB0QU1PVGWFKNV6UqIpJb6Wt9IvqIwR1K24U4OMlSobHOxAH9T8xW
0JUnFQ9JvWmEXb22lbdEAk05j/ooquPEGfbe9Fg0I8x5JtjupLxJ5x6SZE++MZ6zgKup5btNMRIq
eCbmsG2QbrW46532qUvcFL9Xovn0Y4Szo6mQF5E0Wr/QReTMpLEFEgGmyRiLB17kLcqJ0aD3Mvaf
Bfh6QQaMkiBow4FapLbq6lW1eSA3tZEjAFiW8oBvTrBd2lvbjnMDByWj0zR9rfkx/7/sncl23EaW
hl+lXwA6CATGbc6ZTCaZHCVtcCjRwozAHACevj9QdretrnZV7Wtj+0gmmcR47z+20iA2MNOS3sH9
GBJATyKJbYvpzen7xqxOPgUT/CsDVSN1hEDFyEZ6K2Y9fC6jMU9adF1O+UY8DrM6TQntjWpm91K3
gk+McUAZO913VAxiF6NmDevh3VTGoGZE7FPbQbTEeO2RC93ZSnFjJaGf3zVOTtFdGWHR2lDKN1Cb
7XVkJwxdXJwLoGfSYvkEXLuYFo8lRNFAsx1mu9UsnbDflG3jfSVtkgoJDg4xNXlEgQouAXcyV31M
SMcqrj39RQlDXWJ3QieKdEitQt8khNcihCvTrfrWiu4Z1Zl7HIIgdRb1jr72bi7zjUEowLD348Wr
J/yE1F5L4UCznTTcCXQ4t7EcQqJ2DMy6MWUoT1bWj+6Khd35jm+ctNuBUPad0tk2tRQWspwV7myD
3d7g+o1JYp+xlna1nx/H2q8cNPuNuJFGTnavZc14/9oQoQfvGfqgZTBtaLxhbWDR9Cww8Rb5dK8s
4iSmziunfaklQTAwdWmDDWOO1rSd2aQ08MBvC9m+/mdw/Jei4CHX/57qBaWJ/2v9xvs3Kd/+MkL+
/NI/CF/nE/i860GNLYYzxpH/0VswQkr2Lds0GVOWLD4GqN9HSOl+QujHVOf42Lr5Mr7qjxFSfuJ/
FWwUMkDhvEyX/8YIiTHrlzmJ2RV0i4HVtXzEId4yR/1pTvKysS5IcUgPZEYuoFKwZGnPvAD1xhoa
rLXdUJmKclAvpn6JeghuUovIC7T+CHzWlqbyYCdndEZb5aioxvWsBJVkFUwjgwJo83uRgPBhgbeP
xB2KC2p0+9jZPbvQZOHgYE6TyF4Fm6dOc5bBLEceilkeQI30rC/lQlpU5symRh/hQjGUwj+LGBn9
T4IrWAojFY8Yd7lT/Gpv5V7cbEEkly/5qNTOsCPfWzU4MSpNfrBGFwYc0frjQ0Sb1EuRiPGhSS15
DLOlPV1Wo0fRtVVmiuT5RvknN/Da99Y3BfV/Cy8l4tJYi5KuknVlTyMjwcgzO+uXBboKFsbFsqLm
YAopnhbJy5tnUbutlNEf5BDL51kDDZYShqSVJpikW7TiElk1vz8BgeFL6uZ8a8IvqHj3wH5bgjrm
9p0RlSNQ2qS2Jm3OyhguXOcoG/63jyW6gKJ4m3j309UR8QEcofm0mnKve1NG1lMaxhBkvXSZbdxg
5Le2M36mz+z0BVKE3z34ABp7bcqLa9MvVcYeQFMGNEcoqaBoJqGrLEyGo1QUrJcL3gvKshxPqmQW
CHUsIMu4rvmTnyc0NyOQRhJ/gOX65Qx/QI2c0rb97E5qGgH9Qviqkbr0YkPqcZZcoUb5FRTVJaSs
AGFRNNfmYPS0hHNcCLoCuos/ysrR7xjO2jM8yIi6K4h5qRY3xisqRxq382JGmDno+Ucc9hwJcyjR
GOT6oZtbZ8fri45B6nZpr0XVdvUGQh6JR66NdSUK66kE2fryQSIop+BCz0a7D3dgR3ynObT4JwgC
ny1eLiIM9uN9jJ8A2103cDVYTcuZDWTnye0Ht4AqpLdvc88D2SHWiovPsABNwwEV04rK9u7dY4KJ
tmZXiUusa25CsmY4wQrlApElQQTim6UVwGxJyw0KjQB94BaOlutNcFueFTkt9oGiX3k00gG0dtKS
z53MPSBnQTodNBnFhLQpFlwxoegptgd+i1ANG5y7YblOoEChWBc02JcdZLNDorUvWr5ZV5sJULcV
bD0Iwz2v82D7wa5Q1BO+fFzCH+AroxTOjuVmx7BefQld+BhGGg6JtqLpfoy4FYhQUTd2TGjCzoLb
J1d/Aeg7ysnlusr9hVldGOmfUNHHLYFcF8Q+WYDaD/CsNnlwIIOqv8we+HXtVPSXu70rnmyizF6M
hZNeVexTqJvrqCAPzOPmdBWyB2b3hE4uh7VIJwW/jpnY9OyMnND6g/nEtMsFZkhu8jajsZFqOHjd
D85gMgm/WUHwy6MXq+CsVR6c55q2t1WXTHwHRQsqiDLR5XR6eW0s79N6INHNaNqJ52k0Bxszr7yD
6zQmvRELh1GPBoxNbDTEB2ccBjmSXLGb26mPtwE3Bd7gBuk3AwJPrMJSOn6Y2rG6Jawv2CZTDaEw
cS9nAY9ntkgDyYXI+T70x9hHZnbaqDoeGSb21afOqXqOIID+Q8WFTrxfnNVfMjOsDwEGuD3hbdbT
hyjHRRwXEr3G3vTYBqj1AGJ5RMqZX3jMMq4oIyBracM2JJ5Cc56rU6Q8EHRZFnl8Ij+BhihzTva9
bYG3D5qzlCeh/dYmFo9mEU5cU4icucAnd+a0Mu06byZpR5D3jIJPdT+Jp9QhQH+DpRU5AfEQXC+i
RVOiSq5SjfvBpSqjFpeEioSngl2wwVBXLcFIwQIyUjGnppOdLmCqhbHnPcoU/F7scHWT/v4kl2uP
0j2R3thV3xx6sUShfFzztmXzRWbH70zF3HL99+RtXvpkCF6QL0JHEuDEjxi0qLvrQNnKSPh4y/MN
AsHfoA1frsdgav11VfvBC00JnMifj7S0FSDBkAVcSk4I53pM/ZZ8JjZA3WxZYcW97XJ35XmGb6zX
HF4JYPlxxxWDb7/oshtprKidJt59PFmViqF5NHPsi0joGXvRUTRlrw75Ksk6t5enlBh0smexdt6C
HIYn7eviKuLegoIq38kLDI5NxapBwoS5vJxpRiHhHEblomeHBxnhDdzBPnYDsRpjViQIoCmeDjx+
ZKE3IqKqKV5FlBOKtavm4KaA8yXW3AuhM8mgCvLrnJLLYSY4I9Ykd0cvvEobpJig/ScK4rlrmK2Z
ELgn6VbiEQNpri1yU2TduO+qLF5UJJpTEI49m/3k65E5RDKS20RpBsuLiCbf/InokYrC196/J1vD
DLl3B0kvBNLxWojugqRI3VA1FK0HP4qfE6+G2p/K8GvdWVvDUvW5JaR13XTe2vSo19CrvhCFoQ9d
Nx3buK/oAw7w4d2TaqjWhGm+kpS4q7CC7gyMKveVPazSwnsILaKBXidoQ4P3BOGV4ZGIwoKnasod
brvo4JEqWJsKKdrGcq2Z6mY0P9HKre10TYpncRBEYMWrxK6oJ7YzuctKa6A5CjiPzVFTfhln9JN6
emJrKWH+d5NLreEh4LJk9W17IkroUQ1uOmnPd/7Yeac2DXjNJSPROqNBC2ahxbMtBtLyTbe8S+bM
P3lWyNUroErc2FfbyE8rSKFqRJeTef1NM7L0I18y5ao1nPEtt1X6PHnFs51Sb3nO69a+1hll1EbX
ah8wqgnggOTwo0Vu8i328Qy0mhz2mYuM9dlLNj6mAHp3U6JxBnC3aeyocfWrkUXXJoanl2166zdx
Ot1yvNz3tPPL3dwTQUSMtbmNEv3MUlftsoQoWS/UX5HUrJ0k9b4RdD49xM6E8IBWzp3M2Datzmmu
LQHIjD+lu3XGYvzOOv1kEDm5EkTZ3PpJPF/p3HHWyusLgDeq7cJgwI8dJPY2qtunesG2Vo3LZLRt
i1rddnPII4r2y7Wj42obMTec+qIRJ9RwxsEJVHvMgt4+K0nzAAetxPpRI8J3cd6Mde1vDRpj4aVd
g7yEIrsnGwovuX8y5kzc8RIgtM6m9y1CcHXMiZa8RpRRylKWBwvx795f3hByYksfowBxWcYJowrd
AHegewfvY3A7pw67OQXl1OqYDxkeprOa8u6ZDdk4T0WVs+L6Hl+nmV2/dUOOPTlkPz2h46gJQe/U
53RJK4chJ6OX6xvphNXAfXlaGheTbM81b16PogZ7By66kHRZcdSm570ZWQEBuVDAghLf9dA07c7w
uGwI5ARMnAAi92aYxWsHcdmah3+0mYkN2IcUiR2H0nmv4sjeWtQarUVl5svTShyntJFvIahGvQlV
O35mIt4yXTdMgolZbqbMzLZdbbtPYc0ThSd/U2zxrqO9SSzvAMsn93RqT5vWwkrraGqUz6RvYRGv
ZJ+CFbYuHE296RzzgSLjXJDTnzcEnHo1tpCHJBSk74i0sPODN7dD9M7DP9rFKQIcVHgVBbADta5R
HCLoVpEM950bGzyYmgTIlKabFwO7qc9rL7RcLD4i3jQVIZ9pXG/Rp6vbpOW+SGSnXyoX5GCmKGpF
XXC2I9J1xgezCFNSL9m5pOE862j0ucRloWzjlBCsQCRm1hdEEgaBjM5ovS5YddrXpQP+pmj8Wzcr
IdeZBh6L3sLHpVvgGhqOQ0K5AKmT19atevNYZPirTkYt5gV8lGmww1XQ1xpR3QIoU3kqw7sQKIVp
Fnhohf9e+V/COuehHqapriYe3xMdPZgKkcPsvZQiMmdt5TZtglFLiismRsfs5Rc/LnjrWn0KCOon
vox2+JGc4qY2G/4c9zm0vukUqOaGhrzSrdMzg8ZNzLRV6pZBxB1s3k0JuoPpZC6a2snS4gkhQL4u
as1YjkH+d1bt/zV3/kpwsDo7LPYWC7TlsUYvf/+n1ZlMB8ha4LBDqIK82RQKX+PrbM99+9meEKHS
uRwwjSiUY1jZ6IpP9n/PcnxQKH8mOfgE+C5s/rUkgEvrF2JTx65QM/jxwRkRlqIhayHr+0CE1oVY
1jhi2AyrfSKTOLrpqnAuMS604SUqO/Hkm724kPnAVPn3n+ofHBbk1UjIGduJLlnE6n8+LKXsQyxd
dnQowWv3FM/AQIyJYiZd3OFrfIlMPn0xMxwZQ1T9M0nwQqf+ckz48bBvvssIDjP3y4+fvIzGmJlj
MuWsQqmoJ2ziLWHkKScknhxCMKX25VPmhcZRLON3adO6dDOgWgG6dCeMTSsz66L40C0bdFXjR/nx
oQPVJaFg/+Rw/YOTiE5YwL9DlyFR/PV4DUGUGJKUBZrtB8ywyPz6dlEnk2jRIEqt1/hByq07tvUb
Hd7TQ92BVdQxu3yixuahKOv1359A8St3hp2HGciWixlACl7Dfz2EhkPQa8/cgNMVoy8x7Ug6OyCp
lxaIh9rqD5WStqz2HaWzPFYD+0VJsnm+X+D0ZN221bKDcWT//oPJf/TBXDQsNCwgVPg/VLqH4pNk
mzo+VG7EhIpFH3qMqj7deCNTkWzLx4q2Wfs4qUUINErVZicYieGhtwew9w9trGliQVwRqsNcLDrW
WCNhiYrsmfE9WUS6eUgtDLltYD1IVLmz4cxASzKkUpTPAgy+/1xKCZkYH/p5QQHKqRofYErQ0OI2
Hu+XOe4tKel9KOHyyBWlQp4N6O8Ph/WrnoLz5EHsuPDJQIjBr66CWBh1MiHi3MvY4RloqRntqt8v
q05JGvLTh8gXGftgPJbWInAci5iPNdHU+DgGLkcrkqRer53ZoMU7t/lPDhb/HKkcjrYf8JC0FnmC
pmd4PMOgRslBEalcrMm/G6JtNNTNYZ4WT4FjkY5ImOCEzsVnIXj/+GX/I2H45xKGgNvgbyQMWf4G
ZPdXDHpxuPyP6SiwP4EYw1xZePSWkAReE7/LGNjYcPa5LvIf68O8x1/9gUEvnr/lCQBmbYEa/y/+
jMmDIgiX997ydf+WhIG1+K+Pa0yH2AothAx8ArDQX21AzZD55eiK+mR3BpF/dr7rmFVIe+r8qwMj
rY5OEBnE8+LQw4vXuL3xzAab4tH70HKOUFEsTkURJOHeoAS0eeqnOr/xUTin9x1FP1/RpHlfnNkt
T7GI8ptOp9YmWLSPoFlJcSJih8yPLBg23ZCW57SqDUDnuFKwj30174tJ0AiN7z6aY6vaFcAYwZcB
VaV/8E06mLndJvfzoEf2zclyPAb3JD7DBeFZlBj9iC+PKP17G5aY5P4jMVk1Kot21VJRcWbCjLto
Z+SFaS++7yQeWcqYgfSFpjdsPTvCV+bqgomXZ288wofhAp5SOzwQUET+5pbGepNYsBJTpZ+vaisM
LGeD9L8IL75FPLJehTnHk/6oqeiZ1UInMGl6GgaPgJg4FOZ3rfOWOqgsThwGcoZDh7G1TBUCxKJv
ZoNeiJ5lY0W8NDXPYxfQ1bmK/Znivg2xmva8ztwhYuDFcG3FxFcSaaXm9J2taGod0kypXXPIQiC7
C/Ei6ax7KxvD5kIcg3E0NZlRZuqHKzq76FolFGyVtnF5jA1j2EdOZT1mCPVYmVsTtTIC9KvItbNz
g2p686qUNC0w4fWUTTE5BCzhxNhm54a0jb1q7eIIDtnvs3KgeLAuFb6rIe+P/jASIx2TiVWUagMa
Ht0Ba5brIc7HjUvk48buYM5TN1KHdqbttCl08RqWBgVoWUih+Yyq7y5P3We6xKOrZCu8pzXcu+Y0
Wn6JiQOgdJIAsaaKxyvXgwK6UQkc7Rje55aaXlHwGtYaZS+kOwv3hv5u7xIEWfgSUzJxGGPXuDOY
nboVG2SwG7xGnkM3zPcGiPi8EV6TTS/ASkhGw9x9rl1RPgIvZlSohHHE/pvWclyDo3jjWjGNHssG
mmkVdG2xpaCgO2qkInudZ9ELLg95E8zeQv9Ujn5i3mxRp1RYeDY9Sag/hLaRZEhvBk4A3im3Ga8a
wtwthx5g8t4b7TylxFe1aW/LlS1H7yzAyOmHSxARkzfQD3eQEdYNGeDqgEIPf0Y6ca77vG2uaEfK
l4Y67f0QetU3jYdF1LRMYOHwT5zpYksyhL2e2orOFWiWa+i28am0x+YpItrhcw+sViz2eOt7qhrz
xphL1vy6lt5J52Ows9PqNzLvwgPetXobj0x3GZ3jj0Hm959pK81fJ6j+V6m7xFk7tZ+91viMNxpe
GKdB1+wZ2qxt4Olul1TujVbUl5N3ku/ZQEnTD0rnpMeWAKmSopaKQKbAoEwgyVazg3EYQYqZ3Jdh
OhLhVaF6IAFdchUzKcTU3OSrBOXrxjbqaat0T65/SDoEx6VbeSQ2rSPDXJNCrE/KDMoNki7rxUbS
etcZzXMyN49pZXjvo6PoNSCAjihd8D6PFaua0yevSe2bAjj7jEK2WqH1CjdeEh0Du/VuJ92g4VV9
+zjTD7sBilbf3Z5w1krP6l6GwfytZqSrV8IgHzcodHUTpZH9HMU2Nec1uQBLKzJd8XMQ3dqW6L90
NLqXClQNCs1cA1yIGSVJc+qTKnprZZz8lmtEG+1Qn60+1FvH1eMmHnr52WJyOkjDYyEetZ7O1rhU
6VJAD2/eWQZ3nB2bFwFIvmvg+Vl9TV9dM0gxFs9OMLEtqOHQJhAbcDnAyTHtA+PBWmxeSi9zTRZp
+Th0of8t0wXTXZ8sqK6/wKAE100PthECiAA2vPXQfTeBS0gGjPtCSvYLrROJElcDwiPiwTRtjN6C
HU8sWRcPxGVaRT1lHEKCEQC8EC9XoLVYVTSOnQ2S8i8E8JM9Qi3vujPH7zXvvAeBoPsYGWG75puy
B6eETgHcBHtQi/FsdEugil8RP6sa54cy7Pekqq2zIOesW0818jH8CtuaCZ2b3Mhu9Rj7t4HMsnNs
0q6AvOt7jB0IOgMxgT2Oz8psHgnRNde+aGIKIllkEsJhdgkix72ZzMG1Fo3aGq4Vy7VN/MwhMuJL
ng3Rzu6TcNOUjcCI7tj7lJ19x/3+PZ1L/6G2kHPHSBaeIrwd8KJNddJpRuQXCuL81lFkCDptOdyq
0owOtChNbBSF2+0xBasrV26B6jzQ9wmT9Xs9ggqQbiTyO5qc/JfIDe0Tn5DwP11B8joVuqU8c4r7
IjScXW5N6ijIpF6baBo3U2smZ6OJvJVblmrf9WO/sfux+2LR47jJfUVfoZd97VrxLa2rjBgNaz4P
+JkIUm51fG/7xGmWraJAsYit9STH9ocgFHzbi6l/TE3X2X7A8ypCg4dvykcYb4SPySDaCzLEbq8D
WfMpkuaOoD8paHcOcJyRMAl828TGUYOeJjZAV6m/Naadf6X/p99FpIm8F5gattOMK43H3tfYz39r
qBQ94lBbUOiMgD2H/6KCMFhNGG8PhKyaR5OhfQN1bu0ws4jzXBnp9yD1aRjJY2NPYJBBxEuYX9Mu
l0CRabKrurQ+Yk+stj1ZoQdJ6+3OG5m8DE2paWbFw01SKCTn+Qiy1gnD2JgAdOuxUsNWem35vXN0
suazP5HXKNb9FLsHPUjMHM7tbOPOK5HdgxYH1k4J53ttVteeJqlVSaI6uqV5zyPaWE3S+CwIvl/F
MUmQCb1gKzc33W1mqotXNVfPxFLT1lReFP3KLDK9qNcefMLeTkBI0a5sKn9FMIy1cpMSMo7M7nbO
o11o57eyMIyHoKUUOnf74ECFNHiiLK7ExtyDv8U7oovo/FCIBtx8Ij+rFxsi9/M9XjK16WZSzu1I
+Ssn7gmvGyRGEcOTd0YHAM6z3XvCZpkc5pR8wMARv9GKSTDRRPhqAjS6grV2eJFlMe8D2V+1JYLv
STEB6xlcfnTdHtxxKK+uMfi8jGkaH5yluCOo+uNY4JwmtdxYRcnsn4puuuaJ85WKruf/7FL/kqrH
dpYshr/ZpShbU+Vf1Dw/v+SP9BThfmLRDgBpAg94ZIH8/tikLPvTkmjgk10S+Kj9sQH8IQh3P8He
BHydZ3pAUn/apmy04ojtiFRBo8wmbwb/jpoHEflftynTIQefpcwCfEN9a1q/gF9Z28+Z7oPkPs2Q
CwZr0B3KpZooc++CsLLtq+3WTbsnEpYC1DAM0BcxcCfuOgsHpcdLjbgJJUKGlx6zXtbJB55EDACv
DiBCZq5daNhF2pMdUOGZ+r7La/O9MCsNHcfDIfHXjYh9nuC9UDAsKrYyf9irwCafKq7TU5GW4ofE
lEe+KZDcN2OxW4zks5+8zK5XSkWAFB0pvw5y430006kmg9yk/CdBnVpKt+9ZcBqeMHQbk8o2S9t4
9kzjm08xK943WBlSxryLG1MKnhDcAk9tJ0ePm+yrXkSTiLQDd9WUbvzQeH4Wk5I8TvckDYfBprJ0
0WxlxW+MNnvu0GeS6r/BBBrf1OyIVAUt5bna/ZaQ+PLcEjOZXhwL6h5VkneX8ESHlKQEHL7VhT3q
MHRi7A3GgM4mE23Ao+d0mGA5E9PncOJxYDCz0co+htGjZzNzrVo1sXNNfPxj4obxzaxHqA0k1M7e
tUfzGJVy2AYE1xCWBfsgdh68AuRiIqvXqWG6jKIa35zvDcXJaEuEW4bjV/26CGefhlXt9SuZL31j
6ZwgKfTGmETwFJFhQxatN31BEl4TmttwZa0tpL7jJsjjcZOA0SNWZSQqjDT+4TU55swoyQ5tYvc7
HUl34yyhX+i1vWs9oznHJJ1FG2vqmNPcojlNigJfs6jF1XACTcVygQHR9ibKmxrHfde0EG1GIIgL
KMFMotSkipi0nAnx864ujeps04483Zplb3rViQxR7Vc8ftGG0YUNDUNFL1aI6t7OaiCDuUyEvTIl
RHDJnoqVCgq3xUgZZiUUENS172erStjS3hQzR+/atxHnahaD94ibkSJkzxiD6iVvBo80atWaBFkw
FK4ac5FPyXFcUsGsiHZ0tuQGb2gVxe9FTfsaQJqXebzFJ5qGBqogWiQOIyOg4SfnoeziGzcs9ZtV
xC6Dbat71puymI5jRMnlulVW2eDDdc34MKVsinC5di5WHW3sYk1prNEdzKbwdmWUJPcE9TJkx/VA
hJqiCoI7O/ShMYlrSLpNky7RwFUIPnueaYapN5ZhkykcczY31VAMS2GU0cyrlJ0luscen5BJxkvM
ux3nAvihdcx9A+W7iSMZUbhCGRdBfB7DeW54ycVQKh92QxjmbDnCdKFAcl9/tuhs2XfUTkYn22zx
YXfpfIUw/W7MQck9ZbhqXPtOOjmXTskWBXwdF90u6if1eaQt0175MJ5PM9OZ2tth1ZR7/hBxEvFP
XXfgSTQ9ki0+qqPluECdCM9pt8zN2NJEeyN8kqpqfmic5k6PhVMmTjs/Dpk1VAedxYIIunAaN35l
oMJtW/N2DlPraoNfs6naQVps04inmdNj78umOt3Po/RPqUF73MbXxjieR6FxZwA2zxt+EsUPfthu
cxGFjOKcK7WL2L421mzLq0FBBtHlfZxv3CC1bkhWC7bSTyFDjGSRK9nxKJ4oLkkQzOUW5zmzo/Rb
U3vpG0mFxrNs8uELs+3QYAWxbe41exxIx5slCh+202MTRQjY4Czbrcse0dzwP9hQk8Yi5ECZWk3o
CXzIlpMNW0961EQAUGWu0inHCzGyAayt1iUu2nGbiDAExOkHo26k2oZU0hDpq5wCzZoqq95f+TTJ
PIkpki8I6l5hU1yS/j9UU0FpWgfX197VdTB8RB18eGfFhK0HSDBQlyGtIOyadlVyjMeHMmztS15Y
BK6AUBTiVjdK3UJtuuner5X8XHfjZ1RiiB06NwHKFwmgy3oYzA4z8pACxBdVQWzQJNoHrJspezXv
r+gqRhzJCBXsfJqnQyG9zkM+wnYXhSeECdq/2H4mdv+Zp/6VeQp2Tfytve5R9f+PSvr3L/1DJe1/
cvhWHgZNzKF/burw5ScmGufPQPQf+LTzyYICcnzky64Nrsos9gdGbX0yqdVwPBYhAepNzM6/oZEm
+PevU5WNOtp0TOYzn8+Bf/WXqaon+bVs0kQdRiBTvQ3oPNDrskywnRPjtnNLy+6xOKT+lR5j+FQr
KZOLdke1GWjG8jcNPnaEt4l8Bbma7kkcLR+H1g2/EoxFPgB0ZIWMYnYONJqyllMF4dwkBlZpYn15
VuqRV+gGeJwo7xg0XZ6ZUAgxFcrIsDA5kmaeOq+3dZDgIWimSQuEyC7v7RlA+0dbgMCgIZ7sXWa0
9l2MTeM+owR+bahxMLZmbUjKeSdMQ3ABZboxZGzFeApbQjPV5N5axPtX687i0doXUp707MtjMCKz
2I55PXwxuc2CDcb47jd+isBpZpf438K+bCUwYk3opcem9VMCi7XIbYCLO5VRUqSdQ2JS6rFFF1P8
SDjhB/IciBYqHTSXYk7C99l1ajrRUOa80nEMZB3yyV5tQLHXUpvZA41M431I7NGd7sPyqcI6d9e1
zTDdjPUYOQAABCetqDbyUbAVuQh5j9UEXs5x5V/HjM9VuxUHMhVhWCwzQ0ijbzp61zmZq68i8v37
MIdoXIGXmmITBkhfmYq02nl+QVwy+OdYFdVdJurg3qGvBuyfarpDy/HbDRiHzrmbsMnG8aIwYS0e
P2IjEqdUj8i7/KuBzu2S4qgif8R3aElBqlqEDYpKfJFHVDzyZOTIU7EbqrusqWHzZruYtq6XCh7q
Wq8RXPT2JmEtaA+zUXT8zkLuaCquv+m5qL80yOJfK3Pi5R/MteMunpH2XRgFlVBdTIKur6fgOjLC
rCiyDx6tJomuI6L+aBuMoM9rhy4AKxxbmD0e4miIYkO/+WjFyP0QwbmqpBft+snkjT+mZXIIvbqb
jwQHWdM+CXvjbKGH0WuNMw7NJGIV5EkEynaUSmcOFj1d9Q9Y5xzAKzkioPMNIVeicd3nUkz2bfxT
KsLkCjjk/xSRuB+KkoimAuQlxu9ikw/lyfShQiFpYHFLLtoUKgPQqWQfmhX7p4DF93x/FzUfwhbi
UYzu1H0oXvIP9YtVteheIMEcWJBFIEMruPEIYtoyFIe3XlGAkiyCmhhlTbhIbPIPtU36U3pj/RTi
RIXplRtvEeg4EodgMqPhMRf5TrgIecxF0tNJMz/Wc6RfEgC/jRHE6hbBcr1tUQOliywooVcMt1Fq
CR8TY6xfXDeM3AO3t/FULsIi1TSQNT2Ma4XFFOkRTdVU7i5yJEDEFmVSyWc4TGaCYmnorX4zdeN4
Y5CPdFS96WymoHxQs3/uwIfx6ooW3FGNJ52k/dajT2tr0+a8wsu2Z6Yy3p2ZJ00eUugWzvvRF+l+
ShhcpqrzLhAQj+jq6UGJ9OJgdF5EswRY96xtVGOrOzJAHoSkm3toZk5bi8gssutFdw666sPq79Cw
rNvUKW/Msmp/SyfvYs5W+KVuMn0YyVB5LN3Bv0sH1cL4kF5j5+1wL/pQ7uqFtddJTPe1O1+S2qdA
wDa7dUzf8I7mWUSrBl8lMkLV6UhRFVq1+YsKgcvRTN7NVXPb6SzEdxcPayo4mn0dsiWnrmHegmXq
O7eF92G4/YZBq96zYvjbJJzCHYqAFEDVoc5XUEA0K8UCOAzGKcVWQsU84szei74uHrlNJNgOMw9F
ItWMapV3qnmlxkQfzCLqnunJ67gwtLGPmvFH37j5fkL2uO0axEyDsMKvMnOMYjUuZhrMhgVhbr5l
HnsX+9lBFrZzU+L82BGhg26jgm/bV2RenPwQgn80DO/aV3GwT2ZeTWlBzlHn2ABsgzt7l6mtaXdD
+5KkW79OOiC0OnwJakKPpFOEW969MZU3fv2tVJliAR+T7HOFoA+X3NCswsTydwXC7L2aB/w6OjRf
AT8N/EPYhJQu5wvsobqZak36AtFJV8lf3LbuaNy1BDJ5iBVokA5Q0kYtpsOGMo1xBXibiZMzptE5
yAo/WEWlUyMdTnpvnVlSLYk+sGG2Bg93CJtZD5DMFwmkv2LkHdmkWOb2HlvR3qu87AQ4jNe0AvCt
4YpfuspsIfXast4kPQyHKZsHN0zVdZw78yLTrNz4tLzg/uYysMlcH612PYrYPlhoH8lSsQ22CS/9
TUI0/obgEwEEqm+k7l2oHd6DLkYNjzf2Op1qqv0YjZ8VpXMPMeTTO0170bYKauIuQ+urEfQ/kqSM
PrsWhnDchua6tZ3n0nYM5KUtQdIyIwtLIKqbpzp8jhp7P8r0a+j2332rdvazsjtMKRDV7L2fp2EK
Nl2urI3nNW81PdyrQZpHoubxsAur+i0KvQEviUEgC9K+w0CAilpb82RvqSIT/83emS1HjlzL9ovQ
FpiBVySQE5mch2K9wFhkETMQmALD198FdrdMOmbnXOldLzKZZFVdXcyM2OHbffkdVMEu4nla3Ne6
c1MnZGcB9o9RNRho1AZayLCb0m6SUa9X602yDHEkq/5zzNOnpQkZpZgvspX+jMlUmCSJRISActhI
+NvhWtjtNsy03m6wiEfO3HJRWsc0CBfFk2Y47GSnVvwEkIvhJPPc3zC0HkDvflFpRHVvhk9Uc99q
LOkI4/CU5kK4Z3+J12spRpbMJs1AySr3QN7P1FXGnJ1SRlB3ecQlyjzm81KdTCXpVEREzh39OZuW
4rrkM49U7eh7vev9g5EP5OJFfuhUKc/NMD9aa9rv9TWtWSNvtU75+jkwf+4Gc2weeedD40GIpnyo
MpewXGrFmgsQ+VL31X4egSF1mvcRQ9TH2B2/idY2b9GrMCl6NvuXgc+V/VEZlY54NfaRpJP5Stbq
mxHz260miPb6J4aiNmV/X0oCaP109CTo9d6SVpRBdgqU56QHJhb3AShREpJZzfc8Jedbo3bjO8qw
zx0/9KbsSEGIm3TprR3uJD6iupegcsxGSM2sfmPK/BkeoPMQz+l4kFNmj+zu6+ZhTMHP5T1oHUrZ
bRbkgcWVfq21vQN+fH0ZSH1sw2ar17dkfZOdNflXZJm/0EKOrVHhHNDEbTz1t2uZAYcaEB16l4aW
6mdX0ta59vPT1I93Uh9Yc9YXpjUsZc668L3H2L0sdLbGakx2NI4hPHhUooc2r3yKt1zLvgZe4F07
VUtjI7KPsbgApHEgr3dGVxf/RZED4c+G5f9jStpebzy3/nch/c+HX/heNMO/GJP++oV/Pft81HQL
J59NpeJGPN7MP3/L6cL6Q5CKNXH7We6fudm/5XT7Dx9+iu+Zpk8Udmtx/uvdR0EjmF9cSY6JNW57
Sf4n775vVMw/W0khtPJ6FELXHR1vJomef/VB+qKHChy32hUhenWP8A//z+rsU1WuReTKsQ8JiRkP
ZukQIG+gdegcuidP95hqimZ6Wni3oTEhuhAQ8o40nys7wBhd74jI0NxFAW6Ez/QhkSZlRINCf9ro
HRbZnbG4m4gfBcWUsDtkLxfoBG13yCY+y/ittckqEG1aqzQeh5piXSkNyN9Un95Yk+qfUMGZsV0q
DxYsR59CQ2b2zGeUki9TYgWiSuZ+8ReGTJrQDu1kW3Vg5mP1kEE8OBM3pNbMxYgVzJQtH1iCZWFe
Uqi8UPByqpIZlQyAyNnqYn8/9COnB4UyDnA8IW46RzNmcgRLHKqZtxEyc2vytBDUF68YuiMhLcYs
u7WvRecdke8epKBE0Rx8/VIV+lUdz1WYz9hEEg/dqEhpDyMkEe8HkjI7PjBN5NU6GMKkANPHhI+l
otvxw6quViCXe9fWXFYN+DTihjfdaLlyPxsJhRJzTXUk62heNkW5PrY2N/+0pC88W43nqbKd02y5
6q3WG4qdAVuw/DSb+EZ2C7XHZUP9lr/buuzElapjc32kpaaAwp5Njad9kFvW3TXAkqqt+9Hpc8by
uunXnbAbIkEaaTK4aAifD5BxvRs/IaYTTR4+HR7tqp0OldGD+SVAd3CrmmEMEdu9nSuYJ5o7CG6R
TKvSIfDW3lRwozL72i06Sh10RrFIK1ZesYPyOWDx4RQ32sJWQMO8OtPlcECpXLvu0uQluDgy1s3G
BOMVpnrXx70/12t9duN6cLq3xojth27lyC+4rJtMI4PTMajm0z2MlepQt43nJrf4geCS7qHQiHE9
WMzP28zIk895nsRI2a6mvpt3qWYuK5/w3Xcrr7D/LOktAEKI+TJlWGfbfftd56tvzb7Ey+b76bvu
d/mu/jW+a4CLrRGYPQhoBm3scenifNVe0mKrD4aiwPwHcW6+FDptq6xpW94pSYtAix3uoWYbLoEx
2i3QE7IxL/GfZcX5Yui7auswXtXkAIX9rjYe2SDUAc7g+qxv3cfG1oK8li2vrMkbF7gfW00yi/n5
tci28mR761FuUxqVy61buYXEd+tsfctE5+UOtCElzPwBUJpFvzWb0dE8b23N2cLCwoEK/oJYzuPM
bbdiZ/bVlDzrvk7nz9b8nG4d0J50qYO2+60aOhloiSYgOOBS37qjh+8a6dzeKqX177Y70Q/MSjRO
t1v3tAvYItWVfevnKnmKvxuqv8uq2623+r9K6L91IZpi2+r+7xfi0++6/t33v3//83LZ/PNX/XUb
evofMCIIkvx1qf11E/riD84kEzerh5ne4z//sVgGE4ERnupgyxDIp9t99/dVaFp/cEFuK2ffs73t
ovxPrkJs//9DAvWw6HILWvAKWFKDsf/Xq9BdOrCJk12fNIXkIw8KSSRXUaxNEz1RFcIDF5RrTNfD
lqeqepxh+paxAmXgHtvKyoLYjrEeouPqN/2Wy2JiLyJny2oliUNF6tSx0kic+QfnVYuLxrTNd39L
ehlb5mv0bXSuLQfmxu7nWEuSYSZhZVhHSQj6tt3pW4KMdNRILF0I9E68LThK535vI9NQceYRQMvZ
MVm4JiFH9NVp5GAksevsxx4olxiU2Kk8S271LddWL1n5hBcKHxfvPIJvbOObH6k+tgcDEtGZOspN
vcBU+YudG8G5+TtEV7GQuTQAs54LcorXc76Kh3HqjLAu3XusJv5F5JiEvIqeQ6COeNl41tHbNCpM
KDw+4lx0h46T+DhlYHWxGN43ssFjCXVj72jchCvPoNva9c9JXYR2Mxd3VIMyjYMjCPRl8iKIZU0w
FuQLO9hu0dRaYidWy7r287k/jf2qHWNtRTssUu1c9rXEz9myRmSrhIVTNBey7AQbW09jnT5N45MO
CjcycHBfJ3FlHyzQCHujNW1+1369l8roL26m8cYajSdny1MuyM9RP+F+jN2iv18LHijUsJd7B05/
iA0Sw92WzxyZ54EZ/BRV1h90yTN0VAndqIYfvygva/YcgM4n+9tiuSAm5pfEZvVffkdD55mUqFeV
KszQ2I88V7s9eF+6eQV2TRo2yIdsWVOypf4vr6unrwSVc7+KmtBwGxOp4XuDIWKZ+vJ6yeUzdp/8
mU3t8q45+OaDerXFhUI0deVpvBEbbA5EcX3inTJBS6ZOja7eLS8bb8lZc8vQwnl8BkpBrFYzrfbo
jU1xPzetdqb7TN0a+HuurDbjeS8JHHW7DAnWPY4aTTf7rt+SWGRECfSuW7YXXWOff8d913nratsy
wMZ3HLjdksGkmxGdVp+4MNsHUe9Kg/onE5+6ARoV2gDP8iyYjbW6A+p0JEdUBOlYt5fOMd6bsnXj
65ZEeXqF1+7VyTr3AXLIAeCYrp36bLRi41AOKCBuoPyp9j9gf7dZlMTLymU593f9aHjVh18DMr62
6hFr+DA+21iX6aUaU4SCsnCfrLjPI78bSU+WtX+eGteATBb35C4l62/4A1qVA4NdVHKUFsPMs1FO
VjGHNv1nAzRhx21AkPe212u4O3JDMHU4/L1Xisq72MnZJURULgsqr9pp2AmS1jft4lbuK3MG3YtR
by/6fc0oGX/mcdsTC179gBOOG9HS6BTi1c4n18ax7uOND3woDwWdsRuFVQx+/svV4kU7erUCEGY3
5aQF9FOPRai+uffb09i6TPRWwx+nkqGA+cgnRUDWOunpIFRQb+FDEHbWJ+r7UBxQ0dlDuwu4tVBp
GdMDHtPYj2q74B+JhW3zWGzZHRPzS4W8XmIUFhPgC84+gjhDwbo9MPye3TEdqTlW4syvm1uI1Ubj
UHfRpuZwRWbdFrRwwb9I3NkFKJLWzi29qPPe3mAfQpSK/LLN3/HOAcPwRL2LccXc3ndMhh1Z3rXy
pwPlQ86l9q32VGQ+3/vZjkMbX+awM0bTPUDwSQ8U73qHJu2Ku9oor1dM727Q6XZzPadbAbWULmis
wUpZVHnutl/GxhqO9ciqO3eMs0dk29bqfPuuMmbqiZNFHeFmbU9vkXh0S6rfHKNf9R3NCRpRtLq+
Ab3VPHjKdW4Gh/UToC4DRcr0r4hkUCHYdvj5Zis5DB26WbCuYymCql+Xj3Zpf3FHdTfEXijRI/+3
y0CieYEhWvGYrHq8pzPCe7ZB899bLI25HOqSKli3v20GD1CytoizApL8sfJkvVtiPexdJyGpkMdH
YtHiR+HqWQi13XtT+JUbwPuGPObwPa7c1V0vlo3HmVR6EcppyZG3TNTNtlE3lC7sETusYB7EmiMn
pfiwcmVaUY6odYd5IKc7wT/0VHU+r24znBb63sjb1evBplsKR4/OJmjtcWhMPFRuAcnYedjNhncF
DUJCETHhyHWEOCb++cS/LDswdFZzCbWQd7gEpp1a0yKycj85OPwLEE8pFIPoZKUcjav1wwTCwF1o
+/KdGqrhwltH/81CodnbA3aEgpbyo9O35qs288+jmTMJJTyRPa0QEuT9UN4UYmpfRr6HF3Tu7o6w
kH+N7bWmPo/GL6RJ4qJmqm4KOpkp6CydY7mqn61nZdcLFs/XmH3FTRzrUJzy3mESoGUSTzbl2k1l
ipt+xkeyy/jm39m5Ox98w+nePbemwN0pQhNN977ryfsHVuU5pwodEm9Sul7pvF1/TSCvAjlXIiro
8z7RyvcaYxNDYUOWplULOL62mBGr4M5j7gapXccimqiluMxUNwB064Hhc/tD4aa2PLRQiSnU0Idn
+sCggWAwYn1mAQ3xsdpS+zE7PCUpDdqhqWOJrhODpvnKM1yH8KmjJ/xuYvJW0+NLTcdq2MSUlBgz
4tYMNQdipMg5CTqQeHiWFcsk99Ek1Q+RmxKLLEmfemeR2f1/5/t/b74n6/1/z/fze/+vs/33r/hb
6TL/oJWUM0j3nb8L9P6hdDHFA3lzmZERtRjw/3m+h1bN/0WS2hIWntN/zPeG/QcRa5u3Au9ZGrTo
8fsPLA46+tm/DvhAz2wS7D7pKx4UJv+sfx3wEYg11TZ88if8la9Ks9yAa/rDm43yZiVoGqWajk5f
NcWDO3kXIr7qh6Py9lE22iMx/f48YlsMWm875ZpROy2x6cQH1eTpHWOH9g7tG9On04j2aHmxi3Jr
45+7q2FFmBy2WcFooCHou6dV7zzjhhJT0Tz3cDvo9UDcaMyDLAYpLwSTwLLsBBakeQ7I7Q2VFcQx
DcDAERLBVkMCGmqfSw+wDLFgWET6OfVnx8A6GvtD5KbC6vdpaRnyPFh80VgA1IXHo2Hm8YKyUOVM
x26zkLVZkp7BaW30Bj+nFc/egW/oYp/oLrcFE++SufkTI4KGk0l3C9WGdMQ073kde5+JkzOHwRUj
uh1tjYAKuAFcB0H5ZpdLtuhEbg/F3BhXYADXfjfSin4V5zornAnfUr9XIGdVtDbQaUOvyY9V0lC/
U2cDpQq1ORxzbfaiSXj226JoH4CbkB6zPntMYLHywxrzS4tif8yN6SVvyMPlZB8DvfKTI7oikea2
StLXbM4YCRYMs7RVXBqru0qJpb32SVXvCCLdmdWMxbRWPnaQxPkY5niiWGN6gyjCPhwwajGbp2Qu
XmY11MHi6/nZ86xfSdZgpo2L8XH1xp5pWqsOzPBQkOomYOEwHeisIdxo1Afeng9qzV6c0viCtzhc
rX3DLFYkN4x1LhHE4a2p+nOlmvpYDPBbcWyGWBSNoF9IZEnUQ/A+612a0PZbGMWLhH8Tjqw5oqJS
v4kIOFT3rvHd5JP/w02nMWjDae7NOCxYJxwsZbEdptPeoIc2VIpwYEL0h80FAM94LLuLN0xG5NJX
eSLdme3rebUDUP+8ODcbM2Eidagwe/7y0nY+z3hwItnaGsruYhGkTH4D1m1ubW14ZFk1P+L3LA9o
mRz7mcyOdUEyb8yEEwC3ZcqpbWqXkZtPnAvpvoN4sU8qmzVNqvkH5Uy/Gxu2Cs6NJiQ7CBEuGbN6
hwfmV8Ojd6fsuoogF+CYFFXPGGhWAeIomJNVo0JGqDIiuARQz5ifdLsWQVcWL1oZn1ZKlJmUJI7X
QXu1l1gEZjHn57S1wd9KK/sySUf9HFcXzXFASmNW5yZrna34QhTXlSrGK8cZ+MaPndeGprVqXw0Z
XKZUcJd20LieANWbK5Y5lNxoR6MQ4wOWIQpsSqtADRNGVQdt3GU30jOcPRteL4p58rO3pxGEO40b
fgDwkRyyvDHO9Zh0WBrNgX8aHyyiffE0fIxlS01JrNRdPhU6rkE+FomvsNF687x8tpJDNUpcazlD
swWhM0zLRO6Kj9a8FfyKeUcxIW8CiiqGLx0KX4ZFJcboNY9j+oU+ByOQipQWsU60croxPLt/65ms
4a6kFl29uqrEVVr71YEgr8SgqxkHCpb4NyvwqC65c4Acxykx0zzdCJbkNstwXLvrVgTQmhHpu/LA
ghA2m7f+mCGAvLiZnG/KXHvnK/VqrJmgt6poKMXAuqK11k0ujCKkezinoDn7jHuvCzNDZi9VlxMA
g3eeXQxUZuKhcJnDVa/0OxxbzwT5CoIovomLxyqbs+6TvXZNda0wjT1Ypq89FsQFsSvbGUsNn0aK
yqeAfkxSvsZkLo0ohsS2x+UgLg6m9miIB2wOwzDgH06biN8HdrkmFkQNvrWEKp17SHbmPm4BxWlt
mdJso+6IOmdIuv1x0jHyBvGWjGm9FUJO7NT3MG/f6rGxj5aq/I/O6O9dhqAp6AuQ5qY3QJHc8jcC
Pd0w1QkTrkcAGqMJrys5fMU4Z6NcG7SrBaY3MCoSP7WgYVI2VM0sVJwQHNI5D7zlJiOMdbtqQl2W
zCdNsIy0KtWzEcw9DSHKNb5r1pJD6lszA5pBj1uej4HUuwNNdx1n8HDxR06t1VyWgOQ7n0QQSieM
vXbgTGQWEn16GL0VRI+HB67Z4lL8u/nHdp4P2tICYRMqxkoyI2I5fvWxbNErsdWYjFsci7EcpNN3
Rou63v6JmLsfml6xhCyD/LAf2pOv+cTSNfk1t+4zJV5NtPrkzEQvIWcuPg1yFiuUtJ7T/ThW81kr
2s+tzZn96khGtwS/Pm02C8Otbw0mEwKZ/GBrseT7aYudrVsATbOJorUSZD0Rd/raE+Q1TNILylPO
C7UqOO9a5+e6RdrqLdyWFsNPoymKK1vGkLYWllixCdZZLrl+zWeAerstGzcVxRdkZn8/y/VnIvld
i+8UHX7x+BI3sG1AbHD0wzr8VUmYUILKrLu4MOJdugXxJstTXO4GgVeRgIW2v7BY/LaGrNyXNgOD
mq3XClr4rip66rY8fqu1I3Iux3n46iAVstvOiX9ziBJpIRUIrza/941GnsR3XrAY+GsgRjhWsQg5
TBtO7Uy9ejBHdtZgPmYZVeYqQdDPZ49z3cnKX8aWUay2tOJoVc4+V+6yI0tW7ykHqa4N3ZiiYVmt
nTKXX30aL9RxO24w+fwZJhBvkcAl8tILY70rTDIi3KYUTgWpO850hxeSP74aivyNr30x4GKqvafW
tfm1pmBfMcYnB6TuTiv9hKBDOd3ZQ5y/ubnzaDvOtCOze2MZTX80Ry8xd3OaywgoNX/RmBmtZ2x5
lBhjDycP60XWGjsGLyo34SetADOuWxY1cxSOz6QxcJvNNZ4yfs5bjLO5VfpKYmGd3aM7297PqejF
G8Dzj1zGw+0qTC2PlErVMZeDeWtXjsL1mc81J6tkIWqny84HeYeQaNt8IkT10Hq+/QBVqhc7Tk2N
EcOQxs62+vKr70yPF3SfJ/xMKYTZAGOdc5BSt/nK1HhOj7g61nFH9tcJsbE/ymwZd+zWrj3scD96
Wk1/1Ul7LifAXWHepMmuTcxPusZsfGeZ8UFsGwDCSvqrCMDGzCc5bRnprEjzMaSSfv4QW5pafueq
t4R1zOF5UalWHoDN3cGguIrxRLhUGxnNfNS1Nefj7Cj3M05cSg6N3qX/yM5ebdlZF33M7BDwQBnZ
rPIgAsoV91KLibIZzOahM60uww8h+pu5MDzMhXEDDmCQI4HHzhsq1q89CfUtq57oXb6Ptwz7JlFF
kj8X+oijHXLkk+rQumX2ymlWvHLFjT/KaRaP6NfxUQAZOwl7YuKNW+fc1gpNONP6uIBdNpUviZHl
y5XSFnS9Ne3OPkDbJkgFNHTJcuyMBqd2aTXrRTBbtaRUKRGUVhP7HwiGvApvHT9tOamj1zf+VZPn
w62VpN1zY9pdwfevyYfQbJ2wqGzwBExX64vfDVTA8XzoJwAAnLA73kmjH66+NOH6lHJRUZbzfbhi
K1KhEW98hCn2VudHAlt1DZU3c7N6o+XzRewgLMADYiFsFZaDMlSkb8qdAPEB/3ss1xouMTAK7cL2
O3tD/q73bAeqLTc0l1hca3rtvDzxAguOshf0GyZCxHN8jyjDvrnieO0q/5GWkJohrB1/1RtwQkvd
fO8Ma3LVfSMpvukUQ6WqJz0l/28K1zhMG8Yi34AWS4UWClu73EltLfEcd9LeTxsIA/d314X2ypY7
VyyBVa6P11W9joSO8/o4unNyZ1AyuTx4bt41t3MCqTj0k1m0TkFMjALJ7LPCEwikFACcgfP1k3Ez
27rQC7edrEeQf9896aRz0Or6Y+6nlQ/XeWtVL2dLo6CLsnHwFxA70U45R2cPYEADmuQ4pI79Cmm3
GkNK3SHedgXfxV90FcehQDJLrjOlshbTsejyiDqNiUzVSFtWwSKW02fomms1aPI4UkXyMLcAOSs6
Iw6rTdhPDYt2xkwoTx2fyXAczOxa5na2i43R/apIy3yIenOIdhn+zAPbmae+8OPsTddx61dwlrHV
OTVY6XXFmkeQ7Der5+TojMQIWf+m2q5FFn9Z80lEmcPpHPmQqfc9auS7YLC+mpB8g5L3ceNKcWj4
bc+r0Q73UmbyRzpb1cM06fZ5ldm0M4iohXaq01Cip5UZJQWEh0ZQSyPara2hIIzVEdi6sawWGZ8/
43PPFBlh1fV3FB7kUcJdx3AOJ2I2uiEaS/eEuVGFDQ/3B8wA/r4rhPFuE/85QlWVQVxwMpVYOQI3
a9JDlpgq7JqtbDGrHH68fTr9Kn0QK7Acbs059T8Jhd4q/iRs+4WBD9ZYjq1etoxSY3Jd8KSlYY/+
uYjPTbuX/mxHLR7cAM4bCivIizSa4gpgcck1Hs9a8ROTCgxv362OWhabZMy5SerJqUkSldi+gIYv
ZMJNc9/EFiqW72q3g7kuD3JKjyPe/MsMyw23em12TOBaGZVLmv6W0rEucZxlHLRtAn2Pvpei5+Af
ZY6VNy13lODAH8BRw6UzLfco8f6NmhMaGvD2HQsnsyNs2RyYfdOcM6HfeR69D31PSTcdgNAqXGIQ
dbMMW0iw9W4KElHAs1hY6mVsBXnpm2/fSrc5bd20VZZWb5rs32COsGVBELfsWReAoNWnmLlYvUys
pwXOPn9/IyQbZQ9jMAOPx8OMGTp3EyqJ1vLd9s00Uvy0oLnOP2B+X6UJFdprSw9L+aPPsQ+x5hFN
NA6Q6cG+m5FDCjgoKWs+51nPBgLATFAlwtkxM+uwRms6z6IO7sZIMKy9Bg1R82np3YMuCndndGir
ZZIUd+gPQoSjBcUoUlKom35g3gahbYTtJv/MXi9PftuWEXUh65Gwi/g91TzR8iFXx8oaxnDSWuM+
H/CTFLL7GNJ5OLsVbSGCZqIzFq4wTReJlcGhaNHQijNpAMVuME0AGLe/eK8xii11RgPGmlenepSq
2CWqX15x09IppKaLSTzmhVHqKdPadud2g3uVOmRx2nllcGxS2pjWzVc6al1Yq/Gnr7eXSV/MADDn
S61x5OWKEJ10IHNTxOy9kr6rAnRtEh3CU6w1YvtpbQoqZNfCuKqX9DrT6rdBuv1x6dPHziG9zEm6
nxamozqRNOo0xhtifYmZtLY+ewAgoUg68pVa9TJDbfySssIOlNQeWTlUD4bvWY7Yk53qwVsGPFxN
klPVLL34pxIjFt9ZqQ6BYpkeWhAqeMS9GPsyAsS0t3trwYgF5Zo3zgyvYTT9h5oDawBbarP/yUHo
jPhj00Hjm1BFjii6M77PYFozupWWJA75UUn3UuS2vFWOhUigFwDyDQqz9QAGcQma1iv1PhpFKm8M
3fFO/Bf+r6L2vozEeLDyhsMDRu7Zl6I4LzaXK2VMH3EhWY0XWgHt0dksuC44OLucz2vmwigW+kvH
lUQ7CgSl0di0QFnj4fRHN3B1Z2v5hRUd4/A5GDaTcNIbHAnO3KnpSI716Kr2Z+KtZ8Li6PGZxMqc
aJfYJ2ywlrRDwiM5Sx1yGFw/N3ILpzxLG/kPSES/qxn1gW7Mxi622usuUfc0KnyydeYTHy82KZf6
vrUAPyDMuKfagqbjakN64O2CgLhW2i1mvFfsWP3VEGsynDon2yWlWR9SIRO4spVOtyCPs84e+1M9
JALlYmgQ8oHXTrF/P2oCGS6GnJE2y88iIWRhDIu5Z+UJS3cwf8W20h8nzy5CZyZosoOfNf22e1c9
cvZBuXBs+pJEO567FjGK7Dd+B40qgc7T0FmyzIg6URRH36kv1lASOV5NawyNbPIJcSR6hb9WpMWZ
big89msDK3mR773eNG82dpQqpEpm/cBmyEJeXwrtvSG0feuKUjvmXHgd8Cd3Blybd1jOeCLhOsnT
kFonvMRk+81qWX4xZ/HVSmT1nmElvm0mMybRmY4fWuZ8kbVZgImnWn9ukaHv1xkLoJ25U72TmZjY
u9vjnWGk1nrTzV5DyYdbNQdU0AqHxMA+Bc6Qs9ebDMSwU2RzKAnZsUFfFwmVCXukJWLtRs86W+1s
LoNjFqunJbGfmRDsxzZOSOW2y3Dke0Byquuxpfvey+Q5nPBpbTwmEPl3oPpvPb2P36sZ7j9MZW8H
CQJLQckjXbuaCMqa1yzg+qAdVHrFDDHM+wRc7450oDOCMOf8CZxByPyQxNO8iURkoye0MGaaytGD
mscN493USDjFTtO9dNJqr/A2ejCLGten0kig8S3UKewWzgWq6GffvMF8LZ6IzOtO6LXj+joWbHn4
GseIRgjULPHqpb+YoxyvXT49QOvlBI2mrTOYMFJC6EfgocRrTJiYlmkIdGOgo7UbtkmIU+YN0q/7
0+pSj6/2mA9H6UFoaLW5ZWj1LPAtiVaqHXbd+dEe5YD4JAoJ03ahalkamv9SfieNUhBRYZ3EWPXQ
1JaHpVBzAWi4yqIVFDc0/p6H92xwRTOCVjJUpvyaGK8jVgT3i8ZYvxJGPsvCGUJbjtMBtH17PyfK
eM03/2lIjLTivW7rd3270ZzJH3oPvd1xn3KWNXclXLZXzcrGswlvYvyukbl0iza8FlITN6KaloMh
Pd3n8dqb9zgL3AefHT/GfD32rzQtNX6BMC3OQ++pR8MwEUNnY+Rb2tQcq0Fle/BmvD4lmWXj8Ny5
k8WNNbLNpVm285P8BoV/gzz4nVle5bqx2PvBmWx+0lVOprpLcnpO+rs16dkPsqIzIE5Q6i5WNznn
eCB2uBWXr5J081us9wxqq8P6EKWju0l9Ep5Bkmft6+jYzX7SuHWTxuIy4yMV8tjJIpH0+UFqBK3o
Oq6uunh2T2oSQyRZgl5LvabNmSW1uG7WZnqm226gvmuGyEukz9o5nRVznAzavSxaeUPzgnesoCZG
vVrlYeoJdZiy4FOiddNw8crK/IF6C96ekrMnwXx33TXttB8Hpn/kTBeVRqOqIs3VjvIS8ubsMnaJ
7KvLOPgfmtJ5OugVnLXUHkJtWfWLr/hq0HaXEmYwT3QaeHfwIefTtNjq7GjuOgVQ8KDz8eoYmRh3
6M3duYdsfQGVVFxDBv5Ve7MeqXiBUuUt78lSkXG3AI3EXo6sqMcVWlm3vEAIjPcuwJJIGiywNT7o
h1TJHsb0YpyoMEGzaYp6MQLfW8PUnPUQYxCGS7thlhVr95aV1gJDNl2PwDccdrI6uQXPbdCBdZpZ
wto2VPkw2ymupJTLJre35BRGn+Jac3Ee26xv0FhxPC9NutfJowV+s97Yxcr/LuL73pyX2wlGbWCo
4sXvjR9mwmGNYSLKLHMNUUre/RrLCIjMLJymNAmpnxAh5e3N3tAL6zhZ9CAn+cPqAYdvLNve+SMU
xSRZbyGy4ZbI21eKC/I7JxlxhRlk/9vhoOhJ/KnNrEEMQE2moGRRrEzIM3UhB6m4qMkuvVd+3t5P
Y3tPvLRcAtF4XO26rKluKLVbTInLjsBPemphA1xbSvu0NHe8fAMuOs7/IGMNhtDjWz+GiXBJUs3X
Ssr51JXt63/X1v/W2toiLPZ/ra2fh/f0X7bWf/6Cv7bWwFn/ELbwEL/+ztH/I5+hb/kMYUC4Et+8
I1bTf+czSN9Dm9Xxj/9jXW26wGSFMLcQhe2y6Lb/k3X1d7HtPzG+KY/28c6a1p+baud/Fkk3JIKY
o+iH9FkrrggZk1yWfeVM+LAqyzwVM5RHNFhqQFjLEHVeFiJiGO/ulrbujh1kwy2RNN/lQO+j7/Kv
dFnsO07ZHudfU850Fxbc02LkrVNVjhVPePAXqhB2o68833pmUvIrlIkKjI6TTIpLWJSxdutX7CjO
mOVRGvHr6Y33ZUoX5PJxAnMwq1PijsAsTjHUtfzsu97/Y+9MluNG0mz9Km29Rxrc4ZgWvbgxkxEM
zpSoDYwpSpgnx4ynvx+orNsSlS113nWZVVmllEUiAHj48P/nfKfu76ueh3xvFMjjtpWKJCETyaAR
ptBwZEdCatPa5LIs8xU9wjCXSFXgVePe0LkizGvI4nOQ5xFlPCay9VA4wUORSxgqAFYO3FS5yebO
+HOI8vjBSxQbBNgjCdJEECwjVcoZa9YuKoPuxRew0XRDdA9FTaqLDmrVtV/2OGTX/jhjALtM8P7Z
KOAhTZGuOAxkdhwlm+RCrBNm3nMUpr1xMQ7lktqDbH+6NybRzdTKwzRZOi2VLd29hJPUAUozy7Y+
EC0fiEU+QwM9He9AwcX6qoIHhGiXJVfKvL/494zwv5oRIIMh/fifhepPX3ReFu0Pk8K3n/lrUnDF
H8jDLd9h2pdLujV69L+kLK4FaFq5puuob/YrrvSvScFmUuBFoY74fwL3/3ZtgVMTFGOhSgsQZu4/
mRsAVn/v2WJCQjXmu3xCrGGLauZHHYsnYHmRQmEfPI8KWx5F3or0YWv13TO5+TbV/AcH55syLtrm
v/5zkbt/NwGR5igs7pGZz/KZhMx3cvigI3/WQnh66JKCqNje9ClpAS/6VLQ90WaOS/QtIcyEP8zt
7xIOlvf108WhxnoIilBT8rB/vMWIZMDRSj3/ECq/xO2km4FKPySRHNnsHVvO8iVkboImVtBxRfgY
fxkN7Cycexxrk0E9WE0dJs2Wg/7aqo36sktRDDZespx6sgCly6Tx9bJJuEIZH9zlTjZsfv0A//Ym
XGRGAti0zUB69wRNrSqY1DNtz5lZZFQkIecGYWUcCafH2iIXPBApuXlGPvVrKHZL1lfnoXcPF7Ja
7C+MEDnelNRtKQ0RNEEi9rzrEflfwFtLafIO4iGPu5aMv7lFQZRjBP/1PbCc/fQeKHX6wMI8MOnv
YXukC3bd5A7+gebMsNEmYkQ4TRN28+Trr6/Emv3zlTzTQu9le/ZP7gtqA83S6vQPvRWah6kl7611
vPpSt1Z9a9oAQ359vXdforfh7ZObrhCYLC3qZQR+l2wiRVMUUHK5XhjrW2YUZLQdEc6/vsrfPD/8
JMpiQ4CvhdX8x6v4mukCRbV30JJoFPRNXyvLjw9p4z38+kJvSSzvvq62xPnl8sXDjf1+UkhClHcD
Y/AgZyp1s9vIbeQzZqaJFzflQLaoyjsN/ME2vUNK5Z2qDMmogglzh2h+Pua2Xd/qaQmUc3oMxZXA
y4kZ36ISmlXBZZkRzRszNh8J+iOxGpyNQnudDJjGVMhFxkrJrfAAhzbSaT4Mzhwffn2Tlrc8rx/u
EomagDHsSpdTjm+zJfv+rS2Bz1006/EwwJ6lCFyiNSHx7oLidboryRtaOVb5dcy0sai4MSdObnLI
8qTb9agkdhRt9blKY9QubWFtaqcwPwj4jGcbN/cnd8jzDzT0t1oM8l74eY34lNikteY49iDN1N9F
BGbD0I/GxygsMLyE8bQHcy+wnX1iOksPTmvb12Enbei1JTsw5G7sTgJOwMi+D0DoJgi/cb5lByT2
jVV6Dzqwk4vEoJJYiBrrI5qYzxE+KBxGaXihKiRbFdFN9aqfXXXKvTpjSwGmt+olh1kF+dCBjUHo
jIDjnkLdf2pBJ2Y12gNKfcY1YubpdZrIdcJG3tKVaa29HSjO8okTSSDWlbPhzKlu7cgyH3D85h/c
MEq/ViIq0R6aPmYnXwMuWA3lsnEkRO+jSwDjxs2lJvfLzy6SKRlPc+07106WepvWiwt/ZeXxcE0R
H5hGskQe1s0W3mCyjoL0i0Ef8QolpAGGNg63hqsv2YHyqR1R49TxL8beKM5lUBEKORYUc0JNvdhw
CxRlyWl5npj7E/yOvmcAlASiLXLr2Y6cYaXGCIYkCbcnuHrTo5GlLSdVAunPojNQE0+LfdBkfaH4
NVh7grC9iw6O3YuGuX6T8JwQsrAVXdduQ4CO2hGTwIjoAR50tWW9lLWmtBhJwixpA+ar5az3SGmq
4xwNj5dcNkAFYxkehqnbRZF1K4O8I0Gt6i9AVUyryRhbb6Uj+YqUOd9Qbq9uJ51dxYEdrYmcwncR
ZmAmaW2t0Hp3a21SLJKwAc1Q0Zfxx/Aetd0VhJxPEWigQ9S25l0g5mmbaOcD/RyETEVB/bZJ1kbi
+E8t4Ys7S2sUKGM3kKGQ+quyn8d1TlruqkuIZGx7hJ4udQymKHiKIn8DGZcLQif09zRcivWEA4sG
UDTxYcZgB/VUrYGEEe6mzXrJQ0HgtmEZSgmY8Zxikwwx+sTQkXvdNMbRBhlzag107BoNwUtCnYWs
tsbFyDphY1mZMqmuZ7qFTFONwJk9CXWBfCc7CCs2D27J18UxkK3j162p5HdbCUUfeUhUr6jABmtc
DcVn3avwY0Lk66vjNtNHq9fDZU7h8SLt/RZpZ6VO2jTIdcdjsgbV0V90KFGvjYkeXpdNyCVWqAEa
cQH4zJ3rjagdYvrMEByNMY+PqjeLHYbH6MJMwUsjJlNQT1BZ+lYX74VTF6eYXhiVQyqPdskfk6JL
wRU5Y/3WStg4ZTftDQdvVd2Y6S5I+ulr3+qhPJsT2JaArtR67if0iiVatwqq9iYOWTnEHCwWjq7a
0iOSW+5YX7oOxvEBztJGRuZ0BOfSfEAEpa4lX9TzFFNK36QB8FQEd2X/RSR6AOplUshJEv05om++
I9TefYqo5Z0KTIsPhsn+gnZqBIx2YHfSs+WDOWhy+sPgvAkIDa5XnTDZzJhOepeFqv6YJFa6Sc15
2IBzG28Mu4JJlArrYlB1Sq3c757KtoEARS3xdTYi85AlxC4mmpusK7ZfTlYGlzNS6MM0WdXZiubg
0m00K9dggUJzLBoGCWxGTFY9d054yDWaz2FjdxbZiu0M8BYzy/XsVnTQaIbzM9LPmg8hDYV1py0+
Sdr55r7vW27JwHawavF1g7mlQbSFIWBfCyYGOtDAgqpWzghCnGztu11wyV7Fhi7q+Ig7M33ZO4xX
YVG7ZA/cP8UEtW2tUtaXyUTixoq9jaTnmNd7QjTsI619427iAtEG2CnbC5BhfGwQqJ8IfqMrFThR
e2e6hGARbd/daROolXYj8RG187FJwU7RESr3TSKpCLJftI72aMLOZ1IQurPOIMnpRqDGJcVOOus+
S6JdaQURubEYGql0IbFu4xXaJnuLJBsuSgGml2Zkv9dVP0V7Hr+bftbKq6MTB+Ia8ulEnw0tH7j/
NtfmRltAgE4+mpCKmXVqEEl7UkVnVJ1jPv/7wPq/Q43Y0B2/2wltXtqX//j2k+eX/Mt//edTrEN4
ij9iRr790L9OrJAilcNfYXFY/BVLntlfJ1bP+gM/BmRHH1YkO2uLY8hfJ1bL/4MDKW4IylaOw+4R
R8RfJ1Z81/w2NmDsJz0psfj+kxOr+1PeGuUslwYav5JPgZ9j2Y5/t932emJAyykUnFlRRQ5QF+Fo
LxG0qI/qUzxY8AKCT1PhkVPbLZG1zHVgdZYYW5L9urNVOjHWRUS1thuIYKtdLFDREoKrlzjcsiDc
dsWx/KIO2oeAVXjxFNUvJqV8HW/Qx4SPhMwUT7KlQlblA+tMD/Tx1Q4KYrwjNv5qGu2XwiSIiO4N
MgOrYte3Wk4PT61TGl/S0R0fWfDy8QuOdN9NLmNgq2daWludw6MOx+Rogl7w9k4PpHGwVMiZLDQ6
de5aqmTM0qXxYCgb6yxmsH5boakCiIAGrMnjWm1caY1nocdsM9RUspwMsdSx4QTLYymlPIhxCIlu
EugcUmepxXE83wbeQE6QqEEKB036p8rn4siCUQENmtXG1ir9qJMGI7AIFNs8psQMReqTlMm0uGEx
caqGtaus8uoGSbbp7t/Aa1TxjGembZbwZmSzazYR3m2iGFb13NfuU9XEfUt7b4TyO2s4k6sxCYix
DPyQcDx2k628rgGFEhcMv/RBY3B76aj70TrMhupZhQqAkS/Ew0gLlafMZBfSHSTe2k8p1azeoi1D
ElkBWlaLLK61Mk4jeslbb4DrLYrGhialVRVIADxOj3SsIrSka0PXxGcPyI2PAq34UirkHzOR8F4D
VBHOqu44+RGvnvMztjWl7qlacralP+eQV1rkFwkA3Xj9hlZue8WBKItwTm7C0fafEDSTwgk0x39i
Q4lnXnsLhnFx1T7gH+c28q6P94NbQgwhRgpWM1leLxUY0WavWrheKz0289FHdcd95oJDQigo5Sbg
RcheXR4KikLCGtt0JmEcvTEfYMBpGdLlBm0CBTyonskMAqMaBj3ZIjbkgmTjkWinNnRmHHkO+iXV
vGkDM7xoq57ouhCV4StYSeyg4O9Q9YMjgxLObjbbZ0gS6zVhEX3Tr0AB8i/oh/LrR2e5eY/awrwi
A5AnqIeRv5lrij/KoZQxstsmsr2hAkR3xVgro+Imgk6aN17cO6e3KzpuR+5gbxBlz2mKsVn3CxM/
GcLgaUDC5K1BJGEjUoPs5z0bVfVisg8nVzkcy6Nj6uq5Bpner5DT6wOOYFvdvqXCp9ZCQif7Uzdb
GHGWta5lzO8PrYzbmtj5nQgwdT7QSZuMp7dP6VElDg/ZpHCTwKTgw9qVwygzsKmefZ2h9c7SBgtp
4wy8Z7w19XwPM5EiVJktr1SiwOeZJIsktZ38JUenAfmnS/7sT0s6Il1AAtuNksN3WhoMCA6SAPqG
jBnKTQgTVLkppt0S5PoVXR4jMnGMZUyJRVca2oaX70t0xwC4RT52sD3TcT26aTtsWp/tCejA4Q7f
5HjTJ1P1bDHSkNiVHfTMLCpysfKVX51ajxNJZXtAA6VRo/ySAGW6HJ7metIN8QGmGxwTf/KfeJlo
DS02W3dJNIFcyXRTPdM3b2gdJnK87xnF+wSt5g7WHTk0fWizd2+bz4kBShjxDl+LzM/Ge89BOexK
zcCWetDcDA/g5FAn4O5Qy1u4zODZr9tBZ9bG9gskKzwy+g8jR318Eb77ua4SSmKiKD1rS0sC3qVs
YMSGYaIuwL3yfKcxCp606zKDdPiKuWA+XKNCVFtS1ySnydYaVrLGQ4tXVVUX1rjEpGVeFK01Kwaw
v6q4y3o45aAgs6QkCyKSjzQl3Z3BdvqLcnPrMtBtfEh6T7xmtjs/eWE3ujuS65JTjTDmi0WqzUNn
29MFwaWkd1FSXEMRetSJoZ842zcbMHyoYzLfYyMrEBTL0chOgsMsfzcWO9MDb1uE5vwFgD+QWYt4
uqNnD+6SruniqMrnwHombQs5zsDGEYm4Kzio6vSKZoG9sQkEZd84tmz84mB2T3ZYQ6XS+Rfb9iMA
hx5HVpiDNXTGdvTOFKHuCHiX45ZSJSQpMisaccro09a3nH5hIZvYg3rc8xhX+g2OwOpqAO20So0u
uCl6zWwyuXi5jKq7o8NOl3Yg9aj1G3xKGGCsU5XSA30MKqt8GqJM30M5uInsvr6blvTQIWwEp1Th
3hcuvVXSrFrvugaheIgxwNPSj8yPoRzGowq8hzmUzocOztK+JPcL9/xQlD7fjyqrDqiZ/S1w6sNY
+fSFKnnTNPD5HBS+9hbBo3kayhnRYVC35i3unBItKXT2LNFi1SSWHhEvtgAussFE1xwF0fApwBOd
rdG22lAEc+wiB9IVs25tCJVt2WSXa2802weJgfI5loitWAot87pLFOILjpMXvWMxqgdIlSPL+5Gs
vu7cSvPTooq5qqhOo0YZxsoh1DBoT3D+kk1PUfJ+8g11nMZE3KbCab/25L19mvywrF+wyGf9LaEO
AanGek4vwixFRlTrj3Kag9soEtj6HJiPbAVpKbfCWmcglQAGEEbWWMa11i14EkmmAQaB/EvWDuOp
XringT2hYIzb/hnmSLAJAdzf+JVvX1MbCBEzFBH0SRPz4hkuRHplBtgrNxGSnVuFZ33jqm7Y8rhg
ZihnvETmUHyiAo1xr6weg64yL1NTP7UsiVsEifYCW3kWMrxIhqQ5GZOtPg4D/X2+c5NG39UI+Dpk
jzQhRziL4sNV52qgIpR8Ule2qOzh3q7cshpJtohaxR16nO8iZWWbsMJ1zuJnnB3FUDHj6JQPXnmQ
mfgQIDNZhZmD5kVySKeEtKjOkCsIGpHMhcBeopFjXWj5uCA4xzorOBtK7HwFvHmFSNy69ULl3HhI
8e9LrRCLayCV3E/UrtN5JN29Je9Lo6PEi/DomDUKB41CQVgjoegUNXZ+m+f3WPj6AnBBku0kuRyb
UWbEGFSLPxMFCUwDNJfRTb7gT1KcLA+m1v1xaizzg6H5wR725BUzUH+IxyZuNm3u31qt2e+roov4
o1TVERhrfRfZYGLWMDiHbVcWMA+ioRSXnUq6W8w6HOQC5wL8BAFwKRVcs8kCbJJ59xR1EQWTnGqI
LYinDMc+fOxxEyFjGjGn1I116VT5eBhNDCfKjzz4Ng7voQWVBsYjN7FaeW7n6N2URjbfhLxN19Vo
kwwed6yOWYRPCztHtq9wLT2hqDZWfTXqexC07q4Z6yChwCIgfCZNvCGvC0p5aKxHNMeEDTsoeQiM
V5sZk/KxVJOiQBNN3XHUCm2QlCNMZOZTeNVkw61d5pvXpO6cr5Q6h22cOvZ8iPw2+1y5bn3wtR9s
s2VrBcVVQzedqB0htirXVIgdUO11hXq6x+jVed3VUAm5CaaMKLq+hlxECviR+N/+PDdeZT2yvqVX
bZEBc1jn/pjfJG1srZvUhh6aj6Fzh+6cXC3b8BfjUsK2oBjUn6mQZrhDwohetTfZC4JBSK9DFtmw
z8YTIs5mi1vXH3FoeYhj2AZcyayqmHknK/yImhhnxWxRvCXH4zkkguhuDoakohQe7eq0m052Y9vn
uohqYrbr2iCvxkYoVmbtcRT1tPeKeLwRdts8REOOUq4+Vt48bmpf1tc56aufHWbLfd/W+hKeWrDX
offERm3YUZLZ9K5Wt5SscM/ZfZqmu2TMwwxl0jyIXezPRJwNSqNQp1eAzi2XznzXWWb155jmGSFx
vsxwrmNWX1ngdAAGAdZJ8TBjAFx4O4YPecegvA+Ep4rt7k/ENhSkpwJCj/7G68kNJreLYHT2QGDc
uxKwT/WG+CnecD9WYb60g19djdDvVrHHWLggkz7gPSdTukXcGaGFk8o2P8Q5/6SHlUb0f1OiD9rZ
dOc1EGm8Oh/mCJOxsrQXujehrOobVr+LNmcFHX7T03jf9/JNa4GXkQtMR1mp903CENfiBLdRH1yt
1cVgcRK140g+zJPbvPpa/Laj974lRZiOJTxb0js2YbHY7xpfoGQnVBpNeShgNZ1wWFfPDRPzS2q0
AHdk2X2OMlOpc9h7nXWh6acG07ohkjK/wkiVMfPxxd5S61T6Ote9OOeGM1eXWsIs6aPW3/ZpyQZQ
zUXAti13ECGHpuVzoFftfC8dI9Bb6DD6EHcd20z8LC+l3Q/tPZh9eABzK8hBWBcOBIdPM+cJSLje
yIEtDGyLvX7IWYTwTRqfrkXDNJuaV4ZM8dWb++LeIvWPQM16cSzQzKyezZxcyFPI2chY5k6TAxbF
vtvZaLpm5yccHPZeWGrQ8Tm3o8pKOHsdCWcE+eyVz29n4dypxfm78s3Nt4bV9731981HGo+2o6jU
4HA3Kc686wyn7JDpNqCXtqn6ctKMgSlQWM04rv36Qssv+r5f9nYhn+wQj9qHJd+PLk9zgqszLoRl
hFdceZjFaMnwfvjuqZcm9jhbh+XIIQTizu/a+D9fnYauB1UPhAfq24Xd933Rp0IU4yIvx5KYVPLB
GQaq2cS5s3/M9KEk1tpBSexyCDCGnGPbr29dINJ4d+8eQBHT86VwLUA47x7ykNgGbFRNuLHArbTq
hxCQFblv8qFIGo7NiB+4+V5N5bHFhEuDRRfd4mAL3QzdwSi+tWj/He/+O5Kyw/v/7t39VN78EDef
S6rrP6QSUpBcfuqv+qbn/IFAT5KFI5Erv7Fg/lXf9OUfgBUIH2RrtmgUllH2L0UOkjxGPfxl/o2k
+sgv/G9FDgI7lwojXw7GCNf6B3CZHydxxRC3XQIumFP5beInsR6V1SjFdu8c2byjvcsRqtgCFd48
TVR2Wk058bsH9DcTyN9d0JVA3JRAvOgIbuz7b1bKXVeyyu2jZUtvA1wi3s9+h2Ak8+pDODW/m7B+
XDS+3aCrHJ4XnAQKzO91DIkzN5xA1dEtI+cl8bmAlSTiobGpdf361n6cNN4uxavmXdsIgFii3t2a
xhwadqlQxzQf7BfYMzSZ25kvsEOd7NxiknhyU+Dt9M3Hu19f+m/ukpEEqhs1KLUG8W6+GuqU1puh
1bGRVBsKjx3gyrALpOkkv/9OgPJufnq7UUYg7l0qoB5g8Hc3OpZZkxM+oojbdriQW2lKaUNisiD0
rUvdqLCSKrqEFUopbNJR33xUoszwpMA3Xpuy+GdileUDOVTmHXQKgqo/a8aPgyoRERyYMFBHb1Dc
7lvZyjTSeP//eS1O+0jrGMIMnHcDiuhgEw/ApI5WM4hzp4zm1W3z8a5L5O9WoeU5/vca+O22WP3o
dLim7ZnvNzxxW2ny+Dp17IPo67cymMyN38iJfh46jskkhC6P/2WWevcyzZ4DZyszdZwR1R8Tr2dp
8ZzKWIsZQ/bvlrYfZTDfbsmi4CPZBPEI36NqvQAU50yA0DGRMSuZ1XNNGn6UHd9qd16d2i8Ec/Al
RUWGN6GFXtSTbfXrr8vfjGBqd0x75vJVVUiZfhwwgWQbEzipOo4wzC8tgicNwDY+0iKjYYTWPruN
NJUs89PcYTJ/+/JSc433zCD68OtP83dvQOEkQEzPm3bNdyMqzXy4rHAijg3dnztaXsPqrfSvKu1v
//ml2H96KL1ZWn7aQo+Vp0vt1tYxtnm8/lvPgwRZpnpvKQb/+mI/TvVM34i52Mb5ipUFdtD74VuB
QCKyqTIuMXuw9zUMXT0XVlY9z28lYKQn3m/G8pJz8N03ZrkkcjVifB2H0Yx47d08WKUzqjkBfteE
UrSnF0AVttENquXBGO/iBiE2gTnzeBN5CUbVkMpyPrbUq40CHRh1JRKCFhH62wwCrZ49+TRLug5B
BJQXxDnKqF8/JHqTP35mFn5wx0saHgcq2qDOu9ePKjtRY26pyyYzc6wcKBnK2DF2oWjSDht6Po3h
OqMMWFKpTarJ2Qp+2S26IhpI1G/5jJRBmHsDO2xfZ4SbryMgRHwnEX4t6skGMy8efgGxQwzsFkXo
q5c68sa7zKGobyb8mEZIC/yIn6NQJGl3yKR+bnu3PFJMIoEu4QGuKOpONyDZDL0Fmkd3cYatuY78
oBYH0dj8aqhhaDVyP8LNm2ls5SvoVxYBoEXNNTye9FvIXl0vQDfVK4QwoIzojEUlI6RSonqeQHDM
eyPAUng5UJOlkRiCL5i0KKLLFCHYKwib+tmtCghxuVg25VQSbwzZGvRz2A3Hn8Tk88rc2XIAnQyE
FT/VaEOeizZ1XlIgkTO+dmm/TMJvXr9tsZ2+t1/yKZWfqzmQBxqF9Z122pwCLhVsNw6JCKANgcV7
INeWyIiJZpdBgfWoRno1KkiNtTUqnmgQB0+TkvE+sCxwDQ32MKOU4gG5B8/HpyJ+R9l3fpIoFV8r
X/Ge3qwRYtTNa5qHchECchadm4DSqDdpeJrVxP8LHxzBfkHBb8mTSWAf4LkBF+YQ8rbK4WFesKBO
ZtGbi3SyHAQwIk6uy8hWEZXGVV5Ms3sJ3UIfDBicN6Q6+SeTRsldSpTgSBHaMAgLhvN3rmPgTxsK
e/aLi6UTUXKSVO2a5vcEP8cMXOeyWuZLgwhe2ECqR9wn6T7XaySQKf7+lnXRKWGrMILDiYTp2RPn
yMixYE92TucsKD1EJTQMlh7pGzhXFBZjuU9wLDZUbzngtoiKAXbS9xYea1ELYX+hWbEuo4K0aZFW
kHivZjdDFCPi3H4h0s9+cSKS/DgNaT+jyCr0fWjN8jBDuXA3MnTUp6LviwcPs+kVDsVsU6N6E6vE
AEy1QzqqL+OsxAqSLW3OJhtHGrEzBnmzCZyHLJvjYQX1nSoN4aXT2UMKjtk0whWbp76/RiwEpcc2
FCXNeXpIEVhT1yTfiPLyQhJlTOIvJ7zktiUNkQJr0OVfSlu3Xz01gzGWbnf2HRuyAuV1vCVdysy0
njMmrsGsqLu1xlR9RK2omx38ZOczvg8gKCjITwQh63DHudaFz9dVVHRRHwF57Moz6QLAmIq5iT6F
lgGHpmyrK5CQVKOKKTiKqXXrvdcMznMVE/dL9sH8CeNMeWmpnEL8OKj5E4WqdAsXcqam0vMaPWzR
a+RWxaeEzleLp5+6LjV0d79sRqlXjHVDXJHOjW3NHnCJt8t3MFTbZWIiyAnJ3F2XNsZFgZvxItFk
N012N33BDjwAtIwNMlDK/GOc9mToTgUu+iKmxloDx8OZ/eK2JCZ68WxsAuKa112vxS6vSn6RZ5wX
LSXTP1w/+kAaBMDGcTNc3+u0Ru1B+BfakbBc3nw1nNjpIj62xGRvirhHiAm+IoVV4wcbqufRBY7n
hngjhARzOQExy8vuERMstuG+aHadnYKLiszPGUCcj34WSzjkYtw1BlCNLuNz+IT13rIqzbAqmd5P
jqoH8t9M3qgbyuSEtbi4MduuIterZVAbpNG3L1OAYsBAXNjAvuDEsC2ReCVHZwzYYCO4oPHNbNu+
htpkQipnFAiTOTNkzbb36TJ2tN29brRh5sYRzKa2rM1+lbsBzXBpGyUGVjXeIIwz1u5EVaNtfNZj
r7PB7wAdQVuis+W3ibGCgxm3TEHMxkv0FNYsY+Qc1YDiIlOtn8VDXym++l1kww8dCeg82CKtnquK
Ybsu3Z42dZoV2bMs65D9XATMWyA/Kxdld0O0lJ1EXvV1qnoFsdAlrCxDJLEtEjV8yb2hDnGNG/YH
Ir7hr0V+c0COShxmMYZxt0IgEf3Z9O1LUtnW1lZxGK4J/qubj9iNO+OeoFB8Vp6MvHOPE3ztYCDe
RsNQA+h05t3kLcxmP8SET3jo8NjbOr9zwuqrzID7oXW+RobbHphXCQKTPux0RevuNWyj8HWO4+E+
7FzeHN/4ZFv3aegjKScudtVH8RKMkzXuJclyTbkZB2zDRGUxjxMA24TDgRhu86jqcrqqm9a6cwjt
I3E9h423cngLJCNTT3hC3DCS5SpagCsUWq/RQGTXNT2/uzz26rUuRfMZ/2YGdmq2/ix9pz+2TgXB
zg5kDFDTs8g0jHBHD9080FiuM6YLP7AhVXjqchr6PwMcyfdDG6a3ouvMK/JF7U/p4KThWtMEYa1c
YtlrqvhgX6f4ChmsdWn4gw/jrA+bFxkP1ZGaJpx0St9HzEekDagW5hCSwimmNV2QnzAKKYNVrLDW
AYArrAcH3NChL8jpqeIoOJlTN9+2EVgwvw+H5y5r625rNo2KL8d4HO21V5oAMr0ABODZGc2h2vtR
10C6K4xT4s7lI7Y0cFNGilRgJQ3XTPH/ecN5YIX/Kvq6ueqqqt+jDJmOlNFy+DR+hPASaJ2FXpfQ
SPCHIl5X7CwM0CZufxvKfoCKngRoCEmU0M/p2FpkFmT2aYwl0yh9Lx8wdNUXw0bCrQuAUZfyqnUn
CKSTXxNC6WWuYkIUcEGl0wU736gBjlShugAmhAgzc9BFdG5810BPeuzE1Dx5iDy2/Yh1EgsxjRZM
RhAU6JxCQU1c1NuDCygimCMgGaBmVq2JC4cMV5A7ikd108+cU8iwcTW9zSC+lib6L1MPxpUdtwin
Y6u2dp5haXozVWHv4MWR31HK2G/2HWP3K5nx44fKs9rPg02gx+AQ870zK6cj/TMTNgL0MnNJlfRw
LBCZWiNTi+YJDEhbfbUjqFZNkpMpNcdNe2kNI7SCsiTLCYR4Pa0U7QLQ+dCMDMLvttJ0ghbo1RKZ
MU8gAE10afCHqbl7x7SDTwjtuP8YOVOJdCqck2vkH665CtBPXRf4uNsVViPjNjIs3hpFdQFhqRqy
sXsaEZgCBHrbr/+7FvqbWigmVw4m/7M18f9kL036g87z20/8y60s/T/gV2N9IUjApFnEye2bzBNI
xx8cFJFwchzFz+Qg5fyrCoqb0WKRNpGAerZFCZWj019VUJt/ZVNE9CzkPQrB4D+qgi62yO/OjcvH
EUjcqJsLKu9UXt+dGz23n/K8M9WXyJyr5Gu2aFhMPPsIkNpN2yZyekoyVH27ZrIyZvFmsu3PI3FN
xQn4dFnLXWUodGcpuSxABAo/MIk/9DKw+Y/azI1kWiPocWZnRYJ12BuwJPtaEQaadRPEV9J8G3mN
nbDiaxUSlDE8Rm1HuylLupAThOJAQzjnTCKwt7caiEz2akRN5us1NED8DbuiTxoAovTkUXD/7lT9
rmjDwdS3FpgQ/8XTDH7xx2oJuDiBEn62v1TN0Ps4gUM3wlWilWWlV36IHIq+t4iL/Gvt6Hh6UFhK
+Wgy6jT3U4ghHB+/G1s3P7eh5E8fyUVPaBMZ6dmUM/z3Bc9F3ZWXjQ5faT3Z6RX44zC9nFXH7pA4
LycesCa7MWnqS7ao15GlOlY0YxOzKtOXEvIifgC3Y9G+RJ3ZmNF2DsIZEl428iq2LSfb+SnCPWWM
W2dOa+c8z6SXRdvcVw3aB0AeHYTVX9/Uu3IfZYtlDJLfhJDJpy0gf3zMQZSyAWCf9MUcAB3f20iW
yrs8C8r55tcX4hv1/WjnQhaKfuj1KCN4eG9ete8kzbCnan9mI/mKTVcKa1tlQarMlTT5ho+Wm6jr
oSntJRXQsTOjXVcidPu7lFT033kn35W+lk+CRwazMp1kzJrv3bIClY/pj4nz2sNEds5YMJIW9E1u
gDm+RIwITPA3D/nHagv+Z6YLTwkCppiNSG9995ABE2UpLXr5OooQpO0XiXk+gk1WdYwFBEzLbWeT
s6AHfv3Qf3q7VH6ou9kUzk2OGO/rxoYIDZdl0/qcdRixgJxMFXFd2DPmYBp+c5Pi5+dKX57ukEM9
lxn1fUkxKUuBD0bmrw0QSmKMQNAVj5lsmTjWLb7DsLoe/Tkw81MZ68Ixt3YfpfNT0rhVZa3yjFkq
wFAUINohqZH2FPjeJUIm7UPtTYduUCr/XRn05wfEwHeW/4DkZqV4V5PF59loP0mbz6OJmXgGvJd5
/V0ABJMh8et38dMgwMu+RJfSuiCZ7aeulyDgmWKFWXwuplZzw9rw0+RrLybD/liWuQNCJgBo3wa/
ue5bd+u7ij5lfM771Pjo0kiqou+nrcBYzNLaNv6cbUNwksb5ELOrcr0qIitSWJCaMjhhKnVfpihD
RAwLR2u/WufGKP8ve+e1XaeSru1b6RtgDWIBpxNmULSybZ0wHMlQZIqr/5+SvP69LHfbo8/7ZPfW
kjwnFMVXX3jD/JDX24IqC627bfyM/VoRHpxG2OrCq5U7BPEfVil4u424QB+XE3YratXQ/3UU/keg
8NJF9vXUt5+zIGcYtEOxZ9xusAXveT6borEzH0PQ7OLacJKcTT00GKQaYCBQDUVrsnRT9YVnWRff
BQqGfEKeuOUGicJyYRS/BmDYjkQXb4Vy92FIQ6rlaK4BDUN7o+jm6TQgAjmGcQdFaxBqYaJDtAH6
jC+01VoFt0kmx/XjpnQKsUNvEKnlGH9GhyBvbjR1i4Ptdugl7bpsAUUkhVvU38SC1oe1c9Av3G54
C0PvQ5OjUv/Uo4PENVqyCAH7WNghfWA0IguEsEDibU8bLKz5Ye47Md8NBf9l2WGRw4u8yzIkwfDs
ztaFryYHpgaMCow+CSoJIrrcTItrBKKKCs+nBovPpbD5S4HoCH+Sw/2rBZZBazbejoiscZipDu26
MRoAf6UQJdOQrzZQjuPPN3Sl+DZEPKS4dkIc6j52Qe7Np4R2XH5VuU2gjosFB/ICkXs1nU/rtLKX
1gBsgYpxV7LURTAjNVqiTjzqMxMfV+qYkwy6cUBfCVFgdOt+3IBXoKW07BpGraKITSTdWFDPbNh+
WLbqgFnVvmnUe/xCgVPvc1+quogGiTDd35/RyY7msQNlNM8itlyLDhu8OY81mDBG56tXSU/5HGNX
7il9XVVc12gEwwuRE3+wLCNaeeAwJhBPVoZNKy19wydrU/DdWBapfGrqmHirt0sbjpxaTgmzbNhj
WFfUdw0aUb5/QNpUbxeJcxnv1NyE9D+wDMRvAYr4Cl33O500K/EPYzoytj433DXHpqpeMduI2pU+
JYgrYrCV3AcVc+EixigQzvwZ4L8ZlkC6YcwexIW1OvxOwcnRN1GEUqxXnZPMTbpvjV4/d9+eiQL7
fkMyG/loRlNcSQ9Hjp/SgGptPg8HUKtF3KrW5VWYCifgJyMdfY4QgKIjl4QYv/6iZSr0tYB4xEcr
gmDFK6iYq7FTnE0I9zSLwNEkBtoHOm9LZsDh1wOjO+8DUDV+iEJH+VxW4YZ6jbsZUu33aV0mlnOD
psEnVaSA7qkYEQr0D6kp9BbVqfX8IIOG/0vlW/EC+8VIbCB13Mgy3CXnPVe92nTwyCAmfCo6p9ev
NFIZfGhvulhmYaRK3ki/SlrO/OBjPcMqUBPKQZ3m1aS0vJrpAPOBXQ8xCvojuZje1Qgt9mMsy3Cz
vBM6x1Au4sJ8gCaZh3NsMTrSkSmr8Gc60KM4wCZOpXMYS5W6Jn4vcFbidDblduMptbL9gwGXC4SF
0fhWDec10+5r4YEfhN9sjhVGbCIpnPxda2U5jQRydf2EaSEqLE+QiB9Q2skHpuI0UPsORlC0VjCK
l4syGXyukbEnz6Zz8VKEvzVYDKuiJilU2t4zf0pceOTobsMHE2buojNOICbc7CnhC4WtssSXAKU8
8vYVc2obZ49T4hSTl6Y7VIncUnzZFvrQmQ62insOC+Z84Gv7bM0yJINbPBV9JIbCQW8ejAr0TkQZ
sJOHUiV6X5rTOrCHEifvyvQCTbqN33X2PPXW9eY5hMqha1ilGF9oC+bJahrW1F3TRrYJufgD4/Kw
byxgLDA7Vb3wWWFn6ihI0xQdkJ2ZIzQ/H8xRLvwlJUzH78Y+0XGpNOd6vQ0BoLKRMhqxhCfproL1
GzHsFdczq8i7YNnjwIaau95BwZ+n3ynvIlD0+U9BNWxcOKaPE1/tWjQ75YFwyXE0K+lzyte0dnjz
ArfSh+w4Th3bcaVhB93ID3pFfFBBZrjvVhPVFVonqvbck+zGhlsKWoapO5xudLai9fXUF0QOqEZ+
1CFEfb04S9s5LVz0nqga7tOsWACCTsW2IQMd4AoUd8nSJEjKIeJ+n3QrN4/IcEW0nxXTJwmVBS3B
+dDWmc+LXaDWxOYJwDKygj+2NYoF+nfKbR027oZ4G1cO90+H+8GAOvRk4Y7HGjt+r7GjZL0pntW+
kea8uVg+QaLGzMACPG/nhF06hCUjHGZolhLPRrNAizDrtXoIbTtEJLPvGRCdiwYVYKjY8yS/oFmF
F3uf1gifojPtOxHM57x7zom526H0m7b66kJl6yHvIV/6aUHsY3m3hSji7eDKMBmUjrdIJL+LJvRk
1CFmNEwHOILBfN13KHppqoRZW5dOxbEKfXBElbvjGfUE+TXotoJTeO5d3IEQ7NaZ9dYvqqLfpCo7
3AGlUONHEHeTew9BUblpVHS4WSLmW9kqaXcy5P4T9mmSjtj3cJJV0AGrZdviMK82sz8ksJnbi5WX
YwL9V14tKH7Iwxz6KZQgErTtIUUaseXgAxt4PihcQHeOO9pWhCRAiIKCSMch1ONA7ZAFKruPUq9K
T9Anx7hrzWW7SMLGNI/WYmX2AXKHxdRjZLqFMm3ieMaNLNvafZyGDjHyo4lymez2YWuu68M6rnib
GMyBjDvXcIftaWzY1ajRC9E/bj4wIDg9o/B7eUTONd1otM0+AhrohlXlMcnHAgINapW48YTwnews
8vsX+ySrLoLma4Yi27zGSH+q7ltYeKjrRJMvW59RxOCNkLuTpvNw0itNrxLHpDZKcY1AklFiUC8k
aW32LQM3jYt81AZ40bYxWG61CSbJo4MxaG9zM8XNj+zbVMD8rTvMO1tmBwsWHhxLsnZq6T0iNiml
G8tk6ZOZfArlsvKkZt8jG0vMhRemR12C/d8YEEjzY++ssz5WQgIJL3cX6PSx5wDndchcoSMc2kw6
w8wNTCOTA5z4JYW95QxyCS62LjVISfEpxtnkysvqglOG6WNqb0eGq3wmI6BWZ39iwDfdif0C5Ayt
GHeuq/A4dXUuPsAd0yR9Sxp+GR5TY6TXIKfOI0x6w0BmH5QGq3R0bY8seDHJ3YwIlWlJLCuCXB8a
uDkn6Ig69cBIZ7YasTmn0LUrUqLGps42zuqpBgiqB5mQ/KBF1L0OiHVlc0YvgeOSmmAwM7JAsvH1
yckAduVK+zTz+e4JE8x2u59dD8RA1CbhyoeZRQtTczdAZuL6h7DQcbJ0/Yo/sQsr5IqaRA5W/yns
Q52vhjA4mW6PUy8+M2Rp2oOwC7+5hMY5cyyOEoVS57yRvk5ZYDjoNRrbRozW98kYVBnGMC3nCdgG
42DTAlwGIxrlTbP3WH5iuNIp0ku7R6CExyn14wQDYcY6li2yyGMkwkVfveUkBgtJt70I26PKsab4
Xk2g9RfCTKGvYBoMLFxOf6/E1vEK7SYJ/5f+UJPxiW09wheNS6tRAQxvpHZZshxgETVLvSbeBzS7
6D29PkYOTMt6ovybxoegS1bu2GF8wjOaGGyhEtugv4dtzQZaLgk/ziUz5PKETktaL2cgJsX8sIGe
5K6sTermU9/Dyc3OpNnopMIci5wUfLGVrokD0bFZavp11hrlC5PXMUYdmywF21Cdzc+t7HvvhAr2
MAc3SG/YbX4p6J5zPVgm6PfAcRBBQaGnJMl8qAZXvyJd3emGVwMHAXbq7OpEzaoojfPO0hvMSaa8
s4+d7TOHg1v8crpm85xyaE7tQqIaOY4kCxROr/NN1LDYjwlkXTJrkxUovsP7a/iB/67/mqyk326W
KvA5Li3cWjjDsgwFeRqqYkp1Mu9IfbWvr0c5otz6UE1Ly0MF3OOM9aWzOggZzcGCJhbDR5+hSVR3
7IUKA2NyguLg9q7eu1Vjh81VDQUQ2860GgILkgl8J4ekdmkVz3Yy5prvaraeWzA1B5m+CM7rRRxC
vZzvGFXk/ae5B9iCdVs5ScxDqC1d59JdrLFscMOx2We1aesikKkkFRtTVP1ABjckvaTw5DmPyttw
JoUKpC5ACKmV2ZTtdOWnObNWFiV5zXyG1JzJNYY26LnbfMV4D/rla0UcbE1IYrCmKbI/cDI7h59S
apZ+j+mhsX7BuAznPdPAcz1yMgBZQTxnfTpgmiykMz1ga+DAfTYWi/U3slAX3T7aZWRh/WrpIt+H
Wcx/TJmhzg/JkKQ8tbGmoctAMzA28A49jnbkKKHXbk+suo64m9VR8551TNIgRFA/sJ2Ex9fT2ks2
HSolMVmcpO+tY7Zv8AsjowHGk1GqlLhlfXl99Zq50qlVZdTw43eqA3faoWE1Qw+H7rfoVhVDdqW3
pG8GS/POhDPRdCzIpituLzRGFnKxfP2KUy2n8koA+iN5VUuRHhNUeqZbsfrbcMak3KrwubGpKTjY
8OBKKQJHFPsPYC1aPiZ0x55YVXSNzkTtxiaKgwx5qRrXMmXIftaBsiBIkfBPIhpoktnVPkxnXQW+
FhZVsumLbrd1UbgXdUKBDh6DjYrXnYOCjU6RZLL7l6xpeKS5NelLF4RQB1/AjJg/okWFBv6VL2mO
8IebYkeB29IBa+QxGkh4l0OeN/Dh82FjMpA5TfnJafEOCvfqNXKEmF6yhrWFoFj5hx7Xv+kZwZ0A
bM1Ax/est31OPNoBXIXV8nlNRl1nan+lzIsNLMorVA+nnvv9w1e+7RzSpgooT2GlgPwJSJx+blMp
2TSBOYrxsycWPb153RpVgPnKn+7u169CO5cc19EDI0ZTb5qUdpbKbaY78ZlJto5PrXCdmaSQYE3s
+n3/7aUb+M9uoUWb2kczDpSxA7b57dxlMK2hWqrS+bw69UQhM2U1WiooPbgZr2EGWp+zcBMtQWNq
XG+giTJXHbqRIEWou+lC6MlGSMmrY89rZP4x+2j6VJcIje8NnAlYxiz89PvL/2WpULNAQRBRWtQ4
YQfq3/+jebj2ST2mi+99GnPs8rCfMXtdFnK4UkL9/qt+2XMOPeiQURCTIEgTb1vHpFG5jYOI/ATN
05nUKVFBsTxZGygSmyI9xar5Dzf3doRi8WBQlQTrT1Pf/gVA3EMvDVJmBZ+QBtExalx52W6mnMh+
l9qQKVSchOT7JBOKn79h12f274h2tfcHLPPbZWZq6qHzrKeqvG7W2x25QJKflzB1nulJUDriwUOX
KmjAnGZ/uOe3q2xDFOFu8bfi22iOvRkD4pHYBY5VWM+w630opLLSpXleUKmd0KbTWePvH6vWRPzn
/rc9xmABCHjHY8JH++jnHQTpdyOYqP65b5gTZfse6hdhjqCoeK5J31WrhQ1eqkCp+KWXcTL+/gJe
KBs/XYFgE2uiI6IMPrf+NrJgd1ZZ0m+euwyZs2bPLGsr93Q9srA4vqYtc5/p1BjSnI7fP5riBsQP
yotaIA+fnS2vi1MXYFXoV3mG4i1uYflQLWw4IXMkDOXSBkMcOKMRLLvcKkeitb94+rCc1dRC4M4S
kxd/5xCdyEVGf6J5ZC39iiQkWipNsQ9I5u0RpuGMOWfclobOrYYZlJZCXMb2qWIGYJ08MyFzchtk
AvURL2UvuSz/tUE/kNoTNQG/66SpCMaXjM+2dLKcFDWerTsT8BLrH6RFT2fSnldgTxiqlrRlf7/8
v2w4qBzIiHvAnIDf/bK1JyqLDCl/9bHNOoecNZWjLoHCbdQZwI+W9e+/Usfvnx44oTZ8mdHATUIk
/c0eZ+aEgOsQLB/DVOge45SHoryC2WWXxrU5mFyBRgZOFFErwCEeBChsfTW/v4y3dw4QHOw8Zt+I
5vDOvYy//xE7G0iqC88y+1i2tD/P8xpbvUe7XOz+0h7G/4rT6aJuBQnMoVMkIJvBNnmzyQUC33km
h+F5RsJke/IKX28L8L46s/r9fdlvXmk+PQCuBE3KZ/LmOOabiVKKd2FVNbP92Awj9iQJ7csRiyna
qFS6ebFwOuwYeNf8j0/Dhn25ek74RLHm9cGLfR0tGEoePb+XCwRq+gibqxP1PKVCQVWRtwIweabb
Wquh2wABIli8hHMgdJu4rJmOPMxQULg5o/Q4i9IUJDdhZa51vKYgKNfuDLORXFUHUKqpe/X7RXgT
sVkDOJ0OwrxMIJ1fh7MeMP2wFtP6ONWFPpmTllEFlpVLS+X8+6/SEmn/3M/6mRK8BIALwbH4CyFi
aSU9VctNHgK3ffmuCdWg6xIld300EeoJQa+z9wqQDquAQ6jukv74qZ9xesspEEwW13N93c+kFpRE
OrseEjoKRllMxnY58Kqi15jLulyOypkomPbw0ymP842gNh9+DP6YFukhklEVNu/OFpgbv5vbWj/w
zSv4FmRaSIf919YEuDnd4zW8TD/JwiJrWXZoC+rnPva5biz/GKHxRrJ3C2YenHtJQpcDHLyFo0z7
h/P251fT9zlkOW4dj4NBMzPfgidain2/w/XuK4Ow9Sa0QeTvUYJEMU30pnj8/fMLft4rfBvqc7ap
Be48Dl70534+AjuWaw5MmXypZsf/UPSg3g82s9iTKAPpMlDIxgNA//BCYSSaxNJNmlON4NUT4tDA
fZtgapjQog4aGgrtTpGN3WNCsTyA/B3mLMqC2T7hpXxbcztfNIwXumJv4OzK4Ei8Q0ihvcjMfLji
+Mu0J32GzquBHM37jaH1jNoQbOWdrELTjWlRlk/GZoxUItWaLdEQ9jcuR2B5cCvDufJVP8ejVN2e
AXz1lIFNOK8qm5FEIUd6h225MC8creoZpISHvAy+Kbtp60wLzGPvP9gkA59khmvwLulFRr8kHYYj
vmVo1vnO9JQ7TgboyjTcBrsaT35EPXP4WhmyvxfuMJCDJdOpWKfiwExCSaTQmGRH6xICu8X5dz4H
vLkflxAIeJAVxfsJxiEt+mQqMUzq24cN36+YXNcAemwYboQFx607KvOzrcbhGXw3xhOTh+zVKuqL
0h/yPe5D+R/4Qj+/0K/bzwcop495cri3GQncd1K7Pmy+QkGtwQit5oPV0F9F0aS8ml1HWzilbX3L
iBC7ot/vxl8248vGB6vDyIYg/rYembwBSXu3r792mErLHVQu6Bi1g0fQH46Jl0/6v2P45S5h5QE8
CENLM+PebPvVRhd0Bpfz1UIRdibn4bjYtRQ86NBklX/X2HWi6VyGxNjDCyVEQhxtj3hfCEimI7Av
wHriXS/68LwxMNrmvIU3QF9xxISE5MUem1ru7NFyb2FANt/ryQkuG9qzt7Ot7PdhQZ26s1rLRBKn
TN85UJoyZJxrQfemZBaH3juNtT5UX3HcGxklTP3BSj3zkwlEONp4fn/IhSx9yz8tiU4DSINYF6iT
9tuUwDLQtXEDtX11J734We5kR6ctqtO6rZ8aHI0+Oka4xpOdMvToII6eXLR8mvj3W8D75TJ8DdbU
eBBYERzjbxIkq0xqxgeZ/zWdGBzQTkMFcg08H3NzpiRjPLto7vj1iMM2ils10562PrX0ra5mKeZx
V/mp8W6zUveElyiNsz4Jn2t0fL2oL42rXDX+pXLUsXFq54EeaPWuNXho2EphURZt48rYpWiHJPJl
qAVRKL4PmHx9V6LIrx1folxHp/iUp618h/NiNcZtMky4hmXTIwzF8tZoAg4IsVrLwbHHBY828O4P
SxVmMNk6kxvAdhLV3DFlBOAXXcEghDPx3vWM4DLPlPveoquN3lBZYmD4+8XVa/fTI2ZtXboL8NWp
Zv23VNyJljDP3U++drnrXRudUzzJHKf6uMSl6dpatDrS77/R+hn4youGvqpG3YJHcoDgvdXzQBG5
6muOzm9weNxz2mZGjQiiMi5oVOKkiX07wddL+68S2vMTNpXjZZ6H5q0xh87h99fyQnT8+fZJNTlQ
X3xIhPUWDNgvtTcEadN8S1cGDNTtbfLcItE5x12tvF1n2iUdjrpFdnP06BXGRSa8UwYcNqZPEoYR
A0+EYPpW+B/yEV1jWr+00BtjyK6wlR1OqKCv12LK4KDgkePuIN7Yy26A5/Xi3lNPux7tlCioN08e
DZblUJSjcRUKS9v7LD6KgEOmbhR0KGTCvVweUqS9EKC08vKyZsxLRunAuN9VXdUAKcGIeT8z9Hzy
ZkpTcpHhfkQV/iyrK6ff9T5wGXYi46JI0PW7wV+hYeQKeA+L5pW50ojYexoNYB+uFhkOcBVydEAj
1q+1zjTNqz+aIrXfo9ecf5iQCvvu5tCq4SoUWID//un8Gn/YKSGgOaBrKCn90tdzbCah6MSX3wJB
fwAmY1h8BuWhmBryyKip/K/boN3sG+OzmoulAT06y/pPl/FvNiwSEaTNDshVdIf0+fiPygik1FAP
MP6+JbVQU/zyQMQ2ZdVlXokR+uwcPmAZOx1gtyV7GSbrxwxFQck+gaf0hzX5Ny9soNWIAC7C2/0F
sbvV0zK3a1l8S31T3HfCGu7sCqdRn8buBefidD1V3XguESU4wxbGuhobn4PMr8b1JvezAEBys8zY
2E7Od5DznbcLury8/8NV/pIy+ALYqccrDmaaovLNks01Doph507f6Hp36SOZhTdEdBLVbhrwErbF
XDJTGjYRxEHvtd8zxHShqiW2XI5odA5PXlill6a/lI82enJMSDgFDphoVSx3WvgRrtjGj/32P57F
g5IIY3/6WuO3AQGmz7+M//RzArfLkfufeRZ//5t/td//hRrZVH/+WV379d//La4t/gK7z86hJ+rQ
SbMpZl5ZF4bv/4WKRRACiOZl4nVmb/8trh38hSQNOPSQpoAWpuFXf4trB6jZkHvyS9oytv3fiWtr
be9/HHigSsF8alEvUMqgo2kH/PwyK6spieOreQKdFtXp94rcYFXJWREEcbNQyeTmOVTgfZhMH3BC
3hXO8Id8Jvy5IfF6CcgFWA5tHxfHozcvR+uR4wcBxj0tuv7XU3CfWyE6wRN1kN2ZS1wYJhiSKrmS
MkXW3nab/WJ/dGdQNllMwphemZuxw9TqMIYAlHyo05mgR+TNGkAaGzNERVN+geHPH8F2b0gjy+cC
kxv9/yqMMSgSHoeN2V4N09PYKy88ufiuceKU4hLOZqOgjY7thK3n4DixWU6Rcponhftaz244rSIA
aopIne1cpNPi05HdqEu4gaAKkJKD9uUVIFFGZ9gP5SWStrebV3b7uf024C1thOOtCD9ajoGplP9p
A6G2rwu0eIUTucJnihrCycogMVfxvNZRP5V3q5E8FN3S78uh3s+jfIZwbR7zarpJBx9f1ebzlk7R
WJRRJ5bqyJgx2C0jbHSnab7Uq2seS6DEO2UuXxo3jVOYZZcIQGKgTr4tBf7WOE7lpfMurYv0tYj5
X2D5Q2DhzNQJ5X+OLNdtP2b/ij+V7fgTj+vHP/wRUkLxl4dSFRQVQWMJDDuTkR8hxTKxnYRLFZr/
J3X1t54VXpUm3Ux+rUVXyPL+f0hxvb+IM9Ay+Gec7CbcrP9Cz4qc5KeYAkyVDq5PtPMh0zAPfFsg
U7lIynrfvtxM3DW2Yw7Ickzi1jZ3tRquGAmHe1lzBO/mwCu6HQf89tGwMfCJ7Nw6DbM0LhPC4V51
Rn1ImTpHwGKGqzZtTlnvTOdgRVD8RrTlop0a475rBuDATWpcjHlgAVGsxf0cyPWxCIAe76a2MI6W
7NpdPRRdJKCOwb7fAIh2HUPaEHEbZsphEnHdKPx66YlJ8pWg3X1O/5A6r0tul617h99iTBMX1QzM
xk7dQHuLhl8Z+ZU4p79HJxXoTJZ2XyfPWgAIQ1mv4TtHvdOoq6RP0/0ymvE6m180PUoTk419ghDW
AdL4doTChmpTah+Nxmveh+Rve3DbOdMJd1+t/bu+hJJq4MD0qbdH51D5dRBJT/YnpxZ8f20NO1bK
BReF8x2WQvkdTkxtXFvWdpIltFygFdgwQcA94S3wrlehGXVDue0RGLd2E91LGK4SPJbpOTGYRHQ2
6mkFwFIN52XuX2VWiEmCU9+FGKjsx8Q/hvV0kq7unlY2qWbY9qhepmZsJ+bRwOMcwJZ68sZZIUml
b0KWoLYmJ4krNUFs9gyxr4Lpcw0gz1nX+lxCcr5AXwHsN1LTrZbUzit58JCDAdQmCPHMiHadJ05h
Ep6P+PlEQWnLXb4lxpNy8nbnmJMHTkMSaqd1PdguXHCgJOrMbrPiwS/kdjZYwRz7/tKhH2t5Bxv5
ynhYaZ0BeUTVNkiP6yRwKqBbsQ+t4lniTHbRGcEZHhE1rH2ni6ehX+i8pMfMmcjCAdTHVWXsy6J7
gKf3BDPksrA5BNJZuAejyc29hebA0cf5nf7qc9GN7hFMVx8tpOh7MyyM8475pAsGAWhFCC28sAAC
4TsN734X9Olt2BbtYdLADzvFbaak3TEH1CwuejU7a/TOOoBgz8rdrAhRiovVKD9vyl336NqiSpsX
6uQ1mOBtWxPQ92Uv5CCLYh9Lo1MGUnbvkgFEJl7HYKz6D+CvMLz31yRGQnem+FHdkTLD3be0iQ7A
98FhOsVjb4v0ChBufXCCz2k4mOdrilILzW3jAXQ4thaTQH3Xr/L8rp7LIGoGYe6KMlNHmYf9g9ms
QI38sLyjj+nGw7BdkatVh6Aol72dZOKAUxMGBZTj+waq2G60DfMmF/22Nzf0TawhQHPCK+04G52C
SrIQZxaOMxEeUvPJRjd69Gb7YjDMKTbsTD5OnsMqon8V2y4pM75EOOosL4rVbR4NXmE+qgQS3mhY
IJfQ7j+g9Y2t67RZO2S0m/vScNQNNDXz3Br1URkKkeXRYpTZngwGE7uxFtGEDcDeUQNeVqLHb95o
6PwK47Jp6Y61QDINt/yczyLTbrDVGTo3+GgFMxXLxnrKbfBOUDuxl3XM70iIor6ytN65nJETKMR4
bwb52dTM4jzYfKwWeu8OBHzHZB8/jyxcYagulYhdhGdInsIv01jd5Wq9wdbqpprAsppFbgHDM77V
7qYOFS66/ejjocLfD1ikLdCGdo3bNAeaRH1U94OMVTIPmGU52Be5+aeuTZddGmz3Q2vTZmLwiOmB
byDyM0FAMAO1t/MW0ZGmY0ulor9Stn/ABvhTCCJpF+T45c4AKO8TgBxR7eMroIwdg7jiuLrdt5k2
ApBnlVx7feEczcqyzhNIvIeisud9qZDiwKVMxktYB6cMIfW2sp+FGC4LAIZng7c+Bcvg7/xcjCiW
OOJsMvPmIQzn9xV98lhK/5tAeSKagdtGQEwfQCNf+OCKrmVgn+f0N/HeaqurygeZYfY3FWReuuro
Qydd9x0ooBnnoZvsvG1qjy6VWIwmOrITy1hdglntj8iwBziDJCFWVeiBOtlzqILwQbnqhLCxdbEJ
7Sdoq+4wBhWaDAHf2GzbQze7+Q3o1cvC4hAiu8M+bwGpW1ppdegnz9uZtXcvS7orYuzyC9UNZ2nf
oUE6OzgpjpONgQPHCwrs4mNVrh+WZEIOQPlf28med1laZYeJbtuR4RLCVg0upghCh+9o0tyYkIl3
HX0xLny5kpCHotGzYbwld9Cw2v2C9sDa5XDGhFudWZnxnjFeseuM9auTS+Rg0aw/CwB7E2tygG/o
up2Iv/l5NrsLUFui3BIY2lALz7sAX5VjvjkeMLnFOSBQjViPK61j6hfvF9rHZ5sRPNDOx8UKHWrS
+++OIX0mA1WCcHqF/YgU1gH+ULC3cMM4DySeL8BRG3SaW4pi0bfxQpfWaT7jnNWMj24Ov6xkzxpd
2JzWxchduCpjB/XpaUwguvEqdmIo6Nmy++rgHQZb4SJ3Pj51+iVrC7pizqkDugne3ZfCTh6dadE6
QjuFH0aQ7oHwEL0hb21yofvT2Il3h26PL/qPYLabrTlnTj/4IbINASNvBC2QYcwwWZT91vevw83/
pdd/SK/JrnVj5T+n1++/DeO//q0f1uu//Ltk9/8C4Cvob2kxRgjYfOiP/Dqw/xJMfpjp0sWhYNfV
/N/5tfkXE2XdPfWpy+jAUWn/XbJT6FOtm/hhkX6TSYX/TX4N3uen/BqQHVgrsAJkOxZjgF9QQKmC
ioSNY3aGBuh00QaNB+fJlsOFo4BJV652PgqLrb5zfCNSqKzD8lnzuDKRykeHBpmcJJn8Qz+G/X0Y
oLsYOlX4lAdjdcxCI905L+r72Gd0h+lFk3/V8vwDiOH+MBVTopXpXRT8gYNV3s4tmfjMIVaCnhb7
hzV1ji35hOGSSpFSqIP00WqQu9mh60OOLYoP4QIy7MVFwE0G9cj8mVRmoY+ZzwY0MO07gPCVdQ4o
nXb7qn0JxgTUd7QZSXfnqS6/5J9YMu5NHzeD1rjNE1kMqJsUywnSXnu1LQw21gEnBF6v+aJAJeYB
R0/nwOua3djhILodJDXNPEE2Hz0pkaMsiM8CZFycE7JF1fdp5pEfakeGYuDXvolLQ2jljy1WFgQT
HBwCVx0CGLKRAaUKfGlL3xlC+3hfosZ1k7SWc5u4jkkrWWh7iBZMKn0MMLtxOCXhDskLd29rTwkB
MDPmmsvYGbDDcNuwpitAspuszvupLOXJwqDC104VIK/ecfqCnLaV6VaxD+wrcr3F3TVVurnYZPZz
gvKa0OD0bUSXcDyFINQe3QH9uJ3MN2tvzPBe3EIBnu6HxuN5eNPlFtinEcONXDtvTNqDA//HpwTQ
+3m49I+K8gM6hNk8M25W5xaZEcVckGGVq/YpOWhcFWl6N7iN08SIFlZXQVF319WLJUhYQUfaSWhH
2NsO4qZ0jCQ2Mn/+mPSJfUuBV+xhXayXapPf0N9C7wydPLFPujzVQP3hfEXzAgVEJwIVul5iPpyg
OoUFCeVfcms544d0aBtgmX55lr0Yn1BqYYKyAgPsPlF6Dc/QUqbvOfDgWwGF5UKbnt+XsJBBNjQT
zgdDJ6JxrlmyRdb91aQtWFZ3ujakjeDYYn6jg/zsLwscwtprujNEW1G+Ikt7h3yBNcRQPYKPmM9N
D2hetVExJxVC91gOR/SosYUxXW0Rk4i2qRjZLcsztmCtGVsK9cX9YHTk+7B0LUwllL330LPd52Tf
5u2sHWlK7U0jtXAaKh8quZ2lfbN41sdtCD+aPUMT4MDY2pm1hLqeSxSj8Dbtj7O2wcF8Q7zHxvUh
TeQ3054SpXn9ct8zZzh51TwH77KKMrfBbihinmOfUmLOHZ+Aw5wzZNcD6QaqMssZZCgaZOBtszWa
0mGxrxAsw8InSNY+5XSXH+sXi59eu/305nAotP/PrJ2A+q5E7Q7JlXiY8QmaMAzCjyM7K19MhOzN
DurTlFh1iPyZKi5KBze8fT6gMASlsfWuBlKqve+0GZObxNp3clx2wqfPb0kRvGcgznRq3C4a0zco
b4fsWAaYRiTChmSaKCzWTLUcGrfIcSmpyg8gmlRc0z+7CHL/4DZjvZOJsvCVGFyQd33h3WZtXe6l
KHE1W7I6Cv4fe+fW2zaybOG/MtjvEni/bOBs4FgXW3LsJE5mkpkXQbE1FEVSlHgV9evP1ySVEWXH
mUnngTjYRJ4iuUm2uqu6qtZaVdCzdgMvY74JdKB9eb67Lihojwo18u7KwiyZARiFH1HMN2cmvdru
Dko2+K30aIAT3uY0fR1HYboLryiMOpMDVarpZndrVYfPGi0pxpB7tBm0+ePE5Fu3oanEd2qo72nB
aQwOydUehRuFvqWmbs8Cq6CVip3s3+tuon+kJ/p6JHKo4zU1uXIEHL26XqBfT+wSBsHvx42bXxkH
u7xFfodO70nxB52W4eoV+fpwRd04mQqZaaStintkHKs/6ZLNibGAoE0yBAab7e9yWvshcraw9mPL
hqVwtba2qsjo5LNFVMFVIp6l/JP/gWOxppyGi5vtcV+ySxfxAGzuriyJqagyPyI9DZCeSlf6Brke
d1p46gcPxsMNdU/l1lfs3SjZOpvr0KYOSj+Pm3TnEOTiYGEpxNUIji7RXbJVZkpFu9aFG6xnVkmw
i56gcmtlpYKuYeJMU46Fb3KEBW8PW9unkVP4AA0SUA0p1mtRy3OAsPh/5jAFYiQ6Hbpm7bC9JcKK
Y9Lv+9neVSMweF6wHysH/V2ixqNBfNCgdbFF79Y7z7/3FajBQYhSc3Uk92OSvZoDXlxMy3x/e4ii
PZHqIX2CuQUlEkmsySYM6a6mkyo+5sZ6lhzdL6SoIoqhydPe9fJJHpRfooiQXEHfdJLnuBs1Qf8w
ST0kP2h8Fi0Q0aPtepZu9Xs9IvHi5IX5ngJ8NE0G6b1XbR5yJR28L9ebdwfmdb44mBq7Mbz37Og4
PViBi2v0AUpcWUVqkV6hOYsBERskQEEIB32z+tUICAPhyJTGwz73PWt+3GRVflelihdPaHaoJlea
fyCeyxRd6AAaJJeUibV1jspkvaBw/YG6gTv4DEj1gMwBGK7j2DcBfShFsLWPV4dADUko2JmqVjd7
1fsQBMTv42MBpxkgbmjcF2QiWFYmPeKQkaDRmqLSn6yK1QOREIiktxqwzPV4t0mOn/RdfvgUQcKc
29lGvc3JB17vq0FZq1gcLKRig2KuWEGJ6Q+3zEGxzm4q2npPVFBvN4L4t6w2DpTbON/MC7RPUAnQ
7OjBOeb+HMZrOgbiN0EPqZxWmuM97bV8cJ1mpfkuhdcPs28PySzJCPiiLeY12OtMUFABzVkrnveb
US12cBLp65zsgpRDB1LDN35yNIqxcjRzyJW5WhLd6yDrYmOn3ybILKwnmZbsyOppVU4rZTyXAlER
33blVEgnozyZUyRBjXdewdPzAPKlRT6rGxyF62BAV/u9xcFvoeTAhXXDfauScMtGSBTu/WlgwoOO
HfeYjEliWePA2yu/kwFBpfOwUTbvnXWyf9i4m5KDJIVUyuuueZ0iSTNNQKTcHNU1hHcEDQrlCla2
jdJoUmWfQhoAjBepq76BsBpRSuDH/3zUfZJGqXmtZ4t8T7IuyyvRz0jn7/0F2SWdhKRP8/IryDLe
RD8MonsDLAkKmwN7H44i8OkzwzeUT4sFABFvh6zXyAMrRIPoytjSnDDIFDhQWfYZ432c6EzSLc1A
vxg20sOVbSoR6QWI3aQp6Cdy5Saka8os31RXhNXaKMus444yyzp6uwV2TNPoYJ1PMnN9tzPL3dQt
o+xNmdvmzCKZhswoyt7vU6QvwKAj03tt0PprQpZYnzuQgotxuDWqp8PCIe7nzP2rVln27cJAagQk
RGG/SZGdtcYLDwHou4hM60ir7M9ZpKefKvo4Q082jWk4QEtXQzZ0lmjVMRml6P/8Lth8wPkcEr4+
ykz4Es29C2k5v9IGC3rpkcRdYk/9uV8OVBLnhvUZBnaK0GWC4Oh0sPdJJWUKWSQvI4GHmKv+QAco
5DotcAJxZQeTwPDda7pR5RPzUBS3MJbL+wqg+UOK2Ksok9NYinTbVRzs1ssKdOj+SotjY6r6cYaI
h7qjN49WZKMoRjJRB/85GSBvO9UKcAkaCoFvEG8/3kMT331AbMA2R9jzzZ9xpqYf4VyHnz1VCT3k
gjfuHHHRxZzmfsoc4OV+CrNgf6tAtXyvH7NyVCqIzGpHhRuA5L9SbWM3AbWkcvZXrIlpLuheaSNR
gmmOttPS2pnXm3CwnR0UzuI7iFEfEVbVpwMlmWQwnt/6HtqcG9Gea2PTqAsjUYzZgGwWu9A4sGD5
dDoBj9aiyVcg2n1VdecvRHb3V7FoBxbUjcF8zihhpNBEQ7QNW9cdxOy6mdietmJFFpdPVt1rDLDm
4a7QNDqQlaIZWR3U/jf+/278D93t1fi/iin5e+e1fgrv4m9OEomifAbFxLYI7WnFIGL4U2VNVfnI
dlE7JPzX7bPA3xwS9oPdQhOY2hq8tK+Bv6FQxqcXCJ0xwNnbVP//SeBPqfC8VC8gLsD+aIUEwcog
7hdpgTPczSIvVd9c7Mv7PHry0nC8Dr+czca7Bud13lnqohD/7AYCa3N2g+SAsOLuwA2cDcKy5Opy
d+kX9747WkdPr9+qZjT8hTSj7wy4BrpPaDqux6Rn2jPcQaqGJmUC+oKF9CZAunugsXsrkgpgzMw/
kFnxHGgEiEwo6CxQpzmCxTArfztXdExB9BTvY8f2CCiNteLa1xTYlGukhPOVjyC4H73JEyOlRaaC
Eu8shDa/SD46GwWmrzGIFx+rfTalAYY5TzkyvNsQgfoIrC/222yEraLsoid0s9cKxE5QPyh0l26R
iPatgw+0u/OKZGThe2zEwWIHv+5bFfjfba7NE/pF/YoiVn4bLva5PYKqGJbTCGVYPbq1M3MzNg8W
VlANzPKPQaxYNEn1IpoC4+1HdP4y9LcGUkrHW7jx68EHUP8+eAeY1Qt3gDxKsMkOi2sbYf/0+v+X
1WjNn2gANdlmfla9z1dJ9bBKwZ6mp3K1+PRd7G+zj/GPfen1gX5Z1Xdu7NAjteVMPIHnx53uU+zO
s83w9ZHq531thBAaZpY/AU3S3aEpGG8wKv71S0jluv3/gUsRH84rxB1g2eJiC5PvPJubb7396y/W
TOPr3+k8+jfBUxyCL3Ow9SM9f/uLIf56e0MdmoLiwZkaxAIXAMTzSUCtlmJTi6Xq19vTHxkwRCcD
/U/fXreHmmmQfVaBZr3w9kS6Q5TqBf6ThkHi6tsS0IA5XQLo/uks4DkRHDBxDjTjEZfeXQMk4hG5
E8ql7ST0bhZw+jyz3FLgJS0LoofSLoXLSbCGNEeEgALutbn6thT4gQx2r9QsGDZLAQq+KKzUFzbv
3BzAax/CASdbiVkUV3PDHtlEnlD5my7hm0ZRp/IEMYHqYPtbX8yCow85FEIf4BRXX83i69Ms0FtL
cinoxhDaDlR/yl4vLgUO6WwYOOvA48TVu6WABoPT+OzHw7+9VfzK6eDbSwFwMOknmFndjWBb2ESV
CRLIYXH1cAmYstaAJUCvQeRNUA+uL04b59aAjp6ESLgOuvXVV7PmerQPQEZyqpMyibqAhzsmwG0s
i7iY1fNJ4Hg4FFRgAN198wjk6QWVUOr1watCImafC3KiuC5soeUONfoI0B253QiN8e3RGkBUUnoj
CDwvTH7tNAmX1sAcAgS2RL/uZpJ6txFgDjkkWKSWApESB2VouKK5bH11dwK9f/EW5KTdNpbo3VJA
XUIApKVmQXOGJux0sikXi4BjMv5Gpx0r+Sdx9c8eGMgrSb6+YQxhoikwP9pg4MIngJIBtoOQE/ay
vlWPLIFGPCfrDnh/R1ADSTA2e+Di/R2TgJkcGEzu5vPmhj2aBUzBM+jWD4SMJEZVA7f48iy4Q24D
ZcJpvUbvQkZoHoIdLGUKdDy/zlJHhatrCW1en4wrggnN0ViwzbhTrxYBjGvJ1ze0IV4fYhwU+ZPB
Oz8ZuTqZNWgwEGWaz3s3C0JmSXoWlKGq4xJJsDdvebkWsIdoaVHiaHaK2z+vaCHuJ7kWOCWjpUS8
bLc5pItTsuvgNkinkmltpqGZ9j7tCJHVkJ0FeyiCRVQJn3sFodSoGIbVvH7/FoHLuUX29SnBibYp
mL6uPXRVAkkhJAmbtr569/qiZXfjo348V0DyjAQhzaxIDNXXxSygakReiZMjzeDrme7R6oelaMj+
/PgDcuWkxTgA1deFDaC/HURKpqj1PH16fRL8soGBYREp1/o9bTbk4vVdQyDTdSKQ/h2MeSrpfKFL
i0JkH+Fgv/jrq6pFYMB5Sch3iqtxOb1aBKYiuwhIHSNgJsQzG0MnKkbnZyIHE0BHLIKjNpvUvzMR
em/Ss4C3B73/tUogpvV8FkTi0LbJmJltvqR/s8CPJG0PFbwe6jAoeTc74sIfoElBP0IY3FTX6otD
Q7+iBBy26E8qFSSJCjMFVN0G6FNfl2vBHTI/otLS1yQyFda29i9xNtCHcItgMp3q7JdrQdThSTAS
SHydpZ6tBb0WF5BaCxQUkFBASxrsVn1dzALir0Noq4RTTu+8A6opQq5S6v1JHiF1RqhIlbm5unYR
70D0gIdETv40P71bBVbz00jsBQ0JDFejXW7rAy9WgW0O8ZDgcU6Vx/55B4iFPLTUWhDJI9BF5E+a
n/qyruQSSzZQxrYU378UmgBMSM4C3gFMOUu+PQgIQNP5SYGYga691BQoNNdXM+19OjUaLFTZWdDZ
EeiXUK180S40sAsHZEb/zCKRk3TahNeHNIdrePmg5IiDFGALlfx9ffXOIKBTKqS0pAwCzoG+F+TU
gfXV10WllbkZchQhwGp3XY82AVpmgp4t9f4YRAe7iu9vD4IXB0XKi6JBt4lSfGMxmyilV7PAryc7
CyqlZCFMf9oL7PhzgwgqlWYUIs/aYpN6FzSgFS7tFgBmEoWyFNj2p4PQ+SzYztBiChzjBMroXcEd
0ITWmKkfPyhRcEf7EyrlGQL5fBawh6K2QD8WoVnYr4MicU6b5/rx98cigsIXHV8uT4gA9JheRP45
TYvrH/z8f8NefIW4j9Z++FSD2/1V+hIG/ltfOKG7n3/eIrtnT//zL4Fd73xRYN2be/+Fff9PB5pW
lxDPPjyVFOv7tH/evuDzW3fudXqr03/e+KtkmTyu6aYmAP/tY94vIyDy/xsuvyyj5TmXB2fEb/LX
kzyT+PzqCr4zcBpcjCsQS9LjJj4yvN2Ba0Sk/MDBcpsu09Mjip8ROiY2Wnbk0TL0/4yTbVfetMG4
S48dh3GyfIpPTymeukHGyY+M2PFj5qNt1Rm8JibIDj5ehctymazOR27AXNIjt0q031GVPSOgdHbh
mYt/bXVPmXX/qbsKGwCS7PNfr+LE666UFvcsO/INM+775zOu6iSsT//xIivwb2312dNy3VmAagNG
kn3gWRj6yLl1d2SDcJEeevvkLy+sSAOjkx45LrvLAplOTvuyw94+t01NaV96YAbIH4Pq9Ii12Wvq
5bJDv4lzP302zU0xWnbsu6W/7ViPFhArP25Shcvt0/l0tGBz+aHTdPm4ztNVlnXWdFuglR7ff6RD
3LLLoWtgcfJD4wvSSzXdprAqP3aa+vzb7Tq2Cc1bUVr6GaPHeXI5tCiDSQ8db7MLG9JCDWRHvl99
SZYXp6e2XiM/dLHs+i3yDqJALD9w+cvNMtqla7/r1tsSy88Yf75K0lXHUrUor58x+N3q4D923BiD
C0jxzxj89zgJTiPV8QFqcz/hZNkIXY+WSYyn7LidFgMp/ezfUdKWPEa9XfvdGW8oj7JP/TYIOZF0
oxrYlCKvLz10svIuacp1klh24Her7TatwmJ5ESYgGSWq1bLDP6zjp9Uvs/SZb2sS/bLDf4hzFNdf
WogiffoTwr7mBs8l3dvsrOzzf2T2VzRO6xwp2syn/NiHblRJw1mRS5Qd99dsuT6NImxKm5aSHfa3
VRLh2TojNwkf6ZF9IpuL5d1mFGWH/rTE72w9lCy7z13TZqUH/57eqaQV/OSnj/E29bvP3tSkpZ/9
21otrz71S5mmryj35/mnk/DBS3/WTa6JbzyGq2Xyn/8DAAD//w==</cx:binary>
              </cx:geoCache>
            </cx:geography>
          </cx:layoutPr>
          <cx:valueColors>
            <cx:minColor>
              <a:srgbClr val="92D050"/>
            </cx:minColor>
            <cx:maxColor>
              <a:srgbClr val="00B0F0"/>
            </cx:maxColor>
          </cx:valueColors>
          <cx:valueColorPositions count="3"/>
        </cx:series>
      </cx:plotAreaRegion>
    </cx:plotArea>
    <cx:legend pos="l" align="ctr" overlay="0">
      <cx:spPr>
        <a:blipFill>
          <a:blip r:embed="rId1">
            <a:extLst>
              <a:ext uri="{96DAC541-7B7A-43D3-8B79-37D633B846F1}">
                <asvg:svgBlip xmlns:asvg="http://schemas.microsoft.com/office/drawing/2016/SVG/main" r:embed="rId2"/>
              </a:ext>
            </a:extLst>
          </a:blip>
          <a:stretch>
            <a:fillRect/>
          </a:stretch>
        </a:blipFill>
        <a:ln>
          <a:noFill/>
        </a:ln>
      </cx:spPr>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7.emf"/><Relationship Id="rId17" Type="http://schemas.openxmlformats.org/officeDocument/2006/relationships/chart" Target="../charts/chart17.xml"/><Relationship Id="rId2" Type="http://schemas.openxmlformats.org/officeDocument/2006/relationships/image" Target="../media/image2.emf"/><Relationship Id="rId16" Type="http://schemas.microsoft.com/office/2014/relationships/chartEx" Target="../charts/chartEx4.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6.emf"/><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3.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142874</xdr:colOff>
      <xdr:row>2</xdr:row>
      <xdr:rowOff>71437</xdr:rowOff>
    </xdr:from>
    <xdr:to>
      <xdr:col>12</xdr:col>
      <xdr:colOff>457199</xdr:colOff>
      <xdr:row>16</xdr:row>
      <xdr:rowOff>147637</xdr:rowOff>
    </xdr:to>
    <xdr:graphicFrame macro="">
      <xdr:nvGraphicFramePr>
        <xdr:cNvPr id="2" name="Chart 1">
          <a:extLst>
            <a:ext uri="{FF2B5EF4-FFF2-40B4-BE49-F238E27FC236}">
              <a16:creationId xmlns:a16="http://schemas.microsoft.com/office/drawing/2014/main" id="{647DC1A2-9103-A5CC-C9B8-279DADFC0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209550</xdr:colOff>
      <xdr:row>2</xdr:row>
      <xdr:rowOff>109537</xdr:rowOff>
    </xdr:from>
    <xdr:to>
      <xdr:col>13</xdr:col>
      <xdr:colOff>514350</xdr:colOff>
      <xdr:row>18</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3CFED43-0290-B41F-27F1-4397807550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81575" y="490537"/>
              <a:ext cx="4572000" cy="29956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76200</xdr:colOff>
      <xdr:row>4</xdr:row>
      <xdr:rowOff>142875</xdr:rowOff>
    </xdr:from>
    <xdr:to>
      <xdr:col>10</xdr:col>
      <xdr:colOff>76200</xdr:colOff>
      <xdr:row>18</xdr:row>
      <xdr:rowOff>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01B4AB9-E06B-8DDC-B9C6-68A38A6BED4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57825" y="904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247650</xdr:colOff>
      <xdr:row>3</xdr:row>
      <xdr:rowOff>133350</xdr:rowOff>
    </xdr:from>
    <xdr:to>
      <xdr:col>5</xdr:col>
      <xdr:colOff>333375</xdr:colOff>
      <xdr:row>16</xdr:row>
      <xdr:rowOff>180975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F56F378-861A-B872-C0F3-FEBC7E2B35D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67000" y="704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428625</xdr:colOff>
      <xdr:row>3</xdr:row>
      <xdr:rowOff>38100</xdr:rowOff>
    </xdr:from>
    <xdr:to>
      <xdr:col>14</xdr:col>
      <xdr:colOff>428625</xdr:colOff>
      <xdr:row>16</xdr:row>
      <xdr:rowOff>85725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4B602FC-E559-97D3-6AB3-02B7D7430F6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48650" y="609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157162</xdr:colOff>
      <xdr:row>2</xdr:row>
      <xdr:rowOff>109537</xdr:rowOff>
    </xdr:from>
    <xdr:to>
      <xdr:col>9</xdr:col>
      <xdr:colOff>461962</xdr:colOff>
      <xdr:row>16</xdr:row>
      <xdr:rowOff>185737</xdr:rowOff>
    </xdr:to>
    <xdr:graphicFrame macro="">
      <xdr:nvGraphicFramePr>
        <xdr:cNvPr id="3" name="Chart 2">
          <a:extLst>
            <a:ext uri="{FF2B5EF4-FFF2-40B4-BE49-F238E27FC236}">
              <a16:creationId xmlns:a16="http://schemas.microsoft.com/office/drawing/2014/main" id="{6E8676A7-C17F-9475-11FD-147F9301A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466725</xdr:colOff>
      <xdr:row>34</xdr:row>
      <xdr:rowOff>71437</xdr:rowOff>
    </xdr:from>
    <xdr:to>
      <xdr:col>13</xdr:col>
      <xdr:colOff>161925</xdr:colOff>
      <xdr:row>48</xdr:row>
      <xdr:rowOff>147637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96F3775-88EB-2718-B3A1-44BD5BEFEB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3000" y="65484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xdr:row>
      <xdr:rowOff>185737</xdr:rowOff>
    </xdr:from>
    <xdr:to>
      <xdr:col>10</xdr:col>
      <xdr:colOff>304800</xdr:colOff>
      <xdr:row>18</xdr:row>
      <xdr:rowOff>71437</xdr:rowOff>
    </xdr:to>
    <xdr:graphicFrame macro="">
      <xdr:nvGraphicFramePr>
        <xdr:cNvPr id="2" name="Chart 1">
          <a:extLst>
            <a:ext uri="{FF2B5EF4-FFF2-40B4-BE49-F238E27FC236}">
              <a16:creationId xmlns:a16="http://schemas.microsoft.com/office/drawing/2014/main" id="{93AFF76A-ECCA-33E4-98CB-8FE9E7BED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104776</xdr:colOff>
      <xdr:row>19</xdr:row>
      <xdr:rowOff>28575</xdr:rowOff>
    </xdr:from>
    <xdr:to>
      <xdr:col>1</xdr:col>
      <xdr:colOff>742950</xdr:colOff>
      <xdr:row>22</xdr:row>
      <xdr:rowOff>52386</xdr:rowOff>
    </xdr:to>
    <xdr:graphicFrame macro="">
      <xdr:nvGraphicFramePr>
        <xdr:cNvPr id="2" name="Chart 1">
          <a:extLst>
            <a:ext uri="{FF2B5EF4-FFF2-40B4-BE49-F238E27FC236}">
              <a16:creationId xmlns:a16="http://schemas.microsoft.com/office/drawing/2014/main" id="{E4AA64E5-AA5C-A036-8996-0EBE4B279C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133350</xdr:rowOff>
    </xdr:from>
    <xdr:to>
      <xdr:col>4</xdr:col>
      <xdr:colOff>781050</xdr:colOff>
      <xdr:row>22</xdr:row>
      <xdr:rowOff>42862</xdr:rowOff>
    </xdr:to>
    <xdr:graphicFrame macro="">
      <xdr:nvGraphicFramePr>
        <xdr:cNvPr id="4" name="Chart 3">
          <a:extLst>
            <a:ext uri="{FF2B5EF4-FFF2-40B4-BE49-F238E27FC236}">
              <a16:creationId xmlns:a16="http://schemas.microsoft.com/office/drawing/2014/main" id="{41C2E94E-3DCB-DE43-9543-DC1DFAB3C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123825</xdr:colOff>
      <xdr:row>20</xdr:row>
      <xdr:rowOff>19049</xdr:rowOff>
    </xdr:from>
    <xdr:to>
      <xdr:col>7</xdr:col>
      <xdr:colOff>971550</xdr:colOff>
      <xdr:row>22</xdr:row>
      <xdr:rowOff>80960</xdr:rowOff>
    </xdr:to>
    <xdr:graphicFrame macro="">
      <xdr:nvGraphicFramePr>
        <xdr:cNvPr id="5" name="Chart 4">
          <a:extLst>
            <a:ext uri="{FF2B5EF4-FFF2-40B4-BE49-F238E27FC236}">
              <a16:creationId xmlns:a16="http://schemas.microsoft.com/office/drawing/2014/main" id="{2E04E4E6-18AB-B1F2-A5FA-B99452445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20</xdr:row>
      <xdr:rowOff>0</xdr:rowOff>
    </xdr:from>
    <xdr:to>
      <xdr:col>10</xdr:col>
      <xdr:colOff>1019175</xdr:colOff>
      <xdr:row>22</xdr:row>
      <xdr:rowOff>4762</xdr:rowOff>
    </xdr:to>
    <xdr:graphicFrame macro="">
      <xdr:nvGraphicFramePr>
        <xdr:cNvPr id="6" name="Chart 5">
          <a:extLst>
            <a:ext uri="{FF2B5EF4-FFF2-40B4-BE49-F238E27FC236}">
              <a16:creationId xmlns:a16="http://schemas.microsoft.com/office/drawing/2014/main" id="{81B7B030-3817-DFE0-52AA-51BDD2193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266700</xdr:colOff>
      <xdr:row>19</xdr:row>
      <xdr:rowOff>80962</xdr:rowOff>
    </xdr:from>
    <xdr:to>
      <xdr:col>13</xdr:col>
      <xdr:colOff>1009650</xdr:colOff>
      <xdr:row>22</xdr:row>
      <xdr:rowOff>47625</xdr:rowOff>
    </xdr:to>
    <xdr:graphicFrame macro="">
      <xdr:nvGraphicFramePr>
        <xdr:cNvPr id="7" name="Chart 6">
          <a:extLst>
            <a:ext uri="{FF2B5EF4-FFF2-40B4-BE49-F238E27FC236}">
              <a16:creationId xmlns:a16="http://schemas.microsoft.com/office/drawing/2014/main" id="{30D7D548-F6C5-EFBA-44EB-E549EE30D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2</xdr:rowOff>
    </xdr:from>
    <xdr:to>
      <xdr:col>20</xdr:col>
      <xdr:colOff>466724</xdr:colOff>
      <xdr:row>1</xdr:row>
      <xdr:rowOff>152400</xdr:rowOff>
    </xdr:to>
    <xdr:sp macro="" textlink="">
      <xdr:nvSpPr>
        <xdr:cNvPr id="2" name="Rectangle: Rounded Corners 1">
          <a:extLst>
            <a:ext uri="{FF2B5EF4-FFF2-40B4-BE49-F238E27FC236}">
              <a16:creationId xmlns:a16="http://schemas.microsoft.com/office/drawing/2014/main" id="{0A7CD88B-8BAD-B74B-745C-E9C0D3973F97}"/>
            </a:ext>
          </a:extLst>
        </xdr:cNvPr>
        <xdr:cNvSpPr/>
      </xdr:nvSpPr>
      <xdr:spPr>
        <a:xfrm>
          <a:off x="0" y="2"/>
          <a:ext cx="12658724" cy="342898"/>
        </a:xfrm>
        <a:prstGeom prst="roundRect">
          <a:avLst/>
        </a:prstGeom>
        <a:gradFill>
          <a:gsLst>
            <a:gs pos="0">
              <a:schemeClr val="tx1">
                <a:lumMod val="50000"/>
                <a:lumOff val="50000"/>
              </a:schemeClr>
            </a:gs>
            <a:gs pos="100000">
              <a:schemeClr val="tx2">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ECOMMERCE</a:t>
          </a:r>
          <a:r>
            <a:rPr lang="en-US" sz="1800" baseline="0"/>
            <a:t> SALES ANALYSIS BASHBOARD</a:t>
          </a:r>
          <a:endParaRPr lang="en-US" sz="1800"/>
        </a:p>
      </xdr:txBody>
    </xdr:sp>
    <xdr:clientData/>
  </xdr:twoCellAnchor>
  <xdr:twoCellAnchor>
    <xdr:from>
      <xdr:col>0</xdr:col>
      <xdr:colOff>142875</xdr:colOff>
      <xdr:row>5</xdr:row>
      <xdr:rowOff>114302</xdr:rowOff>
    </xdr:from>
    <xdr:to>
      <xdr:col>2</xdr:col>
      <xdr:colOff>581024</xdr:colOff>
      <xdr:row>7</xdr:row>
      <xdr:rowOff>85726</xdr:rowOff>
    </xdr:to>
    <xdr:graphicFrame macro="">
      <xdr:nvGraphicFramePr>
        <xdr:cNvPr id="6" name="Chart 5">
          <a:extLst>
            <a:ext uri="{FF2B5EF4-FFF2-40B4-BE49-F238E27FC236}">
              <a16:creationId xmlns:a16="http://schemas.microsoft.com/office/drawing/2014/main" id="{8F14EBF2-140F-44F3-BF90-39F459C39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567170</xdr:colOff>
          <xdr:row>7</xdr:row>
          <xdr:rowOff>152400</xdr:rowOff>
        </xdr:from>
        <xdr:to>
          <xdr:col>2</xdr:col>
          <xdr:colOff>590550</xdr:colOff>
          <xdr:row>8</xdr:row>
          <xdr:rowOff>171450</xdr:rowOff>
        </xdr:to>
        <xdr:pic>
          <xdr:nvPicPr>
            <xdr:cNvPr id="9" name="Picture 8">
              <a:extLst>
                <a:ext uri="{FF2B5EF4-FFF2-40B4-BE49-F238E27FC236}">
                  <a16:creationId xmlns:a16="http://schemas.microsoft.com/office/drawing/2014/main" id="{6EABE1BE-9075-B58E-0A56-3D47791114B9}"/>
                </a:ext>
              </a:extLst>
            </xdr:cNvPr>
            <xdr:cNvPicPr>
              <a:picLocks noChangeAspect="1" noChangeArrowheads="1"/>
              <a:extLst>
                <a:ext uri="{84589F7E-364E-4C9E-8A38-B11213B215E9}">
                  <a14:cameraTool cellRange="'KPI YOY'!$B$10" spid="_x0000_s10259"/>
                </a:ext>
              </a:extLst>
            </xdr:cNvPicPr>
          </xdr:nvPicPr>
          <xdr:blipFill>
            <a:blip xmlns:r="http://schemas.openxmlformats.org/officeDocument/2006/relationships" r:embed="rId2"/>
            <a:srcRect/>
            <a:stretch>
              <a:fillRect/>
            </a:stretch>
          </xdr:blipFill>
          <xdr:spPr bwMode="auto">
            <a:xfrm>
              <a:off x="1176770" y="1485900"/>
              <a:ext cx="632980"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57150</xdr:colOff>
      <xdr:row>2</xdr:row>
      <xdr:rowOff>19049</xdr:rowOff>
    </xdr:from>
    <xdr:to>
      <xdr:col>20</xdr:col>
      <xdr:colOff>438150</xdr:colOff>
      <xdr:row>9</xdr:row>
      <xdr:rowOff>142877</xdr:rowOff>
    </xdr:to>
    <xdr:grpSp>
      <xdr:nvGrpSpPr>
        <xdr:cNvPr id="8" name="Group 7">
          <a:extLst>
            <a:ext uri="{FF2B5EF4-FFF2-40B4-BE49-F238E27FC236}">
              <a16:creationId xmlns:a16="http://schemas.microsoft.com/office/drawing/2014/main" id="{E90E90B9-965C-0538-8607-00542A4059F5}"/>
            </a:ext>
          </a:extLst>
        </xdr:cNvPr>
        <xdr:cNvGrpSpPr/>
      </xdr:nvGrpSpPr>
      <xdr:grpSpPr>
        <a:xfrm>
          <a:off x="57150" y="400049"/>
          <a:ext cx="12573000" cy="1457328"/>
          <a:chOff x="57150" y="400049"/>
          <a:chExt cx="9829800" cy="1457328"/>
        </a:xfrm>
      </xdr:grpSpPr>
      <xdr:grpSp>
        <xdr:nvGrpSpPr>
          <xdr:cNvPr id="12" name="Group 11">
            <a:extLst>
              <a:ext uri="{FF2B5EF4-FFF2-40B4-BE49-F238E27FC236}">
                <a16:creationId xmlns:a16="http://schemas.microsoft.com/office/drawing/2014/main" id="{9250A6DF-8537-6112-DBE9-CFF02F45557B}"/>
              </a:ext>
            </a:extLst>
          </xdr:cNvPr>
          <xdr:cNvGrpSpPr/>
        </xdr:nvGrpSpPr>
        <xdr:grpSpPr>
          <a:xfrm>
            <a:off x="57150" y="400049"/>
            <a:ext cx="1905000" cy="1419227"/>
            <a:chOff x="57150" y="400049"/>
            <a:chExt cx="1905000" cy="1419227"/>
          </a:xfrm>
        </xdr:grpSpPr>
        <xdr:sp macro="" textlink="">
          <xdr:nvSpPr>
            <xdr:cNvPr id="4" name="Rectangle: Rounded Corners 3">
              <a:extLst>
                <a:ext uri="{FF2B5EF4-FFF2-40B4-BE49-F238E27FC236}">
                  <a16:creationId xmlns:a16="http://schemas.microsoft.com/office/drawing/2014/main" id="{6BD5A6F9-9458-7816-F0EC-3979B8D7F0B5}"/>
                </a:ext>
              </a:extLst>
            </xdr:cNvPr>
            <xdr:cNvSpPr/>
          </xdr:nvSpPr>
          <xdr:spPr>
            <a:xfrm>
              <a:off x="57150" y="676276"/>
              <a:ext cx="1866900" cy="1143000"/>
            </a:xfrm>
            <a:prstGeom prst="roundRect">
              <a:avLst>
                <a:gd name="adj" fmla="val 9148"/>
              </a:avLst>
            </a:prstGeom>
            <a:gradFill>
              <a:gsLst>
                <a:gs pos="0">
                  <a:schemeClr val="tx1">
                    <a:alpha val="75000"/>
                    <a:lumMod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Rounded Corners 2">
              <a:extLst>
                <a:ext uri="{FF2B5EF4-FFF2-40B4-BE49-F238E27FC236}">
                  <a16:creationId xmlns:a16="http://schemas.microsoft.com/office/drawing/2014/main" id="{3D620F66-CB0F-68A4-39BC-4DDEA958D5B2}"/>
                </a:ext>
              </a:extLst>
            </xdr:cNvPr>
            <xdr:cNvSpPr/>
          </xdr:nvSpPr>
          <xdr:spPr>
            <a:xfrm>
              <a:off x="66675" y="400049"/>
              <a:ext cx="1895475" cy="25717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SALES</a:t>
              </a:r>
              <a:endParaRPr lang="en-US" sz="1200">
                <a:latin typeface="Arial Black" panose="020B0A04020102020204" pitchFamily="34" charset="0"/>
              </a:endParaRPr>
            </a:p>
          </xdr:txBody>
        </xdr:sp>
        <xdr:sp macro="" textlink="'KPI sparkline'!B17">
          <xdr:nvSpPr>
            <xdr:cNvPr id="5" name="Rectangle: Rounded Corners 4">
              <a:extLst>
                <a:ext uri="{FF2B5EF4-FFF2-40B4-BE49-F238E27FC236}">
                  <a16:creationId xmlns:a16="http://schemas.microsoft.com/office/drawing/2014/main" id="{6993FAC6-F92A-DBA2-980F-8D7A456F3FE6}"/>
                </a:ext>
              </a:extLst>
            </xdr:cNvPr>
            <xdr:cNvSpPr/>
          </xdr:nvSpPr>
          <xdr:spPr>
            <a:xfrm>
              <a:off x="152400" y="742950"/>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1AB7C84-60D7-4BD3-A9A0-CD3673F17B64}" type="TxLink">
                <a:rPr lang="en-US" sz="1400" b="0" i="0" u="none" strike="noStrike">
                  <a:solidFill>
                    <a:schemeClr val="bg1"/>
                  </a:solidFill>
                  <a:latin typeface="Eras Demi ITC" panose="020B0805030504020804" pitchFamily="34" charset="0"/>
                  <a:cs typeface="Calibri"/>
                </a:rPr>
                <a:pPr algn="ctr"/>
                <a:t>$706,146.37</a:t>
              </a:fld>
              <a:endParaRPr lang="en-US" sz="1400">
                <a:solidFill>
                  <a:schemeClr val="bg1"/>
                </a:solidFill>
                <a:latin typeface="Eras Demi ITC" panose="020B0805030504020804" pitchFamily="34" charset="0"/>
              </a:endParaRPr>
            </a:p>
          </xdr:txBody>
        </xdr:sp>
        <xdr:sp macro="" textlink="">
          <xdr:nvSpPr>
            <xdr:cNvPr id="7" name="Rectangle: Rounded Corners 6">
              <a:extLst>
                <a:ext uri="{FF2B5EF4-FFF2-40B4-BE49-F238E27FC236}">
                  <a16:creationId xmlns:a16="http://schemas.microsoft.com/office/drawing/2014/main" id="{B58CAEFD-0A44-B89B-BA65-F18259868E40}"/>
                </a:ext>
              </a:extLst>
            </xdr:cNvPr>
            <xdr:cNvSpPr/>
          </xdr:nvSpPr>
          <xdr:spPr>
            <a:xfrm>
              <a:off x="142875" y="1457325"/>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ptos Display" panose="020B0004020202020204" pitchFamily="34" charset="0"/>
                  <a:cs typeface="Calibri"/>
                </a:rPr>
                <a:t>YOY</a:t>
              </a:r>
              <a:r>
                <a:rPr lang="en-US" sz="1200" b="0" i="0" u="none" strike="noStrike" baseline="0">
                  <a:solidFill>
                    <a:schemeClr val="bg1"/>
                  </a:solidFill>
                  <a:latin typeface="Aptos Display" panose="020B0004020202020204" pitchFamily="34" charset="0"/>
                  <a:cs typeface="Calibri"/>
                </a:rPr>
                <a:t> GROWTH</a:t>
              </a:r>
              <a:endParaRPr lang="en-US" sz="1200" b="0" i="0" u="none" strike="noStrike">
                <a:solidFill>
                  <a:schemeClr val="bg1"/>
                </a:solidFill>
                <a:latin typeface="Aptos Display" panose="020B0004020202020204" pitchFamily="34" charset="0"/>
                <a:cs typeface="Calibri"/>
              </a:endParaRPr>
            </a:p>
          </xdr:txBody>
        </xdr:sp>
      </xdr:grpSp>
      <xdr:grpSp>
        <xdr:nvGrpSpPr>
          <xdr:cNvPr id="13" name="Group 12">
            <a:extLst>
              <a:ext uri="{FF2B5EF4-FFF2-40B4-BE49-F238E27FC236}">
                <a16:creationId xmlns:a16="http://schemas.microsoft.com/office/drawing/2014/main" id="{DBEDDC41-2A33-4E6F-076C-FDBB1A66A62A}"/>
              </a:ext>
            </a:extLst>
          </xdr:cNvPr>
          <xdr:cNvGrpSpPr/>
        </xdr:nvGrpSpPr>
        <xdr:grpSpPr>
          <a:xfrm>
            <a:off x="2028825" y="409575"/>
            <a:ext cx="1905000" cy="1419227"/>
            <a:chOff x="57150" y="400049"/>
            <a:chExt cx="1905000" cy="1419227"/>
          </a:xfrm>
        </xdr:grpSpPr>
        <xdr:sp macro="" textlink="">
          <xdr:nvSpPr>
            <xdr:cNvPr id="14" name="Rectangle: Rounded Corners 13">
              <a:extLst>
                <a:ext uri="{FF2B5EF4-FFF2-40B4-BE49-F238E27FC236}">
                  <a16:creationId xmlns:a16="http://schemas.microsoft.com/office/drawing/2014/main" id="{70F1AB68-57B1-58F8-583F-96A86EFF1A07}"/>
                </a:ext>
              </a:extLst>
            </xdr:cNvPr>
            <xdr:cNvSpPr/>
          </xdr:nvSpPr>
          <xdr:spPr>
            <a:xfrm>
              <a:off x="66675" y="400049"/>
              <a:ext cx="1895475" cy="25717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PROFIT</a:t>
              </a:r>
              <a:endParaRPr lang="en-US" sz="1200">
                <a:latin typeface="Arial Black" panose="020B0A04020102020204" pitchFamily="34" charset="0"/>
              </a:endParaRPr>
            </a:p>
          </xdr:txBody>
        </xdr:sp>
        <xdr:sp macro="" textlink="">
          <xdr:nvSpPr>
            <xdr:cNvPr id="15" name="Rectangle: Rounded Corners 14">
              <a:extLst>
                <a:ext uri="{FF2B5EF4-FFF2-40B4-BE49-F238E27FC236}">
                  <a16:creationId xmlns:a16="http://schemas.microsoft.com/office/drawing/2014/main" id="{0493B6B3-ACE5-8ECB-AC08-F82DA5AE3C1F}"/>
                </a:ext>
              </a:extLst>
            </xdr:cNvPr>
            <xdr:cNvSpPr/>
          </xdr:nvSpPr>
          <xdr:spPr>
            <a:xfrm>
              <a:off x="57150" y="676276"/>
              <a:ext cx="1866900" cy="1143000"/>
            </a:xfrm>
            <a:prstGeom prst="roundRect">
              <a:avLst>
                <a:gd name="adj" fmla="val 9148"/>
              </a:avLst>
            </a:prstGeom>
            <a:gradFill>
              <a:gsLst>
                <a:gs pos="0">
                  <a:schemeClr val="tx1">
                    <a:alpha val="75000"/>
                    <a:lumMod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sparkline'!$E$17">
          <xdr:nvSpPr>
            <xdr:cNvPr id="16" name="Rectangle: Rounded Corners 15">
              <a:extLst>
                <a:ext uri="{FF2B5EF4-FFF2-40B4-BE49-F238E27FC236}">
                  <a16:creationId xmlns:a16="http://schemas.microsoft.com/office/drawing/2014/main" id="{B3DE2D5B-021C-5629-1626-D9E105169E90}"/>
                </a:ext>
              </a:extLst>
            </xdr:cNvPr>
            <xdr:cNvSpPr/>
          </xdr:nvSpPr>
          <xdr:spPr>
            <a:xfrm>
              <a:off x="142875" y="742950"/>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8277EB8-3175-4C22-96D6-B3A6F80CD607}" type="TxLink">
                <a:rPr lang="en-US" sz="1400" b="0" i="0" u="none" strike="noStrike">
                  <a:solidFill>
                    <a:schemeClr val="bg1"/>
                  </a:solidFill>
                  <a:latin typeface="Eras Demi ITC" panose="020B0805030504020804" pitchFamily="34" charset="0"/>
                  <a:cs typeface="Calibri"/>
                </a:rPr>
                <a:pPr algn="ctr"/>
                <a:t> $91,979.13 </a:t>
              </a:fld>
              <a:endParaRPr lang="en-US" sz="1400">
                <a:solidFill>
                  <a:schemeClr val="bg1"/>
                </a:solidFill>
                <a:latin typeface="Eras Demi ITC" panose="020B0805030504020804" pitchFamily="34" charset="0"/>
              </a:endParaRPr>
            </a:p>
          </xdr:txBody>
        </xdr:sp>
        <xdr:sp macro="" textlink="">
          <xdr:nvSpPr>
            <xdr:cNvPr id="17" name="Rectangle: Rounded Corners 16">
              <a:extLst>
                <a:ext uri="{FF2B5EF4-FFF2-40B4-BE49-F238E27FC236}">
                  <a16:creationId xmlns:a16="http://schemas.microsoft.com/office/drawing/2014/main" id="{618D59C9-73EA-BEC9-9AFF-0327E04AC744}"/>
                </a:ext>
              </a:extLst>
            </xdr:cNvPr>
            <xdr:cNvSpPr/>
          </xdr:nvSpPr>
          <xdr:spPr>
            <a:xfrm>
              <a:off x="142875" y="1457325"/>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ptos Display" panose="020B0004020202020204" pitchFamily="34" charset="0"/>
                  <a:cs typeface="Calibri"/>
                </a:rPr>
                <a:t>YOY</a:t>
              </a:r>
              <a:r>
                <a:rPr lang="en-US" sz="1200" b="0" i="0" u="none" strike="noStrike" baseline="0">
                  <a:solidFill>
                    <a:schemeClr val="bg1"/>
                  </a:solidFill>
                  <a:latin typeface="Aptos Display" panose="020B0004020202020204" pitchFamily="34" charset="0"/>
                  <a:cs typeface="Calibri"/>
                </a:rPr>
                <a:t> GROWTH</a:t>
              </a:r>
              <a:endParaRPr lang="en-US" sz="1200" b="0" i="0" u="none" strike="noStrike">
                <a:solidFill>
                  <a:schemeClr val="bg1"/>
                </a:solidFill>
                <a:latin typeface="Aptos Display" panose="020B0004020202020204" pitchFamily="34" charset="0"/>
                <a:cs typeface="Calibri"/>
              </a:endParaRPr>
            </a:p>
          </xdr:txBody>
        </xdr:sp>
      </xdr:grpSp>
      <xdr:grpSp>
        <xdr:nvGrpSpPr>
          <xdr:cNvPr id="18" name="Group 17">
            <a:extLst>
              <a:ext uri="{FF2B5EF4-FFF2-40B4-BE49-F238E27FC236}">
                <a16:creationId xmlns:a16="http://schemas.microsoft.com/office/drawing/2014/main" id="{6C3D8D8A-7EA7-2B2A-AAC0-CCFB4B509DEE}"/>
              </a:ext>
            </a:extLst>
          </xdr:cNvPr>
          <xdr:cNvGrpSpPr/>
        </xdr:nvGrpSpPr>
        <xdr:grpSpPr>
          <a:xfrm>
            <a:off x="3952875" y="419100"/>
            <a:ext cx="1905000" cy="1419227"/>
            <a:chOff x="57150" y="400049"/>
            <a:chExt cx="1905000" cy="1419227"/>
          </a:xfrm>
        </xdr:grpSpPr>
        <xdr:sp macro="" textlink="">
          <xdr:nvSpPr>
            <xdr:cNvPr id="19" name="Rectangle: Rounded Corners 18">
              <a:extLst>
                <a:ext uri="{FF2B5EF4-FFF2-40B4-BE49-F238E27FC236}">
                  <a16:creationId xmlns:a16="http://schemas.microsoft.com/office/drawing/2014/main" id="{260E66E1-F4FB-1701-B18E-00B6BC250B54}"/>
                </a:ext>
              </a:extLst>
            </xdr:cNvPr>
            <xdr:cNvSpPr/>
          </xdr:nvSpPr>
          <xdr:spPr>
            <a:xfrm>
              <a:off x="66675" y="400049"/>
              <a:ext cx="1895475" cy="25717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QAUNTITY</a:t>
              </a:r>
              <a:endParaRPr lang="en-US" sz="1200">
                <a:latin typeface="Arial Black" panose="020B0A04020102020204" pitchFamily="34" charset="0"/>
              </a:endParaRPr>
            </a:p>
          </xdr:txBody>
        </xdr:sp>
        <xdr:sp macro="" textlink="">
          <xdr:nvSpPr>
            <xdr:cNvPr id="20" name="Rectangle: Rounded Corners 19">
              <a:extLst>
                <a:ext uri="{FF2B5EF4-FFF2-40B4-BE49-F238E27FC236}">
                  <a16:creationId xmlns:a16="http://schemas.microsoft.com/office/drawing/2014/main" id="{EB5722CF-1E95-9DBC-5703-D6ADDFAE1983}"/>
                </a:ext>
              </a:extLst>
            </xdr:cNvPr>
            <xdr:cNvSpPr/>
          </xdr:nvSpPr>
          <xdr:spPr>
            <a:xfrm>
              <a:off x="57150" y="676276"/>
              <a:ext cx="1866900" cy="1143000"/>
            </a:xfrm>
            <a:prstGeom prst="roundRect">
              <a:avLst>
                <a:gd name="adj" fmla="val 9148"/>
              </a:avLst>
            </a:prstGeom>
            <a:gradFill>
              <a:gsLst>
                <a:gs pos="0">
                  <a:schemeClr val="tx1">
                    <a:alpha val="75000"/>
                    <a:lumMod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sparkline'!$H$17">
          <xdr:nvSpPr>
            <xdr:cNvPr id="21" name="Rectangle: Rounded Corners 20">
              <a:extLst>
                <a:ext uri="{FF2B5EF4-FFF2-40B4-BE49-F238E27FC236}">
                  <a16:creationId xmlns:a16="http://schemas.microsoft.com/office/drawing/2014/main" id="{D4B5B6AB-858E-6E45-8DE3-0C09A40D4938}"/>
                </a:ext>
              </a:extLst>
            </xdr:cNvPr>
            <xdr:cNvSpPr/>
          </xdr:nvSpPr>
          <xdr:spPr>
            <a:xfrm>
              <a:off x="152400" y="742950"/>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BB2B677-B8FC-4BA9-996A-E0569CD518E5}" type="TxLink">
                <a:rPr lang="en-US" sz="1400" b="0" i="0" u="none" strike="noStrike">
                  <a:solidFill>
                    <a:schemeClr val="bg1"/>
                  </a:solidFill>
                  <a:latin typeface="Eras Demi ITC" panose="020B0805030504020804" pitchFamily="34" charset="0"/>
                  <a:cs typeface="Calibri"/>
                </a:rPr>
                <a:pPr algn="ctr"/>
                <a:t># 11608</a:t>
              </a:fld>
              <a:endParaRPr lang="en-US" sz="1400">
                <a:solidFill>
                  <a:schemeClr val="bg1"/>
                </a:solidFill>
                <a:latin typeface="Eras Demi ITC" panose="020B0805030504020804" pitchFamily="34" charset="0"/>
              </a:endParaRPr>
            </a:p>
          </xdr:txBody>
        </xdr:sp>
        <xdr:sp macro="" textlink="">
          <xdr:nvSpPr>
            <xdr:cNvPr id="22" name="Rectangle: Rounded Corners 21">
              <a:extLst>
                <a:ext uri="{FF2B5EF4-FFF2-40B4-BE49-F238E27FC236}">
                  <a16:creationId xmlns:a16="http://schemas.microsoft.com/office/drawing/2014/main" id="{22C2F7A2-E166-DBE7-6EB3-400714C781FC}"/>
                </a:ext>
              </a:extLst>
            </xdr:cNvPr>
            <xdr:cNvSpPr/>
          </xdr:nvSpPr>
          <xdr:spPr>
            <a:xfrm>
              <a:off x="142875" y="1457325"/>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ptos Display" panose="020B0004020202020204" pitchFamily="34" charset="0"/>
                  <a:cs typeface="Calibri"/>
                </a:rPr>
                <a:t>YOY</a:t>
              </a:r>
              <a:r>
                <a:rPr lang="en-US" sz="1200" b="0" i="0" u="none" strike="noStrike" baseline="0">
                  <a:solidFill>
                    <a:schemeClr val="bg1"/>
                  </a:solidFill>
                  <a:latin typeface="Aptos Display" panose="020B0004020202020204" pitchFamily="34" charset="0"/>
                  <a:cs typeface="Calibri"/>
                </a:rPr>
                <a:t> GROWTH</a:t>
              </a:r>
              <a:endParaRPr lang="en-US" sz="1200" b="0" i="0" u="none" strike="noStrike">
                <a:solidFill>
                  <a:schemeClr val="bg1"/>
                </a:solidFill>
                <a:latin typeface="Aptos Display" panose="020B0004020202020204" pitchFamily="34" charset="0"/>
                <a:cs typeface="Calibri"/>
              </a:endParaRPr>
            </a:p>
          </xdr:txBody>
        </xdr:sp>
      </xdr:grpSp>
      <xdr:grpSp>
        <xdr:nvGrpSpPr>
          <xdr:cNvPr id="23" name="Group 22">
            <a:extLst>
              <a:ext uri="{FF2B5EF4-FFF2-40B4-BE49-F238E27FC236}">
                <a16:creationId xmlns:a16="http://schemas.microsoft.com/office/drawing/2014/main" id="{6793FE90-F39C-4D8B-4D4C-6DABADA3D94D}"/>
              </a:ext>
            </a:extLst>
          </xdr:cNvPr>
          <xdr:cNvGrpSpPr/>
        </xdr:nvGrpSpPr>
        <xdr:grpSpPr>
          <a:xfrm>
            <a:off x="7981950" y="409575"/>
            <a:ext cx="1905000" cy="1419227"/>
            <a:chOff x="57150" y="400049"/>
            <a:chExt cx="1905000" cy="1419227"/>
          </a:xfrm>
        </xdr:grpSpPr>
        <xdr:sp macro="" textlink="">
          <xdr:nvSpPr>
            <xdr:cNvPr id="24" name="Rectangle: Rounded Corners 23">
              <a:extLst>
                <a:ext uri="{FF2B5EF4-FFF2-40B4-BE49-F238E27FC236}">
                  <a16:creationId xmlns:a16="http://schemas.microsoft.com/office/drawing/2014/main" id="{FF3CA99B-F818-4423-1DDB-525EE7550C8B}"/>
                </a:ext>
              </a:extLst>
            </xdr:cNvPr>
            <xdr:cNvSpPr/>
          </xdr:nvSpPr>
          <xdr:spPr>
            <a:xfrm>
              <a:off x="66675" y="400049"/>
              <a:ext cx="1895475" cy="25717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PROFIT MARGIN</a:t>
              </a:r>
              <a:r>
                <a:rPr lang="en-US" sz="1100" baseline="0">
                  <a:latin typeface="Arial Black" panose="020B0A04020102020204" pitchFamily="34" charset="0"/>
                </a:rPr>
                <a:t> MARGIN</a:t>
              </a:r>
              <a:r>
                <a:rPr lang="en-US" sz="1100" b="0" i="0" u="none" strike="noStrike">
                  <a:solidFill>
                    <a:schemeClr val="lt1"/>
                  </a:solidFill>
                  <a:effectLst/>
                  <a:latin typeface="+mn-lt"/>
                  <a:ea typeface="+mn-ea"/>
                  <a:cs typeface="+mn-cs"/>
                </a:rPr>
                <a:t>▲20.62%</a:t>
              </a:r>
              <a:r>
                <a:rPr lang="en-US" sz="1200"/>
                <a:t> </a:t>
              </a:r>
              <a:endParaRPr lang="en-US" sz="1200">
                <a:latin typeface="Arial Black" panose="020B0A04020102020204" pitchFamily="34" charset="0"/>
              </a:endParaRPr>
            </a:p>
          </xdr:txBody>
        </xdr:sp>
        <xdr:sp macro="" textlink="">
          <xdr:nvSpPr>
            <xdr:cNvPr id="25" name="Rectangle: Rounded Corners 24">
              <a:extLst>
                <a:ext uri="{FF2B5EF4-FFF2-40B4-BE49-F238E27FC236}">
                  <a16:creationId xmlns:a16="http://schemas.microsoft.com/office/drawing/2014/main" id="{D63600FB-64F5-43C8-5175-108B8EA08123}"/>
                </a:ext>
              </a:extLst>
            </xdr:cNvPr>
            <xdr:cNvSpPr/>
          </xdr:nvSpPr>
          <xdr:spPr>
            <a:xfrm>
              <a:off x="57150" y="676276"/>
              <a:ext cx="1866900" cy="1143000"/>
            </a:xfrm>
            <a:prstGeom prst="roundRect">
              <a:avLst>
                <a:gd name="adj" fmla="val 9148"/>
              </a:avLst>
            </a:prstGeom>
            <a:gradFill>
              <a:gsLst>
                <a:gs pos="0">
                  <a:schemeClr val="tx1">
                    <a:alpha val="75000"/>
                    <a:lumMod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 sparkline'!$N$17">
          <xdr:nvSpPr>
            <xdr:cNvPr id="26" name="Rectangle: Rounded Corners 25">
              <a:extLst>
                <a:ext uri="{FF2B5EF4-FFF2-40B4-BE49-F238E27FC236}">
                  <a16:creationId xmlns:a16="http://schemas.microsoft.com/office/drawing/2014/main" id="{DFB13EFE-2A2A-F8E2-78F4-2AF03E407D07}"/>
                </a:ext>
              </a:extLst>
            </xdr:cNvPr>
            <xdr:cNvSpPr/>
          </xdr:nvSpPr>
          <xdr:spPr>
            <a:xfrm>
              <a:off x="152400" y="742950"/>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3C5765F-5D5D-46AA-A635-3BAC66050DE0}" type="TxLink">
                <a:rPr lang="en-US" sz="1400" b="0" i="0" u="none" strike="noStrike">
                  <a:solidFill>
                    <a:schemeClr val="bg1"/>
                  </a:solidFill>
                  <a:latin typeface="Eras Demi ITC" panose="020B0805030504020804" pitchFamily="34" charset="0"/>
                  <a:cs typeface="Calibri"/>
                </a:rPr>
                <a:pPr algn="ctr"/>
                <a:t>13.03%</a:t>
              </a:fld>
              <a:endParaRPr lang="en-US" sz="1400">
                <a:solidFill>
                  <a:schemeClr val="bg1"/>
                </a:solidFill>
                <a:latin typeface="Eras Demi ITC" panose="020B0805030504020804" pitchFamily="34" charset="0"/>
              </a:endParaRPr>
            </a:p>
          </xdr:txBody>
        </xdr:sp>
        <xdr:sp macro="" textlink="">
          <xdr:nvSpPr>
            <xdr:cNvPr id="27" name="Rectangle: Rounded Corners 26">
              <a:extLst>
                <a:ext uri="{FF2B5EF4-FFF2-40B4-BE49-F238E27FC236}">
                  <a16:creationId xmlns:a16="http://schemas.microsoft.com/office/drawing/2014/main" id="{F4DC9616-CE29-5903-A6CC-53C670F52891}"/>
                </a:ext>
              </a:extLst>
            </xdr:cNvPr>
            <xdr:cNvSpPr/>
          </xdr:nvSpPr>
          <xdr:spPr>
            <a:xfrm>
              <a:off x="142875" y="1457325"/>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ptos Display" panose="020B0004020202020204" pitchFamily="34" charset="0"/>
                  <a:cs typeface="Calibri"/>
                </a:rPr>
                <a:t>YOY</a:t>
              </a:r>
              <a:r>
                <a:rPr lang="en-US" sz="1200" b="0" i="0" u="none" strike="noStrike" baseline="0">
                  <a:solidFill>
                    <a:schemeClr val="bg1"/>
                  </a:solidFill>
                  <a:latin typeface="Aptos Display" panose="020B0004020202020204" pitchFamily="34" charset="0"/>
                  <a:cs typeface="Calibri"/>
                </a:rPr>
                <a:t> GROWTH</a:t>
              </a:r>
              <a:endParaRPr lang="en-US" sz="1200" b="0" i="0" u="none" strike="noStrike">
                <a:solidFill>
                  <a:schemeClr val="bg1"/>
                </a:solidFill>
                <a:latin typeface="Aptos Display" panose="020B0004020202020204" pitchFamily="34" charset="0"/>
                <a:cs typeface="Calibri"/>
              </a:endParaRPr>
            </a:p>
          </xdr:txBody>
        </xdr:sp>
      </xdr:grpSp>
      <xdr:grpSp>
        <xdr:nvGrpSpPr>
          <xdr:cNvPr id="28" name="Group 27">
            <a:extLst>
              <a:ext uri="{FF2B5EF4-FFF2-40B4-BE49-F238E27FC236}">
                <a16:creationId xmlns:a16="http://schemas.microsoft.com/office/drawing/2014/main" id="{BDE8A89D-9D04-4DBB-D5A2-44F03653FB4C}"/>
              </a:ext>
            </a:extLst>
          </xdr:cNvPr>
          <xdr:cNvGrpSpPr/>
        </xdr:nvGrpSpPr>
        <xdr:grpSpPr>
          <a:xfrm>
            <a:off x="5972175" y="438150"/>
            <a:ext cx="1905000" cy="1419227"/>
            <a:chOff x="57150" y="400049"/>
            <a:chExt cx="1905000" cy="1419227"/>
          </a:xfrm>
        </xdr:grpSpPr>
        <xdr:sp macro="" textlink="">
          <xdr:nvSpPr>
            <xdr:cNvPr id="29" name="Rectangle: Rounded Corners 28">
              <a:extLst>
                <a:ext uri="{FF2B5EF4-FFF2-40B4-BE49-F238E27FC236}">
                  <a16:creationId xmlns:a16="http://schemas.microsoft.com/office/drawing/2014/main" id="{0F7C0474-BF44-D7BE-E40E-10F28CFD21AA}"/>
                </a:ext>
              </a:extLst>
            </xdr:cNvPr>
            <xdr:cNvSpPr/>
          </xdr:nvSpPr>
          <xdr:spPr>
            <a:xfrm>
              <a:off x="66675" y="400049"/>
              <a:ext cx="1895475" cy="25717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latin typeface="Arial Black" panose="020B0A04020102020204" pitchFamily="34" charset="0"/>
                </a:rPr>
                <a:t>NO</a:t>
              </a:r>
              <a:r>
                <a:rPr lang="en-US" sz="1100" baseline="0">
                  <a:latin typeface="Arial Black" panose="020B0A04020102020204" pitchFamily="34" charset="0"/>
                </a:rPr>
                <a:t> OF ORDERS</a:t>
              </a:r>
              <a:endParaRPr lang="en-US" sz="1200">
                <a:latin typeface="Arial Black" panose="020B0A04020102020204" pitchFamily="34" charset="0"/>
              </a:endParaRPr>
            </a:p>
          </xdr:txBody>
        </xdr:sp>
        <xdr:sp macro="" textlink="">
          <xdr:nvSpPr>
            <xdr:cNvPr id="30" name="Rectangle: Rounded Corners 29">
              <a:extLst>
                <a:ext uri="{FF2B5EF4-FFF2-40B4-BE49-F238E27FC236}">
                  <a16:creationId xmlns:a16="http://schemas.microsoft.com/office/drawing/2014/main" id="{3DE8C832-A27F-14CD-59BE-F8A74D7B5FC3}"/>
                </a:ext>
              </a:extLst>
            </xdr:cNvPr>
            <xdr:cNvSpPr/>
          </xdr:nvSpPr>
          <xdr:spPr>
            <a:xfrm>
              <a:off x="57150" y="676276"/>
              <a:ext cx="1866900" cy="1143000"/>
            </a:xfrm>
            <a:prstGeom prst="roundRect">
              <a:avLst>
                <a:gd name="adj" fmla="val 9148"/>
              </a:avLst>
            </a:prstGeom>
            <a:gradFill>
              <a:gsLst>
                <a:gs pos="0">
                  <a:schemeClr val="tx1">
                    <a:alpha val="75000"/>
                    <a:lumMod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Rounded Corners 30">
              <a:extLst>
                <a:ext uri="{FF2B5EF4-FFF2-40B4-BE49-F238E27FC236}">
                  <a16:creationId xmlns:a16="http://schemas.microsoft.com/office/drawing/2014/main" id="{3D289F27-230C-D2E8-B317-F54B9CA0D664}"/>
                </a:ext>
              </a:extLst>
            </xdr:cNvPr>
            <xdr:cNvSpPr/>
          </xdr:nvSpPr>
          <xdr:spPr>
            <a:xfrm>
              <a:off x="152400" y="828675"/>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Eras Demi ITC" panose="020B0805030504020804" pitchFamily="34" charset="0"/>
                </a:rPr>
                <a:t># 9994</a:t>
              </a:r>
            </a:p>
          </xdr:txBody>
        </xdr:sp>
        <xdr:sp macro="" textlink="">
          <xdr:nvSpPr>
            <xdr:cNvPr id="32" name="Rectangle: Rounded Corners 31">
              <a:extLst>
                <a:ext uri="{FF2B5EF4-FFF2-40B4-BE49-F238E27FC236}">
                  <a16:creationId xmlns:a16="http://schemas.microsoft.com/office/drawing/2014/main" id="{7AAB7777-C2FF-077B-44FC-8D30D010A586}"/>
                </a:ext>
              </a:extLst>
            </xdr:cNvPr>
            <xdr:cNvSpPr/>
          </xdr:nvSpPr>
          <xdr:spPr>
            <a:xfrm>
              <a:off x="142875" y="1457325"/>
              <a:ext cx="1666875" cy="276225"/>
            </a:xfrm>
            <a:prstGeom prst="roundRect">
              <a:avLst/>
            </a:prstGeom>
            <a:gradFill>
              <a:gsLst>
                <a:gs pos="0">
                  <a:schemeClr val="tx1">
                    <a:lumMod val="50000"/>
                    <a:lumOff val="50000"/>
                    <a:alpha val="7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Aptos Display" panose="020B0004020202020204" pitchFamily="34" charset="0"/>
                  <a:cs typeface="Calibri"/>
                </a:rPr>
                <a:t>YOY</a:t>
              </a:r>
              <a:r>
                <a:rPr lang="en-US" sz="1200" b="0" i="0" u="none" strike="noStrike" baseline="0">
                  <a:solidFill>
                    <a:schemeClr val="bg1"/>
                  </a:solidFill>
                  <a:latin typeface="Aptos Display" panose="020B0004020202020204" pitchFamily="34" charset="0"/>
                  <a:cs typeface="Calibri"/>
                </a:rPr>
                <a:t> GROWTH</a:t>
              </a:r>
              <a:endParaRPr lang="en-US" sz="1200" b="0" i="0" u="none" strike="noStrike">
                <a:solidFill>
                  <a:schemeClr val="bg1"/>
                </a:solidFill>
                <a:latin typeface="Aptos Display" panose="020B0004020202020204" pitchFamily="34" charset="0"/>
                <a:cs typeface="Calibri"/>
              </a:endParaRPr>
            </a:p>
          </xdr:txBody>
        </xdr:sp>
      </xdr:grpSp>
    </xdr:grpSp>
    <xdr:clientData/>
  </xdr:twoCellAnchor>
  <xdr:twoCellAnchor>
    <xdr:from>
      <xdr:col>5</xdr:col>
      <xdr:colOff>19050</xdr:colOff>
      <xdr:row>5</xdr:row>
      <xdr:rowOff>123825</xdr:rowOff>
    </xdr:from>
    <xdr:to>
      <xdr:col>7</xdr:col>
      <xdr:colOff>304800</xdr:colOff>
      <xdr:row>7</xdr:row>
      <xdr:rowOff>47625</xdr:rowOff>
    </xdr:to>
    <xdr:graphicFrame macro="">
      <xdr:nvGraphicFramePr>
        <xdr:cNvPr id="33" name="Chart 32">
          <a:extLst>
            <a:ext uri="{FF2B5EF4-FFF2-40B4-BE49-F238E27FC236}">
              <a16:creationId xmlns:a16="http://schemas.microsoft.com/office/drawing/2014/main" id="{E1A8BD8C-F1A1-470F-860A-A17F8B00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57151</xdr:colOff>
      <xdr:row>5</xdr:row>
      <xdr:rowOff>95250</xdr:rowOff>
    </xdr:from>
    <xdr:to>
      <xdr:col>11</xdr:col>
      <xdr:colOff>352425</xdr:colOff>
      <xdr:row>7</xdr:row>
      <xdr:rowOff>28575</xdr:rowOff>
    </xdr:to>
    <xdr:graphicFrame macro="">
      <xdr:nvGraphicFramePr>
        <xdr:cNvPr id="34" name="Chart 33">
          <a:extLst>
            <a:ext uri="{FF2B5EF4-FFF2-40B4-BE49-F238E27FC236}">
              <a16:creationId xmlns:a16="http://schemas.microsoft.com/office/drawing/2014/main" id="{2BD75E70-D951-464F-8D72-50463B553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180976</xdr:colOff>
      <xdr:row>6</xdr:row>
      <xdr:rowOff>19049</xdr:rowOff>
    </xdr:from>
    <xdr:to>
      <xdr:col>15</xdr:col>
      <xdr:colOff>600076</xdr:colOff>
      <xdr:row>7</xdr:row>
      <xdr:rowOff>166686</xdr:rowOff>
    </xdr:to>
    <xdr:graphicFrame macro="">
      <xdr:nvGraphicFramePr>
        <xdr:cNvPr id="35" name="Chart 34">
          <a:extLst>
            <a:ext uri="{FF2B5EF4-FFF2-40B4-BE49-F238E27FC236}">
              <a16:creationId xmlns:a16="http://schemas.microsoft.com/office/drawing/2014/main" id="{DD483A58-EB54-4C90-89FF-2AECE1D9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295275</xdr:colOff>
      <xdr:row>5</xdr:row>
      <xdr:rowOff>123825</xdr:rowOff>
    </xdr:from>
    <xdr:to>
      <xdr:col>20</xdr:col>
      <xdr:colOff>85725</xdr:colOff>
      <xdr:row>7</xdr:row>
      <xdr:rowOff>76200</xdr:rowOff>
    </xdr:to>
    <xdr:graphicFrame macro="">
      <xdr:nvGraphicFramePr>
        <xdr:cNvPr id="36" name="Chart 35">
          <a:extLst>
            <a:ext uri="{FF2B5EF4-FFF2-40B4-BE49-F238E27FC236}">
              <a16:creationId xmlns:a16="http://schemas.microsoft.com/office/drawing/2014/main" id="{F92C6675-1562-4051-9664-FB3231362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66674</xdr:colOff>
      <xdr:row>5</xdr:row>
      <xdr:rowOff>152400</xdr:rowOff>
    </xdr:from>
    <xdr:to>
      <xdr:col>2</xdr:col>
      <xdr:colOff>514349</xdr:colOff>
      <xdr:row>7</xdr:row>
      <xdr:rowOff>66675</xdr:rowOff>
    </xdr:to>
    <xdr:graphicFrame macro="">
      <xdr:nvGraphicFramePr>
        <xdr:cNvPr id="10" name="Chart 9">
          <a:extLst>
            <a:ext uri="{FF2B5EF4-FFF2-40B4-BE49-F238E27FC236}">
              <a16:creationId xmlns:a16="http://schemas.microsoft.com/office/drawing/2014/main" id="{2BF414CE-1AC9-4A39-AD38-32DA2D311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161925</xdr:colOff>
      <xdr:row>7</xdr:row>
      <xdr:rowOff>161925</xdr:rowOff>
    </xdr:from>
    <xdr:to>
      <xdr:col>3</xdr:col>
      <xdr:colOff>371475</xdr:colOff>
      <xdr:row>8</xdr:row>
      <xdr:rowOff>180975</xdr:rowOff>
    </xdr:to>
    <xdr:pic>
      <xdr:nvPicPr>
        <xdr:cNvPr id="37" name="Picture 36">
          <a:extLst>
            <a:ext uri="{FF2B5EF4-FFF2-40B4-BE49-F238E27FC236}">
              <a16:creationId xmlns:a16="http://schemas.microsoft.com/office/drawing/2014/main" id="{5C85C02B-D89D-A3D6-F724-EF84B386B71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81125" y="1495425"/>
          <a:ext cx="81915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209550</xdr:colOff>
      <xdr:row>7</xdr:row>
      <xdr:rowOff>180975</xdr:rowOff>
    </xdr:from>
    <xdr:to>
      <xdr:col>7</xdr:col>
      <xdr:colOff>447675</xdr:colOff>
      <xdr:row>9</xdr:row>
      <xdr:rowOff>9525</xdr:rowOff>
    </xdr:to>
    <xdr:pic>
      <xdr:nvPicPr>
        <xdr:cNvPr id="38" name="Picture 37">
          <a:extLst>
            <a:ext uri="{FF2B5EF4-FFF2-40B4-BE49-F238E27FC236}">
              <a16:creationId xmlns:a16="http://schemas.microsoft.com/office/drawing/2014/main" id="{E0AEB4D3-40A7-1E06-19E1-3A9B94C0436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67150" y="1514475"/>
          <a:ext cx="847725"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476250</xdr:colOff>
      <xdr:row>8</xdr:row>
      <xdr:rowOff>19050</xdr:rowOff>
    </xdr:from>
    <xdr:to>
      <xdr:col>16</xdr:col>
      <xdr:colOff>57150</xdr:colOff>
      <xdr:row>9</xdr:row>
      <xdr:rowOff>38100</xdr:rowOff>
    </xdr:to>
    <xdr:pic>
      <xdr:nvPicPr>
        <xdr:cNvPr id="40" name="Picture 39">
          <a:extLst>
            <a:ext uri="{FF2B5EF4-FFF2-40B4-BE49-F238E27FC236}">
              <a16:creationId xmlns:a16="http://schemas.microsoft.com/office/drawing/2014/main" id="{142FF9BE-6D0F-5181-9678-BE427C9E8F8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010650" y="1543050"/>
          <a:ext cx="80010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114300</xdr:colOff>
      <xdr:row>7</xdr:row>
      <xdr:rowOff>180975</xdr:rowOff>
    </xdr:from>
    <xdr:to>
      <xdr:col>20</xdr:col>
      <xdr:colOff>114300</xdr:colOff>
      <xdr:row>9</xdr:row>
      <xdr:rowOff>9525</xdr:rowOff>
    </xdr:to>
    <xdr:pic>
      <xdr:nvPicPr>
        <xdr:cNvPr id="41" name="Picture 40">
          <a:extLst>
            <a:ext uri="{FF2B5EF4-FFF2-40B4-BE49-F238E27FC236}">
              <a16:creationId xmlns:a16="http://schemas.microsoft.com/office/drawing/2014/main" id="{D903CA02-6487-F747-003F-E9F25C0D86E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696700" y="1514475"/>
          <a:ext cx="60960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381000</xdr:colOff>
      <xdr:row>8</xdr:row>
      <xdr:rowOff>0</xdr:rowOff>
    </xdr:from>
    <xdr:to>
      <xdr:col>11</xdr:col>
      <xdr:colOff>495300</xdr:colOff>
      <xdr:row>9</xdr:row>
      <xdr:rowOff>19050</xdr:rowOff>
    </xdr:to>
    <xdr:pic>
      <xdr:nvPicPr>
        <xdr:cNvPr id="42" name="Picture 41">
          <a:extLst>
            <a:ext uri="{FF2B5EF4-FFF2-40B4-BE49-F238E27FC236}">
              <a16:creationId xmlns:a16="http://schemas.microsoft.com/office/drawing/2014/main" id="{E529F529-950E-F22A-1701-9E968B476C0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477000" y="1524000"/>
          <a:ext cx="72390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104775</xdr:colOff>
      <xdr:row>9</xdr:row>
      <xdr:rowOff>133350</xdr:rowOff>
    </xdr:from>
    <xdr:to>
      <xdr:col>8</xdr:col>
      <xdr:colOff>161925</xdr:colOff>
      <xdr:row>18</xdr:row>
      <xdr:rowOff>9525</xdr:rowOff>
    </xdr:to>
    <xdr:sp macro="" textlink="">
      <xdr:nvSpPr>
        <xdr:cNvPr id="43" name="Rectangle: Rounded Corners 42">
          <a:extLst>
            <a:ext uri="{FF2B5EF4-FFF2-40B4-BE49-F238E27FC236}">
              <a16:creationId xmlns:a16="http://schemas.microsoft.com/office/drawing/2014/main" id="{8582620D-B9DE-E14C-2248-B7AF95F24230}"/>
            </a:ext>
          </a:extLst>
        </xdr:cNvPr>
        <xdr:cNvSpPr/>
      </xdr:nvSpPr>
      <xdr:spPr>
        <a:xfrm>
          <a:off x="104775" y="1847850"/>
          <a:ext cx="4933950" cy="1590675"/>
        </a:xfrm>
        <a:prstGeom prst="roundRect">
          <a:avLst>
            <a:gd name="adj" fmla="val 7678"/>
          </a:avLst>
        </a:prstGeom>
        <a:gradFill>
          <a:gsLst>
            <a:gs pos="0">
              <a:schemeClr val="tx1">
                <a:lumMod val="50000"/>
                <a:lumOff val="5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200025</xdr:colOff>
      <xdr:row>9</xdr:row>
      <xdr:rowOff>152400</xdr:rowOff>
    </xdr:from>
    <xdr:to>
      <xdr:col>16</xdr:col>
      <xdr:colOff>333375</xdr:colOff>
      <xdr:row>18</xdr:row>
      <xdr:rowOff>28575</xdr:rowOff>
    </xdr:to>
    <xdr:sp macro="" textlink="">
      <xdr:nvSpPr>
        <xdr:cNvPr id="44" name="Rectangle: Rounded Corners 43">
          <a:extLst>
            <a:ext uri="{FF2B5EF4-FFF2-40B4-BE49-F238E27FC236}">
              <a16:creationId xmlns:a16="http://schemas.microsoft.com/office/drawing/2014/main" id="{8AE0C01A-9780-0F43-4F3E-9199CA87B100}"/>
            </a:ext>
          </a:extLst>
        </xdr:cNvPr>
        <xdr:cNvSpPr/>
      </xdr:nvSpPr>
      <xdr:spPr>
        <a:xfrm>
          <a:off x="5076825" y="1866900"/>
          <a:ext cx="5010150" cy="1590675"/>
        </a:xfrm>
        <a:prstGeom prst="roundRect">
          <a:avLst>
            <a:gd name="adj" fmla="val 7678"/>
          </a:avLst>
        </a:prstGeom>
        <a:gradFill>
          <a:gsLst>
            <a:gs pos="0">
              <a:schemeClr val="tx1">
                <a:lumMod val="50000"/>
                <a:lumOff val="5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352425</xdr:colOff>
      <xdr:row>9</xdr:row>
      <xdr:rowOff>123825</xdr:rowOff>
    </xdr:from>
    <xdr:to>
      <xdr:col>20</xdr:col>
      <xdr:colOff>400050</xdr:colOff>
      <xdr:row>18</xdr:row>
      <xdr:rowOff>0</xdr:rowOff>
    </xdr:to>
    <xdr:sp macro="" textlink="">
      <xdr:nvSpPr>
        <xdr:cNvPr id="45" name="Rectangle: Rounded Corners 44">
          <a:extLst>
            <a:ext uri="{FF2B5EF4-FFF2-40B4-BE49-F238E27FC236}">
              <a16:creationId xmlns:a16="http://schemas.microsoft.com/office/drawing/2014/main" id="{CCB112E6-2A52-846C-6529-7E4D0EAA7038}"/>
            </a:ext>
          </a:extLst>
        </xdr:cNvPr>
        <xdr:cNvSpPr/>
      </xdr:nvSpPr>
      <xdr:spPr>
        <a:xfrm>
          <a:off x="10106025" y="1838325"/>
          <a:ext cx="2486025" cy="1590675"/>
        </a:xfrm>
        <a:prstGeom prst="roundRect">
          <a:avLst>
            <a:gd name="adj" fmla="val 7678"/>
          </a:avLst>
        </a:prstGeom>
        <a:gradFill>
          <a:gsLst>
            <a:gs pos="0">
              <a:schemeClr val="tx1">
                <a:lumMod val="50000"/>
                <a:lumOff val="5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219075</xdr:colOff>
      <xdr:row>18</xdr:row>
      <xdr:rowOff>57150</xdr:rowOff>
    </xdr:from>
    <xdr:to>
      <xdr:col>16</xdr:col>
      <xdr:colOff>133350</xdr:colOff>
      <xdr:row>26</xdr:row>
      <xdr:rowOff>123825</xdr:rowOff>
    </xdr:to>
    <xdr:sp macro="" textlink="">
      <xdr:nvSpPr>
        <xdr:cNvPr id="47" name="Rectangle: Rounded Corners 46">
          <a:extLst>
            <a:ext uri="{FF2B5EF4-FFF2-40B4-BE49-F238E27FC236}">
              <a16:creationId xmlns:a16="http://schemas.microsoft.com/office/drawing/2014/main" id="{63F95BB7-82EB-510A-2F43-12141E0FEE60}"/>
            </a:ext>
          </a:extLst>
        </xdr:cNvPr>
        <xdr:cNvSpPr/>
      </xdr:nvSpPr>
      <xdr:spPr>
        <a:xfrm>
          <a:off x="5095875" y="3486150"/>
          <a:ext cx="4791075" cy="1590675"/>
        </a:xfrm>
        <a:prstGeom prst="roundRect">
          <a:avLst>
            <a:gd name="adj" fmla="val 7678"/>
          </a:avLst>
        </a:prstGeom>
        <a:gradFill>
          <a:gsLst>
            <a:gs pos="0">
              <a:schemeClr val="tx1">
                <a:lumMod val="50000"/>
                <a:lumOff val="5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161925</xdr:colOff>
      <xdr:row>9</xdr:row>
      <xdr:rowOff>142875</xdr:rowOff>
    </xdr:from>
    <xdr:to>
      <xdr:col>4</xdr:col>
      <xdr:colOff>9525</xdr:colOff>
      <xdr:row>10</xdr:row>
      <xdr:rowOff>152400</xdr:rowOff>
    </xdr:to>
    <xdr:sp macro="" textlink="">
      <xdr:nvSpPr>
        <xdr:cNvPr id="50" name="Rectangle: Rounded Corners 49">
          <a:extLst>
            <a:ext uri="{FF2B5EF4-FFF2-40B4-BE49-F238E27FC236}">
              <a16:creationId xmlns:a16="http://schemas.microsoft.com/office/drawing/2014/main" id="{8312CA87-CCB2-6A16-7F0B-8AE8A94DB672}"/>
            </a:ext>
          </a:extLst>
        </xdr:cNvPr>
        <xdr:cNvSpPr/>
      </xdr:nvSpPr>
      <xdr:spPr>
        <a:xfrm>
          <a:off x="161925" y="1857375"/>
          <a:ext cx="2286000" cy="200025"/>
        </a:xfrm>
        <a:prstGeom prst="roundRect">
          <a:avLst/>
        </a:prstGeom>
        <a:gradFill>
          <a:gsLst>
            <a:gs pos="0">
              <a:schemeClr val="bg1">
                <a:lumMod val="65000"/>
              </a:schemeClr>
            </a:gs>
            <a:gs pos="100000">
              <a:schemeClr val="bg2">
                <a:lumMod val="6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SALE AND PROFIT</a:t>
          </a:r>
          <a:r>
            <a:rPr lang="en-US" sz="1100" baseline="0"/>
            <a:t> ANALYSIS</a:t>
          </a:r>
          <a:endParaRPr lang="en-US" sz="1100"/>
        </a:p>
      </xdr:txBody>
    </xdr:sp>
    <xdr:clientData/>
  </xdr:twoCellAnchor>
  <xdr:twoCellAnchor>
    <xdr:from>
      <xdr:col>8</xdr:col>
      <xdr:colOff>209550</xdr:colOff>
      <xdr:row>10</xdr:row>
      <xdr:rowOff>0</xdr:rowOff>
    </xdr:from>
    <xdr:to>
      <xdr:col>12</xdr:col>
      <xdr:colOff>57150</xdr:colOff>
      <xdr:row>11</xdr:row>
      <xdr:rowOff>28575</xdr:rowOff>
    </xdr:to>
    <xdr:sp macro="" textlink="">
      <xdr:nvSpPr>
        <xdr:cNvPr id="51" name="Rectangle: Rounded Corners 50">
          <a:extLst>
            <a:ext uri="{FF2B5EF4-FFF2-40B4-BE49-F238E27FC236}">
              <a16:creationId xmlns:a16="http://schemas.microsoft.com/office/drawing/2014/main" id="{5B976BAD-A333-034E-280D-BC7DF21FA0E9}"/>
            </a:ext>
          </a:extLst>
        </xdr:cNvPr>
        <xdr:cNvSpPr/>
      </xdr:nvSpPr>
      <xdr:spPr>
        <a:xfrm>
          <a:off x="5086350" y="1905000"/>
          <a:ext cx="2286000" cy="219075"/>
        </a:xfrm>
        <a:prstGeom prst="roundRect">
          <a:avLst/>
        </a:prstGeom>
        <a:gradFill>
          <a:gsLst>
            <a:gs pos="0">
              <a:schemeClr val="bg1">
                <a:lumMod val="65000"/>
              </a:schemeClr>
            </a:gs>
            <a:gs pos="100000">
              <a:schemeClr val="bg2">
                <a:lumMod val="6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CATEGORY WISE PROFIT</a:t>
          </a:r>
        </a:p>
      </xdr:txBody>
    </xdr:sp>
    <xdr:clientData/>
  </xdr:twoCellAnchor>
  <xdr:twoCellAnchor>
    <xdr:from>
      <xdr:col>16</xdr:col>
      <xdr:colOff>400050</xdr:colOff>
      <xdr:row>9</xdr:row>
      <xdr:rowOff>171450</xdr:rowOff>
    </xdr:from>
    <xdr:to>
      <xdr:col>20</xdr:col>
      <xdr:colOff>247650</xdr:colOff>
      <xdr:row>11</xdr:row>
      <xdr:rowOff>47625</xdr:rowOff>
    </xdr:to>
    <xdr:sp macro="" textlink="">
      <xdr:nvSpPr>
        <xdr:cNvPr id="52" name="Rectangle: Rounded Corners 51">
          <a:extLst>
            <a:ext uri="{FF2B5EF4-FFF2-40B4-BE49-F238E27FC236}">
              <a16:creationId xmlns:a16="http://schemas.microsoft.com/office/drawing/2014/main" id="{2BBFD88C-56E0-9B9D-ED18-FB769D16B4CD}"/>
            </a:ext>
          </a:extLst>
        </xdr:cNvPr>
        <xdr:cNvSpPr/>
      </xdr:nvSpPr>
      <xdr:spPr>
        <a:xfrm>
          <a:off x="10153650" y="1885950"/>
          <a:ext cx="2286000" cy="257175"/>
        </a:xfrm>
        <a:prstGeom prst="roundRect">
          <a:avLst/>
        </a:prstGeom>
        <a:gradFill>
          <a:gsLst>
            <a:gs pos="0">
              <a:schemeClr val="bg1">
                <a:lumMod val="65000"/>
              </a:schemeClr>
            </a:gs>
            <a:gs pos="100000">
              <a:schemeClr val="bg2">
                <a:lumMod val="6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CATEGORY WISE SALES SHARE %</a:t>
          </a:r>
        </a:p>
      </xdr:txBody>
    </xdr:sp>
    <xdr:clientData/>
  </xdr:twoCellAnchor>
  <xdr:twoCellAnchor>
    <xdr:from>
      <xdr:col>0</xdr:col>
      <xdr:colOff>95250</xdr:colOff>
      <xdr:row>18</xdr:row>
      <xdr:rowOff>28575</xdr:rowOff>
    </xdr:from>
    <xdr:to>
      <xdr:col>20</xdr:col>
      <xdr:colOff>342900</xdr:colOff>
      <xdr:row>27</xdr:row>
      <xdr:rowOff>47625</xdr:rowOff>
    </xdr:to>
    <xdr:grpSp>
      <xdr:nvGrpSpPr>
        <xdr:cNvPr id="58" name="Group 57">
          <a:extLst>
            <a:ext uri="{FF2B5EF4-FFF2-40B4-BE49-F238E27FC236}">
              <a16:creationId xmlns:a16="http://schemas.microsoft.com/office/drawing/2014/main" id="{6A0F151D-F325-19CD-9B9A-264ACF022D29}"/>
            </a:ext>
          </a:extLst>
        </xdr:cNvPr>
        <xdr:cNvGrpSpPr/>
      </xdr:nvGrpSpPr>
      <xdr:grpSpPr>
        <a:xfrm>
          <a:off x="95250" y="3457575"/>
          <a:ext cx="12439650" cy="1733550"/>
          <a:chOff x="85725" y="3438525"/>
          <a:chExt cx="12439650" cy="1733550"/>
        </a:xfrm>
      </xdr:grpSpPr>
      <xdr:sp macro="" textlink="">
        <xdr:nvSpPr>
          <xdr:cNvPr id="46" name="Rectangle: Rounded Corners 45">
            <a:extLst>
              <a:ext uri="{FF2B5EF4-FFF2-40B4-BE49-F238E27FC236}">
                <a16:creationId xmlns:a16="http://schemas.microsoft.com/office/drawing/2014/main" id="{62BFD91C-7D76-5515-42C8-8EDF4B20AE80}"/>
              </a:ext>
            </a:extLst>
          </xdr:cNvPr>
          <xdr:cNvSpPr/>
        </xdr:nvSpPr>
        <xdr:spPr>
          <a:xfrm>
            <a:off x="85725" y="3438526"/>
            <a:ext cx="4972050" cy="1619250"/>
          </a:xfrm>
          <a:prstGeom prst="roundRect">
            <a:avLst>
              <a:gd name="adj" fmla="val 7678"/>
            </a:avLst>
          </a:prstGeom>
          <a:gradFill>
            <a:gsLst>
              <a:gs pos="0">
                <a:schemeClr val="tx1">
                  <a:lumMod val="50000"/>
                  <a:lumOff val="5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Rounded Corners 47">
            <a:extLst>
              <a:ext uri="{FF2B5EF4-FFF2-40B4-BE49-F238E27FC236}">
                <a16:creationId xmlns:a16="http://schemas.microsoft.com/office/drawing/2014/main" id="{6018A1CF-47D7-2581-8F8A-FEC131EB3CF6}"/>
              </a:ext>
            </a:extLst>
          </xdr:cNvPr>
          <xdr:cNvSpPr/>
        </xdr:nvSpPr>
        <xdr:spPr>
          <a:xfrm>
            <a:off x="9972675" y="3438525"/>
            <a:ext cx="2552700" cy="1733550"/>
          </a:xfrm>
          <a:prstGeom prst="roundRect">
            <a:avLst>
              <a:gd name="adj" fmla="val 7678"/>
            </a:avLst>
          </a:prstGeom>
          <a:gradFill>
            <a:gsLst>
              <a:gs pos="0">
                <a:schemeClr val="tx1">
                  <a:lumMod val="50000"/>
                  <a:lumOff val="5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Rounded Corners 52">
            <a:extLst>
              <a:ext uri="{FF2B5EF4-FFF2-40B4-BE49-F238E27FC236}">
                <a16:creationId xmlns:a16="http://schemas.microsoft.com/office/drawing/2014/main" id="{23989989-DE44-26D7-FC50-0C35DF017EDC}"/>
              </a:ext>
            </a:extLst>
          </xdr:cNvPr>
          <xdr:cNvSpPr/>
        </xdr:nvSpPr>
        <xdr:spPr>
          <a:xfrm>
            <a:off x="123825" y="3467100"/>
            <a:ext cx="2286000" cy="257175"/>
          </a:xfrm>
          <a:prstGeom prst="roundRect">
            <a:avLst/>
          </a:prstGeom>
          <a:gradFill>
            <a:gsLst>
              <a:gs pos="0">
                <a:schemeClr val="bg1">
                  <a:lumMod val="65000"/>
                </a:schemeClr>
              </a:gs>
              <a:gs pos="100000">
                <a:schemeClr val="bg2">
                  <a:lumMod val="6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 BY STATE</a:t>
            </a:r>
          </a:p>
        </xdr:txBody>
      </xdr:sp>
      <xdr:sp macro="" textlink="">
        <xdr:nvSpPr>
          <xdr:cNvPr id="54" name="Rectangle: Rounded Corners 53">
            <a:extLst>
              <a:ext uri="{FF2B5EF4-FFF2-40B4-BE49-F238E27FC236}">
                <a16:creationId xmlns:a16="http://schemas.microsoft.com/office/drawing/2014/main" id="{0EA82428-585F-9A47-F6F0-FE5CC99F2A8C}"/>
              </a:ext>
            </a:extLst>
          </xdr:cNvPr>
          <xdr:cNvSpPr/>
        </xdr:nvSpPr>
        <xdr:spPr>
          <a:xfrm>
            <a:off x="5172075" y="3533775"/>
            <a:ext cx="2286000" cy="257175"/>
          </a:xfrm>
          <a:prstGeom prst="roundRect">
            <a:avLst/>
          </a:prstGeom>
          <a:gradFill>
            <a:gsLst>
              <a:gs pos="0">
                <a:schemeClr val="bg1">
                  <a:lumMod val="65000"/>
                </a:schemeClr>
              </a:gs>
              <a:gs pos="100000">
                <a:schemeClr val="bg2">
                  <a:lumMod val="6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TOP 10 SUB CATEGORIES</a:t>
            </a:r>
          </a:p>
        </xdr:txBody>
      </xdr:sp>
      <xdr:sp macro="" textlink="">
        <xdr:nvSpPr>
          <xdr:cNvPr id="55" name="Rectangle: Rounded Corners 54">
            <a:extLst>
              <a:ext uri="{FF2B5EF4-FFF2-40B4-BE49-F238E27FC236}">
                <a16:creationId xmlns:a16="http://schemas.microsoft.com/office/drawing/2014/main" id="{89EF2175-A00D-1302-FC7B-08DB74DD0444}"/>
              </a:ext>
            </a:extLst>
          </xdr:cNvPr>
          <xdr:cNvSpPr/>
        </xdr:nvSpPr>
        <xdr:spPr>
          <a:xfrm>
            <a:off x="10020300" y="3457575"/>
            <a:ext cx="2286000" cy="219075"/>
          </a:xfrm>
          <a:prstGeom prst="roundRect">
            <a:avLst/>
          </a:prstGeom>
          <a:gradFill>
            <a:gsLst>
              <a:gs pos="0">
                <a:schemeClr val="bg1">
                  <a:lumMod val="65000"/>
                </a:schemeClr>
              </a:gs>
              <a:gs pos="100000">
                <a:schemeClr val="bg2">
                  <a:lumMod val="6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FILTERS</a:t>
            </a:r>
          </a:p>
        </xdr:txBody>
      </xdr:sp>
    </xdr:grpSp>
    <xdr:clientData/>
  </xdr:twoCellAnchor>
  <xdr:twoCellAnchor>
    <xdr:from>
      <xdr:col>0</xdr:col>
      <xdr:colOff>104775</xdr:colOff>
      <xdr:row>10</xdr:row>
      <xdr:rowOff>171451</xdr:rowOff>
    </xdr:from>
    <xdr:to>
      <xdr:col>8</xdr:col>
      <xdr:colOff>85725</xdr:colOff>
      <xdr:row>18</xdr:row>
      <xdr:rowOff>1</xdr:rowOff>
    </xdr:to>
    <xdr:graphicFrame macro="">
      <xdr:nvGraphicFramePr>
        <xdr:cNvPr id="59" name="Chart 58">
          <a:extLst>
            <a:ext uri="{FF2B5EF4-FFF2-40B4-BE49-F238E27FC236}">
              <a16:creationId xmlns:a16="http://schemas.microsoft.com/office/drawing/2014/main" id="{954F440F-D6B3-4089-94DA-E028E635E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295275</xdr:colOff>
      <xdr:row>11</xdr:row>
      <xdr:rowOff>76199</xdr:rowOff>
    </xdr:from>
    <xdr:to>
      <xdr:col>15</xdr:col>
      <xdr:colOff>600075</xdr:colOff>
      <xdr:row>17</xdr:row>
      <xdr:rowOff>171450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3D9DDCEA-980F-40D4-8570-D2357DF380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172075" y="2171699"/>
              <a:ext cx="4572000" cy="12382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342900</xdr:colOff>
      <xdr:row>11</xdr:row>
      <xdr:rowOff>76199</xdr:rowOff>
    </xdr:from>
    <xdr:to>
      <xdr:col>20</xdr:col>
      <xdr:colOff>428625</xdr:colOff>
      <xdr:row>17</xdr:row>
      <xdr:rowOff>180974</xdr:rowOff>
    </xdr:to>
    <xdr:graphicFrame macro="">
      <xdr:nvGraphicFramePr>
        <xdr:cNvPr id="61" name="Chart 60">
          <a:extLst>
            <a:ext uri="{FF2B5EF4-FFF2-40B4-BE49-F238E27FC236}">
              <a16:creationId xmlns:a16="http://schemas.microsoft.com/office/drawing/2014/main" id="{FCC275C8-E32D-48BE-B693-50EC2E49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171449</xdr:colOff>
      <xdr:row>19</xdr:row>
      <xdr:rowOff>152400</xdr:rowOff>
    </xdr:from>
    <xdr:to>
      <xdr:col>7</xdr:col>
      <xdr:colOff>333374</xdr:colOff>
      <xdr:row>26</xdr:row>
      <xdr:rowOff>104775</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F6456945-2991-4FED-96CF-AF75A770BD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71449" y="3771900"/>
              <a:ext cx="4429125" cy="1285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333375</xdr:colOff>
      <xdr:row>19</xdr:row>
      <xdr:rowOff>66675</xdr:rowOff>
    </xdr:from>
    <xdr:to>
      <xdr:col>16</xdr:col>
      <xdr:colOff>28575</xdr:colOff>
      <xdr:row>27</xdr:row>
      <xdr:rowOff>28576</xdr:rowOff>
    </xdr:to>
    <xdr:graphicFrame macro="">
      <xdr:nvGraphicFramePr>
        <xdr:cNvPr id="63" name="Chart 62">
          <a:extLst>
            <a:ext uri="{FF2B5EF4-FFF2-40B4-BE49-F238E27FC236}">
              <a16:creationId xmlns:a16="http://schemas.microsoft.com/office/drawing/2014/main" id="{3F3025F6-B707-4278-8EB1-085A69473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16</xdr:col>
      <xdr:colOff>266700</xdr:colOff>
      <xdr:row>19</xdr:row>
      <xdr:rowOff>114300</xdr:rowOff>
    </xdr:from>
    <xdr:to>
      <xdr:col>17</xdr:col>
      <xdr:colOff>438150</xdr:colOff>
      <xdr:row>27</xdr:row>
      <xdr:rowOff>6636</xdr:rowOff>
    </xdr:to>
    <mc:AlternateContent xmlns:mc="http://schemas.openxmlformats.org/markup-compatibility/2006" xmlns:a14="http://schemas.microsoft.com/office/drawing/2010/main">
      <mc:Choice Requires="a14">
        <xdr:graphicFrame macro="">
          <xdr:nvGraphicFramePr>
            <xdr:cNvPr id="64" name="Year 1">
              <a:extLst>
                <a:ext uri="{FF2B5EF4-FFF2-40B4-BE49-F238E27FC236}">
                  <a16:creationId xmlns:a16="http://schemas.microsoft.com/office/drawing/2014/main" id="{BAA8CF50-4B90-40E5-B07D-D88C964DEDA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20300" y="3733800"/>
              <a:ext cx="781050" cy="14163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19050</xdr:colOff>
      <xdr:row>19</xdr:row>
      <xdr:rowOff>123826</xdr:rowOff>
    </xdr:from>
    <xdr:to>
      <xdr:col>20</xdr:col>
      <xdr:colOff>381000</xdr:colOff>
      <xdr:row>27</xdr:row>
      <xdr:rowOff>19050</xdr:rowOff>
    </xdr:to>
    <mc:AlternateContent xmlns:mc="http://schemas.openxmlformats.org/markup-compatibility/2006" xmlns:a14="http://schemas.microsoft.com/office/drawing/2010/main">
      <mc:Choice Requires="a14">
        <xdr:graphicFrame macro="">
          <xdr:nvGraphicFramePr>
            <xdr:cNvPr id="65" name="Segment 1">
              <a:extLst>
                <a:ext uri="{FF2B5EF4-FFF2-40B4-BE49-F238E27FC236}">
                  <a16:creationId xmlns:a16="http://schemas.microsoft.com/office/drawing/2014/main" id="{8860BCC9-C2DE-4ADA-BFF8-5320431EAB9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01450" y="3743326"/>
              <a:ext cx="971550" cy="1419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457199</xdr:colOff>
      <xdr:row>19</xdr:row>
      <xdr:rowOff>114302</xdr:rowOff>
    </xdr:from>
    <xdr:to>
      <xdr:col>19</xdr:col>
      <xdr:colOff>9525</xdr:colOff>
      <xdr:row>27</xdr:row>
      <xdr:rowOff>9526</xdr:rowOff>
    </xdr:to>
    <mc:AlternateContent xmlns:mc="http://schemas.openxmlformats.org/markup-compatibility/2006" xmlns:a14="http://schemas.microsoft.com/office/drawing/2010/main">
      <mc:Choice Requires="a14">
        <xdr:graphicFrame macro="">
          <xdr:nvGraphicFramePr>
            <xdr:cNvPr id="66" name="Region 1">
              <a:extLst>
                <a:ext uri="{FF2B5EF4-FFF2-40B4-BE49-F238E27FC236}">
                  <a16:creationId xmlns:a16="http://schemas.microsoft.com/office/drawing/2014/main" id="{13D6DA0D-D6E0-423E-BCE4-DA4CC0DDD4A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20399" y="3733802"/>
              <a:ext cx="771526" cy="1419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26.811210532411" createdVersion="8" refreshedVersion="8" minRefreshableVersion="3" recordCount="9994" xr:uid="{70E37879-6C80-47B1-A01D-99E8530C85D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818752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92A730-4A3D-4445-97C2-44333AD3DB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5A0A0B-0D42-439D-9593-7DC04B7B3D5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EAD3B0-E34C-4D76-9847-DDA10325BDD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A9C1EE-0BE0-4980-AA05-B159C82352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DEE93D-7364-409F-8A54-1B54C90F89C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2"/>
    </i>
    <i>
      <x v="3"/>
    </i>
    <i>
      <x v="5"/>
    </i>
    <i>
      <x v="1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DAF601-C296-4A72-B954-1E6408D217C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6ABA0C-B395-4513-A97B-4E9BD61E966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3B9B03-45AF-40FD-B562-13BE82664F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280791-C9EC-47B1-8BB3-5CED928BD80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95DAD2-5A8E-4C65-8A5C-3592BFA33DA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F2E794F-0EC1-4916-8D35-96D300CC9E33}"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C566B2-0B74-4276-829E-8735F670D6CE}" sourceName="Year">
  <pivotTables>
    <pivotTable tabId="4" name="PivotTable2"/>
    <pivotTable tabId="3" name="PivotTable1"/>
    <pivotTable tabId="8" name="PivotTable11"/>
    <pivotTable tabId="8" name="PivotTable6"/>
    <pivotTable tabId="8" name="PivotTable7"/>
    <pivotTable tabId="8" name="PivotTable8"/>
    <pivotTable tabId="8" name="PivotTable9"/>
    <pivotTable tabId="6" name="PivotTable4"/>
    <pivotTable tabId="5" name="PivotTable3"/>
    <pivotTable tabId="7" name="PivotTable5"/>
  </pivotTables>
  <data>
    <tabular pivotCacheId="8187523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D8C4B53-DB7C-490B-BDC4-36A05097949E}" sourceName="Segment">
  <pivotTables>
    <pivotTable tabId="4" name="PivotTable2"/>
    <pivotTable tabId="3" name="PivotTable1"/>
    <pivotTable tabId="8" name="PivotTable11"/>
    <pivotTable tabId="8" name="PivotTable6"/>
    <pivotTable tabId="8" name="PivotTable7"/>
    <pivotTable tabId="8" name="PivotTable8"/>
    <pivotTable tabId="8" name="PivotTable9"/>
    <pivotTable tabId="9" name="PivotTable12"/>
    <pivotTable tabId="6" name="PivotTable4"/>
    <pivotTable tabId="5" name="PivotTable3"/>
    <pivotTable tabId="7" name="PivotTable5"/>
  </pivotTables>
  <data>
    <tabular pivotCacheId="81875230">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A1EDF4-D6CF-4C3F-A408-52406A13B4D2}" sourceName="Region">
  <pivotTables>
    <pivotTable tabId="4" name="PivotTable2"/>
    <pivotTable tabId="3" name="PivotTable1"/>
    <pivotTable tabId="8" name="PivotTable11"/>
    <pivotTable tabId="8" name="PivotTable6"/>
    <pivotTable tabId="8" name="PivotTable7"/>
    <pivotTable tabId="8" name="PivotTable8"/>
    <pivotTable tabId="8" name="PivotTable9"/>
    <pivotTable tabId="9" name="PivotTable12"/>
    <pivotTable tabId="6" name="PivotTable4"/>
    <pivotTable tabId="5" name="PivotTable3"/>
    <pivotTable tabId="7" name="PivotTable5"/>
  </pivotTables>
  <data>
    <tabular pivotCacheId="8187523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6F549D8-A6C5-4441-AD9B-C953EB5C075A}" cache="Slicer_Year" caption="Year" rowHeight="241300"/>
  <slicer name="Segment" xr10:uid="{32A5018B-1FC8-4A94-A665-34A8A72B7FA9}" cache="Slicer_Segment" caption="Segment" rowHeight="241300"/>
  <slicer name="Region" xr10:uid="{11873D2C-42E1-4A90-9940-6C628A2E249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0A085AA-359D-4C00-9A15-120E7D4D0060}" cache="Slicer_Year" caption="Year" showCaption="0" style="AB" rowHeight="241300"/>
  <slicer name="Segment 1" xr10:uid="{4F960490-FF90-4BFB-922B-7CA9F74E7C8A}" cache="Slicer_Segment" caption="Segment" showCaption="0" style="AB" rowHeight="241300"/>
  <slicer name="Region 1" xr10:uid="{9B923F79-72A8-4BC9-A42D-EA48958879A0}" cache="Slicer_Region" caption="Region" showCaption="0"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0BB9C-7A70-449D-8432-812F5985A731}">
  <dimension ref="A3:C16"/>
  <sheetViews>
    <sheetView workbookViewId="0">
      <selection activeCell="B10" sqref="B1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10934</v>
      </c>
      <c r="C3" s="9" t="s">
        <v>10935</v>
      </c>
    </row>
    <row r="4" spans="1:3" x14ac:dyDescent="0.25">
      <c r="A4" s="7" t="s">
        <v>10936</v>
      </c>
      <c r="B4" s="11">
        <v>26953.75599999999</v>
      </c>
      <c r="C4" s="12">
        <v>1405.1343999999992</v>
      </c>
    </row>
    <row r="5" spans="1:3" x14ac:dyDescent="0.25">
      <c r="A5" s="10" t="s">
        <v>10937</v>
      </c>
      <c r="B5" s="13">
        <v>14775.802999999998</v>
      </c>
      <c r="C5" s="14">
        <v>2525.8218999999976</v>
      </c>
    </row>
    <row r="6" spans="1:3" x14ac:dyDescent="0.25">
      <c r="A6" s="10" t="s">
        <v>10938</v>
      </c>
      <c r="B6" s="13">
        <v>54671.91439999998</v>
      </c>
      <c r="C6" s="14">
        <v>6454.8061999999982</v>
      </c>
    </row>
    <row r="7" spans="1:3" x14ac:dyDescent="0.25">
      <c r="A7" s="10" t="s">
        <v>10939</v>
      </c>
      <c r="B7" s="13">
        <v>51602.746399999996</v>
      </c>
      <c r="C7" s="14">
        <v>8712.2518999999993</v>
      </c>
    </row>
    <row r="8" spans="1:3" x14ac:dyDescent="0.25">
      <c r="A8" s="10" t="s">
        <v>10940</v>
      </c>
      <c r="B8" s="13">
        <v>48286.712299999999</v>
      </c>
      <c r="C8" s="14">
        <v>7762.1054000000022</v>
      </c>
    </row>
    <row r="9" spans="1:3" x14ac:dyDescent="0.25">
      <c r="A9" s="10" t="s">
        <v>10941</v>
      </c>
      <c r="B9" s="13">
        <v>39753.597000000002</v>
      </c>
      <c r="C9" s="14">
        <v>4433.7302999999974</v>
      </c>
    </row>
    <row r="10" spans="1:3" x14ac:dyDescent="0.25">
      <c r="A10" s="10" t="s">
        <v>10942</v>
      </c>
      <c r="B10" s="13">
        <v>46932.802000000025</v>
      </c>
      <c r="C10" s="14">
        <v>7107.5565999999981</v>
      </c>
    </row>
    <row r="11" spans="1:3" x14ac:dyDescent="0.25">
      <c r="A11" s="10" t="s">
        <v>10943</v>
      </c>
      <c r="B11" s="13">
        <v>57901.493699999985</v>
      </c>
      <c r="C11" s="14">
        <v>9516.9393999999957</v>
      </c>
    </row>
    <row r="12" spans="1:3" x14ac:dyDescent="0.25">
      <c r="A12" s="10" t="s">
        <v>10944</v>
      </c>
      <c r="B12" s="13">
        <v>74535.265300000028</v>
      </c>
      <c r="C12" s="14">
        <v>6013.6789999999955</v>
      </c>
    </row>
    <row r="13" spans="1:3" x14ac:dyDescent="0.25">
      <c r="A13" s="10" t="s">
        <v>10945</v>
      </c>
      <c r="B13" s="13">
        <v>74751.734000000055</v>
      </c>
      <c r="C13" s="14">
        <v>14192.948900000001</v>
      </c>
    </row>
    <row r="14" spans="1:3" x14ac:dyDescent="0.25">
      <c r="A14" s="10" t="s">
        <v>10946</v>
      </c>
      <c r="B14" s="13">
        <v>123079.69970000007</v>
      </c>
      <c r="C14" s="14">
        <v>14972.518799999994</v>
      </c>
    </row>
    <row r="15" spans="1:3" x14ac:dyDescent="0.25">
      <c r="A15" s="10" t="s">
        <v>10947</v>
      </c>
      <c r="B15" s="13">
        <v>92900.842999999979</v>
      </c>
      <c r="C15" s="14">
        <v>8881.6412000000073</v>
      </c>
    </row>
    <row r="16" spans="1:3" x14ac:dyDescent="0.25">
      <c r="A16" s="8" t="s">
        <v>10933</v>
      </c>
      <c r="B16" s="36">
        <v>706146.36680000019</v>
      </c>
      <c r="C16" s="37">
        <v>91979.133999999976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F12B7-275E-4CE1-9105-80280E7671FB}">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4.5703125" bestFit="1" customWidth="1"/>
    <col min="5" max="5" width="11.5703125" bestFit="1" customWidth="1"/>
  </cols>
  <sheetData>
    <row r="3" spans="1:5" x14ac:dyDescent="0.25">
      <c r="A3" s="5" t="s">
        <v>10932</v>
      </c>
      <c r="B3" s="6" t="s">
        <v>10935</v>
      </c>
      <c r="D3" s="15" t="s">
        <v>10948</v>
      </c>
      <c r="E3" s="15" t="s">
        <v>10949</v>
      </c>
    </row>
    <row r="4" spans="1:5" x14ac:dyDescent="0.25">
      <c r="A4" s="7" t="s">
        <v>71</v>
      </c>
      <c r="B4" s="6">
        <v>44166.998000000014</v>
      </c>
      <c r="D4" t="str">
        <f>A4</f>
        <v>Technology</v>
      </c>
      <c r="E4" s="16">
        <f>GETPIVOTDATA("Profit",$A$3,"Category",A4)</f>
        <v>44166.998000000014</v>
      </c>
    </row>
    <row r="5" spans="1:5" x14ac:dyDescent="0.25">
      <c r="A5" s="10" t="s">
        <v>46</v>
      </c>
      <c r="B5" s="32">
        <v>40227.320199999987</v>
      </c>
      <c r="D5" t="str">
        <f>A5</f>
        <v>Office Supplies</v>
      </c>
      <c r="E5" s="16">
        <f>GETPIVOTDATA("Profit",$A$3,"Category",A5)</f>
        <v>40227.320199999987</v>
      </c>
    </row>
    <row r="6" spans="1:5" x14ac:dyDescent="0.25">
      <c r="A6" s="10" t="s">
        <v>32</v>
      </c>
      <c r="B6" s="32">
        <v>7584.8157999999912</v>
      </c>
      <c r="D6" t="str">
        <f>A6</f>
        <v>Furniture</v>
      </c>
      <c r="E6" s="16">
        <f>GETPIVOTDATA("Profit",$A$3,"Category",A6)</f>
        <v>7584.8157999999912</v>
      </c>
    </row>
    <row r="7" spans="1:5" x14ac:dyDescent="0.25">
      <c r="A7" s="8" t="s">
        <v>10933</v>
      </c>
      <c r="B7" s="33">
        <v>91979.133999999991</v>
      </c>
      <c r="D7" t="str">
        <f>A7</f>
        <v>Grand Total</v>
      </c>
      <c r="E7" s="16">
        <f>GETPIVOTDATA("Profit",$A$3)</f>
        <v>91979.133999999991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25E4C-EA72-4518-AFD0-5C141A9BF627}">
  <dimension ref="A3:B7"/>
  <sheetViews>
    <sheetView workbookViewId="0">
      <selection activeCell="B4" sqref="B4"/>
    </sheetView>
  </sheetViews>
  <sheetFormatPr defaultRowHeight="15" x14ac:dyDescent="0.25"/>
  <cols>
    <col min="1" max="1" width="14.5703125" bestFit="1" customWidth="1"/>
    <col min="2" max="2" width="12.140625" bestFit="1" customWidth="1"/>
  </cols>
  <sheetData>
    <row r="3" spans="1:2" x14ac:dyDescent="0.25">
      <c r="A3" s="5" t="s">
        <v>10932</v>
      </c>
      <c r="B3" s="6" t="s">
        <v>10934</v>
      </c>
    </row>
    <row r="4" spans="1:2" x14ac:dyDescent="0.25">
      <c r="A4" s="7" t="s">
        <v>32</v>
      </c>
      <c r="B4" s="17">
        <v>0.32432339323338166</v>
      </c>
    </row>
    <row r="5" spans="1:2" x14ac:dyDescent="0.25">
      <c r="A5" s="10" t="s">
        <v>46</v>
      </c>
      <c r="B5" s="18">
        <v>0.32666947370322391</v>
      </c>
    </row>
    <row r="6" spans="1:2" x14ac:dyDescent="0.25">
      <c r="A6" s="10" t="s">
        <v>71</v>
      </c>
      <c r="B6" s="18">
        <v>0.34900713306339437</v>
      </c>
    </row>
    <row r="7" spans="1:2" x14ac:dyDescent="0.25">
      <c r="A7" s="8" t="s">
        <v>10933</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E7B52-C5AE-4597-8C87-1EB50A411BAD}">
  <dimension ref="A3:E53"/>
  <sheetViews>
    <sheetView topLeftCell="A33" workbookViewId="0">
      <selection activeCell="E47" sqref="E47"/>
    </sheetView>
  </sheetViews>
  <sheetFormatPr defaultRowHeight="15" x14ac:dyDescent="0.25"/>
  <cols>
    <col min="1" max="1" width="15.28515625" bestFit="1" customWidth="1"/>
    <col min="2" max="2" width="12.140625" bestFit="1" customWidth="1"/>
    <col min="4" max="4" width="18.7109375" bestFit="1" customWidth="1"/>
    <col min="5" max="5" width="12" bestFit="1" customWidth="1"/>
  </cols>
  <sheetData>
    <row r="3" spans="1:5" x14ac:dyDescent="0.25">
      <c r="A3" s="5" t="s">
        <v>10932</v>
      </c>
      <c r="B3" s="6" t="s">
        <v>10934</v>
      </c>
      <c r="D3" s="20" t="s">
        <v>10950</v>
      </c>
      <c r="E3" s="20" t="s">
        <v>10951</v>
      </c>
    </row>
    <row r="4" spans="1:5" x14ac:dyDescent="0.25">
      <c r="A4" s="7" t="s">
        <v>358</v>
      </c>
      <c r="B4" s="6">
        <v>10969.379999999997</v>
      </c>
      <c r="D4" s="21" t="str">
        <f>A4</f>
        <v>Alabama</v>
      </c>
      <c r="E4" s="22">
        <f>GETPIVOTDATA("Sales",$A$3,"State",A4)</f>
        <v>10969.379999999997</v>
      </c>
    </row>
    <row r="5" spans="1:5" x14ac:dyDescent="0.25">
      <c r="A5" s="10" t="s">
        <v>310</v>
      </c>
      <c r="B5" s="32">
        <v>11736.322</v>
      </c>
      <c r="D5" s="21" t="str">
        <f t="shared" ref="D5:D48" si="0">A5</f>
        <v>Arizona</v>
      </c>
      <c r="E5" s="22">
        <f t="shared" ref="E5:E48" si="1">GETPIVOTDATA("Sales",$A$3,"State",A5)</f>
        <v>11736.322</v>
      </c>
    </row>
    <row r="6" spans="1:5" x14ac:dyDescent="0.25">
      <c r="A6" s="10" t="s">
        <v>1707</v>
      </c>
      <c r="B6" s="32">
        <v>2463.7799999999997</v>
      </c>
      <c r="D6" s="21" t="str">
        <f t="shared" si="0"/>
        <v>Arkansas</v>
      </c>
      <c r="E6" s="22">
        <f t="shared" si="1"/>
        <v>2463.7799999999997</v>
      </c>
    </row>
    <row r="7" spans="1:5" x14ac:dyDescent="0.25">
      <c r="A7" s="10" t="s">
        <v>43</v>
      </c>
      <c r="B7" s="32">
        <v>147174.72649999984</v>
      </c>
      <c r="D7" s="21" t="str">
        <f t="shared" si="0"/>
        <v>California</v>
      </c>
      <c r="E7" s="22">
        <f t="shared" si="1"/>
        <v>147174.72649999984</v>
      </c>
    </row>
    <row r="8" spans="1:5" x14ac:dyDescent="0.25">
      <c r="A8" s="10" t="s">
        <v>457</v>
      </c>
      <c r="B8" s="32">
        <v>9945.9119999999984</v>
      </c>
      <c r="D8" s="21" t="str">
        <f t="shared" si="0"/>
        <v>Colorado</v>
      </c>
      <c r="E8" s="22">
        <f t="shared" si="1"/>
        <v>9945.9119999999984</v>
      </c>
    </row>
    <row r="9" spans="1:5" x14ac:dyDescent="0.25">
      <c r="A9" s="10" t="s">
        <v>747</v>
      </c>
      <c r="B9" s="32">
        <v>5715.6900000000005</v>
      </c>
      <c r="D9" s="21" t="str">
        <f t="shared" si="0"/>
        <v>Connecticut</v>
      </c>
      <c r="E9" s="22">
        <f t="shared" si="1"/>
        <v>5715.6900000000005</v>
      </c>
    </row>
    <row r="10" spans="1:5" x14ac:dyDescent="0.25">
      <c r="A10" s="10" t="s">
        <v>245</v>
      </c>
      <c r="B10" s="32">
        <v>8311.655999999999</v>
      </c>
      <c r="D10" s="21" t="str">
        <f t="shared" si="0"/>
        <v>Delaware</v>
      </c>
      <c r="E10" s="22">
        <f t="shared" si="1"/>
        <v>8311.655999999999</v>
      </c>
    </row>
    <row r="11" spans="1:5" x14ac:dyDescent="0.25">
      <c r="A11" s="10" t="s">
        <v>54</v>
      </c>
      <c r="B11" s="32">
        <v>22477.591499999995</v>
      </c>
      <c r="D11" s="21" t="str">
        <f t="shared" si="0"/>
        <v>Florida</v>
      </c>
      <c r="E11" s="22">
        <f t="shared" si="1"/>
        <v>22477.591499999995</v>
      </c>
    </row>
    <row r="12" spans="1:5" x14ac:dyDescent="0.25">
      <c r="A12" s="10" t="s">
        <v>1272</v>
      </c>
      <c r="B12" s="32">
        <v>15982.25</v>
      </c>
      <c r="D12" s="21" t="str">
        <f t="shared" si="0"/>
        <v>Georgia</v>
      </c>
      <c r="E12" s="22">
        <f t="shared" si="1"/>
        <v>15982.25</v>
      </c>
    </row>
    <row r="13" spans="1:5" x14ac:dyDescent="0.25">
      <c r="A13" s="10" t="s">
        <v>6260</v>
      </c>
      <c r="B13" s="32">
        <v>2630.2499999999995</v>
      </c>
      <c r="D13" s="21" t="str">
        <f t="shared" si="0"/>
        <v>Idaho</v>
      </c>
      <c r="E13" s="22">
        <f t="shared" si="1"/>
        <v>2630.2499999999995</v>
      </c>
    </row>
    <row r="14" spans="1:5" x14ac:dyDescent="0.25">
      <c r="A14" s="10" t="s">
        <v>211</v>
      </c>
      <c r="B14" s="32">
        <v>15984.28</v>
      </c>
      <c r="D14" s="21" t="str">
        <f t="shared" si="0"/>
        <v>Illinois</v>
      </c>
      <c r="E14" s="22">
        <f t="shared" si="1"/>
        <v>15984.28</v>
      </c>
    </row>
    <row r="15" spans="1:5" x14ac:dyDescent="0.25">
      <c r="A15" s="10" t="s">
        <v>254</v>
      </c>
      <c r="B15" s="32">
        <v>31788.739999999998</v>
      </c>
      <c r="D15" s="21" t="str">
        <f t="shared" si="0"/>
        <v>Indiana</v>
      </c>
      <c r="E15" s="22">
        <f t="shared" si="1"/>
        <v>31788.739999999998</v>
      </c>
    </row>
    <row r="16" spans="1:5" x14ac:dyDescent="0.25">
      <c r="A16" s="10" t="s">
        <v>489</v>
      </c>
      <c r="B16" s="32">
        <v>911.45</v>
      </c>
      <c r="D16" s="21" t="str">
        <f t="shared" si="0"/>
        <v>Iowa</v>
      </c>
      <c r="E16" s="22">
        <f t="shared" si="1"/>
        <v>911.45</v>
      </c>
    </row>
    <row r="17" spans="1:5" x14ac:dyDescent="0.25">
      <c r="A17" s="10" t="s">
        <v>4530</v>
      </c>
      <c r="B17" s="32">
        <v>898.18000000000006</v>
      </c>
      <c r="D17" s="21" t="str">
        <f t="shared" si="0"/>
        <v>Kansas</v>
      </c>
      <c r="E17" s="22">
        <f t="shared" si="1"/>
        <v>898.18000000000006</v>
      </c>
    </row>
    <row r="18" spans="1:5" x14ac:dyDescent="0.25">
      <c r="A18" s="10" t="s">
        <v>29</v>
      </c>
      <c r="B18" s="32">
        <v>7927.83</v>
      </c>
      <c r="D18" s="21" t="str">
        <f t="shared" si="0"/>
        <v>Kentucky</v>
      </c>
      <c r="E18" s="22">
        <f t="shared" si="1"/>
        <v>7927.83</v>
      </c>
    </row>
    <row r="19" spans="1:5" x14ac:dyDescent="0.25">
      <c r="A19" s="10" t="s">
        <v>736</v>
      </c>
      <c r="B19" s="32">
        <v>1882.3500000000001</v>
      </c>
      <c r="D19" s="21" t="str">
        <f t="shared" si="0"/>
        <v>Louisiana</v>
      </c>
      <c r="E19" s="22">
        <f t="shared" si="1"/>
        <v>1882.3500000000001</v>
      </c>
    </row>
    <row r="20" spans="1:5" x14ac:dyDescent="0.25">
      <c r="A20" s="10" t="s">
        <v>5235</v>
      </c>
      <c r="B20" s="32">
        <v>1164.45</v>
      </c>
      <c r="D20" s="21" t="str">
        <f t="shared" si="0"/>
        <v>Maine</v>
      </c>
      <c r="E20" s="22">
        <f t="shared" si="1"/>
        <v>1164.45</v>
      </c>
    </row>
    <row r="21" spans="1:5" x14ac:dyDescent="0.25">
      <c r="A21" s="10" t="s">
        <v>2735</v>
      </c>
      <c r="B21" s="32">
        <v>11386.129999999996</v>
      </c>
      <c r="D21" s="21" t="str">
        <f t="shared" si="0"/>
        <v>Maryland</v>
      </c>
      <c r="E21" s="22">
        <f t="shared" si="1"/>
        <v>11386.129999999996</v>
      </c>
    </row>
    <row r="22" spans="1:5" x14ac:dyDescent="0.25">
      <c r="A22" s="10" t="s">
        <v>1245</v>
      </c>
      <c r="B22" s="32">
        <v>9639.5939999999973</v>
      </c>
      <c r="D22" s="21" t="str">
        <f t="shared" si="0"/>
        <v>Massachusetts</v>
      </c>
      <c r="E22" s="22">
        <f t="shared" si="1"/>
        <v>9639.5939999999973</v>
      </c>
    </row>
    <row r="23" spans="1:5" x14ac:dyDescent="0.25">
      <c r="A23" s="10" t="s">
        <v>238</v>
      </c>
      <c r="B23" s="32">
        <v>23391.553000000004</v>
      </c>
      <c r="D23" s="21" t="str">
        <f t="shared" si="0"/>
        <v>Michigan</v>
      </c>
      <c r="E23" s="22">
        <f t="shared" si="1"/>
        <v>23391.553000000004</v>
      </c>
    </row>
    <row r="24" spans="1:5" x14ac:dyDescent="0.25">
      <c r="A24" s="10" t="s">
        <v>229</v>
      </c>
      <c r="B24" s="32">
        <v>3111.11</v>
      </c>
      <c r="D24" s="21" t="str">
        <f t="shared" si="0"/>
        <v>Minnesota</v>
      </c>
      <c r="E24" s="22">
        <f t="shared" si="1"/>
        <v>3111.11</v>
      </c>
    </row>
    <row r="25" spans="1:5" x14ac:dyDescent="0.25">
      <c r="A25" s="10" t="s">
        <v>1487</v>
      </c>
      <c r="B25" s="32">
        <v>1362.7199999999998</v>
      </c>
      <c r="D25" s="21" t="str">
        <f t="shared" si="0"/>
        <v>Mississippi</v>
      </c>
      <c r="E25" s="22">
        <f t="shared" si="1"/>
        <v>1362.7199999999998</v>
      </c>
    </row>
    <row r="26" spans="1:5" x14ac:dyDescent="0.25">
      <c r="A26" s="10" t="s">
        <v>596</v>
      </c>
      <c r="B26" s="32">
        <v>10500.429999999998</v>
      </c>
      <c r="D26" s="21" t="str">
        <f t="shared" si="0"/>
        <v>Missouri</v>
      </c>
      <c r="E26" s="22">
        <f t="shared" si="1"/>
        <v>10500.429999999998</v>
      </c>
    </row>
    <row r="27" spans="1:5" x14ac:dyDescent="0.25">
      <c r="A27" s="10" t="s">
        <v>1762</v>
      </c>
      <c r="B27" s="32">
        <v>48.188000000000002</v>
      </c>
      <c r="D27" s="21" t="str">
        <f t="shared" si="0"/>
        <v>Montana</v>
      </c>
      <c r="E27" s="22">
        <f t="shared" si="1"/>
        <v>48.188000000000002</v>
      </c>
    </row>
    <row r="28" spans="1:5" x14ac:dyDescent="0.25">
      <c r="A28" s="10" t="s">
        <v>138</v>
      </c>
      <c r="B28" s="32">
        <v>1266.7399999999998</v>
      </c>
      <c r="D28" s="21" t="str">
        <f t="shared" si="0"/>
        <v>Nebraska</v>
      </c>
      <c r="E28" s="22">
        <f t="shared" si="1"/>
        <v>1266.7399999999998</v>
      </c>
    </row>
    <row r="29" spans="1:5" x14ac:dyDescent="0.25">
      <c r="A29" s="10" t="s">
        <v>1392</v>
      </c>
      <c r="B29" s="32">
        <v>4802.4059999999999</v>
      </c>
      <c r="D29" s="21" t="str">
        <f t="shared" si="0"/>
        <v>Nevada</v>
      </c>
      <c r="E29" s="22">
        <f t="shared" si="1"/>
        <v>4802.4059999999999</v>
      </c>
    </row>
    <row r="30" spans="1:5" x14ac:dyDescent="0.25">
      <c r="A30" s="10" t="s">
        <v>2694</v>
      </c>
      <c r="B30" s="32">
        <v>968.89999999999986</v>
      </c>
      <c r="D30" s="21" t="str">
        <f t="shared" si="0"/>
        <v>New Hampshire</v>
      </c>
      <c r="E30" s="22">
        <f t="shared" si="1"/>
        <v>968.89999999999986</v>
      </c>
    </row>
    <row r="31" spans="1:5" x14ac:dyDescent="0.25">
      <c r="A31" s="10" t="s">
        <v>788</v>
      </c>
      <c r="B31" s="32">
        <v>18268.189999999991</v>
      </c>
      <c r="D31" s="21" t="str">
        <f t="shared" si="0"/>
        <v>New Jersey</v>
      </c>
      <c r="E31" s="22">
        <f t="shared" si="1"/>
        <v>18268.189999999991</v>
      </c>
    </row>
    <row r="32" spans="1:5" x14ac:dyDescent="0.25">
      <c r="A32" s="10" t="s">
        <v>668</v>
      </c>
      <c r="B32" s="32">
        <v>1269.7760000000001</v>
      </c>
      <c r="D32" s="21" t="str">
        <f t="shared" si="0"/>
        <v>New Mexico</v>
      </c>
      <c r="E32" s="22">
        <f t="shared" si="1"/>
        <v>1269.7760000000001</v>
      </c>
    </row>
    <row r="33" spans="1:5" x14ac:dyDescent="0.25">
      <c r="A33" s="10" t="s">
        <v>267</v>
      </c>
      <c r="B33" s="32">
        <v>77951.313000000082</v>
      </c>
      <c r="D33" s="21" t="str">
        <f t="shared" si="0"/>
        <v>New York</v>
      </c>
      <c r="E33" s="22">
        <f t="shared" si="1"/>
        <v>77951.313000000082</v>
      </c>
    </row>
    <row r="34" spans="1:5" x14ac:dyDescent="0.25">
      <c r="A34" s="10" t="s">
        <v>88</v>
      </c>
      <c r="B34" s="32">
        <v>18656.746000000003</v>
      </c>
      <c r="D34" s="21" t="str">
        <f t="shared" si="0"/>
        <v>North Carolina</v>
      </c>
      <c r="E34" s="22">
        <f t="shared" si="1"/>
        <v>18656.746000000003</v>
      </c>
    </row>
    <row r="35" spans="1:5" x14ac:dyDescent="0.25">
      <c r="A35" s="10" t="s">
        <v>498</v>
      </c>
      <c r="B35" s="32">
        <v>24209.973000000002</v>
      </c>
      <c r="D35" s="21" t="str">
        <f t="shared" si="0"/>
        <v>Ohio</v>
      </c>
      <c r="E35" s="22">
        <f t="shared" si="1"/>
        <v>24209.973000000002</v>
      </c>
    </row>
    <row r="36" spans="1:5" x14ac:dyDescent="0.25">
      <c r="A36" s="10" t="s">
        <v>649</v>
      </c>
      <c r="B36" s="32">
        <v>2569.75</v>
      </c>
      <c r="D36" s="21" t="str">
        <f t="shared" si="0"/>
        <v>Oklahoma</v>
      </c>
      <c r="E36" s="22">
        <f t="shared" si="1"/>
        <v>2569.75</v>
      </c>
    </row>
    <row r="37" spans="1:5" x14ac:dyDescent="0.25">
      <c r="A37" s="10" t="s">
        <v>420</v>
      </c>
      <c r="B37" s="32">
        <v>6563.97</v>
      </c>
      <c r="D37" s="21" t="str">
        <f t="shared" si="0"/>
        <v>Oregon</v>
      </c>
      <c r="E37" s="22">
        <f t="shared" si="1"/>
        <v>6563.97</v>
      </c>
    </row>
    <row r="38" spans="1:5" x14ac:dyDescent="0.25">
      <c r="A38" s="10" t="s">
        <v>147</v>
      </c>
      <c r="B38" s="32">
        <v>31130.061000000009</v>
      </c>
      <c r="D38" s="21" t="str">
        <f t="shared" si="0"/>
        <v>Pennsylvania</v>
      </c>
      <c r="E38" s="22">
        <f t="shared" si="1"/>
        <v>31130.061000000009</v>
      </c>
    </row>
    <row r="39" spans="1:5" x14ac:dyDescent="0.25">
      <c r="A39" s="10" t="s">
        <v>1399</v>
      </c>
      <c r="B39" s="32">
        <v>5381.1499999999987</v>
      </c>
      <c r="D39" s="21" t="str">
        <f t="shared" si="0"/>
        <v>Rhode Island</v>
      </c>
      <c r="E39" s="22">
        <f t="shared" si="1"/>
        <v>5381.1499999999987</v>
      </c>
    </row>
    <row r="40" spans="1:5" x14ac:dyDescent="0.25">
      <c r="A40" s="10" t="s">
        <v>383</v>
      </c>
      <c r="B40" s="32">
        <v>2916.04</v>
      </c>
      <c r="D40" s="21" t="str">
        <f t="shared" si="0"/>
        <v>South Carolina</v>
      </c>
      <c r="E40" s="22">
        <f t="shared" si="1"/>
        <v>2916.04</v>
      </c>
    </row>
    <row r="41" spans="1:5" x14ac:dyDescent="0.25">
      <c r="A41" s="10" t="s">
        <v>5326</v>
      </c>
      <c r="B41" s="32">
        <v>1269.8300000000002</v>
      </c>
      <c r="D41" s="21" t="str">
        <f t="shared" si="0"/>
        <v>South Dakota</v>
      </c>
      <c r="E41" s="22">
        <f t="shared" si="1"/>
        <v>1269.8300000000002</v>
      </c>
    </row>
    <row r="42" spans="1:5" x14ac:dyDescent="0.25">
      <c r="A42" s="10" t="s">
        <v>335</v>
      </c>
      <c r="B42" s="32">
        <v>9745.7650000000031</v>
      </c>
      <c r="D42" s="21" t="str">
        <f t="shared" si="0"/>
        <v>Tennessee</v>
      </c>
      <c r="E42" s="22">
        <f t="shared" si="1"/>
        <v>9745.7650000000031</v>
      </c>
    </row>
    <row r="43" spans="1:5" x14ac:dyDescent="0.25">
      <c r="A43" s="10" t="s">
        <v>104</v>
      </c>
      <c r="B43" s="32">
        <v>53908.119799999979</v>
      </c>
      <c r="D43" s="21" t="str">
        <f t="shared" si="0"/>
        <v>Texas</v>
      </c>
      <c r="E43" s="22">
        <f t="shared" si="1"/>
        <v>53908.119799999979</v>
      </c>
    </row>
    <row r="44" spans="1:5" x14ac:dyDescent="0.25">
      <c r="A44" s="10" t="s">
        <v>121</v>
      </c>
      <c r="B44" s="32">
        <v>1956.6140000000003</v>
      </c>
      <c r="D44" s="21" t="str">
        <f t="shared" si="0"/>
        <v>Utah</v>
      </c>
      <c r="E44" s="22">
        <f t="shared" si="1"/>
        <v>1956.6140000000003</v>
      </c>
    </row>
    <row r="45" spans="1:5" x14ac:dyDescent="0.25">
      <c r="A45" s="10" t="s">
        <v>5203</v>
      </c>
      <c r="B45" s="32">
        <v>6282.2399999999989</v>
      </c>
      <c r="D45" s="21" t="str">
        <f t="shared" si="0"/>
        <v>Vermont</v>
      </c>
      <c r="E45" s="22">
        <f t="shared" si="1"/>
        <v>6282.2399999999989</v>
      </c>
    </row>
    <row r="46" spans="1:5" x14ac:dyDescent="0.25">
      <c r="A46" s="10" t="s">
        <v>319</v>
      </c>
      <c r="B46" s="32">
        <v>27501.479999999992</v>
      </c>
      <c r="D46" s="21" t="str">
        <f t="shared" si="0"/>
        <v>Virginia</v>
      </c>
      <c r="E46" s="22">
        <f t="shared" si="1"/>
        <v>27501.479999999992</v>
      </c>
    </row>
    <row r="47" spans="1:5" x14ac:dyDescent="0.25">
      <c r="A47" s="10" t="s">
        <v>96</v>
      </c>
      <c r="B47" s="32">
        <v>39727.109999999993</v>
      </c>
      <c r="D47" s="21" t="str">
        <f t="shared" si="0"/>
        <v>Washington</v>
      </c>
      <c r="E47" s="22">
        <f t="shared" si="1"/>
        <v>39727.109999999993</v>
      </c>
    </row>
    <row r="48" spans="1:5" x14ac:dyDescent="0.25">
      <c r="A48" s="10" t="s">
        <v>114</v>
      </c>
      <c r="B48" s="32">
        <v>12395.63</v>
      </c>
      <c r="D48" s="23" t="str">
        <f t="shared" si="0"/>
        <v>Wisconsin</v>
      </c>
      <c r="E48" s="24">
        <f t="shared" si="1"/>
        <v>12395.63</v>
      </c>
    </row>
    <row r="49" spans="1:5" x14ac:dyDescent="0.25">
      <c r="A49" s="8" t="s">
        <v>10933</v>
      </c>
      <c r="B49" s="33">
        <v>706146.36679999984</v>
      </c>
      <c r="E49" s="16"/>
    </row>
    <row r="50" spans="1:5" x14ac:dyDescent="0.25">
      <c r="E50" s="16"/>
    </row>
    <row r="51" spans="1:5" x14ac:dyDescent="0.25">
      <c r="E51" s="16"/>
    </row>
    <row r="52" spans="1:5" x14ac:dyDescent="0.25">
      <c r="E52" s="16"/>
    </row>
    <row r="53" spans="1:5" x14ac:dyDescent="0.25">
      <c r="E53" s="1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0792-6164-4D5B-8E74-E366A47A2CC5}">
  <dimension ref="A3:B9"/>
  <sheetViews>
    <sheetView workbookViewId="0">
      <selection activeCell="A4" sqref="A4"/>
    </sheetView>
  </sheetViews>
  <sheetFormatPr defaultRowHeight="15" x14ac:dyDescent="0.25"/>
  <cols>
    <col min="1" max="1" width="13.140625" bestFit="1" customWidth="1"/>
    <col min="2" max="2" width="12.140625" bestFit="1" customWidth="1"/>
  </cols>
  <sheetData>
    <row r="3" spans="1:2" x14ac:dyDescent="0.25">
      <c r="A3" s="5" t="s">
        <v>10932</v>
      </c>
      <c r="B3" s="6" t="s">
        <v>10934</v>
      </c>
    </row>
    <row r="4" spans="1:2" x14ac:dyDescent="0.25">
      <c r="A4" s="7" t="s">
        <v>56</v>
      </c>
      <c r="B4" s="6">
        <v>70871.717499999984</v>
      </c>
    </row>
    <row r="5" spans="1:2" x14ac:dyDescent="0.25">
      <c r="A5" s="10" t="s">
        <v>59</v>
      </c>
      <c r="B5" s="32">
        <v>79790.998000000007</v>
      </c>
    </row>
    <row r="6" spans="1:2" x14ac:dyDescent="0.25">
      <c r="A6" s="10" t="s">
        <v>72</v>
      </c>
      <c r="B6" s="32">
        <v>91153.414000000033</v>
      </c>
    </row>
    <row r="7" spans="1:2" x14ac:dyDescent="0.25">
      <c r="A7" s="10" t="s">
        <v>682</v>
      </c>
      <c r="B7" s="32">
        <v>60276.75499999999</v>
      </c>
    </row>
    <row r="8" spans="1:2" x14ac:dyDescent="0.25">
      <c r="A8" s="10" t="s">
        <v>36</v>
      </c>
      <c r="B8" s="32">
        <v>99140.877999999968</v>
      </c>
    </row>
    <row r="9" spans="1:2" x14ac:dyDescent="0.25">
      <c r="A9" s="8" t="s">
        <v>10933</v>
      </c>
      <c r="B9" s="33">
        <v>401233.76250000001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D59CE-694C-453F-86EC-AEE609FD4CB3}">
  <dimension ref="A3:N17"/>
  <sheetViews>
    <sheetView workbookViewId="0">
      <selection activeCell="B17" sqref="B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10934</v>
      </c>
      <c r="D3" s="5" t="s">
        <v>10932</v>
      </c>
      <c r="E3" s="6" t="s">
        <v>10935</v>
      </c>
      <c r="G3" s="5" t="s">
        <v>10932</v>
      </c>
      <c r="H3" s="6" t="s">
        <v>10952</v>
      </c>
      <c r="J3" s="5" t="s">
        <v>10932</v>
      </c>
      <c r="K3" s="6" t="s">
        <v>10953</v>
      </c>
      <c r="M3" s="5" t="s">
        <v>10932</v>
      </c>
      <c r="N3" s="6" t="s">
        <v>10954</v>
      </c>
    </row>
    <row r="4" spans="1:14" x14ac:dyDescent="0.25">
      <c r="A4" s="7" t="s">
        <v>10936</v>
      </c>
      <c r="B4" s="6">
        <v>26953.75599999999</v>
      </c>
      <c r="D4" s="7" t="s">
        <v>10936</v>
      </c>
      <c r="E4" s="6">
        <v>1405.1343999999992</v>
      </c>
      <c r="G4" s="7" t="s">
        <v>10936</v>
      </c>
      <c r="H4" s="6">
        <v>424</v>
      </c>
      <c r="J4" s="7" t="s">
        <v>10936</v>
      </c>
      <c r="K4" s="6">
        <v>111</v>
      </c>
      <c r="M4" s="7" t="s">
        <v>10936</v>
      </c>
      <c r="N4" s="6">
        <v>5.213130221999486E-2</v>
      </c>
    </row>
    <row r="5" spans="1:14" x14ac:dyDescent="0.25">
      <c r="A5" s="10" t="s">
        <v>10937</v>
      </c>
      <c r="B5" s="32">
        <v>14775.802999999998</v>
      </c>
      <c r="D5" s="10" t="s">
        <v>10937</v>
      </c>
      <c r="E5" s="32">
        <v>2525.8218999999976</v>
      </c>
      <c r="G5" s="10" t="s">
        <v>10937</v>
      </c>
      <c r="H5" s="32">
        <v>334</v>
      </c>
      <c r="J5" s="10" t="s">
        <v>10937</v>
      </c>
      <c r="K5" s="32">
        <v>90</v>
      </c>
      <c r="M5" s="10" t="s">
        <v>10937</v>
      </c>
      <c r="N5" s="32">
        <v>0.17094312234671766</v>
      </c>
    </row>
    <row r="6" spans="1:14" x14ac:dyDescent="0.25">
      <c r="A6" s="10" t="s">
        <v>10938</v>
      </c>
      <c r="B6" s="32">
        <v>54671.91439999998</v>
      </c>
      <c r="D6" s="10" t="s">
        <v>10938</v>
      </c>
      <c r="E6" s="32">
        <v>6454.8061999999982</v>
      </c>
      <c r="G6" s="10" t="s">
        <v>10938</v>
      </c>
      <c r="H6" s="32">
        <v>771</v>
      </c>
      <c r="J6" s="10" t="s">
        <v>10938</v>
      </c>
      <c r="K6" s="32">
        <v>214</v>
      </c>
      <c r="M6" s="10" t="s">
        <v>10938</v>
      </c>
      <c r="N6" s="32">
        <v>0.1180643895652573</v>
      </c>
    </row>
    <row r="7" spans="1:14" x14ac:dyDescent="0.25">
      <c r="A7" s="10" t="s">
        <v>10939</v>
      </c>
      <c r="B7" s="32">
        <v>51602.746399999996</v>
      </c>
      <c r="D7" s="10" t="s">
        <v>10939</v>
      </c>
      <c r="E7" s="32">
        <v>8712.2518999999993</v>
      </c>
      <c r="G7" s="10" t="s">
        <v>10939</v>
      </c>
      <c r="H7" s="32">
        <v>694</v>
      </c>
      <c r="J7" s="10" t="s">
        <v>10939</v>
      </c>
      <c r="K7" s="32">
        <v>190</v>
      </c>
      <c r="M7" s="10" t="s">
        <v>10939</v>
      </c>
      <c r="N7" s="32">
        <v>0.16883310497597856</v>
      </c>
    </row>
    <row r="8" spans="1:14" x14ac:dyDescent="0.25">
      <c r="A8" s="10" t="s">
        <v>10940</v>
      </c>
      <c r="B8" s="32">
        <v>48286.712299999999</v>
      </c>
      <c r="D8" s="10" t="s">
        <v>10940</v>
      </c>
      <c r="E8" s="32">
        <v>7762.1054000000022</v>
      </c>
      <c r="G8" s="10" t="s">
        <v>10940</v>
      </c>
      <c r="H8" s="32">
        <v>914</v>
      </c>
      <c r="J8" s="10" t="s">
        <v>10940</v>
      </c>
      <c r="K8" s="32">
        <v>230</v>
      </c>
      <c r="M8" s="10" t="s">
        <v>10940</v>
      </c>
      <c r="N8" s="32">
        <v>0.16075033959187157</v>
      </c>
    </row>
    <row r="9" spans="1:14" x14ac:dyDescent="0.25">
      <c r="A9" s="10" t="s">
        <v>10941</v>
      </c>
      <c r="B9" s="32">
        <v>39753.597000000002</v>
      </c>
      <c r="D9" s="10" t="s">
        <v>10941</v>
      </c>
      <c r="E9" s="32">
        <v>4433.7302999999974</v>
      </c>
      <c r="G9" s="10" t="s">
        <v>10941</v>
      </c>
      <c r="H9" s="32">
        <v>717</v>
      </c>
      <c r="J9" s="10" t="s">
        <v>10941</v>
      </c>
      <c r="K9" s="32">
        <v>179</v>
      </c>
      <c r="M9" s="10" t="s">
        <v>10941</v>
      </c>
      <c r="N9" s="32">
        <v>0.11153029246636467</v>
      </c>
    </row>
    <row r="10" spans="1:14" x14ac:dyDescent="0.25">
      <c r="A10" s="10" t="s">
        <v>10942</v>
      </c>
      <c r="B10" s="32">
        <v>46932.802000000025</v>
      </c>
      <c r="D10" s="10" t="s">
        <v>10942</v>
      </c>
      <c r="E10" s="32">
        <v>7107.5565999999981</v>
      </c>
      <c r="G10" s="10" t="s">
        <v>10942</v>
      </c>
      <c r="H10" s="32">
        <v>849</v>
      </c>
      <c r="J10" s="10" t="s">
        <v>10942</v>
      </c>
      <c r="K10" s="32">
        <v>221</v>
      </c>
      <c r="M10" s="10" t="s">
        <v>10942</v>
      </c>
      <c r="N10" s="32">
        <v>0.15144113066166376</v>
      </c>
    </row>
    <row r="11" spans="1:14" x14ac:dyDescent="0.25">
      <c r="A11" s="10" t="s">
        <v>10943</v>
      </c>
      <c r="B11" s="32">
        <v>57901.493699999985</v>
      </c>
      <c r="D11" s="10" t="s">
        <v>10943</v>
      </c>
      <c r="E11" s="32">
        <v>9516.9393999999957</v>
      </c>
      <c r="G11" s="10" t="s">
        <v>10943</v>
      </c>
      <c r="H11" s="32">
        <v>859</v>
      </c>
      <c r="J11" s="10" t="s">
        <v>10943</v>
      </c>
      <c r="K11" s="32">
        <v>217</v>
      </c>
      <c r="M11" s="10" t="s">
        <v>10943</v>
      </c>
      <c r="N11" s="32">
        <v>0.16436431587256267</v>
      </c>
    </row>
    <row r="12" spans="1:14" x14ac:dyDescent="0.25">
      <c r="A12" s="10" t="s">
        <v>10944</v>
      </c>
      <c r="B12" s="32">
        <v>74535.265300000028</v>
      </c>
      <c r="D12" s="10" t="s">
        <v>10944</v>
      </c>
      <c r="E12" s="32">
        <v>6013.6789999999955</v>
      </c>
      <c r="G12" s="10" t="s">
        <v>10944</v>
      </c>
      <c r="H12" s="32">
        <v>1472</v>
      </c>
      <c r="J12" s="10" t="s">
        <v>10944</v>
      </c>
      <c r="K12" s="32">
        <v>400</v>
      </c>
      <c r="M12" s="10" t="s">
        <v>10944</v>
      </c>
      <c r="N12" s="32">
        <v>8.0682331723048062E-2</v>
      </c>
    </row>
    <row r="13" spans="1:14" x14ac:dyDescent="0.25">
      <c r="A13" s="10" t="s">
        <v>10945</v>
      </c>
      <c r="B13" s="32">
        <v>74751.734000000055</v>
      </c>
      <c r="D13" s="10" t="s">
        <v>10945</v>
      </c>
      <c r="E13" s="32">
        <v>14192.948900000001</v>
      </c>
      <c r="G13" s="10" t="s">
        <v>10945</v>
      </c>
      <c r="H13" s="32">
        <v>1084</v>
      </c>
      <c r="J13" s="10" t="s">
        <v>10945</v>
      </c>
      <c r="K13" s="32">
        <v>279</v>
      </c>
      <c r="M13" s="10" t="s">
        <v>10945</v>
      </c>
      <c r="N13" s="32">
        <v>0.1898678216615014</v>
      </c>
    </row>
    <row r="14" spans="1:14" x14ac:dyDescent="0.25">
      <c r="A14" s="10" t="s">
        <v>10946</v>
      </c>
      <c r="B14" s="32">
        <v>123079.69970000007</v>
      </c>
      <c r="D14" s="10" t="s">
        <v>10946</v>
      </c>
      <c r="E14" s="32">
        <v>14972.518799999994</v>
      </c>
      <c r="G14" s="10" t="s">
        <v>10946</v>
      </c>
      <c r="H14" s="32">
        <v>1786</v>
      </c>
      <c r="J14" s="10" t="s">
        <v>10946</v>
      </c>
      <c r="K14" s="32">
        <v>454</v>
      </c>
      <c r="M14" s="10" t="s">
        <v>10946</v>
      </c>
      <c r="N14" s="32">
        <v>0.12164897084161463</v>
      </c>
    </row>
    <row r="15" spans="1:14" x14ac:dyDescent="0.25">
      <c r="A15" s="10" t="s">
        <v>10947</v>
      </c>
      <c r="B15" s="32">
        <v>92900.842999999979</v>
      </c>
      <c r="D15" s="10" t="s">
        <v>10947</v>
      </c>
      <c r="E15" s="32">
        <v>8881.6412000000073</v>
      </c>
      <c r="G15" s="10" t="s">
        <v>10947</v>
      </c>
      <c r="H15" s="32">
        <v>1704</v>
      </c>
      <c r="J15" s="10" t="s">
        <v>10947</v>
      </c>
      <c r="K15" s="32">
        <v>435</v>
      </c>
      <c r="M15" s="10" t="s">
        <v>10947</v>
      </c>
      <c r="N15" s="32">
        <v>9.5603451090320132E-2</v>
      </c>
    </row>
    <row r="16" spans="1:14" x14ac:dyDescent="0.25">
      <c r="A16" s="8" t="s">
        <v>10933</v>
      </c>
      <c r="B16" s="33">
        <v>706146.36680000019</v>
      </c>
      <c r="D16" s="8" t="s">
        <v>10933</v>
      </c>
      <c r="E16" s="33">
        <v>91979.133999999976</v>
      </c>
      <c r="G16" s="8" t="s">
        <v>10933</v>
      </c>
      <c r="H16" s="33">
        <v>11608</v>
      </c>
      <c r="J16" s="8" t="s">
        <v>10933</v>
      </c>
      <c r="K16" s="33">
        <v>3020</v>
      </c>
      <c r="M16" s="8" t="s">
        <v>10933</v>
      </c>
      <c r="N16" s="33">
        <v>0.13025505521867431</v>
      </c>
    </row>
    <row r="17" spans="2:14" x14ac:dyDescent="0.25">
      <c r="B17" s="25">
        <f>GETPIVOTDATA("Sales",$A$3)</f>
        <v>706146.36680000019</v>
      </c>
      <c r="E17" s="26">
        <f>GETPIVOTDATA("Profit",$D$3)</f>
        <v>91979.133999999976</v>
      </c>
      <c r="H17" s="27">
        <f>GETPIVOTDATA("Quantity",$G$3)</f>
        <v>11608</v>
      </c>
      <c r="K17" s="27">
        <f>GETPIVOTDATA("Order ID",$J$3)</f>
        <v>3020</v>
      </c>
      <c r="N17" s="28">
        <f>GETPIVOTDATA("Profit Margin",$M$3)</f>
        <v>0.13025505521867431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FAF1F-8C4B-4C86-A9B3-351E9C31E1BD}">
  <dimension ref="A3:F10"/>
  <sheetViews>
    <sheetView workbookViewId="0">
      <selection activeCell="D10" sqref="D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5" t="s">
        <v>10932</v>
      </c>
      <c r="B3" s="4" t="s">
        <v>10934</v>
      </c>
      <c r="C3" s="29" t="s">
        <v>10935</v>
      </c>
      <c r="D3" s="29" t="s">
        <v>10952</v>
      </c>
      <c r="E3" s="29" t="s">
        <v>10953</v>
      </c>
      <c r="F3" s="9" t="s">
        <v>10954</v>
      </c>
    </row>
    <row r="4" spans="1:6" x14ac:dyDescent="0.25">
      <c r="A4" s="7">
        <v>2011</v>
      </c>
      <c r="B4" s="4">
        <v>128434.87370000004</v>
      </c>
      <c r="C4" s="29">
        <v>13513.276899999999</v>
      </c>
      <c r="D4" s="29">
        <v>2331</v>
      </c>
      <c r="E4" s="29">
        <v>611</v>
      </c>
      <c r="F4" s="9">
        <v>0.10521501295329257</v>
      </c>
    </row>
    <row r="5" spans="1:6" x14ac:dyDescent="0.25">
      <c r="A5" s="10">
        <v>2012</v>
      </c>
      <c r="B5" s="34">
        <v>128757.30690000007</v>
      </c>
      <c r="C5" s="38">
        <v>20688.324800000006</v>
      </c>
      <c r="D5" s="38">
        <v>2413</v>
      </c>
      <c r="E5" s="38">
        <v>636</v>
      </c>
      <c r="F5" s="35">
        <v>0.16067689902886587</v>
      </c>
    </row>
    <row r="6" spans="1:6" x14ac:dyDescent="0.25">
      <c r="A6" s="10">
        <v>2013</v>
      </c>
      <c r="B6" s="34">
        <v>206942.95380000005</v>
      </c>
      <c r="C6" s="38">
        <v>30939.609300000007</v>
      </c>
      <c r="D6" s="38">
        <v>3097</v>
      </c>
      <c r="E6" s="38">
        <v>791</v>
      </c>
      <c r="F6" s="35">
        <v>0.14950791380846715</v>
      </c>
    </row>
    <row r="7" spans="1:6" x14ac:dyDescent="0.25">
      <c r="A7" s="30">
        <v>2014</v>
      </c>
      <c r="B7" s="39">
        <v>242011.23240000027</v>
      </c>
      <c r="C7" s="40">
        <v>26837.922999999995</v>
      </c>
      <c r="D7" s="40">
        <v>3767</v>
      </c>
      <c r="E7" s="40">
        <v>982</v>
      </c>
      <c r="F7" s="41">
        <v>0.11089536107002596</v>
      </c>
    </row>
    <row r="10" spans="1:6" ht="15.75" x14ac:dyDescent="0.25">
      <c r="B10" s="31">
        <f>(GETPIVOTDATA("Sum of Sales",$A$3,"Year",2014)/GETPIVOTDATA("Sum of Sales",$A$3,"Year",2013))-1</f>
        <v>0.16945867426774996</v>
      </c>
      <c r="C10" s="31">
        <f>(GETPIVOTDATA("Sum of Profit",$A$3,"Year",2014)/GETPIVOTDATA("Sum of Profit",$A$3,"Year",2013))-1</f>
        <v>-0.13257072060053487</v>
      </c>
      <c r="D10" s="31">
        <f>(GETPIVOTDATA("Sum of Quantity",$A$3,"Year",2014)/GETPIVOTDATA("Sum of Quantity",$A$3,"Year",2013))-1</f>
        <v>0.21633839199225058</v>
      </c>
      <c r="E10" s="31">
        <f>(GETPIVOTDATA("Count of Order ID",$A$3,"Year",2014)/GETPIVOTDATA("Count of Order ID",$A$3,"Year",2013))-1</f>
        <v>0.24146649810366627</v>
      </c>
      <c r="F10" s="31">
        <f>(GETPIVOTDATA("Sum of Profit Margin",$A$3,"Year",2014)/GETPIVOTDATA("Sum of Profit Margin",$A$3,"Year",2013))-1</f>
        <v>-0.25826427347456193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49187-7C20-43BB-A0AC-F5951B429CDE}">
  <dimension ref="A1"/>
  <sheetViews>
    <sheetView showGridLines="0" showRowColHeaders="0" tabSelected="1" workbookViewId="0">
      <selection activeCell="T30" sqref="T30"/>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sqref="A1:XFD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fall chart</vt:lpstr>
      <vt:lpstr>pie chart</vt:lpstr>
      <vt:lpstr>map chart</vt:lpstr>
      <vt:lpstr>TOP 5 CATEGORY</vt:lpstr>
      <vt:lpstr>KPI sparkline</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shubham rai</cp:lastModifiedBy>
  <dcterms:created xsi:type="dcterms:W3CDTF">2015-06-05T18:17:20Z</dcterms:created>
  <dcterms:modified xsi:type="dcterms:W3CDTF">2024-05-16T13:00:48Z</dcterms:modified>
</cp:coreProperties>
</file>