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hidePivotFieldList="1"/>
  <mc:AlternateContent xmlns:mc="http://schemas.openxmlformats.org/markup-compatibility/2006">
    <mc:Choice Requires="x15">
      <x15ac:absPath xmlns:x15ac="http://schemas.microsoft.com/office/spreadsheetml/2010/11/ac" url="C:\Users\Sb199\OneDrive\Desktop\activity6 assiment\"/>
    </mc:Choice>
  </mc:AlternateContent>
  <xr:revisionPtr revIDLastSave="0" documentId="13_ncr:1_{6BB57E3B-35B1-45D9-9066-F5347E8E5453}" xr6:coauthVersionLast="47" xr6:coauthVersionMax="47" xr10:uidLastSave="{00000000-0000-0000-0000-000000000000}"/>
  <bookViews>
    <workbookView xWindow="-12" yWindow="0" windowWidth="23064" windowHeight="12984" xr2:uid="{00000000-000D-0000-FFFF-FFFF00000000}"/>
  </bookViews>
  <sheets>
    <sheet name="Expense" sheetId="1" r:id="rId1"/>
    <sheet name="Tasks" sheetId="2" r:id="rId2"/>
  </sheets>
  <definedNames>
    <definedName name="_xlnm._FilterDatabase" localSheetId="0" hidden="1">Expense!$A$1:$C$51</definedName>
  </definedNames>
  <calcPr calcId="191029"/>
  <pivotCaches>
    <pivotCache cacheId="5"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2" i="1"/>
  <c r="H50" i="1"/>
  <c r="H49" i="1"/>
  <c r="H48" i="1"/>
  <c r="H47" i="1"/>
  <c r="H46" i="1"/>
  <c r="H45" i="1"/>
  <c r="H44" i="1"/>
  <c r="H43" i="1"/>
  <c r="H42" i="1"/>
  <c r="H41" i="1"/>
  <c r="H40" i="1"/>
  <c r="H27" i="1"/>
  <c r="H28" i="1"/>
  <c r="H26" i="1"/>
  <c r="H31" i="1"/>
  <c r="H30" i="1"/>
  <c r="H29" i="1"/>
  <c r="H33" i="1"/>
  <c r="H32" i="1"/>
  <c r="H35" i="1"/>
  <c r="H34" i="1"/>
  <c r="H25" i="1"/>
  <c r="H9" i="1"/>
  <c r="H10" i="1"/>
  <c r="H11" i="1"/>
  <c r="H12" i="1"/>
  <c r="H13" i="1"/>
  <c r="H14" i="1"/>
  <c r="H15" i="1"/>
  <c r="H16" i="1"/>
  <c r="H17" i="1"/>
  <c r="H18" i="1"/>
  <c r="H19" i="1"/>
  <c r="G3" i="1" a="1"/>
  <c r="G3" i="1" s="1"/>
  <c r="C5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<sst xmlns="http://schemas.openxmlformats.org/spreadsheetml/2006/main" count="170" uniqueCount="37">
  <si>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</si>
  <si>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</si>
  <si>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</si>
  <si>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</si>
  <si>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</si>
  <si>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</si>
  <si>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</si>
  <si>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</si>
  <si>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</si>
  <si>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</si>
  <si>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</si>
  <si>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</si>
  <si>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</si>
  <si>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</si>
  <si>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</si>
  <si>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Task to Perform</t>
  </si>
  <si>
    <t>Q1. How many times has Priya done transactions on online shopping, ordering food and gifts?</t>
  </si>
  <si>
    <t>Q2. Calculate the total expenses against each distinct item.</t>
  </si>
  <si>
    <t>Q3. Arrange the item-wise total expense in descending order.</t>
  </si>
  <si>
    <t>Q4. Present the item-wise total expense through a chart that shows the expense of each item as a percentage of the total expense. Don’t take trip expenses into consideration.</t>
  </si>
  <si>
    <t>Q5. Present the expense pattern visually over 3 months.</t>
  </si>
  <si>
    <t>Q6. Add a new column to the data table, name it as “Category” and apply data validation with drop-down fields as “Essentials” and “Non-essentials”. Fill in the column.</t>
  </si>
  <si>
    <t>Q7. Add another new column and name it as “Cost Type”. For each item, if the expense is more than 2000, tag it as “Over budget”, else, tag it as “Within budget”.</t>
  </si>
  <si>
    <t>Q8. Mention the ways how Priya can reduce her expenses. Justify each point.</t>
  </si>
  <si>
    <t>Grand Total</t>
  </si>
  <si>
    <t>Row Labels</t>
  </si>
  <si>
    <t>Oct</t>
  </si>
  <si>
    <t>Nov</t>
  </si>
  <si>
    <t>Dec</t>
  </si>
  <si>
    <t>Sum of Expense</t>
  </si>
  <si>
    <t>Category</t>
  </si>
  <si>
    <t>Cost Type</t>
  </si>
  <si>
    <t>Answer, In above data new column is added as Category.</t>
  </si>
  <si>
    <t>Answer, In above data new column is added as Cost Type.</t>
  </si>
  <si>
    <t>Essentials</t>
  </si>
  <si>
    <t>Un-Essentials</t>
  </si>
  <si>
    <t>1. Limit Online Shopping:
Priya has several entries for online shopping, including a few over budget. Reducing the frequency and amount spent on online shopping can significantly cut down on her expenses. 
2. Reduce Spending on Gifts:
Gifts are consistently listed and although within budget, reducing the amount spent on gifts can help save money. Priya could consider setting a lower budget for gifts or finding more affordable gift options.
3. Cut Down on Ordering Food:
Ordering food is a frequent expense. Priya can save money by cooking at home more often.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</si>
</sst>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b/>
      <sz val="15"/>
      <color theme="3"/>
      <name val="Calibri"/>
      <family val="2"/>
      <scheme val="minor"/>
    </font>
    <font>
      <sz val="8"/>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s>
  <cellStyleXfs count="2">
    <xf numFmtId="0" fontId="0" fillId="0" borderId="0"/>
    <xf numFmtId="0" fontId="6" fillId="0" borderId="2" applyNumberFormat="0" applyFill="0" applyAlignment="0" applyProtection="0"/>
  </cellStyleXfs>
  <cellXfs count="21">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0" borderId="1" xfId="0" applyBorder="1" applyAlignment="1">
      <alignment horizontal="left" vertical="center" wrapText="1"/>
    </xf>
    <xf numFmtId="0" fontId="6" fillId="0" borderId="2" xfId="1"/>
    <xf numFmtId="0" fontId="6" fillId="0" borderId="2" xfId="0" applyFont="1" applyFill="1" applyBorder="1"/>
    <xf numFmtId="0" fontId="0" fillId="0" borderId="0" xfId="0" pivotButton="1"/>
    <xf numFmtId="0" fontId="0" fillId="0" borderId="0" xfId="0" applyAlignment="1">
      <alignment horizontal="left"/>
    </xf>
    <xf numFmtId="0" fontId="0" fillId="0" borderId="0" xfId="0" applyNumberFormat="1"/>
    <xf numFmtId="0" fontId="8" fillId="0" borderId="1" xfId="0" applyFont="1" applyBorder="1" applyAlignment="1">
      <alignment vertical="center" wrapText="1"/>
    </xf>
  </cellXfs>
  <cellStyles count="2">
    <cellStyle name="Heading 1" xfId="1" builtinId="16"/>
    <cellStyle name="Normal" xfId="0" builtinId="0"/>
  </cellStyles>
  <dxfs count="3">
    <dxf>
      <border outline="0">
        <bottom style="thick">
          <color theme="4"/>
        </bottom>
      </border>
    </dxf>
    <dxf>
      <border outline="0">
        <bottom style="thick">
          <color theme="4"/>
        </bottom>
      </border>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1333578411118499"/>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9616520199223525E-2"/>
          <c:y val="0.17171296296296298"/>
          <c:w val="0.92807275926951371"/>
          <c:h val="0.44402559055118113"/>
        </c:manualLayout>
      </c:layout>
      <c:pie3DChart>
        <c:varyColors val="1"/>
        <c:ser>
          <c:idx val="0"/>
          <c:order val="0"/>
          <c:tx>
            <c:strRef>
              <c:f>Expense!$H$39</c:f>
              <c:strCache>
                <c:ptCount val="1"/>
                <c:pt idx="0">
                  <c:v>Expense</c:v>
                </c:pt>
              </c:strCache>
            </c:strRef>
          </c:tx>
          <c:explosion val="13"/>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Expense!$G$40:$G$50</c:f>
              <c:strCache>
                <c:ptCount val="10"/>
                <c:pt idx="0">
                  <c:v>Other essential items</c:v>
                </c:pt>
                <c:pt idx="1">
                  <c:v>Medicine</c:v>
                </c:pt>
                <c:pt idx="2">
                  <c:v>Online shopping</c:v>
                </c:pt>
                <c:pt idx="3">
                  <c:v>Gifts</c:v>
                </c:pt>
                <c:pt idx="4">
                  <c:v>Fish &amp; Chicken</c:v>
                </c:pt>
                <c:pt idx="5">
                  <c:v>Vegetables &amp; Fruit</c:v>
                </c:pt>
                <c:pt idx="6">
                  <c:v>Movie with friends</c:v>
                </c:pt>
                <c:pt idx="7">
                  <c:v>Ordering food</c:v>
                </c:pt>
                <c:pt idx="8">
                  <c:v>Cab to office</c:v>
                </c:pt>
                <c:pt idx="9">
                  <c:v>Mobile Bill Payment</c:v>
                </c:pt>
              </c:strCache>
            </c:strRef>
          </c:cat>
          <c:val>
            <c:numRef>
              <c:f>Expense!$H$40:$H$50</c:f>
              <c:numCache>
                <c:formatCode>General</c:formatCode>
                <c:ptCount val="10"/>
                <c:pt idx="0">
                  <c:v>10194.1</c:v>
                </c:pt>
                <c:pt idx="1">
                  <c:v>7775</c:v>
                </c:pt>
                <c:pt idx="2">
                  <c:v>7464</c:v>
                </c:pt>
                <c:pt idx="3">
                  <c:v>5688</c:v>
                </c:pt>
                <c:pt idx="4">
                  <c:v>3342</c:v>
                </c:pt>
                <c:pt idx="5">
                  <c:v>3217</c:v>
                </c:pt>
                <c:pt idx="6">
                  <c:v>2586</c:v>
                </c:pt>
                <c:pt idx="7">
                  <c:v>1857</c:v>
                </c:pt>
                <c:pt idx="8">
                  <c:v>1510.9099999999999</c:v>
                </c:pt>
                <c:pt idx="9">
                  <c:v>1411.26</c:v>
                </c:pt>
              </c:numCache>
            </c:numRef>
          </c:val>
          <c:extLst>
            <c:ext xmlns:c16="http://schemas.microsoft.com/office/drawing/2014/chart" uri="{C3380CC4-5D6E-409C-BE32-E72D297353CC}">
              <c16:uniqueId val="{00000000-26A8-4EA1-BF89-0A28C1AB4121}"/>
            </c:ext>
          </c:extLst>
        </c:ser>
        <c:dLbls>
          <c:dLblPos val="inEnd"/>
          <c:showLegendKey val="0"/>
          <c:showVal val="0"/>
          <c:showCatName val="0"/>
          <c:showSerName val="0"/>
          <c:showPercent val="1"/>
          <c:showBubbleSize val="0"/>
          <c:showLeaderLines val="1"/>
        </c:dLbls>
      </c:pie3DChart>
      <c:spPr>
        <a:noFill/>
        <a:ln>
          <a:noFill/>
        </a:ln>
        <a:effectLst/>
      </c:spPr>
    </c:plotArea>
    <c:legend>
      <c:legendPos val="b"/>
      <c:layout>
        <c:manualLayout>
          <c:xMode val="edge"/>
          <c:yMode val="edge"/>
          <c:x val="0.17964156626077907"/>
          <c:y val="0.63637198301647424"/>
          <c:w val="0.69486967014942558"/>
          <c:h val="0.363628016983525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 (5).xlsx]Expense!PivotTable1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Expense</a:t>
            </a:r>
            <a:r>
              <a:rPr lang="en-IN" baseline="0"/>
              <a:t> pattern for three months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014577862831252"/>
          <c:y val="0.3017644602124599"/>
          <c:w val="0.60474120257035668"/>
          <c:h val="0.46070112286151488"/>
        </c:manualLayout>
      </c:layout>
      <c:lineChart>
        <c:grouping val="standard"/>
        <c:varyColors val="0"/>
        <c:ser>
          <c:idx val="0"/>
          <c:order val="0"/>
          <c:tx>
            <c:strRef>
              <c:f>Expense!$C$55</c:f>
              <c:strCache>
                <c:ptCount val="1"/>
                <c:pt idx="0">
                  <c:v>Total</c:v>
                </c:pt>
              </c:strCache>
            </c:strRef>
          </c:tx>
          <c:spPr>
            <a:ln w="28575" cap="rnd">
              <a:solidFill>
                <a:schemeClr val="accent1"/>
              </a:solidFill>
              <a:round/>
            </a:ln>
            <a:effectLst/>
          </c:spPr>
          <c:marker>
            <c:symbol val="none"/>
          </c:marker>
          <c:cat>
            <c:strRef>
              <c:f>Expense!$B$56:$B$59</c:f>
              <c:strCache>
                <c:ptCount val="3"/>
                <c:pt idx="0">
                  <c:v>Oct</c:v>
                </c:pt>
                <c:pt idx="1">
                  <c:v>Nov</c:v>
                </c:pt>
                <c:pt idx="2">
                  <c:v>Dec</c:v>
                </c:pt>
              </c:strCache>
            </c:strRef>
          </c:cat>
          <c:val>
            <c:numRef>
              <c:f>Expense!$C$56:$C$59</c:f>
              <c:numCache>
                <c:formatCode>General</c:formatCode>
                <c:ptCount val="3"/>
                <c:pt idx="0">
                  <c:v>17443.37</c:v>
                </c:pt>
                <c:pt idx="1">
                  <c:v>18764.269999999997</c:v>
                </c:pt>
                <c:pt idx="2">
                  <c:v>20837.63</c:v>
                </c:pt>
              </c:numCache>
            </c:numRef>
          </c:val>
          <c:smooth val="0"/>
          <c:extLst>
            <c:ext xmlns:c16="http://schemas.microsoft.com/office/drawing/2014/chart" uri="{C3380CC4-5D6E-409C-BE32-E72D297353CC}">
              <c16:uniqueId val="{00000000-365C-4C1E-83C6-29072C2B7CBD}"/>
            </c:ext>
          </c:extLst>
        </c:ser>
        <c:dLbls>
          <c:showLegendKey val="0"/>
          <c:showVal val="0"/>
          <c:showCatName val="0"/>
          <c:showSerName val="0"/>
          <c:showPercent val="0"/>
          <c:showBubbleSize val="0"/>
        </c:dLbls>
        <c:smooth val="0"/>
        <c:axId val="1551866848"/>
        <c:axId val="1551868768"/>
      </c:lineChart>
      <c:catAx>
        <c:axId val="155186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868768"/>
        <c:crosses val="autoZero"/>
        <c:auto val="1"/>
        <c:lblAlgn val="ctr"/>
        <c:lblOffset val="100"/>
        <c:noMultiLvlLbl val="0"/>
      </c:catAx>
      <c:valAx>
        <c:axId val="1551868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866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171880</xdr:colOff>
      <xdr:row>37</xdr:row>
      <xdr:rowOff>166149</xdr:rowOff>
    </xdr:from>
    <xdr:to>
      <xdr:col>14</xdr:col>
      <xdr:colOff>45835</xdr:colOff>
      <xdr:row>50</xdr:row>
      <xdr:rowOff>5728</xdr:rowOff>
    </xdr:to>
    <xdr:graphicFrame macro="">
      <xdr:nvGraphicFramePr>
        <xdr:cNvPr id="5" name="Chart 4">
          <a:extLst>
            <a:ext uri="{FF2B5EF4-FFF2-40B4-BE49-F238E27FC236}">
              <a16:creationId xmlns:a16="http://schemas.microsoft.com/office/drawing/2014/main" id="{ADE7DAFB-9D27-24E8-41FD-64F7B1C63A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767729</xdr:colOff>
      <xdr:row>53</xdr:row>
      <xdr:rowOff>37815</xdr:rowOff>
    </xdr:from>
    <xdr:to>
      <xdr:col>7</xdr:col>
      <xdr:colOff>326572</xdr:colOff>
      <xdr:row>66</xdr:row>
      <xdr:rowOff>5731</xdr:rowOff>
    </xdr:to>
    <xdr:graphicFrame macro="">
      <xdr:nvGraphicFramePr>
        <xdr:cNvPr id="12" name="Chart 11">
          <a:extLst>
            <a:ext uri="{FF2B5EF4-FFF2-40B4-BE49-F238E27FC236}">
              <a16:creationId xmlns:a16="http://schemas.microsoft.com/office/drawing/2014/main" id="{86EAF462-E7E4-BFF9-E0EE-81338B6604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urabh bharti" refreshedDate="45602.626199652776" createdVersion="8" refreshedVersion="8" minRefreshableVersion="3" recordCount="50" xr:uid="{DF40CBA7-FA29-421E-B9AF-7A54948B34F9}">
  <cacheSource type="worksheet">
    <worksheetSource ref="A1:C51" sheet="Expense"/>
  </cacheSource>
  <cacheFields count="5">
    <cacheField name="Date" numFmtId="14">
      <sharedItems containsSemiMixedTypes="0" containsNonDate="0" containsDate="1" containsString="0" minDate="2021-10-01T00:00:00" maxDate="2021-12-24T00:00:00" count="39">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sharedItems>
      <fieldGroup par="4"/>
    </cacheField>
    <cacheField name="Items" numFmtId="0">
      <sharedItems count="11">
        <s v="Medicine"/>
        <s v="Online shopping"/>
        <s v="Other essential items"/>
        <s v="Vegetables &amp; Fruit"/>
        <s v="Fish &amp; Chicken"/>
        <s v="Gifts"/>
        <s v="Ordering food"/>
        <s v="Movie with friends"/>
        <s v="Mobile Bill Payment"/>
        <s v="Cab to office"/>
        <s v="Trip"/>
      </sharedItems>
    </cacheField>
    <cacheField name="Expense" numFmtId="0">
      <sharedItems containsSemiMixedTypes="0" containsString="0" containsNumber="1" minValue="150" maxValue="12000" count="43">
        <n v="2300"/>
        <n v="767"/>
        <n v="2500"/>
        <n v="710"/>
        <n v="760"/>
        <n v="1900"/>
        <n v="450"/>
        <n v="620"/>
        <n v="470"/>
        <n v="970"/>
        <n v="1075"/>
        <n v="489"/>
        <n v="1574.1"/>
        <n v="550"/>
        <n v="423"/>
        <n v="358.22"/>
        <n v="520"/>
        <n v="300"/>
        <n v="407.05"/>
        <n v="2327"/>
        <n v="1150"/>
        <n v="1138"/>
        <n v="500"/>
        <n v="702"/>
        <n v="1600"/>
        <n v="600"/>
        <n v="900"/>
        <n v="150"/>
        <n v="2100"/>
        <n v="470.63"/>
        <n v="322.64"/>
        <n v="428"/>
        <n v="447"/>
        <n v="1720"/>
        <n v="540"/>
        <n v="314"/>
        <n v="518"/>
        <n v="2000"/>
        <n v="337"/>
        <n v="12000"/>
        <n v="1500"/>
        <n v="267"/>
        <n v="640"/>
      </sharedItems>
    </cacheField>
    <cacheField name="Days (Date)" numFmtId="0" databaseField="0">
      <fieldGroup base="0">
        <rangePr groupBy="days" startDate="2021-10-01T00:00:00" endDate="2021-12-24T00:00:00"/>
        <groupItems count="368">
          <s v="&lt;01-10-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12-2021"/>
        </groupItems>
      </fieldGroup>
    </cacheField>
    <cacheField name="Months (Date)" numFmtId="0" databaseField="0">
      <fieldGroup base="0">
        <rangePr groupBy="months" startDate="2021-10-01T00:00:00" endDate="2021-12-24T00:00:00"/>
        <groupItems count="14">
          <s v="&lt;01-10-2021"/>
          <s v="Jan"/>
          <s v="Feb"/>
          <s v="Mar"/>
          <s v="Apr"/>
          <s v="May"/>
          <s v="Jun"/>
          <s v="Jul"/>
          <s v="Aug"/>
          <s v="Sep"/>
          <s v="Oct"/>
          <s v="Nov"/>
          <s v="Dec"/>
          <s v="&gt;24-12-2021"/>
        </groupItems>
      </fieldGroup>
    </cacheField>
  </cacheFields>
  <extLst>
    <ext xmlns:x14="http://schemas.microsoft.com/office/spreadsheetml/2009/9/main" uri="{725AE2AE-9491-48be-B2B4-4EB974FC3084}">
      <x14:pivotCacheDefinition pivotCacheId="17532470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r>
  <r>
    <x v="0"/>
    <x v="1"/>
    <x v="1"/>
  </r>
  <r>
    <x v="0"/>
    <x v="2"/>
    <x v="2"/>
  </r>
  <r>
    <x v="1"/>
    <x v="3"/>
    <x v="3"/>
  </r>
  <r>
    <x v="1"/>
    <x v="4"/>
    <x v="4"/>
  </r>
  <r>
    <x v="2"/>
    <x v="5"/>
    <x v="5"/>
  </r>
  <r>
    <x v="3"/>
    <x v="6"/>
    <x v="6"/>
  </r>
  <r>
    <x v="4"/>
    <x v="7"/>
    <x v="7"/>
  </r>
  <r>
    <x v="5"/>
    <x v="8"/>
    <x v="8"/>
  </r>
  <r>
    <x v="6"/>
    <x v="1"/>
    <x v="9"/>
  </r>
  <r>
    <x v="6"/>
    <x v="0"/>
    <x v="10"/>
  </r>
  <r>
    <x v="7"/>
    <x v="6"/>
    <x v="11"/>
  </r>
  <r>
    <x v="8"/>
    <x v="2"/>
    <x v="12"/>
  </r>
  <r>
    <x v="8"/>
    <x v="4"/>
    <x v="13"/>
  </r>
  <r>
    <x v="9"/>
    <x v="9"/>
    <x v="14"/>
  </r>
  <r>
    <x v="10"/>
    <x v="9"/>
    <x v="15"/>
  </r>
  <r>
    <x v="10"/>
    <x v="7"/>
    <x v="16"/>
  </r>
  <r>
    <x v="11"/>
    <x v="3"/>
    <x v="17"/>
  </r>
  <r>
    <x v="12"/>
    <x v="9"/>
    <x v="18"/>
  </r>
  <r>
    <x v="13"/>
    <x v="2"/>
    <x v="17"/>
  </r>
  <r>
    <x v="14"/>
    <x v="1"/>
    <x v="19"/>
  </r>
  <r>
    <x v="15"/>
    <x v="5"/>
    <x v="20"/>
  </r>
  <r>
    <x v="16"/>
    <x v="5"/>
    <x v="21"/>
  </r>
  <r>
    <x v="17"/>
    <x v="1"/>
    <x v="22"/>
  </r>
  <r>
    <x v="18"/>
    <x v="4"/>
    <x v="23"/>
  </r>
  <r>
    <x v="19"/>
    <x v="2"/>
    <x v="24"/>
  </r>
  <r>
    <x v="20"/>
    <x v="3"/>
    <x v="25"/>
  </r>
  <r>
    <x v="21"/>
    <x v="1"/>
    <x v="26"/>
  </r>
  <r>
    <x v="21"/>
    <x v="4"/>
    <x v="27"/>
  </r>
  <r>
    <x v="21"/>
    <x v="0"/>
    <x v="28"/>
  </r>
  <r>
    <x v="22"/>
    <x v="8"/>
    <x v="29"/>
  </r>
  <r>
    <x v="22"/>
    <x v="9"/>
    <x v="30"/>
  </r>
  <r>
    <x v="23"/>
    <x v="7"/>
    <x v="31"/>
  </r>
  <r>
    <x v="24"/>
    <x v="3"/>
    <x v="32"/>
  </r>
  <r>
    <x v="25"/>
    <x v="2"/>
    <x v="33"/>
  </r>
  <r>
    <x v="26"/>
    <x v="4"/>
    <x v="34"/>
  </r>
  <r>
    <x v="27"/>
    <x v="6"/>
    <x v="35"/>
  </r>
  <r>
    <x v="28"/>
    <x v="7"/>
    <x v="36"/>
  </r>
  <r>
    <x v="28"/>
    <x v="1"/>
    <x v="37"/>
  </r>
  <r>
    <x v="29"/>
    <x v="6"/>
    <x v="38"/>
  </r>
  <r>
    <x v="30"/>
    <x v="7"/>
    <x v="22"/>
  </r>
  <r>
    <x v="31"/>
    <x v="2"/>
    <x v="2"/>
  </r>
  <r>
    <x v="32"/>
    <x v="3"/>
    <x v="3"/>
  </r>
  <r>
    <x v="33"/>
    <x v="0"/>
    <x v="0"/>
  </r>
  <r>
    <x v="34"/>
    <x v="10"/>
    <x v="39"/>
  </r>
  <r>
    <x v="35"/>
    <x v="5"/>
    <x v="40"/>
  </r>
  <r>
    <x v="36"/>
    <x v="8"/>
    <x v="29"/>
  </r>
  <r>
    <x v="37"/>
    <x v="6"/>
    <x v="41"/>
  </r>
  <r>
    <x v="38"/>
    <x v="4"/>
    <x v="42"/>
  </r>
  <r>
    <x v="38"/>
    <x v="3"/>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2BD099-94DB-403E-9CDE-1E1D774DD9B6}"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B55:C59" firstHeaderRow="1" firstDataRow="1" firstDataCol="1"/>
  <pivotFields count="5">
    <pivotField numFmtId="14" showAll="0">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showAll="0">
      <items count="12">
        <item x="9"/>
        <item x="4"/>
        <item x="5"/>
        <item x="0"/>
        <item x="8"/>
        <item x="7"/>
        <item x="1"/>
        <item x="6"/>
        <item x="2"/>
        <item x="10"/>
        <item x="3"/>
        <item t="default"/>
      </items>
    </pivotField>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4">
    <i>
      <x v="10"/>
    </i>
    <i>
      <x v="11"/>
    </i>
    <i>
      <x v="12"/>
    </i>
    <i t="grand">
      <x/>
    </i>
  </rowItems>
  <colItems count="1">
    <i/>
  </colItems>
  <dataFields count="1">
    <dataField name="Sum of Expense" fld="2" baseField="0" baseItem="0"/>
  </dataFields>
  <chartFormats count="1">
    <chartFormat chart="1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FD09B0-A1CD-42B2-9193-F9C211211384}" name="Table1" displayName="Table1" ref="G8:H19" totalsRowShown="0" headerRowBorderDxfId="2" headerRowCellStyle="Heading 1">
  <autoFilter ref="G8:H19" xr:uid="{DEFD09B0-A1CD-42B2-9193-F9C211211384}"/>
  <tableColumns count="2">
    <tableColumn id="1" xr3:uid="{BDCB8085-FAF4-477E-AA93-9841C7C98ECE}" name="Items"/>
    <tableColumn id="2" xr3:uid="{ED878D64-6FA4-4F8C-93DF-7CF0F32D938F}" name="Expense">
      <calculatedColumnFormula>SUMIF($B$2:$B$51,G9,$C$2:$C$51)</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94699D-A406-4951-998C-CE3FBD7339E7}" name="Table13" displayName="Table13" ref="G24:H35" headerRowBorderDxfId="1" headerRowCellStyle="Heading 1">
  <autoFilter ref="G24:H35" xr:uid="{C394699D-A406-4951-998C-CE3FBD7339E7}"/>
  <sortState xmlns:xlrd2="http://schemas.microsoft.com/office/spreadsheetml/2017/richdata2" ref="G25:H35">
    <sortCondition descending="1" ref="H25:H35"/>
  </sortState>
  <tableColumns count="2">
    <tableColumn id="1" xr3:uid="{4851BCF9-98F7-4A56-AB35-4C87B0ED996C}" name="Items" totalsRowLabel="Total"/>
    <tableColumn id="2" xr3:uid="{D65EE69E-C475-4FB2-BAFE-1DD6A792AA88}" name="Expense" totalsRowFunction="sum">
      <calculatedColumnFormula>SUMIF($B$2:$B$51,G25,$C$2:$C$51)</calculatedColumnFormula>
    </tableColumn>
  </tableColumns>
  <tableStyleInfo name="TableStyleLight2" showFirstColumn="1" showLastColumn="1" showRowStripes="0"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2D9146-3513-4823-8ABB-FFAEC51CDFD0}" name="Table134" displayName="Table134" ref="G39:H50" headerRowBorderDxfId="0" headerRowCellStyle="Heading 1">
  <autoFilter ref="G39:H50" xr:uid="{C52D9146-3513-4823-8ABB-FFAEC51CDFD0}">
    <filterColumn colId="0">
      <filters>
        <filter val="Cab to office"/>
        <filter val="Fish &amp; Chicken"/>
        <filter val="Gifts"/>
        <filter val="Medicine"/>
        <filter val="Mobile Bill Payment"/>
        <filter val="Movie with friends"/>
        <filter val="Online shopping"/>
        <filter val="Ordering food"/>
        <filter val="Other essential items"/>
        <filter val="Vegetables &amp; Fruit"/>
      </filters>
    </filterColumn>
  </autoFilter>
  <sortState xmlns:xlrd2="http://schemas.microsoft.com/office/spreadsheetml/2017/richdata2" ref="G40:H50">
    <sortCondition descending="1" ref="H25:H35"/>
  </sortState>
  <tableColumns count="2">
    <tableColumn id="1" xr3:uid="{6218D578-648C-44CD-8392-9485A5029795}" name="Items" totalsRowLabel="Total"/>
    <tableColumn id="2" xr3:uid="{7648DD50-EE54-4EFE-95EA-322B4AD71873}" name="Expense" totalsRowFunction="sum">
      <calculatedColumnFormula>SUMIF($B$2:$B$51,G40,$C$2:$C$51)</calculatedColumnFormula>
    </tableColumn>
  </tableColumns>
  <tableStyleInfo name="TableStyleLight2" showFirstColumn="1" showLastColumn="1" showRowStripes="0"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openxmlformats.org/officeDocument/2006/relationships/table" Target="../tables/table3.xml"/><Relationship Id="rId5" Type="http://schemas.openxmlformats.org/officeDocument/2006/relationships/table" Target="../tables/table2.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I96"/>
  <sheetViews>
    <sheetView tabSelected="1" topLeftCell="A74" zoomScaleNormal="133" workbookViewId="0">
      <selection activeCell="G76" sqref="G76"/>
    </sheetView>
  </sheetViews>
  <sheetFormatPr defaultRowHeight="14.4" outlineLevelRow="1" x14ac:dyDescent="0.3"/>
  <cols>
    <col min="1" max="1" width="17.109375" customWidth="1"/>
    <col min="2" max="2" width="19.77734375" customWidth="1"/>
    <col min="3" max="3" width="14.44140625" style="11" bestFit="1" customWidth="1"/>
    <col min="4" max="4" width="13.33203125" bestFit="1" customWidth="1"/>
    <col min="5" max="5" width="13.33203125" customWidth="1"/>
    <col min="6" max="6" width="8.77734375" bestFit="1" customWidth="1"/>
    <col min="7" max="7" width="38.44140625" customWidth="1"/>
    <col min="8" max="8" width="16.77734375" bestFit="1" customWidth="1"/>
    <col min="9" max="9" width="27.44140625" customWidth="1"/>
    <col min="10" max="10" width="12.77734375" bestFit="1" customWidth="1"/>
    <col min="11" max="11" width="18.77734375" bestFit="1" customWidth="1"/>
    <col min="12" max="12" width="6" bestFit="1" customWidth="1"/>
    <col min="13" max="13" width="16.44140625" bestFit="1" customWidth="1"/>
    <col min="14" max="14" width="10.77734375" bestFit="1" customWidth="1"/>
  </cols>
  <sheetData>
    <row r="1" spans="1:9" ht="13.2" customHeight="1" x14ac:dyDescent="0.3">
      <c r="A1" s="3" t="s">
        <v>0</v>
      </c>
      <c r="B1" s="3" t="s">
        <v>14</v>
      </c>
      <c r="C1" s="8" t="s">
        <v>1</v>
      </c>
      <c r="D1" s="8" t="s">
        <v>30</v>
      </c>
      <c r="E1" s="8" t="s">
        <v>31</v>
      </c>
    </row>
    <row r="2" spans="1:9" ht="60" customHeight="1" x14ac:dyDescent="0.3">
      <c r="A2" s="4">
        <v>44470</v>
      </c>
      <c r="B2" s="5" t="s">
        <v>2</v>
      </c>
      <c r="C2" s="9">
        <v>2300</v>
      </c>
      <c r="D2" t="s">
        <v>34</v>
      </c>
      <c r="E2" t="str">
        <f>IF(C2&lt;2000,"within budget","over budget")</f>
        <v>over budget</v>
      </c>
      <c r="G2" s="14" t="s">
        <v>16</v>
      </c>
    </row>
    <row r="3" spans="1:9" ht="21.6" customHeight="1" x14ac:dyDescent="0.3">
      <c r="A3" s="6">
        <v>44470</v>
      </c>
      <c r="B3" s="7" t="s">
        <v>3</v>
      </c>
      <c r="C3" s="9">
        <v>767</v>
      </c>
      <c r="D3" t="s">
        <v>35</v>
      </c>
      <c r="E3" t="str">
        <f t="shared" ref="E3:E52" si="0">IF(C3&lt;2000,"within budget","over budget")</f>
        <v>within budget</v>
      </c>
      <c r="G3" cm="1">
        <f t="array" ref="G3:I3">COUNTIFS(B2:B51, {"Online shopping","Ordering food","Gifts"})</f>
        <v>6</v>
      </c>
      <c r="H3">
        <v>5</v>
      </c>
      <c r="I3">
        <v>4</v>
      </c>
    </row>
    <row r="4" spans="1:9" ht="27.6" customHeight="1" x14ac:dyDescent="0.3">
      <c r="A4" s="6">
        <v>44470</v>
      </c>
      <c r="B4" s="7" t="s">
        <v>4</v>
      </c>
      <c r="C4" s="10">
        <v>2500</v>
      </c>
      <c r="D4" t="s">
        <v>35</v>
      </c>
      <c r="E4" t="str">
        <f t="shared" si="0"/>
        <v>over budget</v>
      </c>
    </row>
    <row r="5" spans="1:9" ht="26.4" customHeight="1" x14ac:dyDescent="0.3">
      <c r="A5" s="6">
        <v>44473</v>
      </c>
      <c r="B5" s="7" t="s">
        <v>5</v>
      </c>
      <c r="C5" s="9">
        <v>710</v>
      </c>
      <c r="D5" t="s">
        <v>34</v>
      </c>
      <c r="E5" t="str">
        <f t="shared" si="0"/>
        <v>within budget</v>
      </c>
    </row>
    <row r="6" spans="1:9" ht="43.2" x14ac:dyDescent="0.3">
      <c r="A6" s="4">
        <v>44473</v>
      </c>
      <c r="B6" s="5" t="s">
        <v>6</v>
      </c>
      <c r="C6" s="9">
        <v>760</v>
      </c>
      <c r="D6" t="s">
        <v>35</v>
      </c>
      <c r="E6" t="str">
        <f t="shared" si="0"/>
        <v>within budget</v>
      </c>
      <c r="G6" s="13" t="s">
        <v>17</v>
      </c>
    </row>
    <row r="7" spans="1:9" ht="22.8" customHeight="1" x14ac:dyDescent="0.3">
      <c r="A7" s="6">
        <v>44476</v>
      </c>
      <c r="B7" s="7" t="s">
        <v>10</v>
      </c>
      <c r="C7" s="10">
        <v>1900</v>
      </c>
      <c r="D7" t="s">
        <v>35</v>
      </c>
      <c r="E7" t="str">
        <f t="shared" si="0"/>
        <v>within budget</v>
      </c>
    </row>
    <row r="8" spans="1:9" ht="27" customHeight="1" thickBot="1" x14ac:dyDescent="0.45">
      <c r="A8" s="4">
        <v>44477</v>
      </c>
      <c r="B8" s="5" t="s">
        <v>7</v>
      </c>
      <c r="C8" s="9">
        <v>450</v>
      </c>
      <c r="D8" t="s">
        <v>35</v>
      </c>
      <c r="E8" t="str">
        <f t="shared" si="0"/>
        <v>within budget</v>
      </c>
      <c r="G8" s="15" t="s">
        <v>14</v>
      </c>
      <c r="H8" s="15" t="s">
        <v>1</v>
      </c>
    </row>
    <row r="9" spans="1:9" ht="30" customHeight="1" thickTop="1" x14ac:dyDescent="0.3">
      <c r="A9" s="6">
        <v>44484</v>
      </c>
      <c r="B9" s="7" t="s">
        <v>8</v>
      </c>
      <c r="C9" s="9">
        <v>620</v>
      </c>
      <c r="D9" t="s">
        <v>35</v>
      </c>
      <c r="E9" t="str">
        <f t="shared" si="0"/>
        <v>within budget</v>
      </c>
      <c r="G9" t="s">
        <v>2</v>
      </c>
      <c r="H9">
        <f>SUMIF($B$2:$B$51,G9,$C$2:$C$51)</f>
        <v>7775</v>
      </c>
    </row>
    <row r="10" spans="1:9" ht="31.8" customHeight="1" x14ac:dyDescent="0.3">
      <c r="A10" s="6">
        <v>44485</v>
      </c>
      <c r="B10" s="7" t="s">
        <v>11</v>
      </c>
      <c r="C10" s="9">
        <v>470</v>
      </c>
      <c r="D10" t="s">
        <v>34</v>
      </c>
      <c r="E10" t="str">
        <f t="shared" si="0"/>
        <v>within budget</v>
      </c>
      <c r="G10" t="s">
        <v>3</v>
      </c>
      <c r="H10">
        <f t="shared" ref="H10:H19" si="1">SUMIF($B$2:$B$51,G10,$C$2:$C$51)</f>
        <v>7464</v>
      </c>
    </row>
    <row r="11" spans="1:9" ht="34.799999999999997" customHeight="1" x14ac:dyDescent="0.3">
      <c r="A11" s="6">
        <v>44487</v>
      </c>
      <c r="B11" s="7" t="s">
        <v>3</v>
      </c>
      <c r="C11" s="9">
        <v>970</v>
      </c>
      <c r="D11" t="s">
        <v>35</v>
      </c>
      <c r="E11" t="str">
        <f t="shared" si="0"/>
        <v>within budget</v>
      </c>
      <c r="G11" t="s">
        <v>4</v>
      </c>
      <c r="H11">
        <f t="shared" si="1"/>
        <v>10194.1</v>
      </c>
    </row>
    <row r="12" spans="1:9" ht="19.8" customHeight="1" x14ac:dyDescent="0.3">
      <c r="A12" s="6">
        <v>44487</v>
      </c>
      <c r="B12" s="5" t="s">
        <v>2</v>
      </c>
      <c r="C12" s="10">
        <v>1075</v>
      </c>
      <c r="D12" t="s">
        <v>34</v>
      </c>
      <c r="E12" t="str">
        <f t="shared" si="0"/>
        <v>within budget</v>
      </c>
      <c r="G12" t="s">
        <v>5</v>
      </c>
      <c r="H12">
        <f t="shared" si="1"/>
        <v>3217</v>
      </c>
    </row>
    <row r="13" spans="1:9" ht="30.6" customHeight="1" x14ac:dyDescent="0.3">
      <c r="A13" s="6">
        <v>44488</v>
      </c>
      <c r="B13" s="7" t="s">
        <v>7</v>
      </c>
      <c r="C13" s="9">
        <v>489</v>
      </c>
      <c r="D13" t="s">
        <v>35</v>
      </c>
      <c r="E13" t="str">
        <f t="shared" si="0"/>
        <v>within budget</v>
      </c>
      <c r="G13" t="s">
        <v>6</v>
      </c>
      <c r="H13">
        <f t="shared" si="1"/>
        <v>3342</v>
      </c>
    </row>
    <row r="14" spans="1:9" ht="43.8" customHeight="1" x14ac:dyDescent="0.3">
      <c r="A14" s="6">
        <v>44491</v>
      </c>
      <c r="B14" s="7" t="s">
        <v>4</v>
      </c>
      <c r="C14" s="10">
        <v>1574.1</v>
      </c>
      <c r="D14" t="s">
        <v>34</v>
      </c>
      <c r="E14" t="str">
        <f t="shared" si="0"/>
        <v>within budget</v>
      </c>
      <c r="G14" t="s">
        <v>10</v>
      </c>
      <c r="H14">
        <f t="shared" si="1"/>
        <v>5688</v>
      </c>
    </row>
    <row r="15" spans="1:9" x14ac:dyDescent="0.3">
      <c r="A15" s="6">
        <v>44491</v>
      </c>
      <c r="B15" s="7" t="s">
        <v>6</v>
      </c>
      <c r="C15" s="9">
        <v>550</v>
      </c>
      <c r="D15" t="s">
        <v>35</v>
      </c>
      <c r="E15" t="str">
        <f t="shared" si="0"/>
        <v>within budget</v>
      </c>
      <c r="G15" t="s">
        <v>7</v>
      </c>
      <c r="H15">
        <f t="shared" si="1"/>
        <v>1857</v>
      </c>
    </row>
    <row r="16" spans="1:9" x14ac:dyDescent="0.3">
      <c r="A16" s="6">
        <v>44494</v>
      </c>
      <c r="B16" s="7" t="s">
        <v>9</v>
      </c>
      <c r="C16" s="9">
        <v>423</v>
      </c>
      <c r="D16" t="s">
        <v>34</v>
      </c>
      <c r="E16" t="str">
        <f t="shared" si="0"/>
        <v>within budget</v>
      </c>
      <c r="G16" t="s">
        <v>8</v>
      </c>
      <c r="H16">
        <f t="shared" si="1"/>
        <v>2586</v>
      </c>
    </row>
    <row r="17" spans="1:8" x14ac:dyDescent="0.3">
      <c r="A17" s="6">
        <v>44496</v>
      </c>
      <c r="B17" s="7" t="s">
        <v>9</v>
      </c>
      <c r="C17" s="9">
        <v>358.22</v>
      </c>
      <c r="D17" t="s">
        <v>34</v>
      </c>
      <c r="E17" t="str">
        <f t="shared" si="0"/>
        <v>within budget</v>
      </c>
      <c r="G17" t="s">
        <v>11</v>
      </c>
      <c r="H17">
        <f t="shared" si="1"/>
        <v>1411.26</v>
      </c>
    </row>
    <row r="18" spans="1:8" x14ac:dyDescent="0.3">
      <c r="A18" s="6">
        <v>44496</v>
      </c>
      <c r="B18" s="7" t="s">
        <v>8</v>
      </c>
      <c r="C18" s="9">
        <v>520</v>
      </c>
      <c r="D18" t="s">
        <v>35</v>
      </c>
      <c r="E18" t="str">
        <f t="shared" si="0"/>
        <v>within budget</v>
      </c>
      <c r="G18" t="s">
        <v>9</v>
      </c>
      <c r="H18">
        <f t="shared" si="1"/>
        <v>1510.9099999999999</v>
      </c>
    </row>
    <row r="19" spans="1:8" x14ac:dyDescent="0.3">
      <c r="A19" s="4">
        <v>44497</v>
      </c>
      <c r="B19" s="5" t="s">
        <v>5</v>
      </c>
      <c r="C19" s="9">
        <v>300</v>
      </c>
      <c r="D19" t="s">
        <v>34</v>
      </c>
      <c r="E19" t="str">
        <f t="shared" si="0"/>
        <v>within budget</v>
      </c>
      <c r="G19" t="s">
        <v>12</v>
      </c>
      <c r="H19">
        <f t="shared" si="1"/>
        <v>12000</v>
      </c>
    </row>
    <row r="20" spans="1:8" x14ac:dyDescent="0.3">
      <c r="A20" s="4">
        <v>44498</v>
      </c>
      <c r="B20" s="5" t="s">
        <v>9</v>
      </c>
      <c r="C20" s="9">
        <v>407.05</v>
      </c>
      <c r="D20" t="s">
        <v>35</v>
      </c>
      <c r="E20" t="str">
        <f t="shared" si="0"/>
        <v>within budget</v>
      </c>
    </row>
    <row r="21" spans="1:8" ht="25.8" customHeight="1" x14ac:dyDescent="0.3">
      <c r="A21" s="4">
        <v>44499</v>
      </c>
      <c r="B21" s="5" t="s">
        <v>4</v>
      </c>
      <c r="C21" s="9">
        <v>300</v>
      </c>
      <c r="D21" t="s">
        <v>34</v>
      </c>
      <c r="E21" t="str">
        <f t="shared" si="0"/>
        <v>within budget</v>
      </c>
    </row>
    <row r="22" spans="1:8" ht="28.8" x14ac:dyDescent="0.3">
      <c r="A22" s="6">
        <v>44501</v>
      </c>
      <c r="B22" s="7" t="s">
        <v>3</v>
      </c>
      <c r="C22" s="10">
        <v>2327</v>
      </c>
      <c r="D22" t="s">
        <v>35</v>
      </c>
      <c r="E22" t="str">
        <f t="shared" si="0"/>
        <v>over budget</v>
      </c>
      <c r="G22" s="13" t="s">
        <v>18</v>
      </c>
    </row>
    <row r="23" spans="1:8" x14ac:dyDescent="0.3">
      <c r="A23" s="6">
        <v>44502</v>
      </c>
      <c r="B23" s="7" t="s">
        <v>10</v>
      </c>
      <c r="C23" s="9">
        <v>1150</v>
      </c>
      <c r="D23" t="s">
        <v>35</v>
      </c>
      <c r="E23" t="str">
        <f t="shared" si="0"/>
        <v>within budget</v>
      </c>
    </row>
    <row r="24" spans="1:8" ht="20.399999999999999" outlineLevel="1" thickBot="1" x14ac:dyDescent="0.45">
      <c r="A24" s="6">
        <v>44504</v>
      </c>
      <c r="B24" s="7" t="s">
        <v>10</v>
      </c>
      <c r="C24" s="10">
        <v>1138</v>
      </c>
      <c r="D24" t="s">
        <v>35</v>
      </c>
      <c r="E24" t="str">
        <f t="shared" si="0"/>
        <v>within budget</v>
      </c>
      <c r="G24" s="16" t="s">
        <v>14</v>
      </c>
      <c r="H24" s="16" t="s">
        <v>1</v>
      </c>
    </row>
    <row r="25" spans="1:8" ht="15" outlineLevel="1" thickTop="1" x14ac:dyDescent="0.3">
      <c r="A25" s="4">
        <v>44505</v>
      </c>
      <c r="B25" s="5" t="s">
        <v>13</v>
      </c>
      <c r="C25" s="9">
        <v>500</v>
      </c>
      <c r="D25" t="s">
        <v>35</v>
      </c>
      <c r="E25" t="str">
        <f t="shared" si="0"/>
        <v>within budget</v>
      </c>
      <c r="G25" t="s">
        <v>12</v>
      </c>
      <c r="H25">
        <f>SUMIF($B$2:$B$51,G25,$C$2:$C$51)</f>
        <v>12000</v>
      </c>
    </row>
    <row r="26" spans="1:8" outlineLevel="1" x14ac:dyDescent="0.3">
      <c r="A26" s="4">
        <v>44508</v>
      </c>
      <c r="B26" s="5" t="s">
        <v>6</v>
      </c>
      <c r="C26" s="9">
        <v>702</v>
      </c>
      <c r="D26" t="s">
        <v>35</v>
      </c>
      <c r="E26" t="str">
        <f t="shared" si="0"/>
        <v>within budget</v>
      </c>
      <c r="G26" t="s">
        <v>4</v>
      </c>
      <c r="H26">
        <f>SUMIF($B$2:$B$51,G26,$C$2:$C$51)</f>
        <v>10194.1</v>
      </c>
    </row>
    <row r="27" spans="1:8" ht="27" customHeight="1" outlineLevel="1" x14ac:dyDescent="0.3">
      <c r="A27" s="6">
        <v>44509</v>
      </c>
      <c r="B27" s="7" t="s">
        <v>4</v>
      </c>
      <c r="C27" s="10">
        <v>1600</v>
      </c>
      <c r="D27" t="s">
        <v>34</v>
      </c>
      <c r="E27" t="str">
        <f t="shared" si="0"/>
        <v>within budget</v>
      </c>
      <c r="G27" t="s">
        <v>2</v>
      </c>
      <c r="H27">
        <f>SUMIF($B$2:$B$51,G27,$C$2:$C$51)</f>
        <v>7775</v>
      </c>
    </row>
    <row r="28" spans="1:8" outlineLevel="1" x14ac:dyDescent="0.3">
      <c r="A28" s="6">
        <v>44512</v>
      </c>
      <c r="B28" s="7" t="s">
        <v>5</v>
      </c>
      <c r="C28" s="9">
        <v>600</v>
      </c>
      <c r="D28" t="s">
        <v>34</v>
      </c>
      <c r="E28" t="str">
        <f t="shared" si="0"/>
        <v>within budget</v>
      </c>
      <c r="G28" t="s">
        <v>3</v>
      </c>
      <c r="H28">
        <f>SUMIF($B$2:$B$51,G28,$C$2:$C$51)</f>
        <v>7464</v>
      </c>
    </row>
    <row r="29" spans="1:8" outlineLevel="1" x14ac:dyDescent="0.3">
      <c r="A29" s="4">
        <v>44515</v>
      </c>
      <c r="B29" s="5" t="s">
        <v>13</v>
      </c>
      <c r="C29" s="9">
        <v>900</v>
      </c>
      <c r="D29" t="s">
        <v>35</v>
      </c>
      <c r="E29" t="str">
        <f t="shared" si="0"/>
        <v>within budget</v>
      </c>
      <c r="G29" t="s">
        <v>10</v>
      </c>
      <c r="H29">
        <f>SUMIF($B$2:$B$51,G29,$C$2:$C$51)</f>
        <v>5688</v>
      </c>
    </row>
    <row r="30" spans="1:8" outlineLevel="1" x14ac:dyDescent="0.3">
      <c r="A30" s="6">
        <v>44515</v>
      </c>
      <c r="B30" s="5" t="s">
        <v>6</v>
      </c>
      <c r="C30" s="9">
        <v>150</v>
      </c>
      <c r="D30" t="s">
        <v>35</v>
      </c>
      <c r="E30" t="str">
        <f t="shared" si="0"/>
        <v>within budget</v>
      </c>
      <c r="G30" t="s">
        <v>6</v>
      </c>
      <c r="H30">
        <f>SUMIF($B$2:$B$51,G30,$C$2:$C$51)</f>
        <v>3342</v>
      </c>
    </row>
    <row r="31" spans="1:8" outlineLevel="1" x14ac:dyDescent="0.3">
      <c r="A31" s="4">
        <v>44515</v>
      </c>
      <c r="B31" s="5" t="s">
        <v>2</v>
      </c>
      <c r="C31" s="9">
        <v>2100</v>
      </c>
      <c r="D31" t="s">
        <v>34</v>
      </c>
      <c r="E31" t="str">
        <f t="shared" si="0"/>
        <v>over budget</v>
      </c>
      <c r="G31" t="s">
        <v>5</v>
      </c>
      <c r="H31">
        <f>SUMIF($B$2:$B$51,G31,$C$2:$C$51)</f>
        <v>3217</v>
      </c>
    </row>
    <row r="32" spans="1:8" ht="31.8" customHeight="1" outlineLevel="1" x14ac:dyDescent="0.3">
      <c r="A32" s="4">
        <v>44517</v>
      </c>
      <c r="B32" s="5" t="s">
        <v>11</v>
      </c>
      <c r="C32" s="9">
        <v>470.63</v>
      </c>
      <c r="D32" t="s">
        <v>34</v>
      </c>
      <c r="E32" t="str">
        <f t="shared" si="0"/>
        <v>within budget</v>
      </c>
      <c r="G32" t="s">
        <v>8</v>
      </c>
      <c r="H32">
        <f>SUMIF($B$2:$B$51,G32,$C$2:$C$51)</f>
        <v>2586</v>
      </c>
    </row>
    <row r="33" spans="1:8" outlineLevel="1" x14ac:dyDescent="0.3">
      <c r="A33" s="4">
        <v>44517</v>
      </c>
      <c r="B33" s="5" t="s">
        <v>9</v>
      </c>
      <c r="C33" s="9">
        <v>322.64</v>
      </c>
      <c r="D33" t="s">
        <v>34</v>
      </c>
      <c r="E33" t="str">
        <f t="shared" si="0"/>
        <v>within budget</v>
      </c>
      <c r="G33" t="s">
        <v>7</v>
      </c>
      <c r="H33">
        <f>SUMIF($B$2:$B$51,G33,$C$2:$C$51)</f>
        <v>1857</v>
      </c>
    </row>
    <row r="34" spans="1:8" outlineLevel="1" x14ac:dyDescent="0.3">
      <c r="A34" s="4">
        <v>44518</v>
      </c>
      <c r="B34" s="7" t="s">
        <v>8</v>
      </c>
      <c r="C34" s="9">
        <v>428</v>
      </c>
      <c r="D34" t="s">
        <v>35</v>
      </c>
      <c r="E34" t="str">
        <f t="shared" si="0"/>
        <v>within budget</v>
      </c>
      <c r="G34" t="s">
        <v>9</v>
      </c>
      <c r="H34">
        <f>SUMIF($B$2:$B$51,G34,$C$2:$C$51)</f>
        <v>1510.9099999999999</v>
      </c>
    </row>
    <row r="35" spans="1:8" ht="18.600000000000001" customHeight="1" outlineLevel="1" x14ac:dyDescent="0.3">
      <c r="A35" s="4">
        <v>44519</v>
      </c>
      <c r="B35" s="5" t="s">
        <v>5</v>
      </c>
      <c r="C35" s="9">
        <v>447</v>
      </c>
      <c r="D35" t="s">
        <v>34</v>
      </c>
      <c r="E35" t="str">
        <f t="shared" si="0"/>
        <v>within budget</v>
      </c>
      <c r="G35" t="s">
        <v>11</v>
      </c>
      <c r="H35">
        <f>SUMIF($B$2:$B$51,G35,$C$2:$C$51)</f>
        <v>1411.26</v>
      </c>
    </row>
    <row r="36" spans="1:8" ht="27.6" customHeight="1" x14ac:dyDescent="0.3">
      <c r="A36" s="4">
        <v>44522</v>
      </c>
      <c r="B36" s="5" t="s">
        <v>4</v>
      </c>
      <c r="C36" s="10">
        <v>1720</v>
      </c>
      <c r="D36" t="s">
        <v>34</v>
      </c>
      <c r="E36" t="str">
        <f t="shared" si="0"/>
        <v>within budget</v>
      </c>
    </row>
    <row r="37" spans="1:8" ht="90" customHeight="1" x14ac:dyDescent="0.3">
      <c r="A37" s="6">
        <v>44524</v>
      </c>
      <c r="B37" s="7" t="s">
        <v>6</v>
      </c>
      <c r="C37" s="9">
        <v>540</v>
      </c>
      <c r="D37" t="s">
        <v>35</v>
      </c>
      <c r="E37" t="str">
        <f t="shared" si="0"/>
        <v>within budget</v>
      </c>
      <c r="G37" s="13" t="s">
        <v>19</v>
      </c>
    </row>
    <row r="38" spans="1:8" x14ac:dyDescent="0.3">
      <c r="A38" s="4">
        <v>44525</v>
      </c>
      <c r="B38" s="5" t="s">
        <v>7</v>
      </c>
      <c r="C38" s="9">
        <v>314</v>
      </c>
      <c r="D38" t="s">
        <v>35</v>
      </c>
      <c r="E38" t="str">
        <f t="shared" si="0"/>
        <v>within budget</v>
      </c>
    </row>
    <row r="39" spans="1:8" ht="18" customHeight="1" thickBot="1" x14ac:dyDescent="0.45">
      <c r="A39" s="4">
        <v>44526</v>
      </c>
      <c r="B39" s="5" t="s">
        <v>8</v>
      </c>
      <c r="C39" s="9">
        <v>518</v>
      </c>
      <c r="D39" t="s">
        <v>35</v>
      </c>
      <c r="E39" t="str">
        <f t="shared" si="0"/>
        <v>within budget</v>
      </c>
      <c r="G39" s="16" t="s">
        <v>14</v>
      </c>
      <c r="H39" s="16" t="s">
        <v>1</v>
      </c>
    </row>
    <row r="40" spans="1:8" ht="15.6" hidden="1" customHeight="1" thickTop="1" x14ac:dyDescent="0.3">
      <c r="A40" s="4">
        <v>44526</v>
      </c>
      <c r="B40" s="7" t="s">
        <v>3</v>
      </c>
      <c r="C40" s="10">
        <v>2000</v>
      </c>
      <c r="D40" t="s">
        <v>35</v>
      </c>
      <c r="E40" t="str">
        <f t="shared" si="0"/>
        <v>over budget</v>
      </c>
      <c r="G40" t="s">
        <v>12</v>
      </c>
      <c r="H40">
        <f>SUMIF($B$2:$B$51,G40,$C$2:$C$51)</f>
        <v>12000</v>
      </c>
    </row>
    <row r="41" spans="1:8" ht="15" thickTop="1" x14ac:dyDescent="0.3">
      <c r="A41" s="6">
        <v>44529</v>
      </c>
      <c r="B41" s="7" t="s">
        <v>7</v>
      </c>
      <c r="C41" s="9">
        <v>337</v>
      </c>
      <c r="D41" t="s">
        <v>35</v>
      </c>
      <c r="E41" t="str">
        <f t="shared" si="0"/>
        <v>within budget</v>
      </c>
      <c r="G41" t="s">
        <v>4</v>
      </c>
      <c r="H41">
        <f>SUMIF($B$2:$B$51,G41,$C$2:$C$51)</f>
        <v>10194.1</v>
      </c>
    </row>
    <row r="42" spans="1:8" x14ac:dyDescent="0.3">
      <c r="A42" s="4">
        <v>44530</v>
      </c>
      <c r="B42" s="5" t="s">
        <v>8</v>
      </c>
      <c r="C42" s="9">
        <v>500</v>
      </c>
      <c r="D42" t="s">
        <v>35</v>
      </c>
      <c r="E42" t="str">
        <f t="shared" si="0"/>
        <v>within budget</v>
      </c>
      <c r="G42" t="s">
        <v>2</v>
      </c>
      <c r="H42">
        <f>SUMIF($B$2:$B$51,G42,$C$2:$C$51)</f>
        <v>7775</v>
      </c>
    </row>
    <row r="43" spans="1:8" ht="30" customHeight="1" x14ac:dyDescent="0.3">
      <c r="A43" s="4">
        <v>44531</v>
      </c>
      <c r="B43" s="5" t="s">
        <v>4</v>
      </c>
      <c r="C43" s="10">
        <v>2500</v>
      </c>
      <c r="D43" t="s">
        <v>34</v>
      </c>
      <c r="E43" t="str">
        <f t="shared" si="0"/>
        <v>over budget</v>
      </c>
      <c r="G43" t="s">
        <v>3</v>
      </c>
      <c r="H43">
        <f>SUMIF($B$2:$B$51,G43,$C$2:$C$51)</f>
        <v>7464</v>
      </c>
    </row>
    <row r="44" spans="1:8" x14ac:dyDescent="0.3">
      <c r="A44" s="6">
        <v>44534</v>
      </c>
      <c r="B44" s="7" t="s">
        <v>5</v>
      </c>
      <c r="C44" s="9">
        <v>710</v>
      </c>
      <c r="D44" t="s">
        <v>34</v>
      </c>
      <c r="E44" t="str">
        <f t="shared" si="0"/>
        <v>within budget</v>
      </c>
      <c r="G44" t="s">
        <v>10</v>
      </c>
      <c r="H44">
        <f>SUMIF($B$2:$B$51,G44,$C$2:$C$51)</f>
        <v>5688</v>
      </c>
    </row>
    <row r="45" spans="1:8" x14ac:dyDescent="0.3">
      <c r="A45" s="4">
        <v>44537</v>
      </c>
      <c r="B45" s="5" t="s">
        <v>2</v>
      </c>
      <c r="C45" s="9">
        <v>2300</v>
      </c>
      <c r="D45" t="s">
        <v>34</v>
      </c>
      <c r="E45" t="str">
        <f t="shared" si="0"/>
        <v>over budget</v>
      </c>
      <c r="G45" t="s">
        <v>6</v>
      </c>
      <c r="H45">
        <f>SUMIF($B$2:$B$51,G45,$C$2:$C$51)</f>
        <v>3342</v>
      </c>
    </row>
    <row r="46" spans="1:8" x14ac:dyDescent="0.3">
      <c r="A46" s="4">
        <v>44539</v>
      </c>
      <c r="B46" s="5" t="s">
        <v>12</v>
      </c>
      <c r="C46" s="9">
        <v>12000</v>
      </c>
      <c r="D46" t="s">
        <v>35</v>
      </c>
      <c r="E46" t="str">
        <f t="shared" si="0"/>
        <v>over budget</v>
      </c>
      <c r="G46" t="s">
        <v>5</v>
      </c>
      <c r="H46">
        <f>SUMIF($B$2:$B$51,G46,$C$2:$C$51)</f>
        <v>3217</v>
      </c>
    </row>
    <row r="47" spans="1:8" x14ac:dyDescent="0.3">
      <c r="A47" s="4">
        <v>44545</v>
      </c>
      <c r="B47" s="7" t="s">
        <v>10</v>
      </c>
      <c r="C47" s="9">
        <v>1500</v>
      </c>
      <c r="D47" t="s">
        <v>35</v>
      </c>
      <c r="E47" t="str">
        <f t="shared" si="0"/>
        <v>within budget</v>
      </c>
      <c r="G47" t="s">
        <v>8</v>
      </c>
      <c r="H47">
        <f>SUMIF($B$2:$B$51,G47,$C$2:$C$51)</f>
        <v>2586</v>
      </c>
    </row>
    <row r="48" spans="1:8" ht="28.2" customHeight="1" x14ac:dyDescent="0.3">
      <c r="A48" s="4">
        <v>44547</v>
      </c>
      <c r="B48" s="5" t="s">
        <v>11</v>
      </c>
      <c r="C48" s="9">
        <v>470.63</v>
      </c>
      <c r="D48" t="s">
        <v>34</v>
      </c>
      <c r="E48" t="str">
        <f t="shared" si="0"/>
        <v>within budget</v>
      </c>
      <c r="G48" t="s">
        <v>7</v>
      </c>
      <c r="H48">
        <f>SUMIF($B$2:$B$51,G48,$C$2:$C$51)</f>
        <v>1857</v>
      </c>
    </row>
    <row r="49" spans="1:8" x14ac:dyDescent="0.3">
      <c r="A49" s="4">
        <v>44550</v>
      </c>
      <c r="B49" s="5" t="s">
        <v>7</v>
      </c>
      <c r="C49" s="9">
        <v>267</v>
      </c>
      <c r="D49" t="s">
        <v>35</v>
      </c>
      <c r="E49" t="str">
        <f t="shared" si="0"/>
        <v>within budget</v>
      </c>
      <c r="G49" t="s">
        <v>9</v>
      </c>
      <c r="H49">
        <f>SUMIF($B$2:$B$51,G49,$C$2:$C$51)</f>
        <v>1510.9099999999999</v>
      </c>
    </row>
    <row r="50" spans="1:8" x14ac:dyDescent="0.3">
      <c r="A50" s="4">
        <v>44553</v>
      </c>
      <c r="B50" s="5" t="s">
        <v>6</v>
      </c>
      <c r="C50" s="9">
        <v>640</v>
      </c>
      <c r="D50" t="s">
        <v>35</v>
      </c>
      <c r="E50" t="str">
        <f t="shared" si="0"/>
        <v>within budget</v>
      </c>
      <c r="G50" t="s">
        <v>11</v>
      </c>
      <c r="H50">
        <f>SUMIF($B$2:$B$51,G50,$C$2:$C$51)</f>
        <v>1411.26</v>
      </c>
    </row>
    <row r="51" spans="1:8" x14ac:dyDescent="0.3">
      <c r="A51" s="4">
        <v>44553</v>
      </c>
      <c r="B51" s="5" t="s">
        <v>5</v>
      </c>
      <c r="C51" s="9">
        <v>450</v>
      </c>
      <c r="D51" t="s">
        <v>34</v>
      </c>
      <c r="E51" t="str">
        <f t="shared" si="0"/>
        <v>within budget</v>
      </c>
    </row>
    <row r="52" spans="1:8" ht="31.2" x14ac:dyDescent="0.3">
      <c r="A52" s="2"/>
      <c r="C52" s="11">
        <f>SUM(C2:C51)</f>
        <v>57045.27</v>
      </c>
    </row>
    <row r="53" spans="1:8" ht="59.4" customHeight="1" x14ac:dyDescent="0.3">
      <c r="A53" s="1"/>
      <c r="G53" s="13" t="s">
        <v>20</v>
      </c>
    </row>
    <row r="55" spans="1:8" x14ac:dyDescent="0.3">
      <c r="B55" s="17" t="s">
        <v>25</v>
      </c>
      <c r="C55" t="s">
        <v>29</v>
      </c>
    </row>
    <row r="56" spans="1:8" x14ac:dyDescent="0.3">
      <c r="B56" s="18" t="s">
        <v>26</v>
      </c>
      <c r="C56" s="19">
        <v>17443.37</v>
      </c>
    </row>
    <row r="57" spans="1:8" x14ac:dyDescent="0.3">
      <c r="B57" s="18" t="s">
        <v>27</v>
      </c>
      <c r="C57" s="19">
        <v>18764.269999999997</v>
      </c>
    </row>
    <row r="58" spans="1:8" x14ac:dyDescent="0.3">
      <c r="B58" s="18" t="s">
        <v>28</v>
      </c>
      <c r="C58" s="19">
        <v>20837.63</v>
      </c>
    </row>
    <row r="59" spans="1:8" x14ac:dyDescent="0.3">
      <c r="B59" s="18" t="s">
        <v>24</v>
      </c>
      <c r="C59" s="19">
        <v>57045.270000000004</v>
      </c>
    </row>
    <row r="60" spans="1:8" x14ac:dyDescent="0.3">
      <c r="C60"/>
    </row>
    <row r="61" spans="1:8" x14ac:dyDescent="0.3">
      <c r="C61"/>
    </row>
    <row r="62" spans="1:8" x14ac:dyDescent="0.3">
      <c r="C62"/>
    </row>
    <row r="63" spans="1:8" x14ac:dyDescent="0.3">
      <c r="C63"/>
    </row>
    <row r="64" spans="1:8" x14ac:dyDescent="0.3">
      <c r="C64"/>
    </row>
    <row r="65" spans="3:9" x14ac:dyDescent="0.3">
      <c r="C65"/>
    </row>
    <row r="66" spans="3:9" x14ac:dyDescent="0.3">
      <c r="C66"/>
    </row>
    <row r="67" spans="3:9" x14ac:dyDescent="0.3">
      <c r="C67"/>
    </row>
    <row r="68" spans="3:9" x14ac:dyDescent="0.3">
      <c r="C68"/>
    </row>
    <row r="69" spans="3:9" ht="122.4" customHeight="1" x14ac:dyDescent="0.3">
      <c r="C69"/>
      <c r="G69" s="13" t="s">
        <v>21</v>
      </c>
      <c r="I69" s="13" t="s">
        <v>22</v>
      </c>
    </row>
    <row r="70" spans="3:9" ht="28.8" x14ac:dyDescent="0.3">
      <c r="C70"/>
      <c r="G70" s="13" t="s">
        <v>32</v>
      </c>
      <c r="I70" s="13" t="s">
        <v>33</v>
      </c>
    </row>
    <row r="71" spans="3:9" x14ac:dyDescent="0.3">
      <c r="C71"/>
    </row>
    <row r="72" spans="3:9" x14ac:dyDescent="0.3">
      <c r="C72"/>
    </row>
    <row r="73" spans="3:9" ht="43.2" x14ac:dyDescent="0.3">
      <c r="C73"/>
      <c r="G73" s="20" t="s">
        <v>23</v>
      </c>
    </row>
    <row r="74" spans="3:9" x14ac:dyDescent="0.3">
      <c r="C74"/>
    </row>
    <row r="75" spans="3:9" ht="291" customHeight="1" x14ac:dyDescent="0.3">
      <c r="C75"/>
      <c r="G75" s="20" t="s">
        <v>36</v>
      </c>
    </row>
    <row r="76" spans="3:9" x14ac:dyDescent="0.3">
      <c r="C76"/>
    </row>
    <row r="77" spans="3:9" x14ac:dyDescent="0.3">
      <c r="C77"/>
    </row>
    <row r="78" spans="3:9" x14ac:dyDescent="0.3">
      <c r="C78"/>
    </row>
    <row r="79" spans="3:9" x14ac:dyDescent="0.3">
      <c r="C79"/>
    </row>
    <row r="80" spans="3:9" x14ac:dyDescent="0.3">
      <c r="C80"/>
    </row>
    <row r="81" spans="3:3" x14ac:dyDescent="0.3">
      <c r="C81"/>
    </row>
    <row r="82" spans="3:3" x14ac:dyDescent="0.3">
      <c r="C82"/>
    </row>
    <row r="83" spans="3:3" x14ac:dyDescent="0.3">
      <c r="C83"/>
    </row>
    <row r="84" spans="3:3" x14ac:dyDescent="0.3">
      <c r="C84"/>
    </row>
    <row r="85" spans="3:3" x14ac:dyDescent="0.3">
      <c r="C85"/>
    </row>
    <row r="86" spans="3:3" x14ac:dyDescent="0.3">
      <c r="C86"/>
    </row>
    <row r="87" spans="3:3" x14ac:dyDescent="0.3">
      <c r="C87"/>
    </row>
    <row r="88" spans="3:3" x14ac:dyDescent="0.3">
      <c r="C88"/>
    </row>
    <row r="89" spans="3:3" x14ac:dyDescent="0.3">
      <c r="C89"/>
    </row>
    <row r="90" spans="3:3" x14ac:dyDescent="0.3">
      <c r="C90"/>
    </row>
    <row r="91" spans="3:3" x14ac:dyDescent="0.3">
      <c r="C91"/>
    </row>
    <row r="92" spans="3:3" x14ac:dyDescent="0.3">
      <c r="C92"/>
    </row>
    <row r="93" spans="3:3" x14ac:dyDescent="0.3">
      <c r="C93"/>
    </row>
    <row r="94" spans="3:3" x14ac:dyDescent="0.3">
      <c r="C94"/>
    </row>
    <row r="95" spans="3:3" x14ac:dyDescent="0.3">
      <c r="C95"/>
    </row>
    <row r="96" spans="3:3" x14ac:dyDescent="0.3">
      <c r="C96"/>
    </row>
  </sheetData>
  <dataConsolidate/>
  <phoneticPr fontId="7" type="noConversion"/>
  <pageMargins left="0.7" right="0.7" top="0.75" bottom="0.75" header="0.3" footer="0.3"/>
  <pageSetup paperSize="3" orientation="portrait" r:id="rId2"/>
  <headerFooter>
    <oddHeader>&amp;CANSWER</oddHeader>
  </headerFooter>
  <drawing r:id="rId3"/>
  <tableParts count="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workbookViewId="0">
      <selection activeCell="B9" sqref="B9"/>
    </sheetView>
  </sheetViews>
  <sheetFormatPr defaultRowHeight="14.4" x14ac:dyDescent="0.3"/>
  <cols>
    <col min="2" max="2" width="61.44140625" customWidth="1"/>
  </cols>
  <sheetData>
    <row r="1" spans="2:2" x14ac:dyDescent="0.3">
      <c r="B1" s="12" t="s">
        <v>15</v>
      </c>
    </row>
    <row r="2" spans="2:2" ht="39" customHeight="1" x14ac:dyDescent="0.3">
      <c r="B2" s="13" t="s">
        <v>16</v>
      </c>
    </row>
    <row r="3" spans="2:2" ht="25.2" customHeight="1" x14ac:dyDescent="0.3">
      <c r="B3" s="13" t="s">
        <v>17</v>
      </c>
    </row>
    <row r="4" spans="2:2" ht="37.200000000000003" customHeight="1" x14ac:dyDescent="0.3">
      <c r="B4" s="13" t="s">
        <v>18</v>
      </c>
    </row>
    <row r="5" spans="2:2" ht="41.4" customHeight="1" x14ac:dyDescent="0.3">
      <c r="B5" s="13" t="s">
        <v>19</v>
      </c>
    </row>
    <row r="6" spans="2:2" ht="32.4" customHeight="1" x14ac:dyDescent="0.3">
      <c r="B6" s="13" t="s">
        <v>20</v>
      </c>
    </row>
    <row r="7" spans="2:2" ht="51" customHeight="1" x14ac:dyDescent="0.3">
      <c r="B7" s="13" t="s">
        <v>21</v>
      </c>
    </row>
    <row r="8" spans="2:2" ht="42" customHeight="1" x14ac:dyDescent="0.3">
      <c r="B8" s="13" t="s">
        <v>22</v>
      </c>
    </row>
    <row r="9" spans="2:2" ht="31.2" customHeight="1" x14ac:dyDescent="0.3">
      <c r="B9" s="13" t="s">
        <v>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1E979E-7157-436E-AD2C-A5450463E4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Expense</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saurabh bharti</cp:lastModifiedBy>
  <dcterms:created xsi:type="dcterms:W3CDTF">2015-06-05T18:17:20Z</dcterms:created>
  <dcterms:modified xsi:type="dcterms:W3CDTF">2024-11-06T10:15:40Z</dcterms:modified>
</cp:coreProperties>
</file>