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ha\OneDrive\Desktop\"/>
    </mc:Choice>
  </mc:AlternateContent>
  <xr:revisionPtr revIDLastSave="0" documentId="13_ncr:1_{CC8B174F-9C42-4C43-A2F0-3A81371511E5}" xr6:coauthVersionLast="47" xr6:coauthVersionMax="47" xr10:uidLastSave="{00000000-0000-0000-0000-000000000000}"/>
  <bookViews>
    <workbookView xWindow="-108" yWindow="-108" windowWidth="23256" windowHeight="12576" activeTab="6" xr2:uid="{E20DDA8D-55AA-4AF5-809C-8D6598628708}"/>
  </bookViews>
  <sheets>
    <sheet name="Near Daily" sheetId="1" r:id="rId1"/>
    <sheet name="Near Weekly" sheetId="2" r:id="rId2"/>
    <sheet name="Near Monthly" sheetId="3" r:id="rId3"/>
    <sheet name="Next Daily" sheetId="4" r:id="rId4"/>
    <sheet name="Next Weekly" sheetId="6" r:id="rId5"/>
    <sheet name="Next Monthly" sheetId="7" r:id="rId6"/>
    <sheet name="Far Daily" sheetId="8" r:id="rId7"/>
    <sheet name="Far Weekly" sheetId="10" r:id="rId8"/>
    <sheet name="Far Monthly" sheetId="11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3" i="10" l="1"/>
  <c r="AL12" i="10"/>
  <c r="AL11" i="10"/>
  <c r="AL10" i="10"/>
  <c r="AL9" i="10"/>
  <c r="AL8" i="10"/>
  <c r="AL7" i="10"/>
  <c r="AL6" i="10"/>
  <c r="AL5" i="10"/>
  <c r="AL4" i="10"/>
  <c r="AL3" i="10"/>
  <c r="AL2" i="10"/>
  <c r="H13" i="11"/>
  <c r="J13" i="11" s="1"/>
  <c r="F13" i="11"/>
  <c r="H12" i="11"/>
  <c r="J12" i="11" s="1"/>
  <c r="F12" i="11"/>
  <c r="H11" i="11"/>
  <c r="J11" i="11" s="1"/>
  <c r="F11" i="11"/>
  <c r="H10" i="11"/>
  <c r="J10" i="11" s="1"/>
  <c r="F10" i="11"/>
  <c r="H9" i="11"/>
  <c r="J9" i="11" s="1"/>
  <c r="F9" i="11"/>
  <c r="H8" i="11"/>
  <c r="J8" i="11" s="1"/>
  <c r="F8" i="11"/>
  <c r="H7" i="11"/>
  <c r="I7" i="11" s="1"/>
  <c r="F7" i="11"/>
  <c r="H6" i="11"/>
  <c r="J6" i="11" s="1"/>
  <c r="F6" i="11"/>
  <c r="H5" i="11"/>
  <c r="J5" i="11" s="1"/>
  <c r="F5" i="11"/>
  <c r="H4" i="11"/>
  <c r="J4" i="11" s="1"/>
  <c r="F4" i="11"/>
  <c r="H3" i="11"/>
  <c r="I3" i="11" s="1"/>
  <c r="J3" i="11" s="1"/>
  <c r="F3" i="11"/>
  <c r="I53" i="2"/>
  <c r="H53" i="2"/>
  <c r="F53" i="2"/>
  <c r="H5" i="10"/>
  <c r="I5" i="10" s="1"/>
  <c r="F5" i="10"/>
  <c r="H4" i="10"/>
  <c r="I4" i="10" s="1"/>
  <c r="F4" i="10"/>
  <c r="H3" i="10"/>
  <c r="I3" i="10" s="1"/>
  <c r="F3" i="10"/>
  <c r="H205" i="10"/>
  <c r="J205" i="10" s="1"/>
  <c r="F205" i="10"/>
  <c r="H52" i="10"/>
  <c r="I52" i="10" s="1"/>
  <c r="F52" i="10"/>
  <c r="H51" i="10"/>
  <c r="I51" i="10" s="1"/>
  <c r="F51" i="10"/>
  <c r="H50" i="10"/>
  <c r="I50" i="10" s="1"/>
  <c r="F50" i="10"/>
  <c r="H49" i="10"/>
  <c r="I49" i="10" s="1"/>
  <c r="F49" i="10"/>
  <c r="H48" i="10"/>
  <c r="I48" i="10" s="1"/>
  <c r="F48" i="10"/>
  <c r="H47" i="10"/>
  <c r="I47" i="10" s="1"/>
  <c r="F47" i="10"/>
  <c r="H46" i="10"/>
  <c r="I46" i="10" s="1"/>
  <c r="F46" i="10"/>
  <c r="H45" i="10"/>
  <c r="I45" i="10" s="1"/>
  <c r="F45" i="10"/>
  <c r="H44" i="10"/>
  <c r="I44" i="10" s="1"/>
  <c r="F44" i="10"/>
  <c r="H43" i="10"/>
  <c r="I43" i="10" s="1"/>
  <c r="F43" i="10"/>
  <c r="H42" i="10"/>
  <c r="I42" i="10" s="1"/>
  <c r="F42" i="10"/>
  <c r="H41" i="10"/>
  <c r="I41" i="10" s="1"/>
  <c r="F41" i="10"/>
  <c r="H40" i="10"/>
  <c r="I40" i="10" s="1"/>
  <c r="F40" i="10"/>
  <c r="H39" i="10"/>
  <c r="I39" i="10" s="1"/>
  <c r="F39" i="10"/>
  <c r="H38" i="10"/>
  <c r="I38" i="10" s="1"/>
  <c r="F38" i="10"/>
  <c r="H37" i="10"/>
  <c r="I37" i="10" s="1"/>
  <c r="F37" i="10"/>
  <c r="H36" i="10"/>
  <c r="I36" i="10" s="1"/>
  <c r="F36" i="10"/>
  <c r="H35" i="10"/>
  <c r="I35" i="10" s="1"/>
  <c r="F35" i="10"/>
  <c r="H34" i="10"/>
  <c r="I34" i="10" s="1"/>
  <c r="F34" i="10"/>
  <c r="H33" i="10"/>
  <c r="I33" i="10" s="1"/>
  <c r="F33" i="10"/>
  <c r="H32" i="10"/>
  <c r="I32" i="10" s="1"/>
  <c r="F32" i="10"/>
  <c r="H31" i="10"/>
  <c r="I31" i="10" s="1"/>
  <c r="F31" i="10"/>
  <c r="H30" i="10"/>
  <c r="I30" i="10" s="1"/>
  <c r="F30" i="10"/>
  <c r="H29" i="10"/>
  <c r="I29" i="10" s="1"/>
  <c r="F29" i="10"/>
  <c r="H28" i="10"/>
  <c r="I28" i="10" s="1"/>
  <c r="F28" i="10"/>
  <c r="H27" i="10"/>
  <c r="I27" i="10" s="1"/>
  <c r="F27" i="10"/>
  <c r="H26" i="10"/>
  <c r="I26" i="10" s="1"/>
  <c r="F26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I227" i="8"/>
  <c r="H227" i="8"/>
  <c r="H226" i="8"/>
  <c r="I226" i="8" s="1"/>
  <c r="H225" i="8"/>
  <c r="I225" i="8" s="1"/>
  <c r="H224" i="8"/>
  <c r="I224" i="8" s="1"/>
  <c r="H223" i="8"/>
  <c r="I223" i="8" s="1"/>
  <c r="H222" i="8"/>
  <c r="I222" i="8" s="1"/>
  <c r="H221" i="8"/>
  <c r="I221" i="8" s="1"/>
  <c r="H220" i="8"/>
  <c r="I220" i="8" s="1"/>
  <c r="I219" i="8"/>
  <c r="H219" i="8"/>
  <c r="H218" i="8"/>
  <c r="I218" i="8" s="1"/>
  <c r="I217" i="8"/>
  <c r="H217" i="8"/>
  <c r="H216" i="8"/>
  <c r="I216" i="8" s="1"/>
  <c r="H215" i="8"/>
  <c r="I215" i="8" s="1"/>
  <c r="H214" i="8"/>
  <c r="I214" i="8" s="1"/>
  <c r="H213" i="8"/>
  <c r="I213" i="8" s="1"/>
  <c r="H212" i="8"/>
  <c r="I212" i="8" s="1"/>
  <c r="I211" i="8"/>
  <c r="H211" i="8"/>
  <c r="H210" i="8"/>
  <c r="I210" i="8" s="1"/>
  <c r="H209" i="8"/>
  <c r="I209" i="8" s="1"/>
  <c r="H208" i="8"/>
  <c r="I208" i="8" s="1"/>
  <c r="I207" i="8"/>
  <c r="H207" i="8"/>
  <c r="H206" i="8"/>
  <c r="I206" i="8" s="1"/>
  <c r="H205" i="8"/>
  <c r="I205" i="8" s="1"/>
  <c r="H204" i="8"/>
  <c r="I204" i="8" s="1"/>
  <c r="I203" i="8"/>
  <c r="H203" i="8"/>
  <c r="H202" i="8"/>
  <c r="I202" i="8" s="1"/>
  <c r="I201" i="8"/>
  <c r="H201" i="8"/>
  <c r="H200" i="8"/>
  <c r="I200" i="8" s="1"/>
  <c r="H199" i="8"/>
  <c r="I199" i="8" s="1"/>
  <c r="H198" i="8"/>
  <c r="I198" i="8" s="1"/>
  <c r="H197" i="8"/>
  <c r="I197" i="8" s="1"/>
  <c r="H196" i="8"/>
  <c r="I196" i="8" s="1"/>
  <c r="I195" i="8"/>
  <c r="H195" i="8"/>
  <c r="H194" i="8"/>
  <c r="I194" i="8" s="1"/>
  <c r="H193" i="8"/>
  <c r="I193" i="8" s="1"/>
  <c r="H192" i="8"/>
  <c r="I192" i="8" s="1"/>
  <c r="I191" i="8"/>
  <c r="H191" i="8"/>
  <c r="H190" i="8"/>
  <c r="I190" i="8" s="1"/>
  <c r="H189" i="8"/>
  <c r="I189" i="8" s="1"/>
  <c r="H188" i="8"/>
  <c r="I188" i="8" s="1"/>
  <c r="I187" i="8"/>
  <c r="H187" i="8"/>
  <c r="H186" i="8"/>
  <c r="I186" i="8" s="1"/>
  <c r="I185" i="8"/>
  <c r="H185" i="8"/>
  <c r="H184" i="8"/>
  <c r="I184" i="8" s="1"/>
  <c r="H183" i="8"/>
  <c r="I183" i="8" s="1"/>
  <c r="H182" i="8"/>
  <c r="I182" i="8" s="1"/>
  <c r="H181" i="8"/>
  <c r="I181" i="8" s="1"/>
  <c r="H180" i="8"/>
  <c r="I180" i="8" s="1"/>
  <c r="I179" i="8"/>
  <c r="H179" i="8"/>
  <c r="H178" i="8"/>
  <c r="I178" i="8" s="1"/>
  <c r="H177" i="8"/>
  <c r="I177" i="8" s="1"/>
  <c r="H176" i="8"/>
  <c r="I176" i="8" s="1"/>
  <c r="I175" i="8"/>
  <c r="H175" i="8"/>
  <c r="H174" i="8"/>
  <c r="I174" i="8" s="1"/>
  <c r="H173" i="8"/>
  <c r="I173" i="8" s="1"/>
  <c r="H172" i="8"/>
  <c r="I172" i="8" s="1"/>
  <c r="I171" i="8"/>
  <c r="H171" i="8"/>
  <c r="H170" i="8"/>
  <c r="I170" i="8" s="1"/>
  <c r="I169" i="8"/>
  <c r="H169" i="8"/>
  <c r="H168" i="8"/>
  <c r="I168" i="8" s="1"/>
  <c r="H167" i="8"/>
  <c r="I167" i="8" s="1"/>
  <c r="H166" i="8"/>
  <c r="I166" i="8" s="1"/>
  <c r="H165" i="8"/>
  <c r="I165" i="8" s="1"/>
  <c r="H164" i="8"/>
  <c r="I164" i="8" s="1"/>
  <c r="I163" i="8"/>
  <c r="H163" i="8"/>
  <c r="H162" i="8"/>
  <c r="I162" i="8" s="1"/>
  <c r="H161" i="8"/>
  <c r="I161" i="8" s="1"/>
  <c r="H160" i="8"/>
  <c r="I160" i="8" s="1"/>
  <c r="I159" i="8"/>
  <c r="H159" i="8"/>
  <c r="H158" i="8"/>
  <c r="I158" i="8" s="1"/>
  <c r="H157" i="8"/>
  <c r="I157" i="8" s="1"/>
  <c r="H156" i="8"/>
  <c r="I156" i="8" s="1"/>
  <c r="I155" i="8"/>
  <c r="H155" i="8"/>
  <c r="H154" i="8"/>
  <c r="I154" i="8" s="1"/>
  <c r="I153" i="8"/>
  <c r="H153" i="8"/>
  <c r="H152" i="8"/>
  <c r="I152" i="8" s="1"/>
  <c r="H151" i="8"/>
  <c r="I151" i="8" s="1"/>
  <c r="H150" i="8"/>
  <c r="I150" i="8" s="1"/>
  <c r="H149" i="8"/>
  <c r="I149" i="8" s="1"/>
  <c r="H148" i="8"/>
  <c r="I148" i="8" s="1"/>
  <c r="I147" i="8"/>
  <c r="H147" i="8"/>
  <c r="H146" i="8"/>
  <c r="I146" i="8" s="1"/>
  <c r="H145" i="8"/>
  <c r="I145" i="8" s="1"/>
  <c r="H144" i="8"/>
  <c r="I144" i="8" s="1"/>
  <c r="I143" i="8"/>
  <c r="H143" i="8"/>
  <c r="H142" i="8"/>
  <c r="I142" i="8" s="1"/>
  <c r="H141" i="8"/>
  <c r="I141" i="8" s="1"/>
  <c r="H140" i="8"/>
  <c r="I140" i="8" s="1"/>
  <c r="I139" i="8"/>
  <c r="H139" i="8"/>
  <c r="H138" i="8"/>
  <c r="I138" i="8" s="1"/>
  <c r="I137" i="8"/>
  <c r="H137" i="8"/>
  <c r="H136" i="8"/>
  <c r="I136" i="8" s="1"/>
  <c r="H135" i="8"/>
  <c r="I135" i="8" s="1"/>
  <c r="H134" i="8"/>
  <c r="I134" i="8" s="1"/>
  <c r="H133" i="8"/>
  <c r="I133" i="8" s="1"/>
  <c r="H132" i="8"/>
  <c r="I132" i="8" s="1"/>
  <c r="I131" i="8"/>
  <c r="H131" i="8"/>
  <c r="H130" i="8"/>
  <c r="I130" i="8" s="1"/>
  <c r="H129" i="8"/>
  <c r="I129" i="8" s="1"/>
  <c r="H128" i="8"/>
  <c r="I128" i="8" s="1"/>
  <c r="H127" i="8"/>
  <c r="I127" i="8" s="1"/>
  <c r="H126" i="8"/>
  <c r="I126" i="8" s="1"/>
  <c r="I125" i="8"/>
  <c r="H125" i="8"/>
  <c r="H124" i="8"/>
  <c r="I124" i="8" s="1"/>
  <c r="H123" i="8"/>
  <c r="I123" i="8" s="1"/>
  <c r="H122" i="8"/>
  <c r="I122" i="8" s="1"/>
  <c r="H121" i="8"/>
  <c r="I121" i="8" s="1"/>
  <c r="H120" i="8"/>
  <c r="I120" i="8" s="1"/>
  <c r="I119" i="8"/>
  <c r="H119" i="8"/>
  <c r="H118" i="8"/>
  <c r="I118" i="8" s="1"/>
  <c r="H117" i="8"/>
  <c r="I117" i="8" s="1"/>
  <c r="I116" i="8"/>
  <c r="H116" i="8"/>
  <c r="I115" i="8"/>
  <c r="H115" i="8"/>
  <c r="H114" i="8"/>
  <c r="I114" i="8" s="1"/>
  <c r="I113" i="8"/>
  <c r="H113" i="8"/>
  <c r="H112" i="8"/>
  <c r="I112" i="8" s="1"/>
  <c r="H111" i="8"/>
  <c r="I111" i="8" s="1"/>
  <c r="H110" i="8"/>
  <c r="I110" i="8" s="1"/>
  <c r="H109" i="8"/>
  <c r="I109" i="8" s="1"/>
  <c r="H108" i="8"/>
  <c r="I108" i="8" s="1"/>
  <c r="I107" i="8"/>
  <c r="H107" i="8"/>
  <c r="H106" i="8"/>
  <c r="I106" i="8" s="1"/>
  <c r="H105" i="8"/>
  <c r="I105" i="8" s="1"/>
  <c r="I104" i="8"/>
  <c r="H104" i="8"/>
  <c r="I103" i="8"/>
  <c r="H103" i="8"/>
  <c r="H102" i="8"/>
  <c r="I102" i="8" s="1"/>
  <c r="I101" i="8"/>
  <c r="H101" i="8"/>
  <c r="I100" i="8"/>
  <c r="H100" i="8"/>
  <c r="H99" i="8"/>
  <c r="I99" i="8" s="1"/>
  <c r="H98" i="8"/>
  <c r="I98" i="8" s="1"/>
  <c r="I97" i="8"/>
  <c r="H97" i="8"/>
  <c r="H96" i="8"/>
  <c r="I96" i="8" s="1"/>
  <c r="I95" i="8"/>
  <c r="H95" i="8"/>
  <c r="H94" i="8"/>
  <c r="I94" i="8" s="1"/>
  <c r="H93" i="8"/>
  <c r="I93" i="8" s="1"/>
  <c r="I92" i="8"/>
  <c r="H92" i="8"/>
  <c r="I91" i="8"/>
  <c r="H91" i="8"/>
  <c r="H90" i="8"/>
  <c r="I90" i="8" s="1"/>
  <c r="I89" i="8"/>
  <c r="H89" i="8"/>
  <c r="I88" i="8"/>
  <c r="H88" i="8"/>
  <c r="H87" i="8"/>
  <c r="I87" i="8" s="1"/>
  <c r="H86" i="8"/>
  <c r="I86" i="8" s="1"/>
  <c r="I85" i="8"/>
  <c r="H85" i="8"/>
  <c r="H84" i="8"/>
  <c r="I84" i="8" s="1"/>
  <c r="I83" i="8"/>
  <c r="H83" i="8"/>
  <c r="H82" i="8"/>
  <c r="I82" i="8" s="1"/>
  <c r="H81" i="8"/>
  <c r="I81" i="8" s="1"/>
  <c r="H80" i="8"/>
  <c r="I80" i="8" s="1"/>
  <c r="H79" i="8"/>
  <c r="I79" i="8" s="1"/>
  <c r="H78" i="8"/>
  <c r="I78" i="8" s="1"/>
  <c r="I77" i="8"/>
  <c r="H77" i="8"/>
  <c r="H76" i="8"/>
  <c r="I76" i="8" s="1"/>
  <c r="H75" i="8"/>
  <c r="I75" i="8" s="1"/>
  <c r="H74" i="8"/>
  <c r="I74" i="8" s="1"/>
  <c r="H73" i="8"/>
  <c r="I73" i="8" s="1"/>
  <c r="H72" i="8"/>
  <c r="I72" i="8" s="1"/>
  <c r="I71" i="8"/>
  <c r="H71" i="8"/>
  <c r="H70" i="8"/>
  <c r="I70" i="8" s="1"/>
  <c r="H69" i="8"/>
  <c r="I69" i="8" s="1"/>
  <c r="H68" i="8"/>
  <c r="I68" i="8" s="1"/>
  <c r="H67" i="8"/>
  <c r="I67" i="8" s="1"/>
  <c r="H66" i="8"/>
  <c r="I66" i="8" s="1"/>
  <c r="I65" i="8"/>
  <c r="H65" i="8"/>
  <c r="H64" i="8"/>
  <c r="I64" i="8" s="1"/>
  <c r="H63" i="8"/>
  <c r="I63" i="8" s="1"/>
  <c r="H62" i="8"/>
  <c r="I62" i="8" s="1"/>
  <c r="I61" i="8"/>
  <c r="H61" i="8"/>
  <c r="H60" i="8"/>
  <c r="I60" i="8" s="1"/>
  <c r="I59" i="8"/>
  <c r="H59" i="8"/>
  <c r="H58" i="8"/>
  <c r="I58" i="8" s="1"/>
  <c r="H57" i="8"/>
  <c r="I57" i="8" s="1"/>
  <c r="H56" i="8"/>
  <c r="I56" i="8" s="1"/>
  <c r="H55" i="8"/>
  <c r="I55" i="8" s="1"/>
  <c r="H54" i="8"/>
  <c r="I54" i="8" s="1"/>
  <c r="H53" i="8"/>
  <c r="I53" i="8" s="1"/>
  <c r="H52" i="8"/>
  <c r="I52" i="8" s="1"/>
  <c r="H51" i="8"/>
  <c r="I51" i="8" s="1"/>
  <c r="H50" i="8"/>
  <c r="I50" i="8" s="1"/>
  <c r="H49" i="8"/>
  <c r="I49" i="8" s="1"/>
  <c r="H48" i="8"/>
  <c r="I48" i="8" s="1"/>
  <c r="H47" i="8"/>
  <c r="I47" i="8" s="1"/>
  <c r="H46" i="8"/>
  <c r="I46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7" i="8"/>
  <c r="I37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I19" i="8"/>
  <c r="H19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I12" i="8"/>
  <c r="H12" i="8"/>
  <c r="H11" i="8"/>
  <c r="I11" i="8" s="1"/>
  <c r="H10" i="8"/>
  <c r="I10" i="8" s="1"/>
  <c r="H9" i="8"/>
  <c r="I9" i="8" s="1"/>
  <c r="H8" i="8"/>
  <c r="I8" i="8" s="1"/>
  <c r="H7" i="8"/>
  <c r="H6" i="8"/>
  <c r="I6" i="8" s="1"/>
  <c r="H5" i="8"/>
  <c r="I5" i="8" s="1"/>
  <c r="H4" i="8"/>
  <c r="I4" i="8" s="1"/>
  <c r="H3" i="8"/>
  <c r="F3" i="8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I19" i="4" s="1"/>
  <c r="H20" i="4"/>
  <c r="I20" i="4" s="1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13" i="7"/>
  <c r="J13" i="7" s="1"/>
  <c r="F13" i="7"/>
  <c r="H12" i="7"/>
  <c r="J12" i="7" s="1"/>
  <c r="F12" i="7"/>
  <c r="H11" i="7"/>
  <c r="J11" i="7" s="1"/>
  <c r="F11" i="7"/>
  <c r="H10" i="7"/>
  <c r="J10" i="7" s="1"/>
  <c r="F10" i="7"/>
  <c r="J9" i="7"/>
  <c r="I9" i="7"/>
  <c r="H9" i="7"/>
  <c r="F9" i="7"/>
  <c r="I8" i="7"/>
  <c r="H8" i="7"/>
  <c r="J8" i="7" s="1"/>
  <c r="F8" i="7"/>
  <c r="H7" i="7"/>
  <c r="J7" i="7" s="1"/>
  <c r="F7" i="7"/>
  <c r="H6" i="7"/>
  <c r="J6" i="7" s="1"/>
  <c r="F6" i="7"/>
  <c r="H5" i="7"/>
  <c r="J5" i="7" s="1"/>
  <c r="F5" i="7"/>
  <c r="J4" i="7"/>
  <c r="I4" i="7"/>
  <c r="H4" i="7"/>
  <c r="F4" i="7"/>
  <c r="H3" i="7"/>
  <c r="I3" i="7" s="1"/>
  <c r="J3" i="7" s="1"/>
  <c r="F3" i="7"/>
  <c r="H205" i="6"/>
  <c r="J205" i="6" s="1"/>
  <c r="F205" i="6"/>
  <c r="I52" i="6"/>
  <c r="H52" i="6"/>
  <c r="F52" i="6"/>
  <c r="H51" i="6"/>
  <c r="I51" i="6" s="1"/>
  <c r="F51" i="6"/>
  <c r="I50" i="6"/>
  <c r="H50" i="6"/>
  <c r="F50" i="6"/>
  <c r="H49" i="6"/>
  <c r="I49" i="6" s="1"/>
  <c r="F49" i="6"/>
  <c r="I48" i="6"/>
  <c r="H48" i="6"/>
  <c r="F48" i="6"/>
  <c r="H47" i="6"/>
  <c r="I47" i="6" s="1"/>
  <c r="F47" i="6"/>
  <c r="H46" i="6"/>
  <c r="I46" i="6" s="1"/>
  <c r="F46" i="6"/>
  <c r="I45" i="6"/>
  <c r="H45" i="6"/>
  <c r="F45" i="6"/>
  <c r="I44" i="6"/>
  <c r="H44" i="6"/>
  <c r="F44" i="6"/>
  <c r="H43" i="6"/>
  <c r="I43" i="6" s="1"/>
  <c r="F43" i="6"/>
  <c r="I42" i="6"/>
  <c r="H42" i="6"/>
  <c r="F42" i="6"/>
  <c r="H41" i="6"/>
  <c r="I41" i="6" s="1"/>
  <c r="F41" i="6"/>
  <c r="I40" i="6"/>
  <c r="H40" i="6"/>
  <c r="F40" i="6"/>
  <c r="H39" i="6"/>
  <c r="I39" i="6" s="1"/>
  <c r="F39" i="6"/>
  <c r="H38" i="6"/>
  <c r="I38" i="6" s="1"/>
  <c r="F38" i="6"/>
  <c r="I37" i="6"/>
  <c r="H37" i="6"/>
  <c r="F37" i="6"/>
  <c r="I36" i="6"/>
  <c r="H36" i="6"/>
  <c r="F36" i="6"/>
  <c r="H35" i="6"/>
  <c r="I35" i="6" s="1"/>
  <c r="F35" i="6"/>
  <c r="I34" i="6"/>
  <c r="H34" i="6"/>
  <c r="F34" i="6"/>
  <c r="H33" i="6"/>
  <c r="I33" i="6" s="1"/>
  <c r="F33" i="6"/>
  <c r="I32" i="6"/>
  <c r="H32" i="6"/>
  <c r="F32" i="6"/>
  <c r="H31" i="6"/>
  <c r="I31" i="6" s="1"/>
  <c r="F31" i="6"/>
  <c r="H30" i="6"/>
  <c r="I30" i="6" s="1"/>
  <c r="F30" i="6"/>
  <c r="I29" i="6"/>
  <c r="H29" i="6"/>
  <c r="F29" i="6"/>
  <c r="I28" i="6"/>
  <c r="H28" i="6"/>
  <c r="F28" i="6"/>
  <c r="H27" i="6"/>
  <c r="I27" i="6" s="1"/>
  <c r="F27" i="6"/>
  <c r="I26" i="6"/>
  <c r="H26" i="6"/>
  <c r="F26" i="6"/>
  <c r="H25" i="6"/>
  <c r="I25" i="6" s="1"/>
  <c r="F25" i="6"/>
  <c r="I24" i="6"/>
  <c r="H24" i="6"/>
  <c r="F24" i="6"/>
  <c r="H23" i="6"/>
  <c r="I23" i="6" s="1"/>
  <c r="F23" i="6"/>
  <c r="H22" i="6"/>
  <c r="I22" i="6" s="1"/>
  <c r="F22" i="6"/>
  <c r="I21" i="6"/>
  <c r="H21" i="6"/>
  <c r="F21" i="6"/>
  <c r="H20" i="6"/>
  <c r="I20" i="6" s="1"/>
  <c r="F20" i="6"/>
  <c r="H19" i="6"/>
  <c r="I19" i="6" s="1"/>
  <c r="F19" i="6"/>
  <c r="H18" i="6"/>
  <c r="I18" i="6" s="1"/>
  <c r="F18" i="6"/>
  <c r="H17" i="6"/>
  <c r="I17" i="6" s="1"/>
  <c r="F17" i="6"/>
  <c r="H16" i="6"/>
  <c r="I16" i="6" s="1"/>
  <c r="F16" i="6"/>
  <c r="H15" i="6"/>
  <c r="I15" i="6" s="1"/>
  <c r="F15" i="6"/>
  <c r="H14" i="6"/>
  <c r="I14" i="6" s="1"/>
  <c r="F14" i="6"/>
  <c r="H13" i="6"/>
  <c r="I13" i="6" s="1"/>
  <c r="F13" i="6"/>
  <c r="H12" i="6"/>
  <c r="I12" i="6" s="1"/>
  <c r="F12" i="6"/>
  <c r="H11" i="6"/>
  <c r="I11" i="6" s="1"/>
  <c r="F11" i="6"/>
  <c r="I10" i="6"/>
  <c r="H10" i="6"/>
  <c r="F10" i="6"/>
  <c r="H9" i="6"/>
  <c r="I9" i="6" s="1"/>
  <c r="F9" i="6"/>
  <c r="I8" i="6"/>
  <c r="H8" i="6"/>
  <c r="F8" i="6"/>
  <c r="I7" i="6"/>
  <c r="H7" i="6"/>
  <c r="F7" i="6"/>
  <c r="H6" i="6"/>
  <c r="Q7" i="6" s="1"/>
  <c r="F6" i="6"/>
  <c r="H5" i="6"/>
  <c r="I5" i="6" s="1"/>
  <c r="F5" i="6"/>
  <c r="H4" i="6"/>
  <c r="I4" i="6" s="1"/>
  <c r="F4" i="6"/>
  <c r="H3" i="6"/>
  <c r="Q4" i="6" s="1"/>
  <c r="F3" i="6"/>
  <c r="H3" i="4"/>
  <c r="F3" i="4"/>
  <c r="F4" i="3"/>
  <c r="F5" i="3"/>
  <c r="F6" i="3"/>
  <c r="F7" i="3"/>
  <c r="F8" i="3"/>
  <c r="F9" i="3"/>
  <c r="F10" i="3"/>
  <c r="F11" i="3"/>
  <c r="F12" i="3"/>
  <c r="F13" i="3"/>
  <c r="F3" i="3"/>
  <c r="H13" i="3"/>
  <c r="I13" i="3" s="1"/>
  <c r="J13" i="3" s="1"/>
  <c r="H12" i="3"/>
  <c r="I12" i="3" s="1"/>
  <c r="J12" i="3" s="1"/>
  <c r="H11" i="3"/>
  <c r="I11" i="3" s="1"/>
  <c r="J11" i="3" s="1"/>
  <c r="H10" i="3"/>
  <c r="I10" i="3" s="1"/>
  <c r="J10" i="3" s="1"/>
  <c r="H9" i="3"/>
  <c r="I9" i="3" s="1"/>
  <c r="J9" i="3" s="1"/>
  <c r="H8" i="3"/>
  <c r="I8" i="3" s="1"/>
  <c r="J8" i="3" s="1"/>
  <c r="H7" i="3"/>
  <c r="I7" i="3" s="1"/>
  <c r="J7" i="3" s="1"/>
  <c r="H6" i="3"/>
  <c r="I6" i="3" s="1"/>
  <c r="J6" i="3" s="1"/>
  <c r="H5" i="3"/>
  <c r="I5" i="3" s="1"/>
  <c r="J5" i="3" s="1"/>
  <c r="H4" i="3"/>
  <c r="I4" i="3" s="1"/>
  <c r="J4" i="3" s="1"/>
  <c r="H3" i="3"/>
  <c r="I3" i="3" s="1"/>
  <c r="J3" i="3" s="1"/>
  <c r="I17" i="2"/>
  <c r="I18" i="2"/>
  <c r="I25" i="2"/>
  <c r="H3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H18" i="2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" i="2"/>
  <c r="Q4" i="1"/>
  <c r="I4" i="1"/>
  <c r="I5" i="1"/>
  <c r="I6" i="1"/>
  <c r="I7" i="1"/>
  <c r="I8" i="1"/>
  <c r="I9" i="1"/>
  <c r="I10" i="1"/>
  <c r="I11" i="1"/>
  <c r="I12" i="1"/>
  <c r="I1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3" i="1"/>
  <c r="H226" i="1"/>
  <c r="H227" i="1"/>
  <c r="H225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12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199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86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73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60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47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34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21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08" i="1"/>
  <c r="H96" i="1"/>
  <c r="H97" i="1"/>
  <c r="H98" i="1"/>
  <c r="H99" i="1"/>
  <c r="H100" i="1"/>
  <c r="H101" i="1"/>
  <c r="H102" i="1"/>
  <c r="H103" i="1"/>
  <c r="H104" i="1"/>
  <c r="H105" i="1"/>
  <c r="H106" i="1"/>
  <c r="H107" i="1"/>
  <c r="H95" i="1"/>
  <c r="H83" i="1"/>
  <c r="H84" i="1"/>
  <c r="H85" i="1"/>
  <c r="H86" i="1"/>
  <c r="H87" i="1"/>
  <c r="H88" i="1"/>
  <c r="H89" i="1"/>
  <c r="H90" i="1"/>
  <c r="H91" i="1"/>
  <c r="H92" i="1"/>
  <c r="H93" i="1"/>
  <c r="H94" i="1"/>
  <c r="H82" i="1"/>
  <c r="H70" i="1"/>
  <c r="H71" i="1"/>
  <c r="H72" i="1"/>
  <c r="H73" i="1"/>
  <c r="H74" i="1"/>
  <c r="H75" i="1"/>
  <c r="H76" i="1"/>
  <c r="H77" i="1"/>
  <c r="H78" i="1"/>
  <c r="H79" i="1"/>
  <c r="H80" i="1"/>
  <c r="H81" i="1"/>
  <c r="H69" i="1"/>
  <c r="H57" i="1"/>
  <c r="H58" i="1"/>
  <c r="H59" i="1"/>
  <c r="H60" i="1"/>
  <c r="H61" i="1"/>
  <c r="H62" i="1"/>
  <c r="H63" i="1"/>
  <c r="H64" i="1"/>
  <c r="H65" i="1"/>
  <c r="H66" i="1"/>
  <c r="H67" i="1"/>
  <c r="H68" i="1"/>
  <c r="H56" i="1"/>
  <c r="H44" i="1"/>
  <c r="H45" i="1"/>
  <c r="H46" i="1"/>
  <c r="H47" i="1"/>
  <c r="H48" i="1"/>
  <c r="H49" i="1"/>
  <c r="H50" i="1"/>
  <c r="H51" i="1"/>
  <c r="H52" i="1"/>
  <c r="H53" i="1"/>
  <c r="H54" i="1"/>
  <c r="H55" i="1"/>
  <c r="H43" i="1"/>
  <c r="H31" i="1"/>
  <c r="H32" i="1"/>
  <c r="H33" i="1"/>
  <c r="H34" i="1"/>
  <c r="H35" i="1"/>
  <c r="H36" i="1"/>
  <c r="H37" i="1"/>
  <c r="H38" i="1"/>
  <c r="H39" i="1"/>
  <c r="H40" i="1"/>
  <c r="H41" i="1"/>
  <c r="H42" i="1"/>
  <c r="H30" i="1"/>
  <c r="H18" i="1"/>
  <c r="H19" i="1"/>
  <c r="H20" i="1"/>
  <c r="H21" i="1"/>
  <c r="H22" i="1"/>
  <c r="H23" i="1"/>
  <c r="H24" i="1"/>
  <c r="H25" i="1"/>
  <c r="H26" i="1"/>
  <c r="H27" i="1"/>
  <c r="H28" i="1"/>
  <c r="H29" i="1"/>
  <c r="H17" i="1"/>
  <c r="H5" i="1"/>
  <c r="H6" i="1"/>
  <c r="H7" i="1"/>
  <c r="H8" i="1"/>
  <c r="H9" i="1"/>
  <c r="H10" i="1"/>
  <c r="H11" i="1"/>
  <c r="H12" i="1"/>
  <c r="H13" i="1"/>
  <c r="H14" i="1"/>
  <c r="H15" i="1"/>
  <c r="Q5" i="1" s="1"/>
  <c r="H16" i="1"/>
  <c r="H4" i="1"/>
  <c r="H3" i="1"/>
  <c r="I11" i="11" l="1"/>
  <c r="J7" i="11"/>
  <c r="I4" i="11"/>
  <c r="I6" i="11"/>
  <c r="I8" i="11"/>
  <c r="I10" i="11"/>
  <c r="I12" i="11"/>
  <c r="I5" i="11"/>
  <c r="I9" i="11"/>
  <c r="I13" i="11"/>
  <c r="I3" i="6"/>
  <c r="I6" i="6"/>
  <c r="Q5" i="4"/>
  <c r="Q4" i="2"/>
  <c r="I3" i="2"/>
  <c r="Q5" i="2"/>
  <c r="Q6" i="2"/>
  <c r="Q7" i="2"/>
  <c r="Q4" i="10"/>
  <c r="Q7" i="10"/>
  <c r="Q6" i="10"/>
  <c r="Q5" i="10"/>
  <c r="I205" i="10"/>
  <c r="Q4" i="8"/>
  <c r="Q5" i="8"/>
  <c r="I3" i="8"/>
  <c r="Q6" i="8"/>
  <c r="I7" i="8"/>
  <c r="Q7" i="8"/>
  <c r="Q6" i="4"/>
  <c r="Q7" i="4"/>
  <c r="Q4" i="4"/>
  <c r="I13" i="7"/>
  <c r="I12" i="7"/>
  <c r="I11" i="7"/>
  <c r="I10" i="7"/>
  <c r="I7" i="7"/>
  <c r="I6" i="7"/>
  <c r="I5" i="7"/>
  <c r="Q12" i="6"/>
  <c r="Q14" i="6"/>
  <c r="J4" i="6" s="1"/>
  <c r="Q11" i="6"/>
  <c r="Q6" i="6"/>
  <c r="Q13" i="6"/>
  <c r="Q5" i="6"/>
  <c r="I205" i="6"/>
  <c r="I3" i="4"/>
  <c r="I15" i="1"/>
  <c r="I14" i="1"/>
  <c r="Q13" i="1" s="1"/>
  <c r="Q7" i="1"/>
  <c r="Q6" i="1"/>
  <c r="J9" i="6" l="1"/>
  <c r="J28" i="6"/>
  <c r="J13" i="6"/>
  <c r="J3" i="6"/>
  <c r="J11" i="6"/>
  <c r="J5" i="6"/>
  <c r="Q14" i="2"/>
  <c r="J53" i="2" s="1"/>
  <c r="Q13" i="2"/>
  <c r="Q12" i="2"/>
  <c r="Q11" i="2"/>
  <c r="Q14" i="10"/>
  <c r="Q12" i="10"/>
  <c r="Q13" i="10"/>
  <c r="Q11" i="10"/>
  <c r="Q11" i="8"/>
  <c r="Q12" i="8"/>
  <c r="Q14" i="8"/>
  <c r="Q13" i="8"/>
  <c r="Q12" i="1"/>
  <c r="Q14" i="1"/>
  <c r="J94" i="1" s="1"/>
  <c r="Q14" i="4"/>
  <c r="Q13" i="4"/>
  <c r="Q11" i="4"/>
  <c r="Q12" i="4"/>
  <c r="J6" i="6"/>
  <c r="J52" i="6"/>
  <c r="J51" i="6"/>
  <c r="J49" i="6"/>
  <c r="J47" i="6"/>
  <c r="J45" i="6"/>
  <c r="J43" i="6"/>
  <c r="J41" i="6"/>
  <c r="J39" i="6"/>
  <c r="J37" i="6"/>
  <c r="J35" i="6"/>
  <c r="J33" i="6"/>
  <c r="J31" i="6"/>
  <c r="J29" i="6"/>
  <c r="J27" i="6"/>
  <c r="J25" i="6"/>
  <c r="J23" i="6"/>
  <c r="J21" i="6"/>
  <c r="J50" i="6"/>
  <c r="J48" i="6"/>
  <c r="J46" i="6"/>
  <c r="J44" i="6"/>
  <c r="J42" i="6"/>
  <c r="J40" i="6"/>
  <c r="J38" i="6"/>
  <c r="J36" i="6"/>
  <c r="J32" i="6"/>
  <c r="J34" i="6"/>
  <c r="J20" i="6"/>
  <c r="J30" i="6"/>
  <c r="J24" i="6"/>
  <c r="J26" i="6"/>
  <c r="J10" i="6"/>
  <c r="J22" i="6"/>
  <c r="J18" i="6"/>
  <c r="J17" i="6"/>
  <c r="J7" i="6"/>
  <c r="J19" i="6"/>
  <c r="J12" i="6"/>
  <c r="J14" i="6"/>
  <c r="J16" i="6"/>
  <c r="J15" i="6"/>
  <c r="J8" i="6"/>
  <c r="J8" i="4" l="1"/>
  <c r="J16" i="4"/>
  <c r="J24" i="4"/>
  <c r="J32" i="4"/>
  <c r="J40" i="4"/>
  <c r="J48" i="4"/>
  <c r="J56" i="4"/>
  <c r="J64" i="4"/>
  <c r="J72" i="4"/>
  <c r="J80" i="4"/>
  <c r="J88" i="4"/>
  <c r="J96" i="4"/>
  <c r="J104" i="4"/>
  <c r="J112" i="4"/>
  <c r="J120" i="4"/>
  <c r="J128" i="4"/>
  <c r="J136" i="4"/>
  <c r="J144" i="4"/>
  <c r="J152" i="4"/>
  <c r="J160" i="4"/>
  <c r="J168" i="4"/>
  <c r="J176" i="4"/>
  <c r="J184" i="4"/>
  <c r="J192" i="4"/>
  <c r="J200" i="4"/>
  <c r="J208" i="4"/>
  <c r="J216" i="4"/>
  <c r="J224" i="4"/>
  <c r="J17" i="4"/>
  <c r="J25" i="4"/>
  <c r="J33" i="4"/>
  <c r="J41" i="4"/>
  <c r="J49" i="4"/>
  <c r="J57" i="4"/>
  <c r="J65" i="4"/>
  <c r="J73" i="4"/>
  <c r="J81" i="4"/>
  <c r="J89" i="4"/>
  <c r="J97" i="4"/>
  <c r="J105" i="4"/>
  <c r="J113" i="4"/>
  <c r="J121" i="4"/>
  <c r="J129" i="4"/>
  <c r="J137" i="4"/>
  <c r="J145" i="4"/>
  <c r="J153" i="4"/>
  <c r="J161" i="4"/>
  <c r="J169" i="4"/>
  <c r="J177" i="4"/>
  <c r="J185" i="4"/>
  <c r="J193" i="4"/>
  <c r="J201" i="4"/>
  <c r="J209" i="4"/>
  <c r="J217" i="4"/>
  <c r="J225" i="4"/>
  <c r="J18" i="4"/>
  <c r="J26" i="4"/>
  <c r="J34" i="4"/>
  <c r="J42" i="4"/>
  <c r="J50" i="4"/>
  <c r="J58" i="4"/>
  <c r="J66" i="4"/>
  <c r="J74" i="4"/>
  <c r="J82" i="4"/>
  <c r="J90" i="4"/>
  <c r="J98" i="4"/>
  <c r="J106" i="4"/>
  <c r="J114" i="4"/>
  <c r="J122" i="4"/>
  <c r="J130" i="4"/>
  <c r="J138" i="4"/>
  <c r="J146" i="4"/>
  <c r="J154" i="4"/>
  <c r="J162" i="4"/>
  <c r="J170" i="4"/>
  <c r="J178" i="4"/>
  <c r="J186" i="4"/>
  <c r="J194" i="4"/>
  <c r="J202" i="4"/>
  <c r="J210" i="4"/>
  <c r="J218" i="4"/>
  <c r="J226" i="4"/>
  <c r="J19" i="4"/>
  <c r="J27" i="4"/>
  <c r="J9" i="4"/>
  <c r="J10" i="4"/>
  <c r="J11" i="4"/>
  <c r="J6" i="4"/>
  <c r="J7" i="4"/>
  <c r="J14" i="4"/>
  <c r="J30" i="4"/>
  <c r="J44" i="4"/>
  <c r="J55" i="4"/>
  <c r="J69" i="4"/>
  <c r="J83" i="4"/>
  <c r="J94" i="4"/>
  <c r="J108" i="4"/>
  <c r="J119" i="4"/>
  <c r="J133" i="4"/>
  <c r="J147" i="4"/>
  <c r="J158" i="4"/>
  <c r="J172" i="4"/>
  <c r="J183" i="4"/>
  <c r="J197" i="4"/>
  <c r="J211" i="4"/>
  <c r="J222" i="4"/>
  <c r="J132" i="4"/>
  <c r="J15" i="4"/>
  <c r="J31" i="4"/>
  <c r="J45" i="4"/>
  <c r="J59" i="4"/>
  <c r="J70" i="4"/>
  <c r="J84" i="4"/>
  <c r="J95" i="4"/>
  <c r="J109" i="4"/>
  <c r="J123" i="4"/>
  <c r="J134" i="4"/>
  <c r="J148" i="4"/>
  <c r="J159" i="4"/>
  <c r="J173" i="4"/>
  <c r="J187" i="4"/>
  <c r="J198" i="4"/>
  <c r="J212" i="4"/>
  <c r="J223" i="4"/>
  <c r="J118" i="4"/>
  <c r="J35" i="4"/>
  <c r="J46" i="4"/>
  <c r="J60" i="4"/>
  <c r="J71" i="4"/>
  <c r="J85" i="4"/>
  <c r="J99" i="4"/>
  <c r="J110" i="4"/>
  <c r="J124" i="4"/>
  <c r="J135" i="4"/>
  <c r="J149" i="4"/>
  <c r="J163" i="4"/>
  <c r="J174" i="4"/>
  <c r="J188" i="4"/>
  <c r="J199" i="4"/>
  <c r="J213" i="4"/>
  <c r="J21" i="4"/>
  <c r="J36" i="4"/>
  <c r="J47" i="4"/>
  <c r="J61" i="4"/>
  <c r="J75" i="4"/>
  <c r="J86" i="4"/>
  <c r="J111" i="4"/>
  <c r="J125" i="4"/>
  <c r="J139" i="4"/>
  <c r="J150" i="4"/>
  <c r="J164" i="4"/>
  <c r="J175" i="4"/>
  <c r="J189" i="4"/>
  <c r="J203" i="4"/>
  <c r="J214" i="4"/>
  <c r="J39" i="4"/>
  <c r="J156" i="4"/>
  <c r="J195" i="4"/>
  <c r="J29" i="4"/>
  <c r="J43" i="4"/>
  <c r="J68" i="4"/>
  <c r="J93" i="4"/>
  <c r="J143" i="4"/>
  <c r="J182" i="4"/>
  <c r="J207" i="4"/>
  <c r="J100" i="4"/>
  <c r="J4" i="4"/>
  <c r="J22" i="4"/>
  <c r="J37" i="4"/>
  <c r="J51" i="4"/>
  <c r="J62" i="4"/>
  <c r="J76" i="4"/>
  <c r="J87" i="4"/>
  <c r="J101" i="4"/>
  <c r="J115" i="4"/>
  <c r="J126" i="4"/>
  <c r="J140" i="4"/>
  <c r="J151" i="4"/>
  <c r="J165" i="4"/>
  <c r="J179" i="4"/>
  <c r="J190" i="4"/>
  <c r="J204" i="4"/>
  <c r="J215" i="4"/>
  <c r="J23" i="4"/>
  <c r="J38" i="4"/>
  <c r="J52" i="4"/>
  <c r="J63" i="4"/>
  <c r="J77" i="4"/>
  <c r="J91" i="4"/>
  <c r="J102" i="4"/>
  <c r="J116" i="4"/>
  <c r="J127" i="4"/>
  <c r="J141" i="4"/>
  <c r="J155" i="4"/>
  <c r="J166" i="4"/>
  <c r="J180" i="4"/>
  <c r="J191" i="4"/>
  <c r="J205" i="4"/>
  <c r="J219" i="4"/>
  <c r="J12" i="4"/>
  <c r="J28" i="4"/>
  <c r="J53" i="4"/>
  <c r="J67" i="4"/>
  <c r="J78" i="4"/>
  <c r="J92" i="4"/>
  <c r="J103" i="4"/>
  <c r="J117" i="4"/>
  <c r="J131" i="4"/>
  <c r="J142" i="4"/>
  <c r="J167" i="4"/>
  <c r="J181" i="4"/>
  <c r="J206" i="4"/>
  <c r="J220" i="4"/>
  <c r="J13" i="4"/>
  <c r="J54" i="4"/>
  <c r="J79" i="4"/>
  <c r="J107" i="4"/>
  <c r="J157" i="4"/>
  <c r="J171" i="4"/>
  <c r="J196" i="4"/>
  <c r="J221" i="4"/>
  <c r="J5" i="4"/>
  <c r="J20" i="4"/>
  <c r="Q21" i="6"/>
  <c r="J5" i="2"/>
  <c r="J4" i="2"/>
  <c r="J17" i="2"/>
  <c r="J25" i="2"/>
  <c r="J33" i="2"/>
  <c r="J41" i="2"/>
  <c r="J49" i="2"/>
  <c r="J6" i="2"/>
  <c r="J18" i="2"/>
  <c r="J26" i="2"/>
  <c r="J34" i="2"/>
  <c r="J42" i="2"/>
  <c r="J50" i="2"/>
  <c r="J32" i="2"/>
  <c r="J8" i="2"/>
  <c r="J19" i="2"/>
  <c r="J27" i="2"/>
  <c r="J35" i="2"/>
  <c r="J43" i="2"/>
  <c r="J51" i="2"/>
  <c r="J23" i="2"/>
  <c r="J12" i="2"/>
  <c r="J20" i="2"/>
  <c r="J28" i="2"/>
  <c r="J36" i="2"/>
  <c r="J44" i="2"/>
  <c r="J52" i="2"/>
  <c r="J46" i="2"/>
  <c r="J15" i="2"/>
  <c r="J24" i="2"/>
  <c r="J48" i="2"/>
  <c r="J13" i="2"/>
  <c r="J21" i="2"/>
  <c r="J29" i="2"/>
  <c r="J37" i="2"/>
  <c r="J45" i="2"/>
  <c r="J38" i="2"/>
  <c r="J14" i="2"/>
  <c r="J22" i="2"/>
  <c r="J30" i="2"/>
  <c r="J31" i="2"/>
  <c r="J39" i="2"/>
  <c r="J47" i="2"/>
  <c r="J16" i="2"/>
  <c r="J40" i="2"/>
  <c r="J11" i="2"/>
  <c r="J10" i="2"/>
  <c r="J9" i="2"/>
  <c r="J7" i="2"/>
  <c r="J3" i="2"/>
  <c r="J3" i="8"/>
  <c r="J227" i="8"/>
  <c r="J45" i="1"/>
  <c r="J203" i="1"/>
  <c r="J106" i="1"/>
  <c r="J171" i="1"/>
  <c r="J36" i="1"/>
  <c r="J122" i="1"/>
  <c r="J221" i="1"/>
  <c r="J54" i="1"/>
  <c r="J27" i="1"/>
  <c r="J57" i="1"/>
  <c r="J185" i="1"/>
  <c r="J219" i="1"/>
  <c r="J102" i="1"/>
  <c r="J93" i="1"/>
  <c r="J111" i="1"/>
  <c r="J130" i="1"/>
  <c r="J199" i="1"/>
  <c r="J173" i="1"/>
  <c r="J157" i="1"/>
  <c r="J216" i="1"/>
  <c r="J188" i="1"/>
  <c r="J126" i="1"/>
  <c r="J225" i="1"/>
  <c r="J205" i="1"/>
  <c r="J129" i="1"/>
  <c r="J128" i="1"/>
  <c r="J123" i="1"/>
  <c r="J80" i="1"/>
  <c r="J159" i="1"/>
  <c r="J161" i="1"/>
  <c r="J37" i="1"/>
  <c r="J165" i="1"/>
  <c r="J58" i="1"/>
  <c r="J209" i="1"/>
  <c r="J16" i="1"/>
  <c r="J172" i="1"/>
  <c r="J25" i="1"/>
  <c r="J68" i="1"/>
  <c r="J152" i="1"/>
  <c r="J214" i="1"/>
  <c r="J198" i="1"/>
  <c r="J177" i="1"/>
  <c r="J99" i="1"/>
  <c r="J108" i="1"/>
  <c r="J7" i="1"/>
  <c r="J179" i="1"/>
  <c r="J82" i="1"/>
  <c r="J131" i="1"/>
  <c r="J88" i="1"/>
  <c r="J105" i="1"/>
  <c r="J10" i="1"/>
  <c r="J200" i="1"/>
  <c r="J189" i="1"/>
  <c r="J218" i="1"/>
  <c r="J24" i="1"/>
  <c r="J70" i="1"/>
  <c r="J226" i="1"/>
  <c r="J148" i="1"/>
  <c r="J151" i="1"/>
  <c r="J191" i="1"/>
  <c r="J91" i="1"/>
  <c r="J71" i="1"/>
  <c r="J47" i="1"/>
  <c r="J222" i="1"/>
  <c r="J143" i="1"/>
  <c r="J9" i="1"/>
  <c r="J4" i="10"/>
  <c r="J5" i="10"/>
  <c r="J3" i="10"/>
  <c r="J30" i="10"/>
  <c r="J27" i="10"/>
  <c r="J40" i="10"/>
  <c r="J49" i="10"/>
  <c r="J38" i="10"/>
  <c r="J35" i="10"/>
  <c r="J48" i="10"/>
  <c r="J26" i="10"/>
  <c r="J39" i="10"/>
  <c r="J52" i="10"/>
  <c r="J34" i="10"/>
  <c r="J31" i="10"/>
  <c r="J44" i="10"/>
  <c r="J42" i="10"/>
  <c r="J29" i="10"/>
  <c r="J28" i="10"/>
  <c r="J37" i="10"/>
  <c r="J41" i="10"/>
  <c r="J50" i="10"/>
  <c r="J46" i="10"/>
  <c r="J43" i="10"/>
  <c r="J33" i="10"/>
  <c r="J47" i="10"/>
  <c r="J32" i="10"/>
  <c r="J36" i="10"/>
  <c r="J45" i="10"/>
  <c r="J51" i="10"/>
  <c r="J93" i="8"/>
  <c r="J177" i="8"/>
  <c r="J125" i="8"/>
  <c r="J109" i="8"/>
  <c r="J129" i="8"/>
  <c r="J113" i="8"/>
  <c r="J97" i="8"/>
  <c r="J81" i="8"/>
  <c r="J65" i="8"/>
  <c r="J133" i="8"/>
  <c r="J117" i="8"/>
  <c r="J101" i="8"/>
  <c r="J85" i="8"/>
  <c r="J69" i="8"/>
  <c r="J39" i="8"/>
  <c r="J217" i="8"/>
  <c r="J51" i="8"/>
  <c r="J27" i="8"/>
  <c r="J59" i="8"/>
  <c r="J40" i="8"/>
  <c r="J205" i="8"/>
  <c r="J123" i="8"/>
  <c r="J4" i="8"/>
  <c r="J110" i="8"/>
  <c r="J28" i="8"/>
  <c r="J173" i="8"/>
  <c r="J33" i="8"/>
  <c r="J145" i="8"/>
  <c r="J70" i="8"/>
  <c r="J118" i="8"/>
  <c r="J11" i="8"/>
  <c r="J50" i="8"/>
  <c r="J127" i="8"/>
  <c r="J92" i="8"/>
  <c r="J160" i="8"/>
  <c r="J224" i="8"/>
  <c r="J166" i="8"/>
  <c r="J116" i="8"/>
  <c r="J204" i="8"/>
  <c r="J138" i="8"/>
  <c r="J202" i="8"/>
  <c r="J122" i="8"/>
  <c r="J77" i="8"/>
  <c r="J13" i="8"/>
  <c r="J126" i="8"/>
  <c r="J61" i="8"/>
  <c r="J36" i="8"/>
  <c r="J189" i="8"/>
  <c r="J37" i="8"/>
  <c r="J161" i="8"/>
  <c r="J82" i="8"/>
  <c r="J130" i="8"/>
  <c r="J54" i="8"/>
  <c r="J149" i="8"/>
  <c r="J108" i="8"/>
  <c r="J168" i="8"/>
  <c r="J72" i="8"/>
  <c r="J174" i="8"/>
  <c r="J132" i="8"/>
  <c r="J212" i="8"/>
  <c r="J146" i="8"/>
  <c r="J210" i="8"/>
  <c r="J165" i="8"/>
  <c r="J176" i="8"/>
  <c r="J88" i="8"/>
  <c r="J182" i="8"/>
  <c r="J220" i="8"/>
  <c r="J154" i="8"/>
  <c r="J218" i="8"/>
  <c r="J211" i="8"/>
  <c r="J84" i="8"/>
  <c r="J225" i="8"/>
  <c r="J171" i="8"/>
  <c r="J67" i="8"/>
  <c r="J192" i="8"/>
  <c r="J198" i="8"/>
  <c r="J170" i="8"/>
  <c r="J98" i="8"/>
  <c r="J9" i="8"/>
  <c r="J102" i="8"/>
  <c r="J183" i="8"/>
  <c r="J179" i="8"/>
  <c r="J21" i="8"/>
  <c r="J169" i="8"/>
  <c r="J187" i="8"/>
  <c r="J73" i="8"/>
  <c r="J142" i="8"/>
  <c r="J172" i="8"/>
  <c r="J178" i="8"/>
  <c r="J185" i="8"/>
  <c r="J207" i="8"/>
  <c r="J128" i="8"/>
  <c r="J24" i="8"/>
  <c r="J141" i="8"/>
  <c r="J105" i="8"/>
  <c r="J199" i="8"/>
  <c r="J5" i="8"/>
  <c r="J25" i="8"/>
  <c r="J57" i="8"/>
  <c r="J112" i="8"/>
  <c r="J203" i="8"/>
  <c r="J79" i="8"/>
  <c r="J60" i="8"/>
  <c r="J214" i="8"/>
  <c r="J188" i="8"/>
  <c r="J201" i="8"/>
  <c r="J157" i="8"/>
  <c r="J215" i="8"/>
  <c r="J20" i="8"/>
  <c r="J63" i="8"/>
  <c r="J115" i="8"/>
  <c r="J76" i="8"/>
  <c r="J216" i="8"/>
  <c r="J222" i="8"/>
  <c r="J194" i="8"/>
  <c r="J89" i="8"/>
  <c r="J86" i="8"/>
  <c r="J43" i="8"/>
  <c r="J48" i="8"/>
  <c r="J131" i="8"/>
  <c r="J22" i="8"/>
  <c r="J31" i="8"/>
  <c r="J99" i="8"/>
  <c r="J150" i="8"/>
  <c r="J8" i="8"/>
  <c r="J46" i="8"/>
  <c r="J119" i="8"/>
  <c r="J35" i="8"/>
  <c r="J15" i="8"/>
  <c r="J55" i="8"/>
  <c r="J163" i="8"/>
  <c r="J56" i="8"/>
  <c r="J17" i="8"/>
  <c r="J135" i="8"/>
  <c r="J223" i="8"/>
  <c r="J12" i="8"/>
  <c r="J44" i="8"/>
  <c r="J221" i="8"/>
  <c r="J41" i="8"/>
  <c r="J193" i="8"/>
  <c r="J91" i="8"/>
  <c r="J139" i="8"/>
  <c r="J26" i="8"/>
  <c r="J58" i="8"/>
  <c r="J124" i="8"/>
  <c r="J148" i="8"/>
  <c r="J49" i="8"/>
  <c r="J100" i="8"/>
  <c r="J191" i="8"/>
  <c r="J136" i="8"/>
  <c r="J159" i="8"/>
  <c r="J68" i="8"/>
  <c r="J14" i="8"/>
  <c r="J42" i="8"/>
  <c r="J208" i="8"/>
  <c r="J186" i="8"/>
  <c r="J16" i="8"/>
  <c r="J114" i="8"/>
  <c r="J121" i="8"/>
  <c r="J180" i="8"/>
  <c r="J134" i="8"/>
  <c r="J71" i="8"/>
  <c r="J143" i="8"/>
  <c r="J74" i="8"/>
  <c r="J195" i="8"/>
  <c r="J87" i="8"/>
  <c r="J66" i="8"/>
  <c r="J151" i="8"/>
  <c r="J23" i="8"/>
  <c r="J62" i="8"/>
  <c r="J52" i="8"/>
  <c r="J6" i="8"/>
  <c r="J45" i="8"/>
  <c r="J209" i="8"/>
  <c r="J94" i="8"/>
  <c r="J155" i="8"/>
  <c r="J30" i="8"/>
  <c r="J64" i="8"/>
  <c r="J181" i="8"/>
  <c r="J184" i="8"/>
  <c r="J104" i="8"/>
  <c r="J190" i="8"/>
  <c r="J156" i="8"/>
  <c r="J162" i="8"/>
  <c r="J226" i="8"/>
  <c r="J137" i="8"/>
  <c r="J107" i="8"/>
  <c r="J175" i="8"/>
  <c r="J83" i="8"/>
  <c r="J96" i="8"/>
  <c r="J75" i="8"/>
  <c r="J167" i="8"/>
  <c r="J147" i="8"/>
  <c r="J10" i="8"/>
  <c r="J103" i="8"/>
  <c r="J34" i="8"/>
  <c r="J197" i="8"/>
  <c r="J120" i="8"/>
  <c r="J164" i="8"/>
  <c r="J153" i="8"/>
  <c r="J95" i="8"/>
  <c r="J78" i="8"/>
  <c r="J47" i="8"/>
  <c r="J90" i="8"/>
  <c r="J53" i="8"/>
  <c r="J106" i="8"/>
  <c r="J38" i="8"/>
  <c r="J213" i="8"/>
  <c r="J200" i="8"/>
  <c r="J206" i="8"/>
  <c r="J144" i="8"/>
  <c r="J140" i="8"/>
  <c r="J19" i="8"/>
  <c r="J32" i="8"/>
  <c r="J111" i="8"/>
  <c r="J80" i="8"/>
  <c r="J29" i="8"/>
  <c r="J18" i="8"/>
  <c r="J219" i="8"/>
  <c r="J152" i="8"/>
  <c r="J158" i="8"/>
  <c r="J196" i="8"/>
  <c r="J7" i="8"/>
  <c r="J149" i="1"/>
  <c r="J202" i="1"/>
  <c r="J72" i="1"/>
  <c r="J6" i="1"/>
  <c r="J49" i="1"/>
  <c r="J139" i="1"/>
  <c r="J208" i="1"/>
  <c r="J85" i="1"/>
  <c r="J8" i="1"/>
  <c r="J158" i="1"/>
  <c r="J101" i="1"/>
  <c r="J193" i="1"/>
  <c r="J134" i="1"/>
  <c r="J96" i="1"/>
  <c r="J26" i="1"/>
  <c r="J175" i="1"/>
  <c r="J63" i="1"/>
  <c r="J59" i="1"/>
  <c r="J42" i="1"/>
  <c r="J15" i="1"/>
  <c r="J43" i="1"/>
  <c r="J100" i="1"/>
  <c r="J104" i="1"/>
  <c r="J212" i="1"/>
  <c r="J65" i="1"/>
  <c r="J76" i="1"/>
  <c r="J142" i="1"/>
  <c r="J176" i="1"/>
  <c r="J29" i="1"/>
  <c r="J21" i="1"/>
  <c r="J206" i="1"/>
  <c r="J52" i="1"/>
  <c r="J169" i="1"/>
  <c r="J197" i="1"/>
  <c r="J167" i="1"/>
  <c r="J118" i="1"/>
  <c r="J55" i="1"/>
  <c r="J160" i="1"/>
  <c r="J90" i="1"/>
  <c r="J145" i="1"/>
  <c r="J147" i="1"/>
  <c r="J50" i="1"/>
  <c r="J137" i="1"/>
  <c r="J220" i="1"/>
  <c r="J84" i="1"/>
  <c r="J109" i="1"/>
  <c r="J146" i="1"/>
  <c r="J164" i="1"/>
  <c r="J18" i="1"/>
  <c r="J60" i="1"/>
  <c r="J153" i="1"/>
  <c r="J56" i="1"/>
  <c r="J62" i="1"/>
  <c r="J183" i="1"/>
  <c r="J138" i="1"/>
  <c r="J97" i="1"/>
  <c r="J181" i="1"/>
  <c r="J31" i="1"/>
  <c r="J144" i="1"/>
  <c r="J74" i="1"/>
  <c r="J33" i="1"/>
  <c r="J5" i="1"/>
  <c r="J155" i="1"/>
  <c r="J46" i="1"/>
  <c r="J135" i="1"/>
  <c r="J121" i="1"/>
  <c r="J125" i="1"/>
  <c r="J32" i="1"/>
  <c r="J223" i="1"/>
  <c r="J166" i="1"/>
  <c r="J180" i="1"/>
  <c r="J178" i="1"/>
  <c r="J119" i="1"/>
  <c r="J127" i="1"/>
  <c r="J170" i="1"/>
  <c r="J120" i="1"/>
  <c r="J107" i="1"/>
  <c r="J92" i="1"/>
  <c r="J95" i="1"/>
  <c r="J184" i="1"/>
  <c r="J201" i="1"/>
  <c r="J64" i="1"/>
  <c r="J3" i="1"/>
  <c r="J195" i="1"/>
  <c r="J141" i="1"/>
  <c r="J112" i="1"/>
  <c r="J77" i="1"/>
  <c r="J67" i="1"/>
  <c r="J98" i="1"/>
  <c r="J204" i="1"/>
  <c r="J115" i="1"/>
  <c r="J78" i="1"/>
  <c r="J215" i="1"/>
  <c r="J140" i="1"/>
  <c r="J196" i="1"/>
  <c r="J124" i="1"/>
  <c r="J30" i="1"/>
  <c r="J162" i="1"/>
  <c r="J22" i="1"/>
  <c r="J17" i="1"/>
  <c r="J211" i="1"/>
  <c r="J75" i="1"/>
  <c r="J41" i="1"/>
  <c r="J13" i="1"/>
  <c r="J163" i="1"/>
  <c r="J182" i="1"/>
  <c r="J117" i="1"/>
  <c r="J44" i="1"/>
  <c r="J194" i="1"/>
  <c r="J89" i="1"/>
  <c r="J69" i="1"/>
  <c r="J190" i="1"/>
  <c r="J132" i="1"/>
  <c r="J51" i="1"/>
  <c r="J213" i="1"/>
  <c r="J39" i="1"/>
  <c r="J20" i="1"/>
  <c r="J4" i="1"/>
  <c r="J192" i="1"/>
  <c r="J12" i="1"/>
  <c r="J81" i="1"/>
  <c r="J217" i="1"/>
  <c r="J73" i="1"/>
  <c r="J227" i="1"/>
  <c r="J14" i="1"/>
  <c r="J83" i="1"/>
  <c r="J174" i="1"/>
  <c r="J210" i="1"/>
  <c r="J186" i="1"/>
  <c r="J34" i="1"/>
  <c r="J207" i="1"/>
  <c r="J150" i="1"/>
  <c r="J116" i="1"/>
  <c r="J35" i="1"/>
  <c r="J133" i="1"/>
  <c r="J23" i="1"/>
  <c r="J136" i="1"/>
  <c r="J66" i="1"/>
  <c r="J87" i="1"/>
  <c r="J86" i="1"/>
  <c r="J28" i="1"/>
  <c r="J224" i="1"/>
  <c r="J154" i="1"/>
  <c r="J113" i="1"/>
  <c r="J187" i="1"/>
  <c r="J48" i="1"/>
  <c r="J19" i="1"/>
  <c r="J38" i="1"/>
  <c r="J40" i="1"/>
  <c r="J103" i="1"/>
  <c r="J61" i="1"/>
  <c r="J79" i="1"/>
  <c r="J11" i="1"/>
  <c r="J53" i="1"/>
  <c r="J114" i="1"/>
  <c r="J156" i="1"/>
  <c r="J110" i="1"/>
  <c r="J168" i="1"/>
  <c r="J3" i="4"/>
  <c r="Q18" i="6"/>
  <c r="Q19" i="6"/>
  <c r="Q20" i="6"/>
  <c r="Q20" i="1" l="1"/>
  <c r="Q20" i="4"/>
  <c r="Q19" i="2"/>
  <c r="Q21" i="2"/>
  <c r="Q20" i="2"/>
  <c r="Q18" i="2"/>
  <c r="Q19" i="1"/>
  <c r="Q21" i="1"/>
  <c r="Q21" i="10"/>
  <c r="Q18" i="10"/>
  <c r="Q20" i="10"/>
  <c r="Q19" i="10"/>
  <c r="Q18" i="8"/>
  <c r="Q20" i="8"/>
  <c r="Q21" i="8"/>
  <c r="Q19" i="8"/>
  <c r="Q18" i="1"/>
  <c r="Q11" i="1"/>
  <c r="Q18" i="4"/>
  <c r="Q19" i="4"/>
  <c r="Q21" i="4"/>
</calcChain>
</file>

<file path=xl/sharedStrings.xml><?xml version="1.0" encoding="utf-8"?>
<sst xmlns="http://schemas.openxmlformats.org/spreadsheetml/2006/main" count="2851" uniqueCount="351">
  <si>
    <t>Symbol</t>
  </si>
  <si>
    <t>Date</t>
  </si>
  <si>
    <t>Expiry</t>
  </si>
  <si>
    <t>Settle Price</t>
  </si>
  <si>
    <t>Open Interest</t>
  </si>
  <si>
    <t>Daily Returns</t>
  </si>
  <si>
    <t>Unadjusted Returns (%)</t>
  </si>
  <si>
    <t>Adjusted Returns (%)</t>
  </si>
  <si>
    <t>Sharpe Ratio</t>
  </si>
  <si>
    <t>CURRENT DAILY RISK UNADJUSTED RETURN (%)</t>
  </si>
  <si>
    <t>MEAN</t>
  </si>
  <si>
    <t>MAXIMUM</t>
  </si>
  <si>
    <t>MINIMUM</t>
  </si>
  <si>
    <t>STANDARD DEVIATION</t>
  </si>
  <si>
    <t>CURRENT DAILY RISK ADJUSTED RETURN (%)</t>
  </si>
  <si>
    <t>CURRENT DAILY SHARPE RATIO</t>
  </si>
  <si>
    <t>SYNGENE</t>
  </si>
  <si>
    <t>01-NOV-2021</t>
  </si>
  <si>
    <t>02-NOV-2021</t>
  </si>
  <si>
    <t>03-NOV-2021</t>
  </si>
  <si>
    <t>04-NOV-2021</t>
  </si>
  <si>
    <t>08-NOV-2021</t>
  </si>
  <si>
    <t>09-NOV-2021</t>
  </si>
  <si>
    <t>10-NOV-2021</t>
  </si>
  <si>
    <t>11-NOV-2021</t>
  </si>
  <si>
    <t>12-NOV-2021</t>
  </si>
  <si>
    <t>15-NOV-2021</t>
  </si>
  <si>
    <t>16-NOV-2021</t>
  </si>
  <si>
    <t>17-NOV-2021</t>
  </si>
  <si>
    <t>18-NOV-2021</t>
  </si>
  <si>
    <t>22-NOV-2021</t>
  </si>
  <si>
    <t>23-NOV-2021</t>
  </si>
  <si>
    <t>24-NOV-2021</t>
  </si>
  <si>
    <t>25-NOV-2021</t>
  </si>
  <si>
    <t>26-NOV-2021</t>
  </si>
  <si>
    <t>29-NOV-2021</t>
  </si>
  <si>
    <t>30-NOV-2021</t>
  </si>
  <si>
    <t>01-DEC-2021</t>
  </si>
  <si>
    <t>02-DEC-2021</t>
  </si>
  <si>
    <t>03-DEC-2021</t>
  </si>
  <si>
    <t>06-DEC-2021</t>
  </si>
  <si>
    <t>07-DEC-2021</t>
  </si>
  <si>
    <t>08-DEC-2021</t>
  </si>
  <si>
    <t>09-DEC-2021</t>
  </si>
  <si>
    <t>10-DEC-2021</t>
  </si>
  <si>
    <t>13-DEC-2021</t>
  </si>
  <si>
    <t>14-DEC-2021</t>
  </si>
  <si>
    <t>15-DEC-2021</t>
  </si>
  <si>
    <t>16-DEC-2021</t>
  </si>
  <si>
    <t>17-DEC-2021</t>
  </si>
  <si>
    <t>20-DEC-2021</t>
  </si>
  <si>
    <t>21-DEC-2021</t>
  </si>
  <si>
    <t>22-DEC-2021</t>
  </si>
  <si>
    <t>23-DEC-2021</t>
  </si>
  <si>
    <t>24-DEC-2021</t>
  </si>
  <si>
    <t>27-DEC-2021</t>
  </si>
  <si>
    <t>28-DEC-2021</t>
  </si>
  <si>
    <t>29-DEC-2021</t>
  </si>
  <si>
    <t>30-DEC-2021</t>
  </si>
  <si>
    <t>31-DEC-2021</t>
  </si>
  <si>
    <t>03-JAN-2022</t>
  </si>
  <si>
    <t>04-JAN-2022</t>
  </si>
  <si>
    <t>05-JAN-2022</t>
  </si>
  <si>
    <t>06-JAN-2022</t>
  </si>
  <si>
    <t>07-JAN-2022</t>
  </si>
  <si>
    <t>10-JAN-2022</t>
  </si>
  <si>
    <t>11-JAN-2022</t>
  </si>
  <si>
    <t>12-JAN-2022</t>
  </si>
  <si>
    <t>13-JAN-2022</t>
  </si>
  <si>
    <t>14-JAN-2022</t>
  </si>
  <si>
    <t>17-JAN-2022</t>
  </si>
  <si>
    <t>20-JAN-2022</t>
  </si>
  <si>
    <t>21-JAN-2022</t>
  </si>
  <si>
    <t>24-JAN-2022</t>
  </si>
  <si>
    <t>25-JAN-2022</t>
  </si>
  <si>
    <t>27-JAN-2022</t>
  </si>
  <si>
    <t>28-JAN-2022</t>
  </si>
  <si>
    <t>31-JAN-2022</t>
  </si>
  <si>
    <t>01-FEB-2022</t>
  </si>
  <si>
    <t>02-FEB-2022</t>
  </si>
  <si>
    <t>03-FEB-2022</t>
  </si>
  <si>
    <t>04-FEB-2022</t>
  </si>
  <si>
    <t>07-FEB-2022</t>
  </si>
  <si>
    <t>08-FEB-2022</t>
  </si>
  <si>
    <t>09-FEB-2022</t>
  </si>
  <si>
    <t>10-FEB-2022</t>
  </si>
  <si>
    <t>11-FEB-2022</t>
  </si>
  <si>
    <t>14-FEB-2022</t>
  </si>
  <si>
    <t>16-FEB-2022</t>
  </si>
  <si>
    <t>17-FEB-2022</t>
  </si>
  <si>
    <t>18-FEB-2022</t>
  </si>
  <si>
    <t>21-FEB-2022</t>
  </si>
  <si>
    <t>22-FEB-2022</t>
  </si>
  <si>
    <t>23-FEB-2022</t>
  </si>
  <si>
    <t>24-FEB-2022</t>
  </si>
  <si>
    <t>25-FEB-2022</t>
  </si>
  <si>
    <t>02-MAR-2022</t>
  </si>
  <si>
    <t>03-MAR-2022</t>
  </si>
  <si>
    <t>04-MAR-2022</t>
  </si>
  <si>
    <t>07-MAR-2022</t>
  </si>
  <si>
    <t>08-MAR-2022</t>
  </si>
  <si>
    <t>09-MAR-2022</t>
  </si>
  <si>
    <t>10-MAR-2022</t>
  </si>
  <si>
    <t>11-MAR-2022</t>
  </si>
  <si>
    <t>14-MAR-2022</t>
  </si>
  <si>
    <t>15-MAR-2022</t>
  </si>
  <si>
    <t>16-MAR-2022</t>
  </si>
  <si>
    <t>21-MAR-2022</t>
  </si>
  <si>
    <t>28-MAR-2022</t>
  </si>
  <si>
    <t>29-MAR-2022</t>
  </si>
  <si>
    <t>30-MAR-2022</t>
  </si>
  <si>
    <t>04-APR-2022</t>
  </si>
  <si>
    <t>05-APR-2022</t>
  </si>
  <si>
    <t>06-APR-2022</t>
  </si>
  <si>
    <t>07-APR-2022</t>
  </si>
  <si>
    <t>08-APR-2022</t>
  </si>
  <si>
    <t>11-APR-2022</t>
  </si>
  <si>
    <t>12-APR-2022</t>
  </si>
  <si>
    <t>13-APR-2022</t>
  </si>
  <si>
    <t>18-APR-2022</t>
  </si>
  <si>
    <t>19-APR-2022</t>
  </si>
  <si>
    <t>20-APR-2022</t>
  </si>
  <si>
    <t>21-APR-2022</t>
  </si>
  <si>
    <t>22-APR-2022</t>
  </si>
  <si>
    <t>25-APR-2022</t>
  </si>
  <si>
    <t>26-APR-2022</t>
  </si>
  <si>
    <t>27-APR-2022</t>
  </si>
  <si>
    <t>29-APR-2022</t>
  </si>
  <si>
    <t>02-MAY-2022</t>
  </si>
  <si>
    <t>04-MAY-2022</t>
  </si>
  <si>
    <t>05-MAY-2022</t>
  </si>
  <si>
    <t>06-MAY-2022</t>
  </si>
  <si>
    <t>09-MAY-2022</t>
  </si>
  <si>
    <t>11-MAY-2022</t>
  </si>
  <si>
    <t>12-MAY-2022</t>
  </si>
  <si>
    <t>13-MAY-2022</t>
  </si>
  <si>
    <t>16-MAY-2022</t>
  </si>
  <si>
    <t>17-MAY-2022</t>
  </si>
  <si>
    <t>18-MAY-2022</t>
  </si>
  <si>
    <t>19-MAY-2022</t>
  </si>
  <si>
    <t>20-MAY-2022</t>
  </si>
  <si>
    <t>23-MAY-2022</t>
  </si>
  <si>
    <t>24-MAY-2022</t>
  </si>
  <si>
    <t>25-MAY-2022</t>
  </si>
  <si>
    <t>26-MAY-2022</t>
  </si>
  <si>
    <t>27-MAY-2022</t>
  </si>
  <si>
    <t>30-MAY-2022</t>
  </si>
  <si>
    <t>31-MAY-2022</t>
  </si>
  <si>
    <t>01-JUN-2022</t>
  </si>
  <si>
    <t>02-JUN-2022</t>
  </si>
  <si>
    <t>03-JUN-2022</t>
  </si>
  <si>
    <t>06-JUN-2022</t>
  </si>
  <si>
    <t>07-JUN-2022</t>
  </si>
  <si>
    <t>08-JUN-2022</t>
  </si>
  <si>
    <t>09-JUN-2022</t>
  </si>
  <si>
    <t>10-JUN-2022</t>
  </si>
  <si>
    <t>13-JUN-2022</t>
  </si>
  <si>
    <t>14-JUN-2022</t>
  </si>
  <si>
    <t>15-JUN-2022</t>
  </si>
  <si>
    <t>16-JUN-2022</t>
  </si>
  <si>
    <t>20-JUN-2022</t>
  </si>
  <si>
    <t>21-JUN-2022</t>
  </si>
  <si>
    <t>22-JUN-2022</t>
  </si>
  <si>
    <t>23-JUN-2022</t>
  </si>
  <si>
    <t>24-JUN-2022</t>
  </si>
  <si>
    <t>27-JUN-2022</t>
  </si>
  <si>
    <t>28-JUN-2022</t>
  </si>
  <si>
    <t>29-JUN-2022</t>
  </si>
  <si>
    <t>30-JUN-2022</t>
  </si>
  <si>
    <t>01-JUL-2022</t>
  </si>
  <si>
    <t>04-JUL-2022</t>
  </si>
  <si>
    <t>05-JUL-2022</t>
  </si>
  <si>
    <t>06-JUL-2022</t>
  </si>
  <si>
    <t>07-JUL-2022</t>
  </si>
  <si>
    <t>08-JUL-2022</t>
  </si>
  <si>
    <t>11-JUL-2022</t>
  </si>
  <si>
    <t>12-JUL-2022</t>
  </si>
  <si>
    <t>13-JUL-2022</t>
  </si>
  <si>
    <t>14-JUL-2022</t>
  </si>
  <si>
    <t>15-JUL-2022</t>
  </si>
  <si>
    <t>18-JUL-2022</t>
  </si>
  <si>
    <t>19-JUL-2022</t>
  </si>
  <si>
    <t>21-JUL-2022</t>
  </si>
  <si>
    <t>22-JUL-2022</t>
  </si>
  <si>
    <t>25-JUL-2022</t>
  </si>
  <si>
    <t>26-JUL-2022</t>
  </si>
  <si>
    <t>27-JUL-2022</t>
  </si>
  <si>
    <t>28-JUL-2022</t>
  </si>
  <si>
    <t>29-JUL-2022</t>
  </si>
  <si>
    <t>01-AUG-2022</t>
  </si>
  <si>
    <t>02-AUG-2022</t>
  </si>
  <si>
    <t>03-AUG-2022</t>
  </si>
  <si>
    <t>04-AUG-2022</t>
  </si>
  <si>
    <t>05-AUG-2022</t>
  </si>
  <si>
    <t>08-AUG-2022</t>
  </si>
  <si>
    <t>10-AUG-2022</t>
  </si>
  <si>
    <t>11-AUG-2022</t>
  </si>
  <si>
    <t>12-AUG-2022</t>
  </si>
  <si>
    <t>16-AUG-2022</t>
  </si>
  <si>
    <t>18-AUG-2022</t>
  </si>
  <si>
    <t>19-AUG-2022</t>
  </si>
  <si>
    <t>22-AUG-2022</t>
  </si>
  <si>
    <t>23-AUG-2022</t>
  </si>
  <si>
    <t>24-AUG-2022</t>
  </si>
  <si>
    <t>25-AUG-2022</t>
  </si>
  <si>
    <t>26-AUG-2022</t>
  </si>
  <si>
    <t>29-AUG-2022</t>
  </si>
  <si>
    <t>30-AUG-2022</t>
  </si>
  <si>
    <t>06-SEP-2022</t>
  </si>
  <si>
    <t>07-SEP-2022</t>
  </si>
  <si>
    <t>08-SEP-2022</t>
  </si>
  <si>
    <t>09-SEP-2022</t>
  </si>
  <si>
    <t>12-SEP-2022</t>
  </si>
  <si>
    <t>13-SEP-2022</t>
  </si>
  <si>
    <t>14-SEP-2022</t>
  </si>
  <si>
    <t>15-SEP-2022</t>
  </si>
  <si>
    <t>16-SEP-2022</t>
  </si>
  <si>
    <t>19-SEP-2022</t>
  </si>
  <si>
    <t>20-SEP-2022</t>
  </si>
  <si>
    <t>21-SEP-2022</t>
  </si>
  <si>
    <t>23-SEP-2022</t>
  </si>
  <si>
    <t>26-SEP-2022</t>
  </si>
  <si>
    <t>27-SEP-2022</t>
  </si>
  <si>
    <t>28-SEP-2022</t>
  </si>
  <si>
    <t>29-SEP-2022</t>
  </si>
  <si>
    <t>03-OCT-2022</t>
  </si>
  <si>
    <t>04-OCT-2022</t>
  </si>
  <si>
    <t>06-OCT-2022</t>
  </si>
  <si>
    <t>07-OCT-2022</t>
  </si>
  <si>
    <t>10-OCT-2022</t>
  </si>
  <si>
    <t>11-OCT-2022</t>
  </si>
  <si>
    <t>12-OCT-2022</t>
  </si>
  <si>
    <t>13-OCT-2022</t>
  </si>
  <si>
    <t>14-OCT-2022</t>
  </si>
  <si>
    <t>17-OCT-2022</t>
  </si>
  <si>
    <t>18-OCT-2022</t>
  </si>
  <si>
    <t>19-OCT-2022</t>
  </si>
  <si>
    <t>20-OCT-2022</t>
  </si>
  <si>
    <t>21-OCT-2022</t>
  </si>
  <si>
    <t>25-OCT-2022</t>
  </si>
  <si>
    <t>27-OCT-2022</t>
  </si>
  <si>
    <t>28-OCT-2022</t>
  </si>
  <si>
    <t>31-OCT-2022</t>
  </si>
  <si>
    <t>DATE</t>
  </si>
  <si>
    <t>EXPIRY_DT</t>
  </si>
  <si>
    <t>25-Nov-2021</t>
  </si>
  <si>
    <t>30-Dec-2021</t>
  </si>
  <si>
    <t>27-Jan-2022</t>
  </si>
  <si>
    <t>24-Feb-2022</t>
  </si>
  <si>
    <t>31-Mar-2022</t>
  </si>
  <si>
    <t>28-Apr-2022</t>
  </si>
  <si>
    <t>26-May-2022</t>
  </si>
  <si>
    <t>30-Jun-2022</t>
  </si>
  <si>
    <t>28-Jul-2022</t>
  </si>
  <si>
    <t>25-Aug-2022</t>
  </si>
  <si>
    <t>29-Sep-2022</t>
  </si>
  <si>
    <t>27-Oct-2022</t>
  </si>
  <si>
    <t>24-Nov-2022</t>
  </si>
  <si>
    <t>EXPIRY</t>
  </si>
  <si>
    <t>SETTLE_PR</t>
  </si>
  <si>
    <t>OPEN_INT</t>
  </si>
  <si>
    <t>T-Bils%_Daily_Returns</t>
  </si>
  <si>
    <t>CURRENT WEEKLY RISK UNADJUSTED RETURN (%)</t>
  </si>
  <si>
    <t>CURRENT WEEKLY RISK ADJUSTED RETURN (%)</t>
  </si>
  <si>
    <t>CURRENT WEEKLY SHARPE RATIO</t>
  </si>
  <si>
    <t>WEEKLY Returns</t>
  </si>
  <si>
    <t>T-Bils%_Weekly_Returns</t>
  </si>
  <si>
    <t>T-Bils%_Monthly_Returns</t>
  </si>
  <si>
    <t>May 31, 2022</t>
  </si>
  <si>
    <t>Jun 30, 2022</t>
  </si>
  <si>
    <t>Jul 29, 2022</t>
  </si>
  <si>
    <t>Aug 30, 2022</t>
  </si>
  <si>
    <t>Sep 30, 2022</t>
  </si>
  <si>
    <t>Oct 31, 2022</t>
  </si>
  <si>
    <t>Monthly Returns</t>
  </si>
  <si>
    <t>27-Oxt-2022</t>
  </si>
  <si>
    <t>29-Dec-2022</t>
  </si>
  <si>
    <t>NEXT MONTH WEEKLY RISK UNADJUSTED RETURN (%)</t>
  </si>
  <si>
    <t>NEXT MONTH WEEKLY RISK ADJUSTED RETURN (%)</t>
  </si>
  <si>
    <t>NEXT MONTH WEEKLY SHARPE RATIO</t>
  </si>
  <si>
    <t>NEXT MONTH MONTHLY RISK UNADJUSTED RETURN (%)</t>
  </si>
  <si>
    <t>NEXT MONTH MONTHLY RISK ADJUSTED RETURN (%)</t>
  </si>
  <si>
    <t>NEXT MONTH MONTHLY SHARPE RATIO</t>
  </si>
  <si>
    <t>TIMESTAMP</t>
  </si>
  <si>
    <t>25-Jan-2023</t>
  </si>
  <si>
    <t>Nov 07, 2021</t>
  </si>
  <si>
    <t>Nov 14, 2021</t>
  </si>
  <si>
    <t>Nov 21, 2021</t>
  </si>
  <si>
    <t>Nov 28, 2021</t>
  </si>
  <si>
    <t>Dec 05, 2021</t>
  </si>
  <si>
    <t>Dec 12, 2021</t>
  </si>
  <si>
    <t>Dec 19, 2021</t>
  </si>
  <si>
    <t>Dec 26, 2021</t>
  </si>
  <si>
    <t>Jan 02, 2022</t>
  </si>
  <si>
    <t>Jan 09, 2022</t>
  </si>
  <si>
    <t>Jan 16, 2022</t>
  </si>
  <si>
    <t>Jan 23, 2022</t>
  </si>
  <si>
    <t>Jan 30, 2022</t>
  </si>
  <si>
    <t>Feb 06, 2022</t>
  </si>
  <si>
    <t>Feb 13, 2022</t>
  </si>
  <si>
    <t>Feb 20, 2022</t>
  </si>
  <si>
    <t>Feb 27, 2022</t>
  </si>
  <si>
    <t>Mar 06, 2022</t>
  </si>
  <si>
    <t>Mar 13, 2022</t>
  </si>
  <si>
    <t>Mar 20, 2022</t>
  </si>
  <si>
    <t>Mar 27, 2022</t>
  </si>
  <si>
    <t>Apr 03, 2022</t>
  </si>
  <si>
    <t>Apr 10, 2022</t>
  </si>
  <si>
    <t>Apr 17, 2022</t>
  </si>
  <si>
    <t>Apr 24, 2022</t>
  </si>
  <si>
    <t>May 01, 2022</t>
  </si>
  <si>
    <t>May 08, 2022</t>
  </si>
  <si>
    <t>May 15, 2022</t>
  </si>
  <si>
    <t>May 22, 2022</t>
  </si>
  <si>
    <t>May 29, 2022</t>
  </si>
  <si>
    <t>Jun 05, 2022</t>
  </si>
  <si>
    <t>Jun 12, 2022</t>
  </si>
  <si>
    <t>Jun 19, 2022</t>
  </si>
  <si>
    <t>Jun 26, 2022</t>
  </si>
  <si>
    <t>Jul 03, 2022</t>
  </si>
  <si>
    <t>Jul 10, 2022</t>
  </si>
  <si>
    <t>Jul 17, 2022</t>
  </si>
  <si>
    <t>Jul 24, 2022</t>
  </si>
  <si>
    <t>Jul 31, 2022</t>
  </si>
  <si>
    <t>Aug 07, 2022</t>
  </si>
  <si>
    <t>Aug 14, 2022</t>
  </si>
  <si>
    <t>Aug 21, 2022</t>
  </si>
  <si>
    <t>Aug 28, 2022</t>
  </si>
  <si>
    <t>Sep 04, 2022</t>
  </si>
  <si>
    <t>Sep 11, 2022</t>
  </si>
  <si>
    <t>Sep 18, 2022</t>
  </si>
  <si>
    <t>Sep 25, 2022</t>
  </si>
  <si>
    <t>Oct 02, 2022</t>
  </si>
  <si>
    <t>Oct 09, 2022</t>
  </si>
  <si>
    <t>Oct 16, 2022</t>
  </si>
  <si>
    <t>Oct 23, 2022</t>
  </si>
  <si>
    <t>Oct 30, 2022</t>
  </si>
  <si>
    <t>Nov 30, 2021</t>
  </si>
  <si>
    <t>Dec 31, 2021</t>
  </si>
  <si>
    <t>Jan 31, 2022</t>
  </si>
  <si>
    <t>Feb 28, 2022</t>
  </si>
  <si>
    <t>Mar 31, 2022</t>
  </si>
  <si>
    <t>Apr 29, 2022</t>
  </si>
  <si>
    <t>G5=GM</t>
  </si>
  <si>
    <t>G42</t>
  </si>
  <si>
    <t>G67</t>
  </si>
  <si>
    <t>G121</t>
  </si>
  <si>
    <t>G183</t>
  </si>
  <si>
    <t>G66</t>
  </si>
  <si>
    <t>G120</t>
  </si>
  <si>
    <t>G182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</si>
</sst>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</font>
    <font>
      <sz val="8"/>
      <color rgb="FF777777"/>
      <name val="Arial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7E3794"/>
      <name val="Inconsolata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Inconsolata"/>
    </font>
    <font>
      <sz val="8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3" fillId="3" borderId="3" xfId="0" applyFont="1" applyFill="1" applyBorder="1" applyAlignment="1">
      <alignment horizontal="right" wrapText="1"/>
    </xf>
    <xf numFmtId="0" fontId="4" fillId="0" borderId="8" xfId="0" applyFont="1" applyBorder="1" applyAlignment="1">
      <alignment horizontal="center" vertical="top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0" xfId="0" applyBorder="1" applyAlignment="1">
      <alignment vertical="top"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right" wrapText="1"/>
    </xf>
    <xf numFmtId="0" fontId="5" fillId="0" borderId="0" xfId="0" applyFont="1"/>
    <xf numFmtId="0" fontId="6" fillId="0" borderId="8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/>
    </xf>
    <xf numFmtId="0" fontId="6" fillId="0" borderId="8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8" xfId="0" applyFont="1" applyBorder="1"/>
    <xf numFmtId="0" fontId="8" fillId="0" borderId="8" xfId="0" applyFont="1" applyBorder="1" applyAlignment="1">
      <alignment wrapText="1"/>
    </xf>
    <xf numFmtId="0" fontId="9" fillId="0" borderId="8" xfId="0" applyFont="1" applyBorder="1"/>
    <xf numFmtId="15" fontId="0" fillId="0" borderId="8" xfId="0" applyNumberFormat="1" applyBorder="1" applyAlignment="1">
      <alignment horizontal="left"/>
    </xf>
    <xf numFmtId="0" fontId="0" fillId="0" borderId="19" xfId="0" applyBorder="1" applyAlignment="1">
      <alignment wrapText="1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 vertical="top" wrapText="1"/>
    </xf>
    <xf numFmtId="0" fontId="0" fillId="0" borderId="20" xfId="0" applyBorder="1" applyAlignment="1">
      <alignment horizontal="center" wrapText="1"/>
    </xf>
    <xf numFmtId="0" fontId="2" fillId="0" borderId="8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3" xfId="0" applyFont="1" applyBorder="1" applyAlignment="1">
      <alignment horizontal="right" wrapText="1"/>
    </xf>
    <xf numFmtId="0" fontId="12" fillId="4" borderId="3" xfId="0" applyFont="1" applyFill="1" applyBorder="1" applyAlignment="1">
      <alignment horizontal="right" wrapText="1"/>
    </xf>
    <xf numFmtId="0" fontId="11" fillId="0" borderId="11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2" fillId="4" borderId="0" xfId="0" applyFont="1" applyFill="1" applyAlignment="1">
      <alignment horizontal="right" wrapText="1"/>
    </xf>
    <xf numFmtId="0" fontId="11" fillId="0" borderId="13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4" fillId="0" borderId="8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left"/>
    </xf>
    <xf numFmtId="0" fontId="4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5" fillId="0" borderId="8" xfId="0" applyFont="1" applyBorder="1"/>
    <xf numFmtId="0" fontId="16" fillId="0" borderId="8" xfId="0" applyFont="1" applyBorder="1" applyAlignment="1">
      <alignment wrapText="1"/>
    </xf>
    <xf numFmtId="0" fontId="15" fillId="0" borderId="8" xfId="0" applyFont="1" applyBorder="1" applyAlignment="1">
      <alignment horizontal="center"/>
    </xf>
    <xf numFmtId="0" fontId="16" fillId="0" borderId="8" xfId="0" applyFont="1" applyBorder="1" applyAlignment="1">
      <alignment horizontal="right" wrapText="1"/>
    </xf>
    <xf numFmtId="0" fontId="17" fillId="4" borderId="8" xfId="0" applyFont="1" applyFill="1" applyBorder="1" applyAlignment="1">
      <alignment horizontal="right" wrapText="1"/>
    </xf>
    <xf numFmtId="0" fontId="18" fillId="0" borderId="8" xfId="0" applyFont="1" applyBorder="1"/>
    <xf numFmtId="15" fontId="15" fillId="0" borderId="8" xfId="0" applyNumberFormat="1" applyFont="1" applyBorder="1" applyAlignment="1">
      <alignment horizontal="left"/>
    </xf>
    <xf numFmtId="0" fontId="17" fillId="4" borderId="21" xfId="0" applyFont="1" applyFill="1" applyBorder="1" applyAlignment="1">
      <alignment horizontal="right" wrapText="1"/>
    </xf>
    <xf numFmtId="0" fontId="18" fillId="0" borderId="21" xfId="0" applyFont="1" applyBorder="1"/>
    <xf numFmtId="0" fontId="16" fillId="0" borderId="0" xfId="0" applyFont="1" applyAlignment="1">
      <alignment horizontal="right" wrapText="1"/>
    </xf>
    <xf numFmtId="0" fontId="17" fillId="4" borderId="0" xfId="0" applyFont="1" applyFill="1" applyAlignment="1">
      <alignment horizontal="right" wrapText="1"/>
    </xf>
    <xf numFmtId="0" fontId="18" fillId="0" borderId="0" xfId="0" applyFont="1"/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11" fillId="0" borderId="1" xfId="0" applyFont="1" applyBorder="1" applyAlignme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8" fillId="0" borderId="0" xfId="0" applyFont="1" applyBorder="1"/>
    <xf numFmtId="0" fontId="4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Daily'!$H$1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'Near Daily'!$H$2:$H$227</c:f>
              <c:numCache>
                <c:formatCode>General</c:formatCode>
                <c:ptCount val="226"/>
                <c:pt idx="1">
                  <c:v>-0.85931072310084011</c:v>
                </c:pt>
                <c:pt idx="2">
                  <c:v>0.68234209313048333</c:v>
                </c:pt>
                <c:pt idx="3">
                  <c:v>1.062368348749877</c:v>
                </c:pt>
                <c:pt idx="4">
                  <c:v>-0.55278658812867332</c:v>
                </c:pt>
                <c:pt idx="5">
                  <c:v>1.0023692363768908</c:v>
                </c:pt>
                <c:pt idx="6">
                  <c:v>-1.4345001804402824</c:v>
                </c:pt>
                <c:pt idx="7">
                  <c:v>8.2379862700237158E-2</c:v>
                </c:pt>
                <c:pt idx="8">
                  <c:v>1.5090543259557343</c:v>
                </c:pt>
                <c:pt idx="9">
                  <c:v>6.9195423011082031</c:v>
                </c:pt>
                <c:pt idx="10">
                  <c:v>1.5926518918007806</c:v>
                </c:pt>
                <c:pt idx="11">
                  <c:v>1.0617120106171352</c:v>
                </c:pt>
                <c:pt idx="12">
                  <c:v>-0.70584372948129814</c:v>
                </c:pt>
                <c:pt idx="13">
                  <c:v>0.38022813688214058</c:v>
                </c:pt>
                <c:pt idx="14">
                  <c:v>-3.4667325428195102</c:v>
                </c:pt>
                <c:pt idx="15">
                  <c:v>-1.347777872558215</c:v>
                </c:pt>
                <c:pt idx="16">
                  <c:v>1.7898832684824943</c:v>
                </c:pt>
                <c:pt idx="17">
                  <c:v>0.62011552837240524</c:v>
                </c:pt>
                <c:pt idx="18">
                  <c:v>-0.44744617982270618</c:v>
                </c:pt>
                <c:pt idx="19">
                  <c:v>1.3483717774762434</c:v>
                </c:pt>
                <c:pt idx="20">
                  <c:v>-1.0543050790728734</c:v>
                </c:pt>
                <c:pt idx="21">
                  <c:v>8.4566596194503171E-2</c:v>
                </c:pt>
                <c:pt idx="22">
                  <c:v>0.67596113223489651</c:v>
                </c:pt>
                <c:pt idx="23">
                  <c:v>-4.3138900545530916</c:v>
                </c:pt>
                <c:pt idx="24">
                  <c:v>0.87711604245241659</c:v>
                </c:pt>
                <c:pt idx="25">
                  <c:v>3.9822624119641929</c:v>
                </c:pt>
                <c:pt idx="26">
                  <c:v>0.17559996655237972</c:v>
                </c:pt>
                <c:pt idx="27">
                  <c:v>0.77629382303839356</c:v>
                </c:pt>
                <c:pt idx="28">
                  <c:v>3.7438913277561539</c:v>
                </c:pt>
                <c:pt idx="29">
                  <c:v>-2.5389221556886188</c:v>
                </c:pt>
                <c:pt idx="30">
                  <c:v>-0.35225690177766478</c:v>
                </c:pt>
                <c:pt idx="31">
                  <c:v>0.18908253863860197</c:v>
                </c:pt>
                <c:pt idx="32">
                  <c:v>-3.8073356855665943</c:v>
                </c:pt>
                <c:pt idx="33">
                  <c:v>-1.6207455429497568</c:v>
                </c:pt>
                <c:pt idx="34">
                  <c:v>1.4220064163704234</c:v>
                </c:pt>
                <c:pt idx="35">
                  <c:v>2.137300162434812</c:v>
                </c:pt>
                <c:pt idx="36">
                  <c:v>2.6366451828911024</c:v>
                </c:pt>
                <c:pt idx="37">
                  <c:v>-3.4089055618985444</c:v>
                </c:pt>
                <c:pt idx="38">
                  <c:v>-0.83586626139818387</c:v>
                </c:pt>
                <c:pt idx="39">
                  <c:v>1.8050234142188204</c:v>
                </c:pt>
                <c:pt idx="40">
                  <c:v>1.5555741406707291</c:v>
                </c:pt>
                <c:pt idx="41">
                  <c:v>1.1199868236844384</c:v>
                </c:pt>
                <c:pt idx="42">
                  <c:v>1.4333414773189925</c:v>
                </c:pt>
                <c:pt idx="43">
                  <c:v>-1.204335608189482</c:v>
                </c:pt>
                <c:pt idx="44">
                  <c:v>0.74766355140187279</c:v>
                </c:pt>
                <c:pt idx="45">
                  <c:v>1.9278857788174448</c:v>
                </c:pt>
                <c:pt idx="46">
                  <c:v>-0.66476733143398736</c:v>
                </c:pt>
                <c:pt idx="47">
                  <c:v>0.6851497769279723</c:v>
                </c:pt>
                <c:pt idx="48">
                  <c:v>-0.28485519860736741</c:v>
                </c:pt>
                <c:pt idx="49">
                  <c:v>0.40469766703697102</c:v>
                </c:pt>
                <c:pt idx="50">
                  <c:v>-0.80613293290129184</c:v>
                </c:pt>
                <c:pt idx="51">
                  <c:v>1.3146362839614374</c:v>
                </c:pt>
                <c:pt idx="52">
                  <c:v>-1.5728216420243638E-2</c:v>
                </c:pt>
                <c:pt idx="53">
                  <c:v>-1.3843007708038491</c:v>
                </c:pt>
                <c:pt idx="54">
                  <c:v>-2.6958047535492069</c:v>
                </c:pt>
                <c:pt idx="55">
                  <c:v>-2.1967213114754061</c:v>
                </c:pt>
                <c:pt idx="56">
                  <c:v>-3.142809252430439</c:v>
                </c:pt>
                <c:pt idx="57">
                  <c:v>-0.82201263303625516</c:v>
                </c:pt>
                <c:pt idx="58">
                  <c:v>-3.1757110451928185</c:v>
                </c:pt>
                <c:pt idx="59">
                  <c:v>2.2887006667868168</c:v>
                </c:pt>
                <c:pt idx="60">
                  <c:v>0.73114869626497137</c:v>
                </c:pt>
                <c:pt idx="61">
                  <c:v>1.4254481853957108</c:v>
                </c:pt>
                <c:pt idx="62">
                  <c:v>1.3364373167787551</c:v>
                </c:pt>
                <c:pt idx="63">
                  <c:v>-1.4379307410873703</c:v>
                </c:pt>
                <c:pt idx="64">
                  <c:v>-1.6574585635359154</c:v>
                </c:pt>
                <c:pt idx="65">
                  <c:v>0.43890449438202239</c:v>
                </c:pt>
                <c:pt idx="66">
                  <c:v>-0.14857542387694855</c:v>
                </c:pt>
                <c:pt idx="67">
                  <c:v>3.0021881838074362</c:v>
                </c:pt>
                <c:pt idx="68">
                  <c:v>1.9969408565601632</c:v>
                </c:pt>
                <c:pt idx="69">
                  <c:v>-2.1911188869449267</c:v>
                </c:pt>
                <c:pt idx="70">
                  <c:v>-3.3645655877342415</c:v>
                </c:pt>
                <c:pt idx="71">
                  <c:v>0.82855883649185469</c:v>
                </c:pt>
                <c:pt idx="72">
                  <c:v>1.1102369088206852</c:v>
                </c:pt>
                <c:pt idx="73">
                  <c:v>-2.8704824485560976</c:v>
                </c:pt>
                <c:pt idx="74">
                  <c:v>-2.1630763752893167</c:v>
                </c:pt>
                <c:pt idx="75">
                  <c:v>-0.85524520061867559</c:v>
                </c:pt>
                <c:pt idx="76">
                  <c:v>1.0278058181150815</c:v>
                </c:pt>
                <c:pt idx="77">
                  <c:v>-3.7151421564174845</c:v>
                </c:pt>
                <c:pt idx="78">
                  <c:v>2.6226415094339579</c:v>
                </c:pt>
                <c:pt idx="79">
                  <c:v>-0.56076484647912384</c:v>
                </c:pt>
                <c:pt idx="80">
                  <c:v>-0.46223537025053152</c:v>
                </c:pt>
                <c:pt idx="81">
                  <c:v>-8.3588743382566263E-2</c:v>
                </c:pt>
                <c:pt idx="82">
                  <c:v>0.31604387432609138</c:v>
                </c:pt>
                <c:pt idx="83">
                  <c:v>0.27798369162342473</c:v>
                </c:pt>
                <c:pt idx="84">
                  <c:v>2.6704860469414027</c:v>
                </c:pt>
                <c:pt idx="85">
                  <c:v>2.0430204302043062</c:v>
                </c:pt>
                <c:pt idx="86">
                  <c:v>2.2755336038101919</c:v>
                </c:pt>
                <c:pt idx="87">
                  <c:v>-0.38806484994825802</c:v>
                </c:pt>
                <c:pt idx="88">
                  <c:v>-0.60600813782356511</c:v>
                </c:pt>
                <c:pt idx="89">
                  <c:v>0.13936068286735792</c:v>
                </c:pt>
                <c:pt idx="90">
                  <c:v>1.9657301904844664</c:v>
                </c:pt>
                <c:pt idx="91">
                  <c:v>1.2880661946600818</c:v>
                </c:pt>
                <c:pt idx="92">
                  <c:v>-1.2464207512211707</c:v>
                </c:pt>
                <c:pt idx="93">
                  <c:v>2.140542384444835</c:v>
                </c:pt>
                <c:pt idx="94">
                  <c:v>2.9974117057693799</c:v>
                </c:pt>
                <c:pt idx="95">
                  <c:v>3.2425421530487275E-2</c:v>
                </c:pt>
                <c:pt idx="96">
                  <c:v>-0.91572123176660891</c:v>
                </c:pt>
                <c:pt idx="97">
                  <c:v>0.27807311687248415</c:v>
                </c:pt>
                <c:pt idx="98">
                  <c:v>6.1903596770247207</c:v>
                </c:pt>
                <c:pt idx="99">
                  <c:v>2.4116743471582254</c:v>
                </c:pt>
                <c:pt idx="100">
                  <c:v>-2.8123593820308983</c:v>
                </c:pt>
                <c:pt idx="101">
                  <c:v>-1.4661625125395477</c:v>
                </c:pt>
                <c:pt idx="102">
                  <c:v>7.0483201503630938E-2</c:v>
                </c:pt>
                <c:pt idx="103">
                  <c:v>-3.4042886210674599</c:v>
                </c:pt>
                <c:pt idx="104">
                  <c:v>1.8553026006643516</c:v>
                </c:pt>
                <c:pt idx="105">
                  <c:v>0.50111358574609888</c:v>
                </c:pt>
                <c:pt idx="106">
                  <c:v>-0.77562326869805731</c:v>
                </c:pt>
                <c:pt idx="107">
                  <c:v>1.1645529233468859</c:v>
                </c:pt>
                <c:pt idx="108">
                  <c:v>-0.65441930142710358</c:v>
                </c:pt>
                <c:pt idx="109">
                  <c:v>-1.8968253968254041</c:v>
                </c:pt>
                <c:pt idx="110">
                  <c:v>1.318663538548676</c:v>
                </c:pt>
                <c:pt idx="111">
                  <c:v>-0.47908016608112425</c:v>
                </c:pt>
                <c:pt idx="112">
                  <c:v>-2.2384467265725361</c:v>
                </c:pt>
                <c:pt idx="113">
                  <c:v>-0.68937217890850155</c:v>
                </c:pt>
                <c:pt idx="114">
                  <c:v>-2.8096851499876045</c:v>
                </c:pt>
                <c:pt idx="115">
                  <c:v>-3.6136382960632605</c:v>
                </c:pt>
                <c:pt idx="116">
                  <c:v>-3.7138320395201054</c:v>
                </c:pt>
                <c:pt idx="117">
                  <c:v>-1.2276683463124225</c:v>
                </c:pt>
                <c:pt idx="118">
                  <c:v>-1.8829422131527649</c:v>
                </c:pt>
                <c:pt idx="119">
                  <c:v>0.97371903951597227</c:v>
                </c:pt>
                <c:pt idx="120">
                  <c:v>4.9620822020410076</c:v>
                </c:pt>
                <c:pt idx="121">
                  <c:v>-0.69574525020069167</c:v>
                </c:pt>
                <c:pt idx="122">
                  <c:v>-2.5869037995149515</c:v>
                </c:pt>
                <c:pt idx="123">
                  <c:v>3.3195020746887969</c:v>
                </c:pt>
                <c:pt idx="124">
                  <c:v>0</c:v>
                </c:pt>
                <c:pt idx="125">
                  <c:v>-2.4542614904060689</c:v>
                </c:pt>
                <c:pt idx="126">
                  <c:v>-3.0466605672461076</c:v>
                </c:pt>
                <c:pt idx="127">
                  <c:v>-0.2736623572709343</c:v>
                </c:pt>
                <c:pt idx="128">
                  <c:v>0.6056018168054591</c:v>
                </c:pt>
                <c:pt idx="129">
                  <c:v>4.9943566591422028</c:v>
                </c:pt>
                <c:pt idx="130">
                  <c:v>2.5262026337006223</c:v>
                </c:pt>
                <c:pt idx="131">
                  <c:v>-4.5085190039318404</c:v>
                </c:pt>
                <c:pt idx="132">
                  <c:v>0.56729801445693273</c:v>
                </c:pt>
                <c:pt idx="133">
                  <c:v>-2.5384405422618386</c:v>
                </c:pt>
                <c:pt idx="134">
                  <c:v>-0.40141896938013016</c:v>
                </c:pt>
                <c:pt idx="135">
                  <c:v>-0.23432374168150713</c:v>
                </c:pt>
                <c:pt idx="136">
                  <c:v>-0.4885381435550587</c:v>
                </c:pt>
                <c:pt idx="137">
                  <c:v>1.1140483383685758</c:v>
                </c:pt>
                <c:pt idx="138">
                  <c:v>6.5359477124187257E-2</c:v>
                </c:pt>
                <c:pt idx="139">
                  <c:v>0.17728842026685299</c:v>
                </c:pt>
                <c:pt idx="140">
                  <c:v>1.6766020864381521</c:v>
                </c:pt>
                <c:pt idx="141">
                  <c:v>1.9237816049835106</c:v>
                </c:pt>
                <c:pt idx="142">
                  <c:v>-3.577206543232065</c:v>
                </c:pt>
                <c:pt idx="143">
                  <c:v>0.28896346010441243</c:v>
                </c:pt>
                <c:pt idx="144">
                  <c:v>3.2716795241193246</c:v>
                </c:pt>
                <c:pt idx="145">
                  <c:v>0.14400144001441242</c:v>
                </c:pt>
                <c:pt idx="146">
                  <c:v>-0.13480722566729578</c:v>
                </c:pt>
                <c:pt idx="147">
                  <c:v>2.321814254859607</c:v>
                </c:pt>
                <c:pt idx="148">
                  <c:v>0.13192612137203166</c:v>
                </c:pt>
                <c:pt idx="149">
                  <c:v>-0.37768994290733021</c:v>
                </c:pt>
                <c:pt idx="150">
                  <c:v>-1.0227473108799274</c:v>
                </c:pt>
                <c:pt idx="151">
                  <c:v>-1.1580260110457867</c:v>
                </c:pt>
                <c:pt idx="152">
                  <c:v>1.2166546503244413</c:v>
                </c:pt>
                <c:pt idx="153">
                  <c:v>-0.47190811147715739</c:v>
                </c:pt>
                <c:pt idx="154">
                  <c:v>-1.4761137949543748</c:v>
                </c:pt>
                <c:pt idx="155">
                  <c:v>-0.32688640697356847</c:v>
                </c:pt>
                <c:pt idx="156">
                  <c:v>4.7280677780814306</c:v>
                </c:pt>
                <c:pt idx="157">
                  <c:v>-9.5685455810708864E-2</c:v>
                </c:pt>
                <c:pt idx="158">
                  <c:v>9.5777100565947668E-2</c:v>
                </c:pt>
                <c:pt idx="159">
                  <c:v>-0.32185107863603152</c:v>
                </c:pt>
                <c:pt idx="160">
                  <c:v>3.5779736451697355</c:v>
                </c:pt>
                <c:pt idx="161">
                  <c:v>-0.93520936894432005</c:v>
                </c:pt>
                <c:pt idx="162">
                  <c:v>4.6861711175370075</c:v>
                </c:pt>
                <c:pt idx="163">
                  <c:v>1.8198066455438997</c:v>
                </c:pt>
                <c:pt idx="164">
                  <c:v>-2.1064390010372507</c:v>
                </c:pt>
                <c:pt idx="165">
                  <c:v>-2.1110114923791743</c:v>
                </c:pt>
                <c:pt idx="166">
                  <c:v>-4.6128226477935126</c:v>
                </c:pt>
                <c:pt idx="167">
                  <c:v>-0.83798882681563458</c:v>
                </c:pt>
                <c:pt idx="168">
                  <c:v>0.78345070422536012</c:v>
                </c:pt>
                <c:pt idx="169">
                  <c:v>0.75989169359767816</c:v>
                </c:pt>
                <c:pt idx="170">
                  <c:v>-0.64147018030512004</c:v>
                </c:pt>
                <c:pt idx="171">
                  <c:v>-0.36642819752225142</c:v>
                </c:pt>
                <c:pt idx="172">
                  <c:v>0.56042031523643532</c:v>
                </c:pt>
                <c:pt idx="173">
                  <c:v>-2.4120515499825879</c:v>
                </c:pt>
                <c:pt idx="174">
                  <c:v>-0.88337646114036683</c:v>
                </c:pt>
                <c:pt idx="175">
                  <c:v>2.7817788980914737</c:v>
                </c:pt>
                <c:pt idx="176">
                  <c:v>-1.1999649645265871</c:v>
                </c:pt>
                <c:pt idx="177">
                  <c:v>2.1631205673758944</c:v>
                </c:pt>
                <c:pt idx="178">
                  <c:v>-3.4710170079841278E-2</c:v>
                </c:pt>
                <c:pt idx="179">
                  <c:v>0.32986111111110716</c:v>
                </c:pt>
                <c:pt idx="180">
                  <c:v>1.7996193112995291</c:v>
                </c:pt>
                <c:pt idx="181">
                  <c:v>0.6204317525072397</c:v>
                </c:pt>
                <c:pt idx="182">
                  <c:v>0.75175268181433086</c:v>
                </c:pt>
                <c:pt idx="183">
                  <c:v>-2.3641851106639877</c:v>
                </c:pt>
                <c:pt idx="184">
                  <c:v>-0.74703760947963405</c:v>
                </c:pt>
                <c:pt idx="185">
                  <c:v>2.4050523401678308</c:v>
                </c:pt>
                <c:pt idx="186">
                  <c:v>3.5059559009884258</c:v>
                </c:pt>
                <c:pt idx="187">
                  <c:v>-1.4283382304929806</c:v>
                </c:pt>
                <c:pt idx="188">
                  <c:v>-0.81974000165604788</c:v>
                </c:pt>
                <c:pt idx="189">
                  <c:v>1.2189013190850007</c:v>
                </c:pt>
                <c:pt idx="190">
                  <c:v>-1.6661167931375822</c:v>
                </c:pt>
                <c:pt idx="191">
                  <c:v>-5.0243247777218665</c:v>
                </c:pt>
                <c:pt idx="192">
                  <c:v>0.64470546674909079</c:v>
                </c:pt>
                <c:pt idx="193">
                  <c:v>0.73710073710074508</c:v>
                </c:pt>
                <c:pt idx="194">
                  <c:v>-0.22648083623692589</c:v>
                </c:pt>
                <c:pt idx="195">
                  <c:v>-0.31430068098482072</c:v>
                </c:pt>
                <c:pt idx="196">
                  <c:v>-0.13137151865475566</c:v>
                </c:pt>
                <c:pt idx="197">
                  <c:v>-4.3848110146452686E-2</c:v>
                </c:pt>
                <c:pt idx="198">
                  <c:v>0.14037550447448119</c:v>
                </c:pt>
                <c:pt idx="199">
                  <c:v>-0.67461012791309316</c:v>
                </c:pt>
                <c:pt idx="200">
                  <c:v>0.14113081062008548</c:v>
                </c:pt>
                <c:pt idx="201">
                  <c:v>0.55491940456266664</c:v>
                </c:pt>
                <c:pt idx="202">
                  <c:v>-0.90224246671338082</c:v>
                </c:pt>
                <c:pt idx="203">
                  <c:v>-1.6264474498364594</c:v>
                </c:pt>
                <c:pt idx="204">
                  <c:v>-6.2898733039810001E-2</c:v>
                </c:pt>
                <c:pt idx="205">
                  <c:v>-0.84517173170293936</c:v>
                </c:pt>
                <c:pt idx="206">
                  <c:v>-1.0518679724337965</c:v>
                </c:pt>
                <c:pt idx="207">
                  <c:v>1.9794721407624549</c:v>
                </c:pt>
                <c:pt idx="208">
                  <c:v>0.51222142343638077</c:v>
                </c:pt>
                <c:pt idx="209">
                  <c:v>1.3232007152436258</c:v>
                </c:pt>
                <c:pt idx="210">
                  <c:v>0.72355069266743544</c:v>
                </c:pt>
                <c:pt idx="211">
                  <c:v>-0.99868593955322749</c:v>
                </c:pt>
                <c:pt idx="212">
                  <c:v>-0.47783382001591573</c:v>
                </c:pt>
                <c:pt idx="213">
                  <c:v>0.52458433360005896</c:v>
                </c:pt>
                <c:pt idx="214">
                  <c:v>-1.6716787546435401</c:v>
                </c:pt>
                <c:pt idx="215">
                  <c:v>-1.0434469731042668</c:v>
                </c:pt>
                <c:pt idx="216">
                  <c:v>0.19998181983456464</c:v>
                </c:pt>
                <c:pt idx="217">
                  <c:v>-2.3133448244579515</c:v>
                </c:pt>
                <c:pt idx="218">
                  <c:v>3.1110698365527489</c:v>
                </c:pt>
                <c:pt idx="219">
                  <c:v>6.4667207061154599</c:v>
                </c:pt>
                <c:pt idx="220">
                  <c:v>-1.6919042382201168</c:v>
                </c:pt>
                <c:pt idx="221">
                  <c:v>-0.21512778590482748</c:v>
                </c:pt>
                <c:pt idx="222">
                  <c:v>1.3625388064850106</c:v>
                </c:pt>
                <c:pt idx="223">
                  <c:v>1.2251148545175994</c:v>
                </c:pt>
                <c:pt idx="224">
                  <c:v>3.7569339384770593</c:v>
                </c:pt>
                <c:pt idx="225">
                  <c:v>2.4787363304981698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16B-822E-A7C75862E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41711"/>
        <c:axId val="274342959"/>
      </c:lineChart>
      <c:catAx>
        <c:axId val="27434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42959"/>
        <c:crosses val="autoZero"/>
        <c:auto val="1"/>
        <c:lblAlgn val="ctr"/>
        <c:lblOffset val="100"/>
        <c:noMultiLvlLbl val="0"/>
      </c:catAx>
      <c:valAx>
        <c:axId val="2743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4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Monthly'!$J$1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'Near Monthly'!$J$2:$J$13</c:f>
              <c:numCache>
                <c:formatCode>General</c:formatCode>
                <c:ptCount val="12"/>
                <c:pt idx="1">
                  <c:v>0.86108382927760008</c:v>
                </c:pt>
                <c:pt idx="2">
                  <c:v>-1.6944539236892631</c:v>
                </c:pt>
                <c:pt idx="3">
                  <c:v>-1.0109179776415527</c:v>
                </c:pt>
                <c:pt idx="4">
                  <c:v>2.0729223946944813</c:v>
                </c:pt>
                <c:pt idx="5">
                  <c:v>0.93233928214325257</c:v>
                </c:pt>
                <c:pt idx="6">
                  <c:v>-1.7845567359433108</c:v>
                </c:pt>
                <c:pt idx="7">
                  <c:v>-0.63863541606184504</c:v>
                </c:pt>
                <c:pt idx="8">
                  <c:v>0.58986492302816873</c:v>
                </c:pt>
                <c:pt idx="9">
                  <c:v>0.89384731069876855</c:v>
                </c:pt>
                <c:pt idx="10">
                  <c:v>-1.384230919440034</c:v>
                </c:pt>
                <c:pt idx="11">
                  <c:v>2.8055520731138146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C-4588-8C62-E3F25902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1503"/>
        <c:axId val="208728591"/>
      </c:lineChart>
      <c:catAx>
        <c:axId val="20873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8591"/>
        <c:crosses val="autoZero"/>
        <c:auto val="1"/>
        <c:lblAlgn val="ctr"/>
        <c:lblOffset val="100"/>
        <c:noMultiLvlLbl val="0"/>
      </c:catAx>
      <c:valAx>
        <c:axId val="2087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3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Unadjusted</a:t>
            </a:r>
            <a:r>
              <a:rPr lang="en-IN" baseline="0"/>
              <a:t> Returns v/s Adjusted Returns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Monthly'!$H$1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'Near Monthly'!$H$2:$H$13</c:f>
              <c:numCache>
                <c:formatCode>General</c:formatCode>
                <c:ptCount val="12"/>
                <c:pt idx="1">
                  <c:v>4.2172203162915318</c:v>
                </c:pt>
                <c:pt idx="2">
                  <c:v>-8.189482135688479</c:v>
                </c:pt>
                <c:pt idx="3">
                  <c:v>-4.8710100568430299</c:v>
                </c:pt>
                <c:pt idx="4">
                  <c:v>10.102960102960113</c:v>
                </c:pt>
                <c:pt idx="5">
                  <c:v>4.5670869165901342</c:v>
                </c:pt>
                <c:pt idx="6">
                  <c:v>-8.6154583200255566</c:v>
                </c:pt>
                <c:pt idx="7">
                  <c:v>-3.0493665356050759</c:v>
                </c:pt>
                <c:pt idx="8">
                  <c:v>2.9199711607786676</c:v>
                </c:pt>
                <c:pt idx="9">
                  <c:v>4.3957968476357312</c:v>
                </c:pt>
                <c:pt idx="10">
                  <c:v>-6.6599563831571968</c:v>
                </c:pt>
                <c:pt idx="11">
                  <c:v>13.686196980589502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E-4975-9A63-63673BE73D4A}"/>
            </c:ext>
          </c:extLst>
        </c:ser>
        <c:ser>
          <c:idx val="1"/>
          <c:order val="1"/>
          <c:tx>
            <c:strRef>
              <c:f>'Near Monthly'!$I$1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'Near Monthly'!$I$2:$I$13</c:f>
              <c:numCache>
                <c:formatCode>General</c:formatCode>
                <c:ptCount val="12"/>
                <c:pt idx="1">
                  <c:v>4.1808203162915314</c:v>
                </c:pt>
                <c:pt idx="2">
                  <c:v>-8.2270821356884785</c:v>
                </c:pt>
                <c:pt idx="3">
                  <c:v>-4.90831005684303</c:v>
                </c:pt>
                <c:pt idx="4">
                  <c:v>10.064660102960113</c:v>
                </c:pt>
                <c:pt idx="5">
                  <c:v>4.526786916590134</c:v>
                </c:pt>
                <c:pt idx="6">
                  <c:v>-8.6645583200255558</c:v>
                </c:pt>
                <c:pt idx="7">
                  <c:v>-3.100766535605076</c:v>
                </c:pt>
                <c:pt idx="8">
                  <c:v>2.8639711607786675</c:v>
                </c:pt>
                <c:pt idx="9">
                  <c:v>4.3398968476357309</c:v>
                </c:pt>
                <c:pt idx="10">
                  <c:v>-6.720856383157197</c:v>
                </c:pt>
                <c:pt idx="11">
                  <c:v>13.621796980589503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E-4975-9A63-63673BE7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85008"/>
        <c:axId val="577185840"/>
      </c:lineChart>
      <c:catAx>
        <c:axId val="57718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85840"/>
        <c:crosses val="autoZero"/>
        <c:auto val="1"/>
        <c:lblAlgn val="ctr"/>
        <c:lblOffset val="100"/>
        <c:noMultiLvlLbl val="0"/>
      </c:catAx>
      <c:valAx>
        <c:axId val="5771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Daily'!$H$1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Daily'!$H$2:$H$226</c:f>
              <c:numCache>
                <c:formatCode>General</c:formatCode>
                <c:ptCount val="225"/>
                <c:pt idx="1">
                  <c:v>-1.1381225530365111</c:v>
                </c:pt>
                <c:pt idx="2">
                  <c:v>0.75520353656290717</c:v>
                </c:pt>
                <c:pt idx="3">
                  <c:v>1.3802559414990776</c:v>
                </c:pt>
                <c:pt idx="4">
                  <c:v>-0.32458750338111164</c:v>
                </c:pt>
                <c:pt idx="5">
                  <c:v>0.90456806874717322</c:v>
                </c:pt>
                <c:pt idx="6">
                  <c:v>-1.7122366651725602</c:v>
                </c:pt>
                <c:pt idx="7">
                  <c:v>-3.6483035388552618E-2</c:v>
                </c:pt>
                <c:pt idx="8">
                  <c:v>1.5693430656934348</c:v>
                </c:pt>
                <c:pt idx="9">
                  <c:v>7.1325907294286619</c:v>
                </c:pt>
                <c:pt idx="10">
                  <c:v>1.4589971490860383</c:v>
                </c:pt>
                <c:pt idx="11">
                  <c:v>1.0330578512396693</c:v>
                </c:pt>
                <c:pt idx="12">
                  <c:v>-0.65439672801635995</c:v>
                </c:pt>
                <c:pt idx="13">
                  <c:v>0.31288596130094315</c:v>
                </c:pt>
                <c:pt idx="14">
                  <c:v>-3.4966756956414602</c:v>
                </c:pt>
                <c:pt idx="15">
                  <c:v>-1.2758356723653992</c:v>
                </c:pt>
                <c:pt idx="16">
                  <c:v>1.6455587145687869</c:v>
                </c:pt>
                <c:pt idx="17">
                  <c:v>0.8984573656552074</c:v>
                </c:pt>
                <c:pt idx="18">
                  <c:v>-0.69724462365592921</c:v>
                </c:pt>
                <c:pt idx="19">
                  <c:v>1.1927924879451939</c:v>
                </c:pt>
                <c:pt idx="20">
                  <c:v>-0.99481692024745783</c:v>
                </c:pt>
                <c:pt idx="21">
                  <c:v>0.1013256776154729</c:v>
                </c:pt>
                <c:pt idx="22">
                  <c:v>0.8688317165752808</c:v>
                </c:pt>
                <c:pt idx="23">
                  <c:v>-3.9304231476835594</c:v>
                </c:pt>
                <c:pt idx="24">
                  <c:v>1.0532729805014047</c:v>
                </c:pt>
                <c:pt idx="25">
                  <c:v>3.8073908174691891</c:v>
                </c:pt>
                <c:pt idx="26">
                  <c:v>3.3192266201982491E-2</c:v>
                </c:pt>
                <c:pt idx="27">
                  <c:v>0.48112816258813396</c:v>
                </c:pt>
                <c:pt idx="28">
                  <c:v>3.7893172624453144</c:v>
                </c:pt>
                <c:pt idx="29">
                  <c:v>-2.6169265033407645</c:v>
                </c:pt>
                <c:pt idx="30">
                  <c:v>-0.33488524054561047</c:v>
                </c:pt>
                <c:pt idx="31">
                  <c:v>0.28683822324209146</c:v>
                </c:pt>
                <c:pt idx="32">
                  <c:v>-3.8162948435073991</c:v>
                </c:pt>
                <c:pt idx="33">
                  <c:v>-1.5972812234494438</c:v>
                </c:pt>
                <c:pt idx="34">
                  <c:v>1.2692108444137493</c:v>
                </c:pt>
                <c:pt idx="35">
                  <c:v>2.2167277687782416</c:v>
                </c:pt>
                <c:pt idx="36">
                  <c:v>2.5356576862123497</c:v>
                </c:pt>
                <c:pt idx="37">
                  <c:v>-3.3515008541446392</c:v>
                </c:pt>
                <c:pt idx="38">
                  <c:v>-0.86693039306455311</c:v>
                </c:pt>
                <c:pt idx="39">
                  <c:v>1.4178977755136735</c:v>
                </c:pt>
                <c:pt idx="40">
                  <c:v>6.8229384679782337</c:v>
                </c:pt>
                <c:pt idx="41">
                  <c:v>-3.3699059561128526</c:v>
                </c:pt>
                <c:pt idx="42">
                  <c:v>1.5166261151662648</c:v>
                </c:pt>
                <c:pt idx="43">
                  <c:v>-1.4140768554765555</c:v>
                </c:pt>
                <c:pt idx="44">
                  <c:v>0.69692058346838814</c:v>
                </c:pt>
                <c:pt idx="45">
                  <c:v>2.0199581522613985</c:v>
                </c:pt>
                <c:pt idx="46">
                  <c:v>-0.76516525991954287</c:v>
                </c:pt>
                <c:pt idx="47">
                  <c:v>0.66772655007949844</c:v>
                </c:pt>
                <c:pt idx="48">
                  <c:v>-0.38692356285534513</c:v>
                </c:pt>
                <c:pt idx="49">
                  <c:v>0.62623860483552052</c:v>
                </c:pt>
                <c:pt idx="50">
                  <c:v>-0.63809673861668004</c:v>
                </c:pt>
                <c:pt idx="51">
                  <c:v>1.0861809244430387</c:v>
                </c:pt>
                <c:pt idx="52">
                  <c:v>-1.2156862745098038</c:v>
                </c:pt>
                <c:pt idx="53">
                  <c:v>-2.7868201667328232</c:v>
                </c:pt>
                <c:pt idx="54">
                  <c:v>-2.237830774256786</c:v>
                </c:pt>
                <c:pt idx="55">
                  <c:v>-3.842940685045948</c:v>
                </c:pt>
                <c:pt idx="56">
                  <c:v>-0.66898349261512124</c:v>
                </c:pt>
                <c:pt idx="57">
                  <c:v>-2.6327298171958287</c:v>
                </c:pt>
                <c:pt idx="58">
                  <c:v>2.712899748472875</c:v>
                </c:pt>
                <c:pt idx="59">
                  <c:v>0.41105474899421179</c:v>
                </c:pt>
                <c:pt idx="60">
                  <c:v>1.2106959324100768</c:v>
                </c:pt>
                <c:pt idx="61">
                  <c:v>1.4113597246127445</c:v>
                </c:pt>
                <c:pt idx="62">
                  <c:v>-1.4935505770536435</c:v>
                </c:pt>
                <c:pt idx="63">
                  <c:v>-1.6368022053756031</c:v>
                </c:pt>
                <c:pt idx="64">
                  <c:v>1.2348922753547151</c:v>
                </c:pt>
                <c:pt idx="65">
                  <c:v>-1.176572367851902</c:v>
                </c:pt>
                <c:pt idx="66">
                  <c:v>3.0377308938107368</c:v>
                </c:pt>
                <c:pt idx="67">
                  <c:v>1.7162276975361126</c:v>
                </c:pt>
                <c:pt idx="68">
                  <c:v>-2.163381222853332</c:v>
                </c:pt>
                <c:pt idx="69">
                  <c:v>-3.0905831127806751</c:v>
                </c:pt>
                <c:pt idx="70">
                  <c:v>0.8105012774204956</c:v>
                </c:pt>
                <c:pt idx="71">
                  <c:v>0.9088525736258054</c:v>
                </c:pt>
                <c:pt idx="72">
                  <c:v>-2.7539620680696246</c:v>
                </c:pt>
                <c:pt idx="73">
                  <c:v>-2.1907560780123014</c:v>
                </c:pt>
                <c:pt idx="74">
                  <c:v>-1.0379677683692856</c:v>
                </c:pt>
                <c:pt idx="75">
                  <c:v>1.2236636305087822</c:v>
                </c:pt>
                <c:pt idx="76">
                  <c:v>-3.7811307035084654</c:v>
                </c:pt>
                <c:pt idx="77">
                  <c:v>2.9661817494804548</c:v>
                </c:pt>
                <c:pt idx="78">
                  <c:v>-1.0366972477064178</c:v>
                </c:pt>
                <c:pt idx="79">
                  <c:v>0.32446463335496428</c:v>
                </c:pt>
                <c:pt idx="80">
                  <c:v>-0.40657919053780178</c:v>
                </c:pt>
                <c:pt idx="81">
                  <c:v>-9.2781592132036607E-3</c:v>
                </c:pt>
                <c:pt idx="82">
                  <c:v>0.77015867124431237</c:v>
                </c:pt>
                <c:pt idx="83">
                  <c:v>2.5782688766114181</c:v>
                </c:pt>
                <c:pt idx="84">
                  <c:v>1.947935368043092</c:v>
                </c:pt>
                <c:pt idx="85">
                  <c:v>2.2365061195738192</c:v>
                </c:pt>
                <c:pt idx="86">
                  <c:v>-0.3961760399620971</c:v>
                </c:pt>
                <c:pt idx="87">
                  <c:v>-0.70038910505835794</c:v>
                </c:pt>
                <c:pt idx="88">
                  <c:v>0.35701846046672836</c:v>
                </c:pt>
                <c:pt idx="89">
                  <c:v>1.5010845986984775</c:v>
                </c:pt>
                <c:pt idx="90">
                  <c:v>1.3677551718242436</c:v>
                </c:pt>
                <c:pt idx="91">
                  <c:v>-0.86017878225670819</c:v>
                </c:pt>
                <c:pt idx="92">
                  <c:v>2.1691051378019734</c:v>
                </c:pt>
                <c:pt idx="93">
                  <c:v>2.9056698026808836</c:v>
                </c:pt>
                <c:pt idx="94">
                  <c:v>-4.0453074433656956E-2</c:v>
                </c:pt>
                <c:pt idx="95">
                  <c:v>-0.63941723998381961</c:v>
                </c:pt>
                <c:pt idx="96">
                  <c:v>3.2583903551652901E-2</c:v>
                </c:pt>
                <c:pt idx="97">
                  <c:v>6.2866449511400688</c:v>
                </c:pt>
                <c:pt idx="98">
                  <c:v>2.3980999080600638</c:v>
                </c:pt>
                <c:pt idx="99">
                  <c:v>-2.9330340441451588</c:v>
                </c:pt>
                <c:pt idx="100">
                  <c:v>-1.2641640329915875</c:v>
                </c:pt>
                <c:pt idx="101">
                  <c:v>-0.22640331017254203</c:v>
                </c:pt>
                <c:pt idx="102">
                  <c:v>-2.9499217527386579</c:v>
                </c:pt>
                <c:pt idx="103">
                  <c:v>1.4754494880270865</c:v>
                </c:pt>
                <c:pt idx="104">
                  <c:v>0.38932146829811626</c:v>
                </c:pt>
                <c:pt idx="105">
                  <c:v>-0.61733280569845306</c:v>
                </c:pt>
                <c:pt idx="106">
                  <c:v>0.97156964243052046</c:v>
                </c:pt>
                <c:pt idx="107">
                  <c:v>-0.41801403896207756</c:v>
                </c:pt>
                <c:pt idx="108">
                  <c:v>-1.7424362426738478</c:v>
                </c:pt>
                <c:pt idx="109">
                  <c:v>1.8055779461550938</c:v>
                </c:pt>
                <c:pt idx="110">
                  <c:v>-1.1243072050673037</c:v>
                </c:pt>
                <c:pt idx="111">
                  <c:v>-2.3382447149263328</c:v>
                </c:pt>
                <c:pt idx="112">
                  <c:v>-0.62315513283042878</c:v>
                </c:pt>
                <c:pt idx="113">
                  <c:v>-3.0610561056105534</c:v>
                </c:pt>
                <c:pt idx="114">
                  <c:v>-3.5832836837177746</c:v>
                </c:pt>
                <c:pt idx="115">
                  <c:v>-3.7076271186440679</c:v>
                </c:pt>
                <c:pt idx="116">
                  <c:v>-1.1826182618261702</c:v>
                </c:pt>
                <c:pt idx="117">
                  <c:v>-1.7719640040820239</c:v>
                </c:pt>
                <c:pt idx="118">
                  <c:v>0.90668681526257433</c:v>
                </c:pt>
                <c:pt idx="119">
                  <c:v>5.0262074129539327</c:v>
                </c:pt>
                <c:pt idx="120">
                  <c:v>-0.60600659477764507</c:v>
                </c:pt>
                <c:pt idx="121">
                  <c:v>-2.6001972563435847</c:v>
                </c:pt>
                <c:pt idx="122">
                  <c:v>3.1943293749424697</c:v>
                </c:pt>
                <c:pt idx="123">
                  <c:v>-3.5682426405003652E-2</c:v>
                </c:pt>
                <c:pt idx="124">
                  <c:v>-2.4808138497233587</c:v>
                </c:pt>
                <c:pt idx="125">
                  <c:v>-3.0838213762811169</c:v>
                </c:pt>
                <c:pt idx="126">
                  <c:v>-0.15107166462089597</c:v>
                </c:pt>
                <c:pt idx="127">
                  <c:v>1.4278959810874619</c:v>
                </c:pt>
                <c:pt idx="128">
                  <c:v>4.9132947976878656</c:v>
                </c:pt>
                <c:pt idx="129">
                  <c:v>-0.30214165111524605</c:v>
                </c:pt>
                <c:pt idx="130">
                  <c:v>-2.4511988590783491</c:v>
                </c:pt>
                <c:pt idx="131">
                  <c:v>1.3706140350877192</c:v>
                </c:pt>
                <c:pt idx="132">
                  <c:v>-2.3616369208581256</c:v>
                </c:pt>
                <c:pt idx="133">
                  <c:v>-0.86779911373708374</c:v>
                </c:pt>
                <c:pt idx="134">
                  <c:v>-0.89402123300427538</c:v>
                </c:pt>
                <c:pt idx="135">
                  <c:v>-0.57320052621688933</c:v>
                </c:pt>
                <c:pt idx="136">
                  <c:v>1.200264625271718</c:v>
                </c:pt>
                <c:pt idx="137">
                  <c:v>0.28950317519612778</c:v>
                </c:pt>
                <c:pt idx="138">
                  <c:v>0.18623707980258869</c:v>
                </c:pt>
                <c:pt idx="139">
                  <c:v>1.4406543359048238</c:v>
                </c:pt>
                <c:pt idx="140">
                  <c:v>2.0065970313358861</c:v>
                </c:pt>
                <c:pt idx="141">
                  <c:v>-3.1258420910805671</c:v>
                </c:pt>
                <c:pt idx="142">
                  <c:v>-0.41724617524339358</c:v>
                </c:pt>
                <c:pt idx="143">
                  <c:v>3.1191806331471135</c:v>
                </c:pt>
                <c:pt idx="144">
                  <c:v>0.34311512415349477</c:v>
                </c:pt>
                <c:pt idx="145">
                  <c:v>5.399082156034702E-2</c:v>
                </c:pt>
                <c:pt idx="146">
                  <c:v>2.1674611026171333</c:v>
                </c:pt>
                <c:pt idx="147">
                  <c:v>-0.448943661971823</c:v>
                </c:pt>
                <c:pt idx="148">
                  <c:v>0</c:v>
                </c:pt>
                <c:pt idx="149">
                  <c:v>-0.70740118489698467</c:v>
                </c:pt>
                <c:pt idx="150">
                  <c:v>-0.96179535132248473</c:v>
                </c:pt>
                <c:pt idx="151">
                  <c:v>1.8163834187573102</c:v>
                </c:pt>
                <c:pt idx="152">
                  <c:v>-0.90082133710147894</c:v>
                </c:pt>
                <c:pt idx="153">
                  <c:v>-1.6486944122627218</c:v>
                </c:pt>
                <c:pt idx="154">
                  <c:v>-0.25371511417179726</c:v>
                </c:pt>
                <c:pt idx="155">
                  <c:v>4.8964389534883805</c:v>
                </c:pt>
                <c:pt idx="156">
                  <c:v>-0.7534424525850909</c:v>
                </c:pt>
                <c:pt idx="157">
                  <c:v>0.66317626527049822</c:v>
                </c:pt>
                <c:pt idx="158">
                  <c:v>-0.40742024965324364</c:v>
                </c:pt>
                <c:pt idx="159">
                  <c:v>3.3771433545130081</c:v>
                </c:pt>
                <c:pt idx="160">
                  <c:v>-0.97667761219164229</c:v>
                </c:pt>
                <c:pt idx="161">
                  <c:v>4.7785052291471857</c:v>
                </c:pt>
                <c:pt idx="162">
                  <c:v>1.7690497443804232</c:v>
                </c:pt>
                <c:pt idx="163">
                  <c:v>-2.0811737500996661</c:v>
                </c:pt>
                <c:pt idx="164">
                  <c:v>-2.2231270358306152</c:v>
                </c:pt>
                <c:pt idx="165">
                  <c:v>-4.1975514283334796</c:v>
                </c:pt>
                <c:pt idx="166">
                  <c:v>-1.0171259671390112</c:v>
                </c:pt>
                <c:pt idx="167">
                  <c:v>0.79922712102583326</c:v>
                </c:pt>
                <c:pt idx="168">
                  <c:v>0.60120240480960729</c:v>
                </c:pt>
                <c:pt idx="169">
                  <c:v>-0.50233847219815997</c:v>
                </c:pt>
                <c:pt idx="170">
                  <c:v>-0.23502785515320732</c:v>
                </c:pt>
                <c:pt idx="171">
                  <c:v>0.49733880115173595</c:v>
                </c:pt>
                <c:pt idx="172">
                  <c:v>-2.4049314117034246</c:v>
                </c:pt>
                <c:pt idx="173">
                  <c:v>-1.3432968597099821</c:v>
                </c:pt>
                <c:pt idx="174">
                  <c:v>2.8674481514878227</c:v>
                </c:pt>
                <c:pt idx="175">
                  <c:v>-1.3148667601683031</c:v>
                </c:pt>
                <c:pt idx="176">
                  <c:v>2.051874222774928</c:v>
                </c:pt>
                <c:pt idx="177">
                  <c:v>2.6111933153447169E-2</c:v>
                </c:pt>
                <c:pt idx="178">
                  <c:v>0.20013922728854458</c:v>
                </c:pt>
                <c:pt idx="179">
                  <c:v>1.9018671298306635</c:v>
                </c:pt>
                <c:pt idx="180">
                  <c:v>0.5454235554797906</c:v>
                </c:pt>
                <c:pt idx="181">
                  <c:v>1.1527377521613948</c:v>
                </c:pt>
                <c:pt idx="182">
                  <c:v>-2.4048935813641732</c:v>
                </c:pt>
                <c:pt idx="183">
                  <c:v>-1.0388941358289805</c:v>
                </c:pt>
                <c:pt idx="184">
                  <c:v>2.3078257851813411</c:v>
                </c:pt>
                <c:pt idx="185">
                  <c:v>3.6465400271370418</c:v>
                </c:pt>
                <c:pt idx="186">
                  <c:v>-3.0191458026509648</c:v>
                </c:pt>
                <c:pt idx="187">
                  <c:v>2.2357209145364045</c:v>
                </c:pt>
                <c:pt idx="188">
                  <c:v>-0.1815481102492198</c:v>
                </c:pt>
                <c:pt idx="189">
                  <c:v>-1.5542328042328006</c:v>
                </c:pt>
                <c:pt idx="190">
                  <c:v>-4.9798454820288844</c:v>
                </c:pt>
                <c:pt idx="191">
                  <c:v>0.55678303137427787</c:v>
                </c:pt>
                <c:pt idx="192">
                  <c:v>0.76463350325189361</c:v>
                </c:pt>
                <c:pt idx="193">
                  <c:v>-0.23549934583515442</c:v>
                </c:pt>
                <c:pt idx="194">
                  <c:v>-0.18359853121174236</c:v>
                </c:pt>
                <c:pt idx="195">
                  <c:v>-8.7588683542086362E-2</c:v>
                </c:pt>
                <c:pt idx="196">
                  <c:v>-7.013237485753962E-2</c:v>
                </c:pt>
                <c:pt idx="197">
                  <c:v>0.27195368014737337</c:v>
                </c:pt>
                <c:pt idx="198">
                  <c:v>-0.76990376202974231</c:v>
                </c:pt>
                <c:pt idx="199">
                  <c:v>0.33503791218479584</c:v>
                </c:pt>
                <c:pt idx="200">
                  <c:v>0.45694200351494246</c:v>
                </c:pt>
                <c:pt idx="201">
                  <c:v>-1.0059482155353394</c:v>
                </c:pt>
                <c:pt idx="202">
                  <c:v>-1.5463462048246002</c:v>
                </c:pt>
                <c:pt idx="203">
                  <c:v>-8.0775444264951618E-2</c:v>
                </c:pt>
                <c:pt idx="204">
                  <c:v>-0.52995598670617661</c:v>
                </c:pt>
                <c:pt idx="205">
                  <c:v>-0.86689543073867936</c:v>
                </c:pt>
                <c:pt idx="206">
                  <c:v>1.7216250683184635</c:v>
                </c:pt>
                <c:pt idx="207">
                  <c:v>0.30446852332764962</c:v>
                </c:pt>
                <c:pt idx="208">
                  <c:v>1.1516828854566639</c:v>
                </c:pt>
                <c:pt idx="209">
                  <c:v>1.2180052956751946</c:v>
                </c:pt>
                <c:pt idx="210">
                  <c:v>-0.80223229856993772</c:v>
                </c:pt>
                <c:pt idx="211">
                  <c:v>-0.51863572433191496</c:v>
                </c:pt>
                <c:pt idx="212">
                  <c:v>2.6508792082703413E-2</c:v>
                </c:pt>
                <c:pt idx="213">
                  <c:v>-1.598939929328614</c:v>
                </c:pt>
                <c:pt idx="214">
                  <c:v>-0.98752132148307736</c:v>
                </c:pt>
                <c:pt idx="215">
                  <c:v>0</c:v>
                </c:pt>
                <c:pt idx="216">
                  <c:v>-2.1216792093571573</c:v>
                </c:pt>
                <c:pt idx="217">
                  <c:v>2.9550717924965344</c:v>
                </c:pt>
                <c:pt idx="218">
                  <c:v>6.7662407773978597</c:v>
                </c:pt>
                <c:pt idx="219">
                  <c:v>-1.6770605090173492</c:v>
                </c:pt>
                <c:pt idx="220">
                  <c:v>-0.23142195937259324</c:v>
                </c:pt>
                <c:pt idx="221">
                  <c:v>1.4776632302405537</c:v>
                </c:pt>
                <c:pt idx="222">
                  <c:v>1.4222824246528916</c:v>
                </c:pt>
                <c:pt idx="223">
                  <c:v>3.380634390651085</c:v>
                </c:pt>
                <c:pt idx="224">
                  <c:v>2.3253936213161044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2-42B9-B4EA-C40FC645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35504"/>
        <c:axId val="703720528"/>
      </c:lineChart>
      <c:catAx>
        <c:axId val="7037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20528"/>
        <c:crosses val="autoZero"/>
        <c:auto val="1"/>
        <c:lblAlgn val="ctr"/>
        <c:lblOffset val="100"/>
        <c:noMultiLvlLbl val="0"/>
      </c:catAx>
      <c:valAx>
        <c:axId val="7037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64566929133852E-2"/>
          <c:y val="0.19721055701370663"/>
          <c:w val="0.9078772965879264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'Next Daily'!$I$1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Daily'!$I$2:$I$226</c:f>
              <c:numCache>
                <c:formatCode>General</c:formatCode>
                <c:ptCount val="225"/>
                <c:pt idx="1">
                  <c:v>-1.1742225530365111</c:v>
                </c:pt>
                <c:pt idx="2">
                  <c:v>0.71850353656290722</c:v>
                </c:pt>
                <c:pt idx="3">
                  <c:v>1.0152559414990776</c:v>
                </c:pt>
                <c:pt idx="4">
                  <c:v>-0.36088750338111164</c:v>
                </c:pt>
                <c:pt idx="5">
                  <c:v>0.86906806874717324</c:v>
                </c:pt>
                <c:pt idx="6">
                  <c:v>-1.7475366651725603</c:v>
                </c:pt>
                <c:pt idx="7">
                  <c:v>-7.2183035388552613E-2</c:v>
                </c:pt>
                <c:pt idx="8">
                  <c:v>1.5340430656934347</c:v>
                </c:pt>
                <c:pt idx="9">
                  <c:v>7.097090729428662</c:v>
                </c:pt>
                <c:pt idx="10">
                  <c:v>1.4234971490860382</c:v>
                </c:pt>
                <c:pt idx="11">
                  <c:v>0.99745785123966935</c:v>
                </c:pt>
                <c:pt idx="12">
                  <c:v>-0.68979672801635994</c:v>
                </c:pt>
                <c:pt idx="13">
                  <c:v>0.27748596130094316</c:v>
                </c:pt>
                <c:pt idx="14">
                  <c:v>-3.5319756956414601</c:v>
                </c:pt>
                <c:pt idx="15">
                  <c:v>-1.3113356723653993</c:v>
                </c:pt>
                <c:pt idx="16">
                  <c:v>1.6100587145687868</c:v>
                </c:pt>
                <c:pt idx="17">
                  <c:v>0.86305736565520741</c:v>
                </c:pt>
                <c:pt idx="18">
                  <c:v>-0.73264462365592919</c:v>
                </c:pt>
                <c:pt idx="19">
                  <c:v>1.1572924879451938</c:v>
                </c:pt>
                <c:pt idx="20">
                  <c:v>-1.0301169202474578</c:v>
                </c:pt>
                <c:pt idx="21">
                  <c:v>6.5925677615472897E-2</c:v>
                </c:pt>
                <c:pt idx="22">
                  <c:v>0.83333171657528082</c:v>
                </c:pt>
                <c:pt idx="23">
                  <c:v>-3.9660231476835595</c:v>
                </c:pt>
                <c:pt idx="24">
                  <c:v>1.0175729805014047</c:v>
                </c:pt>
                <c:pt idx="25">
                  <c:v>3.7722908174691892</c:v>
                </c:pt>
                <c:pt idx="26">
                  <c:v>-2.0077337980175108E-3</c:v>
                </c:pt>
                <c:pt idx="27">
                  <c:v>0.44612816258813393</c:v>
                </c:pt>
                <c:pt idx="28">
                  <c:v>3.7542172624453145</c:v>
                </c:pt>
                <c:pt idx="29">
                  <c:v>-2.6521265033407646</c:v>
                </c:pt>
                <c:pt idx="30">
                  <c:v>-0.37018524054561047</c:v>
                </c:pt>
                <c:pt idx="31">
                  <c:v>0.25123822324209144</c:v>
                </c:pt>
                <c:pt idx="32">
                  <c:v>-3.8518948435073992</c:v>
                </c:pt>
                <c:pt idx="33">
                  <c:v>-1.6332812234494438</c:v>
                </c:pt>
                <c:pt idx="34">
                  <c:v>1.2325108444137494</c:v>
                </c:pt>
                <c:pt idx="35">
                  <c:v>2.1799277687782417</c:v>
                </c:pt>
                <c:pt idx="36">
                  <c:v>2.4990576862123497</c:v>
                </c:pt>
                <c:pt idx="37">
                  <c:v>-3.3878008541446389</c:v>
                </c:pt>
                <c:pt idx="38">
                  <c:v>-0.90333039306455309</c:v>
                </c:pt>
                <c:pt idx="39">
                  <c:v>1.3814977755136735</c:v>
                </c:pt>
                <c:pt idx="40">
                  <c:v>6.7864384679782335</c:v>
                </c:pt>
                <c:pt idx="41">
                  <c:v>-3.4063059561128526</c:v>
                </c:pt>
                <c:pt idx="42">
                  <c:v>1.4807261151662647</c:v>
                </c:pt>
                <c:pt idx="43">
                  <c:v>-1.4500768554765555</c:v>
                </c:pt>
                <c:pt idx="44">
                  <c:v>0.6611205834683882</c:v>
                </c:pt>
                <c:pt idx="45">
                  <c:v>1.9842581522613985</c:v>
                </c:pt>
                <c:pt idx="46">
                  <c:v>-0.8011652599195429</c:v>
                </c:pt>
                <c:pt idx="47">
                  <c:v>0.63182655007949839</c:v>
                </c:pt>
                <c:pt idx="48">
                  <c:v>-0.42272356285534513</c:v>
                </c:pt>
                <c:pt idx="49">
                  <c:v>0.59053860483552056</c:v>
                </c:pt>
                <c:pt idx="50">
                  <c:v>-0.67389673861668009</c:v>
                </c:pt>
                <c:pt idx="51">
                  <c:v>1.0502809244430387</c:v>
                </c:pt>
                <c:pt idx="52">
                  <c:v>-1.2516862745098039</c:v>
                </c:pt>
                <c:pt idx="53">
                  <c:v>-2.8241201667328233</c:v>
                </c:pt>
                <c:pt idx="54">
                  <c:v>-2.2751307742567861</c:v>
                </c:pt>
                <c:pt idx="55">
                  <c:v>-3.8802406850459481</c:v>
                </c:pt>
                <c:pt idx="56">
                  <c:v>-0.70608349261512127</c:v>
                </c:pt>
                <c:pt idx="57">
                  <c:v>-2.6703298171958285</c:v>
                </c:pt>
                <c:pt idx="58">
                  <c:v>2.6752997484728751</c:v>
                </c:pt>
                <c:pt idx="59">
                  <c:v>0.37345474899421183</c:v>
                </c:pt>
                <c:pt idx="60">
                  <c:v>1.1729959324100767</c:v>
                </c:pt>
                <c:pt idx="61">
                  <c:v>1.3729597246127445</c:v>
                </c:pt>
                <c:pt idx="62">
                  <c:v>-1.5318505770536435</c:v>
                </c:pt>
                <c:pt idx="63">
                  <c:v>-1.675402205375603</c:v>
                </c:pt>
                <c:pt idx="64">
                  <c:v>1.1970922753547151</c:v>
                </c:pt>
                <c:pt idx="65">
                  <c:v>-1.2139723678519021</c:v>
                </c:pt>
                <c:pt idx="66">
                  <c:v>3.0003308938107369</c:v>
                </c:pt>
                <c:pt idx="67">
                  <c:v>1.6788276975361125</c:v>
                </c:pt>
                <c:pt idx="68">
                  <c:v>-2.2007812228533319</c:v>
                </c:pt>
                <c:pt idx="69">
                  <c:v>-3.127983112780675</c:v>
                </c:pt>
                <c:pt idx="70">
                  <c:v>0.77310127742049561</c:v>
                </c:pt>
                <c:pt idx="71">
                  <c:v>0.87145257362580542</c:v>
                </c:pt>
                <c:pt idx="72">
                  <c:v>-2.7913620680696245</c:v>
                </c:pt>
                <c:pt idx="73">
                  <c:v>-2.2281560780123013</c:v>
                </c:pt>
                <c:pt idx="74">
                  <c:v>-1.0753677683692857</c:v>
                </c:pt>
                <c:pt idx="75">
                  <c:v>1.1862636305087821</c:v>
                </c:pt>
                <c:pt idx="76">
                  <c:v>-3.8185307035084652</c:v>
                </c:pt>
                <c:pt idx="77">
                  <c:v>2.9287817494804549</c:v>
                </c:pt>
                <c:pt idx="78">
                  <c:v>-1.0744972477064179</c:v>
                </c:pt>
                <c:pt idx="79">
                  <c:v>0.28656463335496429</c:v>
                </c:pt>
                <c:pt idx="80">
                  <c:v>-0.44457919053780176</c:v>
                </c:pt>
                <c:pt idx="81">
                  <c:v>-4.7578159213203658E-2</c:v>
                </c:pt>
                <c:pt idx="82">
                  <c:v>0.73175867124431238</c:v>
                </c:pt>
                <c:pt idx="83">
                  <c:v>2.5404688766114183</c:v>
                </c:pt>
                <c:pt idx="84">
                  <c:v>1.909535368043092</c:v>
                </c:pt>
                <c:pt idx="85">
                  <c:v>2.1982061195738192</c:v>
                </c:pt>
                <c:pt idx="86">
                  <c:v>-0.4344760399620971</c:v>
                </c:pt>
                <c:pt idx="87">
                  <c:v>-0.73838910505835798</c:v>
                </c:pt>
                <c:pt idx="88">
                  <c:v>0.31911846046672837</c:v>
                </c:pt>
                <c:pt idx="89">
                  <c:v>1.4632845986984775</c:v>
                </c:pt>
                <c:pt idx="90">
                  <c:v>1.3299551718242435</c:v>
                </c:pt>
                <c:pt idx="91">
                  <c:v>-0.89797878225670824</c:v>
                </c:pt>
                <c:pt idx="92">
                  <c:v>2.1308051378019734</c:v>
                </c:pt>
                <c:pt idx="93">
                  <c:v>2.8681698026808835</c:v>
                </c:pt>
                <c:pt idx="94">
                  <c:v>-7.7753074433656949E-2</c:v>
                </c:pt>
                <c:pt idx="95">
                  <c:v>-0.67721723998381966</c:v>
                </c:pt>
                <c:pt idx="96">
                  <c:v>-6.116096448347097E-3</c:v>
                </c:pt>
                <c:pt idx="97">
                  <c:v>6.2468449511400692</c:v>
                </c:pt>
                <c:pt idx="98">
                  <c:v>2.3580999080600638</c:v>
                </c:pt>
                <c:pt idx="99">
                  <c:v>-2.9728340441451588</c:v>
                </c:pt>
                <c:pt idx="100">
                  <c:v>-1.3040640329915876</c:v>
                </c:pt>
                <c:pt idx="101">
                  <c:v>-0.26650331017254203</c:v>
                </c:pt>
                <c:pt idx="102">
                  <c:v>-2.9898217527386577</c:v>
                </c:pt>
                <c:pt idx="103">
                  <c:v>1.4357494880270865</c:v>
                </c:pt>
                <c:pt idx="104">
                  <c:v>0.34962146829811624</c:v>
                </c:pt>
                <c:pt idx="105">
                  <c:v>-0.65713280569845312</c:v>
                </c:pt>
                <c:pt idx="106">
                  <c:v>0.9319696424305205</c:v>
                </c:pt>
                <c:pt idx="107">
                  <c:v>-0.45781403896207756</c:v>
                </c:pt>
                <c:pt idx="108">
                  <c:v>-1.7824362426738478</c:v>
                </c:pt>
                <c:pt idx="109">
                  <c:v>1.7652779461550938</c:v>
                </c:pt>
                <c:pt idx="110">
                  <c:v>-1.1646072050673038</c:v>
                </c:pt>
                <c:pt idx="111">
                  <c:v>-2.3819447149263326</c:v>
                </c:pt>
                <c:pt idx="112">
                  <c:v>-0.66895513283042873</c:v>
                </c:pt>
                <c:pt idx="113">
                  <c:v>-3.1068561056105533</c:v>
                </c:pt>
                <c:pt idx="114">
                  <c:v>-3.6294836837177744</c:v>
                </c:pt>
                <c:pt idx="115">
                  <c:v>-3.7551271186440678</c:v>
                </c:pt>
                <c:pt idx="116">
                  <c:v>-1.2310182618261702</c:v>
                </c:pt>
                <c:pt idx="117">
                  <c:v>-1.8209640040820239</c:v>
                </c:pt>
                <c:pt idx="118">
                  <c:v>0.85778681526257428</c:v>
                </c:pt>
                <c:pt idx="119">
                  <c:v>4.9774074129539327</c:v>
                </c:pt>
                <c:pt idx="120">
                  <c:v>-0.65490659477764512</c:v>
                </c:pt>
                <c:pt idx="121">
                  <c:v>-2.6492972563435848</c:v>
                </c:pt>
                <c:pt idx="122">
                  <c:v>3.1451293749424698</c:v>
                </c:pt>
                <c:pt idx="123">
                  <c:v>-8.4382426405003652E-2</c:v>
                </c:pt>
                <c:pt idx="124">
                  <c:v>-2.5295138497233589</c:v>
                </c:pt>
                <c:pt idx="125">
                  <c:v>-3.1326213762811168</c:v>
                </c:pt>
                <c:pt idx="126">
                  <c:v>-0.19997166462089597</c:v>
                </c:pt>
                <c:pt idx="127">
                  <c:v>1.3790959810874619</c:v>
                </c:pt>
                <c:pt idx="128">
                  <c:v>4.8643947976878659</c:v>
                </c:pt>
                <c:pt idx="129">
                  <c:v>-0.35124165111524608</c:v>
                </c:pt>
                <c:pt idx="130">
                  <c:v>-2.5004988590783492</c:v>
                </c:pt>
                <c:pt idx="131">
                  <c:v>1.3209140350877191</c:v>
                </c:pt>
                <c:pt idx="132">
                  <c:v>-2.4114369208581254</c:v>
                </c:pt>
                <c:pt idx="133">
                  <c:v>-0.91759911373708369</c:v>
                </c:pt>
                <c:pt idx="134">
                  <c:v>-0.94422123300427541</c:v>
                </c:pt>
                <c:pt idx="135">
                  <c:v>-0.62290052621688929</c:v>
                </c:pt>
                <c:pt idx="136">
                  <c:v>1.1501646252717179</c:v>
                </c:pt>
                <c:pt idx="137">
                  <c:v>0.23950317519612779</c:v>
                </c:pt>
                <c:pt idx="138">
                  <c:v>0.13633707980258869</c:v>
                </c:pt>
                <c:pt idx="139">
                  <c:v>1.3908543359048238</c:v>
                </c:pt>
                <c:pt idx="140">
                  <c:v>1.9561970313358861</c:v>
                </c:pt>
                <c:pt idx="141">
                  <c:v>-3.1765420910805671</c:v>
                </c:pt>
                <c:pt idx="142">
                  <c:v>-0.4679461752433936</c:v>
                </c:pt>
                <c:pt idx="143">
                  <c:v>3.0686806331471135</c:v>
                </c:pt>
                <c:pt idx="144">
                  <c:v>0.29241512415349474</c:v>
                </c:pt>
                <c:pt idx="145">
                  <c:v>2.8908215603470136E-3</c:v>
                </c:pt>
                <c:pt idx="146">
                  <c:v>2.1163611026171334</c:v>
                </c:pt>
                <c:pt idx="147">
                  <c:v>-0.49974366197182302</c:v>
                </c:pt>
                <c:pt idx="148">
                  <c:v>-5.0999999999999997E-2</c:v>
                </c:pt>
                <c:pt idx="149">
                  <c:v>-0.75870118489698468</c:v>
                </c:pt>
                <c:pt idx="150">
                  <c:v>-1.0131953513224847</c:v>
                </c:pt>
                <c:pt idx="151">
                  <c:v>1.7650834187573103</c:v>
                </c:pt>
                <c:pt idx="152">
                  <c:v>-0.95192133710147897</c:v>
                </c:pt>
                <c:pt idx="153">
                  <c:v>-1.6998944122627218</c:v>
                </c:pt>
                <c:pt idx="154">
                  <c:v>-0.30461511417179726</c:v>
                </c:pt>
                <c:pt idx="155">
                  <c:v>4.8448389534883809</c:v>
                </c:pt>
                <c:pt idx="156">
                  <c:v>-0.80514245258509087</c:v>
                </c:pt>
                <c:pt idx="157">
                  <c:v>0.61167626527049823</c:v>
                </c:pt>
                <c:pt idx="158">
                  <c:v>-0.45902024965324362</c:v>
                </c:pt>
                <c:pt idx="159">
                  <c:v>3.325343354513008</c:v>
                </c:pt>
                <c:pt idx="160">
                  <c:v>-1.0288776121916423</c:v>
                </c:pt>
                <c:pt idx="161">
                  <c:v>4.7262052291471859</c:v>
                </c:pt>
                <c:pt idx="162">
                  <c:v>1.7167497443804232</c:v>
                </c:pt>
                <c:pt idx="163">
                  <c:v>-2.1336737500996663</c:v>
                </c:pt>
                <c:pt idx="164">
                  <c:v>-2.2774270358306152</c:v>
                </c:pt>
                <c:pt idx="165">
                  <c:v>-4.2520514283334796</c:v>
                </c:pt>
                <c:pt idx="166">
                  <c:v>-1.0716259671390111</c:v>
                </c:pt>
                <c:pt idx="167">
                  <c:v>0.74482712102583326</c:v>
                </c:pt>
                <c:pt idx="168">
                  <c:v>0.54490240480960728</c:v>
                </c:pt>
                <c:pt idx="169">
                  <c:v>-0.55833847219815991</c:v>
                </c:pt>
                <c:pt idx="170">
                  <c:v>-0.29102785515320728</c:v>
                </c:pt>
                <c:pt idx="171">
                  <c:v>0.44153880115173594</c:v>
                </c:pt>
                <c:pt idx="172">
                  <c:v>-2.4596314117034246</c:v>
                </c:pt>
                <c:pt idx="173">
                  <c:v>-1.398596859709982</c:v>
                </c:pt>
                <c:pt idx="174">
                  <c:v>2.8121481514878228</c:v>
                </c:pt>
                <c:pt idx="175">
                  <c:v>-1.3706667601683031</c:v>
                </c:pt>
                <c:pt idx="176">
                  <c:v>1.996074222774928</c:v>
                </c:pt>
                <c:pt idx="177">
                  <c:v>-2.9188066846552833E-2</c:v>
                </c:pt>
                <c:pt idx="178">
                  <c:v>0.14403922728854457</c:v>
                </c:pt>
                <c:pt idx="179">
                  <c:v>1.8463671298306634</c:v>
                </c:pt>
                <c:pt idx="180">
                  <c:v>0.48992355547979061</c:v>
                </c:pt>
                <c:pt idx="181">
                  <c:v>1.0971377521613948</c:v>
                </c:pt>
                <c:pt idx="182">
                  <c:v>-2.4603935813641731</c:v>
                </c:pt>
                <c:pt idx="183">
                  <c:v>-1.0946941358289806</c:v>
                </c:pt>
                <c:pt idx="184">
                  <c:v>2.2526257851813409</c:v>
                </c:pt>
                <c:pt idx="185">
                  <c:v>3.5907400271370418</c:v>
                </c:pt>
                <c:pt idx="186">
                  <c:v>-3.0753458026509648</c:v>
                </c:pt>
                <c:pt idx="187">
                  <c:v>2.1798209145364047</c:v>
                </c:pt>
                <c:pt idx="188">
                  <c:v>-0.23754811024921979</c:v>
                </c:pt>
                <c:pt idx="189">
                  <c:v>-1.6101328042328007</c:v>
                </c:pt>
                <c:pt idx="190">
                  <c:v>-5.0358454820288845</c:v>
                </c:pt>
                <c:pt idx="191">
                  <c:v>0.50088303137427792</c:v>
                </c:pt>
                <c:pt idx="192">
                  <c:v>0.7082335032518936</c:v>
                </c:pt>
                <c:pt idx="193">
                  <c:v>-0.29189934583515442</c:v>
                </c:pt>
                <c:pt idx="194">
                  <c:v>-0.24019853121174237</c:v>
                </c:pt>
                <c:pt idx="195">
                  <c:v>-0.14418868354208636</c:v>
                </c:pt>
                <c:pt idx="196">
                  <c:v>-0.12713237485753962</c:v>
                </c:pt>
                <c:pt idx="197">
                  <c:v>0.21435368014737338</c:v>
                </c:pt>
                <c:pt idx="198">
                  <c:v>-0.82760376202974228</c:v>
                </c:pt>
                <c:pt idx="199">
                  <c:v>0.27723791218479582</c:v>
                </c:pt>
                <c:pt idx="200">
                  <c:v>0.39904200351494246</c:v>
                </c:pt>
                <c:pt idx="201">
                  <c:v>-1.0644482155353394</c:v>
                </c:pt>
                <c:pt idx="202">
                  <c:v>-1.6053462048246001</c:v>
                </c:pt>
                <c:pt idx="203">
                  <c:v>-0.14017544426495163</c:v>
                </c:pt>
                <c:pt idx="204">
                  <c:v>-0.58965598670617658</c:v>
                </c:pt>
                <c:pt idx="205">
                  <c:v>-0.92789543073867931</c:v>
                </c:pt>
                <c:pt idx="206">
                  <c:v>1.6607250683184636</c:v>
                </c:pt>
                <c:pt idx="207">
                  <c:v>0.2446685233276496</c:v>
                </c:pt>
                <c:pt idx="208">
                  <c:v>1.0920828854566638</c:v>
                </c:pt>
                <c:pt idx="209">
                  <c:v>1.1571052956751946</c:v>
                </c:pt>
                <c:pt idx="210">
                  <c:v>-0.86343229856993775</c:v>
                </c:pt>
                <c:pt idx="211">
                  <c:v>-0.57993572433191498</c:v>
                </c:pt>
                <c:pt idx="212">
                  <c:v>-3.5491207917296583E-2</c:v>
                </c:pt>
                <c:pt idx="213">
                  <c:v>-1.661239929328614</c:v>
                </c:pt>
                <c:pt idx="214">
                  <c:v>-1.0505213214830773</c:v>
                </c:pt>
                <c:pt idx="215">
                  <c:v>-6.3299999999999995E-2</c:v>
                </c:pt>
                <c:pt idx="216">
                  <c:v>-2.1846792093571574</c:v>
                </c:pt>
                <c:pt idx="217">
                  <c:v>2.8920717924965342</c:v>
                </c:pt>
                <c:pt idx="218">
                  <c:v>6.7029407773978598</c:v>
                </c:pt>
                <c:pt idx="219">
                  <c:v>-1.7408605090173492</c:v>
                </c:pt>
                <c:pt idx="220">
                  <c:v>-0.29522195937259321</c:v>
                </c:pt>
                <c:pt idx="221">
                  <c:v>1.4140632302405536</c:v>
                </c:pt>
                <c:pt idx="222">
                  <c:v>1.3584824246528915</c:v>
                </c:pt>
                <c:pt idx="223">
                  <c:v>3.3161343906510847</c:v>
                </c:pt>
                <c:pt idx="224">
                  <c:v>2.2609936213161044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6-4BED-B6FC-A8B13B60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15407"/>
        <c:axId val="281314575"/>
      </c:lineChart>
      <c:catAx>
        <c:axId val="28131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14575"/>
        <c:crosses val="autoZero"/>
        <c:auto val="1"/>
        <c:lblAlgn val="ctr"/>
        <c:lblOffset val="100"/>
        <c:noMultiLvlLbl val="0"/>
      </c:catAx>
      <c:valAx>
        <c:axId val="2813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1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Daily'!$J$1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Daily'!$J$2:$J$226</c:f>
              <c:numCache>
                <c:formatCode>General</c:formatCode>
                <c:ptCount val="225"/>
                <c:pt idx="1">
                  <c:v>-0.53145005944273482</c:v>
                </c:pt>
                <c:pt idx="2">
                  <c:v>0.32519282330995997</c:v>
                </c:pt>
                <c:pt idx="3">
                  <c:v>0.45950218641601714</c:v>
                </c:pt>
                <c:pt idx="4">
                  <c:v>-0.16333674108716284</c:v>
                </c:pt>
                <c:pt idx="5">
                  <c:v>0.39333793717476551</c:v>
                </c:pt>
                <c:pt idx="6">
                  <c:v>-0.79093052861456836</c:v>
                </c:pt>
                <c:pt idx="7">
                  <c:v>-3.2669853213771909E-2</c:v>
                </c:pt>
                <c:pt idx="8">
                  <c:v>0.69430388331601156</c:v>
                </c:pt>
                <c:pt idx="9">
                  <c:v>3.2121247205410017</c:v>
                </c:pt>
                <c:pt idx="10">
                  <c:v>0.64427109029885543</c:v>
                </c:pt>
                <c:pt idx="11">
                  <c:v>0.45144681726826108</c:v>
                </c:pt>
                <c:pt idx="12">
                  <c:v>-0.31220019676823541</c:v>
                </c:pt>
                <c:pt idx="13">
                  <c:v>0.12558942105698531</c:v>
                </c:pt>
                <c:pt idx="14">
                  <c:v>-1.5985629713420972</c:v>
                </c:pt>
                <c:pt idx="15">
                  <c:v>-0.5935070989956539</c:v>
                </c:pt>
                <c:pt idx="16">
                  <c:v>0.72870836737988376</c:v>
                </c:pt>
                <c:pt idx="17">
                  <c:v>0.39061750866037764</c:v>
                </c:pt>
                <c:pt idx="18">
                  <c:v>-0.33159304237979226</c:v>
                </c:pt>
                <c:pt idx="19">
                  <c:v>0.52378755621804141</c:v>
                </c:pt>
                <c:pt idx="20">
                  <c:v>-0.4662282265680992</c:v>
                </c:pt>
                <c:pt idx="21">
                  <c:v>2.9837789435182338E-2</c:v>
                </c:pt>
                <c:pt idx="22">
                  <c:v>0.37716375755531806</c:v>
                </c:pt>
                <c:pt idx="23">
                  <c:v>-1.7950117140376132</c:v>
                </c:pt>
                <c:pt idx="24">
                  <c:v>0.46055087221440649</c:v>
                </c:pt>
                <c:pt idx="25">
                  <c:v>1.70732896757515</c:v>
                </c:pt>
                <c:pt idx="26">
                  <c:v>-9.0869507108540129E-4</c:v>
                </c:pt>
                <c:pt idx="27">
                  <c:v>0.2019164407236263</c:v>
                </c:pt>
                <c:pt idx="28">
                  <c:v>1.6991489237947432</c:v>
                </c:pt>
                <c:pt idx="29">
                  <c:v>-1.2003455258164131</c:v>
                </c:pt>
                <c:pt idx="30">
                  <c:v>-0.16754487263426845</c:v>
                </c:pt>
                <c:pt idx="31">
                  <c:v>0.11370976339282159</c:v>
                </c:pt>
                <c:pt idx="32">
                  <c:v>-1.7433575417670581</c:v>
                </c:pt>
                <c:pt idx="33">
                  <c:v>-0.73921881422245161</c:v>
                </c:pt>
                <c:pt idx="34">
                  <c:v>0.55783118782179908</c:v>
                </c:pt>
                <c:pt idx="35">
                  <c:v>0.98662961233554325</c:v>
                </c:pt>
                <c:pt idx="36">
                  <c:v>1.1310669791291941</c:v>
                </c:pt>
                <c:pt idx="37">
                  <c:v>-1.5333098147871576</c:v>
                </c:pt>
                <c:pt idx="38">
                  <c:v>-0.40884497563866701</c:v>
                </c:pt>
                <c:pt idx="39">
                  <c:v>0.62526228355785862</c:v>
                </c:pt>
                <c:pt idx="40">
                  <c:v>3.0715243186947627</c:v>
                </c:pt>
                <c:pt idx="41">
                  <c:v>-1.5416851755870069</c:v>
                </c:pt>
                <c:pt idx="42">
                  <c:v>0.67017277081634496</c:v>
                </c:pt>
                <c:pt idx="43">
                  <c:v>-0.65630099596254909</c:v>
                </c:pt>
                <c:pt idx="44">
                  <c:v>0.29922144867214584</c:v>
                </c:pt>
                <c:pt idx="45">
                  <c:v>0.89807005515440974</c:v>
                </c:pt>
                <c:pt idx="46">
                  <c:v>-0.36260530331889823</c:v>
                </c:pt>
                <c:pt idx="47">
                  <c:v>0.28596304570110453</c:v>
                </c:pt>
                <c:pt idx="48">
                  <c:v>-0.19132358003715874</c:v>
                </c:pt>
                <c:pt idx="49">
                  <c:v>0.26727622956268371</c:v>
                </c:pt>
                <c:pt idx="50">
                  <c:v>-0.30500390311014897</c:v>
                </c:pt>
                <c:pt idx="51">
                  <c:v>0.47535440218160047</c:v>
                </c:pt>
                <c:pt idx="52">
                  <c:v>-0.56650993738084565</c:v>
                </c:pt>
                <c:pt idx="53">
                  <c:v>-1.278189408474866</c:v>
                </c:pt>
                <c:pt idx="54">
                  <c:v>-1.0297182438644306</c:v>
                </c:pt>
                <c:pt idx="55">
                  <c:v>-1.7561867955841135</c:v>
                </c:pt>
                <c:pt idx="56">
                  <c:v>-0.31957154387084241</c:v>
                </c:pt>
                <c:pt idx="57">
                  <c:v>-1.2085842981047763</c:v>
                </c:pt>
                <c:pt idx="58">
                  <c:v>1.2108336760151073</c:v>
                </c:pt>
                <c:pt idx="59">
                  <c:v>0.16902464361538644</c:v>
                </c:pt>
                <c:pt idx="60">
                  <c:v>0.53089489415218027</c:v>
                </c:pt>
                <c:pt idx="61">
                  <c:v>0.62139798402870228</c:v>
                </c:pt>
                <c:pt idx="62">
                  <c:v>-0.69331156868627519</c:v>
                </c:pt>
                <c:pt idx="63">
                  <c:v>-0.75828266058663196</c:v>
                </c:pt>
                <c:pt idx="64">
                  <c:v>0.54180083600891304</c:v>
                </c:pt>
                <c:pt idx="65">
                  <c:v>-0.54944072176807379</c:v>
                </c:pt>
                <c:pt idx="66">
                  <c:v>1.3579419231390031</c:v>
                </c:pt>
                <c:pt idx="67">
                  <c:v>0.7598330293881983</c:v>
                </c:pt>
                <c:pt idx="68">
                  <c:v>-0.99606783116308473</c:v>
                </c:pt>
                <c:pt idx="69">
                  <c:v>-1.415716983909328</c:v>
                </c:pt>
                <c:pt idx="70">
                  <c:v>0.34990361816666732</c:v>
                </c:pt>
                <c:pt idx="71">
                  <c:v>0.39441715785249265</c:v>
                </c:pt>
                <c:pt idx="72">
                  <c:v>-1.2633631786117383</c:v>
                </c:pt>
                <c:pt idx="73">
                  <c:v>-1.0084576190817793</c:v>
                </c:pt>
                <c:pt idx="74">
                  <c:v>-0.48670864219458382</c:v>
                </c:pt>
                <c:pt idx="75">
                  <c:v>0.53689981964521494</c:v>
                </c:pt>
                <c:pt idx="76">
                  <c:v>-1.7282570191788689</c:v>
                </c:pt>
                <c:pt idx="77">
                  <c:v>1.3255589673619452</c:v>
                </c:pt>
                <c:pt idx="78">
                  <c:v>-0.4863146468171054</c:v>
                </c:pt>
                <c:pt idx="79">
                  <c:v>0.1296984043074719</c:v>
                </c:pt>
                <c:pt idx="80">
                  <c:v>-0.20121538002086994</c:v>
                </c:pt>
                <c:pt idx="81">
                  <c:v>-2.1533750545537994E-2</c:v>
                </c:pt>
                <c:pt idx="82">
                  <c:v>0.33119206263315082</c:v>
                </c:pt>
                <c:pt idx="83">
                  <c:v>1.1498095757027886</c:v>
                </c:pt>
                <c:pt idx="84">
                  <c:v>0.86425071825626143</c:v>
                </c:pt>
                <c:pt idx="85">
                  <c:v>0.99490234614712314</c:v>
                </c:pt>
                <c:pt idx="86">
                  <c:v>-0.19664272046827302</c:v>
                </c:pt>
                <c:pt idx="87">
                  <c:v>-0.33419297965309169</c:v>
                </c:pt>
                <c:pt idx="88">
                  <c:v>0.14443218140015016</c:v>
                </c:pt>
                <c:pt idx="89">
                  <c:v>0.66227878603500445</c:v>
                </c:pt>
                <c:pt idx="90">
                  <c:v>0.6019342358008597</c:v>
                </c:pt>
                <c:pt idx="91">
                  <c:v>-0.40642285056996624</c:v>
                </c:pt>
                <c:pt idx="92">
                  <c:v>0.96439683790550768</c:v>
                </c:pt>
                <c:pt idx="93">
                  <c:v>1.2981261586100847</c:v>
                </c:pt>
                <c:pt idx="94">
                  <c:v>-3.519083833193716E-2</c:v>
                </c:pt>
                <c:pt idx="95">
                  <c:v>-0.30650675335296074</c:v>
                </c:pt>
                <c:pt idx="96">
                  <c:v>-2.7681292721095409E-3</c:v>
                </c:pt>
                <c:pt idx="97">
                  <c:v>2.827305702848061</c:v>
                </c:pt>
                <c:pt idx="98">
                  <c:v>1.067269857038303</c:v>
                </c:pt>
                <c:pt idx="99">
                  <c:v>-1.34549692082537</c:v>
                </c:pt>
                <c:pt idx="100">
                  <c:v>-0.59021597401473369</c:v>
                </c:pt>
                <c:pt idx="101">
                  <c:v>-0.12061870185223664</c:v>
                </c:pt>
                <c:pt idx="102">
                  <c:v>-1.3531855133485373</c:v>
                </c:pt>
                <c:pt idx="103">
                  <c:v>0.64981646689011063</c:v>
                </c:pt>
                <c:pt idx="104">
                  <c:v>0.15823776304500317</c:v>
                </c:pt>
                <c:pt idx="105">
                  <c:v>-0.29741659087291861</c:v>
                </c:pt>
                <c:pt idx="106">
                  <c:v>0.4218070250717828</c:v>
                </c:pt>
                <c:pt idx="107">
                  <c:v>-0.20720543783708892</c:v>
                </c:pt>
                <c:pt idx="108">
                  <c:v>-0.80672598620446268</c:v>
                </c:pt>
                <c:pt idx="109">
                  <c:v>0.79896018603204477</c:v>
                </c:pt>
                <c:pt idx="110">
                  <c:v>-0.52709817807528592</c:v>
                </c:pt>
                <c:pt idx="111">
                  <c:v>-1.0780619543231906</c:v>
                </c:pt>
                <c:pt idx="112">
                  <c:v>-0.3027673452429418</c:v>
                </c:pt>
                <c:pt idx="113">
                  <c:v>-1.4061549556657271</c:v>
                </c:pt>
                <c:pt idx="114">
                  <c:v>-1.6426948319721728</c:v>
                </c:pt>
                <c:pt idx="115">
                  <c:v>-1.6995607223329856</c:v>
                </c:pt>
                <c:pt idx="116">
                  <c:v>-0.55715564884254776</c:v>
                </c:pt>
                <c:pt idx="117">
                  <c:v>-0.8241635503507323</c:v>
                </c:pt>
                <c:pt idx="118">
                  <c:v>0.38823207132380338</c:v>
                </c:pt>
                <c:pt idx="119">
                  <c:v>2.2527615899086086</c:v>
                </c:pt>
                <c:pt idx="120">
                  <c:v>-0.29640901362690514</c:v>
                </c:pt>
                <c:pt idx="121">
                  <c:v>-1.1990650160178735</c:v>
                </c:pt>
                <c:pt idx="122">
                  <c:v>1.4234773373632301</c:v>
                </c:pt>
                <c:pt idx="123">
                  <c:v>-3.8191265712699166E-2</c:v>
                </c:pt>
                <c:pt idx="124">
                  <c:v>-1.1448513591570408</c:v>
                </c:pt>
                <c:pt idx="125">
                  <c:v>-1.4178162498505642</c:v>
                </c:pt>
                <c:pt idx="126">
                  <c:v>-9.0506652912442656E-2</c:v>
                </c:pt>
                <c:pt idx="127">
                  <c:v>0.62417523767607197</c:v>
                </c:pt>
                <c:pt idx="128">
                  <c:v>2.2016123755236396</c:v>
                </c:pt>
                <c:pt idx="129">
                  <c:v>-0.15897105355474947</c:v>
                </c:pt>
                <c:pt idx="130">
                  <c:v>-1.1317192502027842</c:v>
                </c:pt>
                <c:pt idx="131">
                  <c:v>0.59784224093699823</c:v>
                </c:pt>
                <c:pt idx="132">
                  <c:v>-1.0914100496693557</c:v>
                </c:pt>
                <c:pt idx="133">
                  <c:v>-0.41530296133309813</c:v>
                </c:pt>
                <c:pt idx="134">
                  <c:v>-0.42735206295395645</c:v>
                </c:pt>
                <c:pt idx="135">
                  <c:v>-0.281923150623205</c:v>
                </c:pt>
                <c:pt idx="136">
                  <c:v>0.52056150419602698</c:v>
                </c:pt>
                <c:pt idx="137">
                  <c:v>0.10839851130908069</c:v>
                </c:pt>
                <c:pt idx="138">
                  <c:v>6.1705806090986991E-2</c:v>
                </c:pt>
                <c:pt idx="139">
                  <c:v>0.62949703834365067</c:v>
                </c:pt>
                <c:pt idx="140">
                  <c:v>0.88536966514288384</c:v>
                </c:pt>
                <c:pt idx="141">
                  <c:v>-1.4376946506107728</c:v>
                </c:pt>
                <c:pt idx="142">
                  <c:v>-0.21179121624431038</c:v>
                </c:pt>
                <c:pt idx="143">
                  <c:v>1.3888768365753688</c:v>
                </c:pt>
                <c:pt idx="144">
                  <c:v>0.13234632115646083</c:v>
                </c:pt>
                <c:pt idx="145">
                  <c:v>1.3083782849442423E-3</c:v>
                </c:pt>
                <c:pt idx="146">
                  <c:v>0.95785950532087494</c:v>
                </c:pt>
                <c:pt idx="147">
                  <c:v>-0.22618267565569161</c:v>
                </c:pt>
                <c:pt idx="148">
                  <c:v>-2.308246674490224E-2</c:v>
                </c:pt>
                <c:pt idx="149">
                  <c:v>-0.34338617391573678</c:v>
                </c:pt>
                <c:pt idx="150">
                  <c:v>-0.45856956868609405</c:v>
                </c:pt>
                <c:pt idx="151">
                  <c:v>0.79887214344007795</c:v>
                </c:pt>
                <c:pt idx="152">
                  <c:v>-0.43083710994917185</c:v>
                </c:pt>
                <c:pt idx="153">
                  <c:v>-0.76936776942940033</c:v>
                </c:pt>
                <c:pt idx="154">
                  <c:v>-0.13786800476206099</c:v>
                </c:pt>
                <c:pt idx="155">
                  <c:v>2.1927614515353437</c:v>
                </c:pt>
                <c:pt idx="156">
                  <c:v>-0.36440537032753706</c:v>
                </c:pt>
                <c:pt idx="157">
                  <c:v>0.27684307944612307</c:v>
                </c:pt>
                <c:pt idx="158">
                  <c:v>-0.20775136564426902</c:v>
                </c:pt>
                <c:pt idx="159">
                  <c:v>1.5050417136456504</c:v>
                </c:pt>
                <c:pt idx="160">
                  <c:v>-0.46566731898015701</c:v>
                </c:pt>
                <c:pt idx="161">
                  <c:v>2.1390681378700589</c:v>
                </c:pt>
                <c:pt idx="162">
                  <c:v>0.77699644870550078</c:v>
                </c:pt>
                <c:pt idx="163">
                  <c:v>-0.96569516433620395</c:v>
                </c:pt>
                <c:pt idx="164">
                  <c:v>-1.0307575258529698</c:v>
                </c:pt>
                <c:pt idx="165">
                  <c:v>-1.9244673665121885</c:v>
                </c:pt>
                <c:pt idx="166">
                  <c:v>-0.48501511273450837</c:v>
                </c:pt>
                <c:pt idx="167">
                  <c:v>0.3371068088584328</c:v>
                </c:pt>
                <c:pt idx="168">
                  <c:v>0.24662140467127489</c:v>
                </c:pt>
                <c:pt idx="169">
                  <c:v>-0.25270253366497158</c:v>
                </c:pt>
                <c:pt idx="170">
                  <c:v>-0.13171844683164968</c:v>
                </c:pt>
                <c:pt idx="171">
                  <c:v>0.1998393077288029</c:v>
                </c:pt>
                <c:pt idx="172">
                  <c:v>-1.1132227503012011</c:v>
                </c:pt>
                <c:pt idx="173">
                  <c:v>-0.6330012843878503</c:v>
                </c:pt>
                <c:pt idx="174">
                  <c:v>1.2727709056559997</c:v>
                </c:pt>
                <c:pt idx="175">
                  <c:v>-0.62036019431230893</c:v>
                </c:pt>
                <c:pt idx="176">
                  <c:v>0.90341797779527178</c:v>
                </c:pt>
                <c:pt idx="177">
                  <c:v>-1.3210442790853713E-2</c:v>
                </c:pt>
                <c:pt idx="178">
                  <c:v>6.5191777918612651E-2</c:v>
                </c:pt>
                <c:pt idx="179">
                  <c:v>0.83566093869013502</c:v>
                </c:pt>
                <c:pt idx="180">
                  <c:v>0.22173812111581442</c:v>
                </c:pt>
                <c:pt idx="181">
                  <c:v>0.49656167997729789</c:v>
                </c:pt>
                <c:pt idx="182">
                  <c:v>-1.1135677062982245</c:v>
                </c:pt>
                <c:pt idx="183">
                  <c:v>-0.49545570561003804</c:v>
                </c:pt>
                <c:pt idx="184">
                  <c:v>1.0195325446109333</c:v>
                </c:pt>
                <c:pt idx="185">
                  <c:v>1.6251595542349047</c:v>
                </c:pt>
                <c:pt idx="186">
                  <c:v>-1.3918934748777565</c:v>
                </c:pt>
                <c:pt idx="187">
                  <c:v>0.98658125038488143</c:v>
                </c:pt>
                <c:pt idx="188">
                  <c:v>-0.10751365402239191</c:v>
                </c:pt>
                <c:pt idx="189">
                  <c:v>-0.72874190016823159</c:v>
                </c:pt>
                <c:pt idx="190">
                  <c:v>-2.2792105072823121</c:v>
                </c:pt>
                <c:pt idx="191">
                  <c:v>0.22669835127024698</c:v>
                </c:pt>
                <c:pt idx="192">
                  <c:v>0.32054463306740094</c:v>
                </c:pt>
                <c:pt idx="193">
                  <c:v>-0.13211288123722884</c:v>
                </c:pt>
                <c:pt idx="194">
                  <c:v>-0.10871322762489032</c:v>
                </c:pt>
                <c:pt idx="195">
                  <c:v>-6.5259421428459641E-2</c:v>
                </c:pt>
                <c:pt idx="196">
                  <c:v>-5.7539780683325568E-2</c:v>
                </c:pt>
                <c:pt idx="197">
                  <c:v>9.7015915561748198E-2</c:v>
                </c:pt>
                <c:pt idx="198">
                  <c:v>-0.374571300294265</c:v>
                </c:pt>
                <c:pt idx="199">
                  <c:v>0.12547715467513093</c:v>
                </c:pt>
                <c:pt idx="200">
                  <c:v>0.1806053681559377</c:v>
                </c:pt>
                <c:pt idx="201">
                  <c:v>-0.48176648111303932</c:v>
                </c:pt>
                <c:pt idx="202">
                  <c:v>-0.72657549778272268</c:v>
                </c:pt>
                <c:pt idx="203">
                  <c:v>-6.3443039817600855E-2</c:v>
                </c:pt>
                <c:pt idx="204">
                  <c:v>-0.26687675890348705</c:v>
                </c:pt>
                <c:pt idx="205">
                  <c:v>-0.41996304750533936</c:v>
                </c:pt>
                <c:pt idx="206">
                  <c:v>0.7516398267036557</c:v>
                </c:pt>
                <c:pt idx="207">
                  <c:v>0.11073633437715315</c:v>
                </c:pt>
                <c:pt idx="208">
                  <c:v>0.4942738605143201</c:v>
                </c:pt>
                <c:pt idx="209">
                  <c:v>0.5237028334857442</c:v>
                </c:pt>
                <c:pt idx="210">
                  <c:v>-0.39078720231794295</c:v>
                </c:pt>
                <c:pt idx="211">
                  <c:v>-0.2624773935504357</c:v>
                </c:pt>
                <c:pt idx="212">
                  <c:v>-1.6063227970341362E-2</c:v>
                </c:pt>
                <c:pt idx="213">
                  <c:v>-0.75187285145159766</c:v>
                </c:pt>
                <c:pt idx="214">
                  <c:v>-0.47546320525380176</c:v>
                </c:pt>
                <c:pt idx="215">
                  <c:v>-2.8649414606908074E-2</c:v>
                </c:pt>
                <c:pt idx="216">
                  <c:v>-0.98878010192678256</c:v>
                </c:pt>
                <c:pt idx="217">
                  <c:v>1.3089441367484522</c:v>
                </c:pt>
                <c:pt idx="218">
                  <c:v>3.0337334821046134</c:v>
                </c:pt>
                <c:pt idx="219">
                  <c:v>-0.7879089177824814</c:v>
                </c:pt>
                <c:pt idx="220">
                  <c:v>-0.13361668744279928</c:v>
                </c:pt>
                <c:pt idx="221">
                  <c:v>0.64000132327875725</c:v>
                </c:pt>
                <c:pt idx="222">
                  <c:v>0.61484559589381438</c:v>
                </c:pt>
                <c:pt idx="223">
                  <c:v>1.5008737606633396</c:v>
                </c:pt>
                <c:pt idx="224">
                  <c:v>1.0233198053816681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8-422E-AE2A-85CDA22DA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0655"/>
        <c:axId val="216910671"/>
      </c:lineChart>
      <c:catAx>
        <c:axId val="21692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0671"/>
        <c:crosses val="autoZero"/>
        <c:auto val="1"/>
        <c:lblAlgn val="ctr"/>
        <c:lblOffset val="100"/>
        <c:noMultiLvlLbl val="0"/>
      </c:catAx>
      <c:valAx>
        <c:axId val="2169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Unadjusted</a:t>
            </a:r>
            <a:r>
              <a:rPr lang="en-IN" baseline="0"/>
              <a:t> V/S Adusted Returns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Daily'!$H$1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'Next Daily'!$H$2:$H$226</c:f>
              <c:numCache>
                <c:formatCode>General</c:formatCode>
                <c:ptCount val="225"/>
                <c:pt idx="1">
                  <c:v>-1.1381225530365111</c:v>
                </c:pt>
                <c:pt idx="2">
                  <c:v>0.75520353656290717</c:v>
                </c:pt>
                <c:pt idx="3">
                  <c:v>1.3802559414990776</c:v>
                </c:pt>
                <c:pt idx="4">
                  <c:v>-0.32458750338111164</c:v>
                </c:pt>
                <c:pt idx="5">
                  <c:v>0.90456806874717322</c:v>
                </c:pt>
                <c:pt idx="6">
                  <c:v>-1.7122366651725602</c:v>
                </c:pt>
                <c:pt idx="7">
                  <c:v>-3.6483035388552618E-2</c:v>
                </c:pt>
                <c:pt idx="8">
                  <c:v>1.5693430656934348</c:v>
                </c:pt>
                <c:pt idx="9">
                  <c:v>7.1325907294286619</c:v>
                </c:pt>
                <c:pt idx="10">
                  <c:v>1.4589971490860383</c:v>
                </c:pt>
                <c:pt idx="11">
                  <c:v>1.0330578512396693</c:v>
                </c:pt>
                <c:pt idx="12">
                  <c:v>-0.65439672801635995</c:v>
                </c:pt>
                <c:pt idx="13">
                  <c:v>0.31288596130094315</c:v>
                </c:pt>
                <c:pt idx="14">
                  <c:v>-3.4966756956414602</c:v>
                </c:pt>
                <c:pt idx="15">
                  <c:v>-1.2758356723653992</c:v>
                </c:pt>
                <c:pt idx="16">
                  <c:v>1.6455587145687869</c:v>
                </c:pt>
                <c:pt idx="17">
                  <c:v>0.8984573656552074</c:v>
                </c:pt>
                <c:pt idx="18">
                  <c:v>-0.69724462365592921</c:v>
                </c:pt>
                <c:pt idx="19">
                  <c:v>1.1927924879451939</c:v>
                </c:pt>
                <c:pt idx="20">
                  <c:v>-0.99481692024745783</c:v>
                </c:pt>
                <c:pt idx="21">
                  <c:v>0.1013256776154729</c:v>
                </c:pt>
                <c:pt idx="22">
                  <c:v>0.8688317165752808</c:v>
                </c:pt>
                <c:pt idx="23">
                  <c:v>-3.9304231476835594</c:v>
                </c:pt>
                <c:pt idx="24">
                  <c:v>1.0532729805014047</c:v>
                </c:pt>
                <c:pt idx="25">
                  <c:v>3.8073908174691891</c:v>
                </c:pt>
                <c:pt idx="26">
                  <c:v>3.3192266201982491E-2</c:v>
                </c:pt>
                <c:pt idx="27">
                  <c:v>0.48112816258813396</c:v>
                </c:pt>
                <c:pt idx="28">
                  <c:v>3.7893172624453144</c:v>
                </c:pt>
                <c:pt idx="29">
                  <c:v>-2.6169265033407645</c:v>
                </c:pt>
                <c:pt idx="30">
                  <c:v>-0.33488524054561047</c:v>
                </c:pt>
                <c:pt idx="31">
                  <c:v>0.28683822324209146</c:v>
                </c:pt>
                <c:pt idx="32">
                  <c:v>-3.8162948435073991</c:v>
                </c:pt>
                <c:pt idx="33">
                  <c:v>-1.5972812234494438</c:v>
                </c:pt>
                <c:pt idx="34">
                  <c:v>1.2692108444137493</c:v>
                </c:pt>
                <c:pt idx="35">
                  <c:v>2.2167277687782416</c:v>
                </c:pt>
                <c:pt idx="36">
                  <c:v>2.5356576862123497</c:v>
                </c:pt>
                <c:pt idx="37">
                  <c:v>-3.3515008541446392</c:v>
                </c:pt>
                <c:pt idx="38">
                  <c:v>-0.86693039306455311</c:v>
                </c:pt>
                <c:pt idx="39">
                  <c:v>1.4178977755136735</c:v>
                </c:pt>
                <c:pt idx="40">
                  <c:v>6.8229384679782337</c:v>
                </c:pt>
                <c:pt idx="41">
                  <c:v>-3.3699059561128526</c:v>
                </c:pt>
                <c:pt idx="42">
                  <c:v>1.5166261151662648</c:v>
                </c:pt>
                <c:pt idx="43">
                  <c:v>-1.4140768554765555</c:v>
                </c:pt>
                <c:pt idx="44">
                  <c:v>0.69692058346838814</c:v>
                </c:pt>
                <c:pt idx="45">
                  <c:v>2.0199581522613985</c:v>
                </c:pt>
                <c:pt idx="46">
                  <c:v>-0.76516525991954287</c:v>
                </c:pt>
                <c:pt idx="47">
                  <c:v>0.66772655007949844</c:v>
                </c:pt>
                <c:pt idx="48">
                  <c:v>-0.38692356285534513</c:v>
                </c:pt>
                <c:pt idx="49">
                  <c:v>0.62623860483552052</c:v>
                </c:pt>
                <c:pt idx="50">
                  <c:v>-0.63809673861668004</c:v>
                </c:pt>
                <c:pt idx="51">
                  <c:v>1.0861809244430387</c:v>
                </c:pt>
                <c:pt idx="52">
                  <c:v>-1.2156862745098038</c:v>
                </c:pt>
                <c:pt idx="53">
                  <c:v>-2.7868201667328232</c:v>
                </c:pt>
                <c:pt idx="54">
                  <c:v>-2.237830774256786</c:v>
                </c:pt>
                <c:pt idx="55">
                  <c:v>-3.842940685045948</c:v>
                </c:pt>
                <c:pt idx="56">
                  <c:v>-0.66898349261512124</c:v>
                </c:pt>
                <c:pt idx="57">
                  <c:v>-2.6327298171958287</c:v>
                </c:pt>
                <c:pt idx="58">
                  <c:v>2.712899748472875</c:v>
                </c:pt>
                <c:pt idx="59">
                  <c:v>0.41105474899421179</c:v>
                </c:pt>
                <c:pt idx="60">
                  <c:v>1.2106959324100768</c:v>
                </c:pt>
                <c:pt idx="61">
                  <c:v>1.4113597246127445</c:v>
                </c:pt>
                <c:pt idx="62">
                  <c:v>-1.4935505770536435</c:v>
                </c:pt>
                <c:pt idx="63">
                  <c:v>-1.6368022053756031</c:v>
                </c:pt>
                <c:pt idx="64">
                  <c:v>1.2348922753547151</c:v>
                </c:pt>
                <c:pt idx="65">
                  <c:v>-1.176572367851902</c:v>
                </c:pt>
                <c:pt idx="66">
                  <c:v>3.0377308938107368</c:v>
                </c:pt>
                <c:pt idx="67">
                  <c:v>1.7162276975361126</c:v>
                </c:pt>
                <c:pt idx="68">
                  <c:v>-2.163381222853332</c:v>
                </c:pt>
                <c:pt idx="69">
                  <c:v>-3.0905831127806751</c:v>
                </c:pt>
                <c:pt idx="70">
                  <c:v>0.8105012774204956</c:v>
                </c:pt>
                <c:pt idx="71">
                  <c:v>0.9088525736258054</c:v>
                </c:pt>
                <c:pt idx="72">
                  <c:v>-2.7539620680696246</c:v>
                </c:pt>
                <c:pt idx="73">
                  <c:v>-2.1907560780123014</c:v>
                </c:pt>
                <c:pt idx="74">
                  <c:v>-1.0379677683692856</c:v>
                </c:pt>
                <c:pt idx="75">
                  <c:v>1.2236636305087822</c:v>
                </c:pt>
                <c:pt idx="76">
                  <c:v>-3.7811307035084654</c:v>
                </c:pt>
                <c:pt idx="77">
                  <c:v>2.9661817494804548</c:v>
                </c:pt>
                <c:pt idx="78">
                  <c:v>-1.0366972477064178</c:v>
                </c:pt>
                <c:pt idx="79">
                  <c:v>0.32446463335496428</c:v>
                </c:pt>
                <c:pt idx="80">
                  <c:v>-0.40657919053780178</c:v>
                </c:pt>
                <c:pt idx="81">
                  <c:v>-9.2781592132036607E-3</c:v>
                </c:pt>
                <c:pt idx="82">
                  <c:v>0.77015867124431237</c:v>
                </c:pt>
                <c:pt idx="83">
                  <c:v>2.5782688766114181</c:v>
                </c:pt>
                <c:pt idx="84">
                  <c:v>1.947935368043092</c:v>
                </c:pt>
                <c:pt idx="85">
                  <c:v>2.2365061195738192</c:v>
                </c:pt>
                <c:pt idx="86">
                  <c:v>-0.3961760399620971</c:v>
                </c:pt>
                <c:pt idx="87">
                  <c:v>-0.70038910505835794</c:v>
                </c:pt>
                <c:pt idx="88">
                  <c:v>0.35701846046672836</c:v>
                </c:pt>
                <c:pt idx="89">
                  <c:v>1.5010845986984775</c:v>
                </c:pt>
                <c:pt idx="90">
                  <c:v>1.3677551718242436</c:v>
                </c:pt>
                <c:pt idx="91">
                  <c:v>-0.86017878225670819</c:v>
                </c:pt>
                <c:pt idx="92">
                  <c:v>2.1691051378019734</c:v>
                </c:pt>
                <c:pt idx="93">
                  <c:v>2.9056698026808836</c:v>
                </c:pt>
                <c:pt idx="94">
                  <c:v>-4.0453074433656956E-2</c:v>
                </c:pt>
                <c:pt idx="95">
                  <c:v>-0.63941723998381961</c:v>
                </c:pt>
                <c:pt idx="96">
                  <c:v>3.2583903551652901E-2</c:v>
                </c:pt>
                <c:pt idx="97">
                  <c:v>6.2866449511400688</c:v>
                </c:pt>
                <c:pt idx="98">
                  <c:v>2.3980999080600638</c:v>
                </c:pt>
                <c:pt idx="99">
                  <c:v>-2.9330340441451588</c:v>
                </c:pt>
                <c:pt idx="100">
                  <c:v>-1.2641640329915875</c:v>
                </c:pt>
                <c:pt idx="101">
                  <c:v>-0.22640331017254203</c:v>
                </c:pt>
                <c:pt idx="102">
                  <c:v>-2.9499217527386579</c:v>
                </c:pt>
                <c:pt idx="103">
                  <c:v>1.4754494880270865</c:v>
                </c:pt>
                <c:pt idx="104">
                  <c:v>0.38932146829811626</c:v>
                </c:pt>
                <c:pt idx="105">
                  <c:v>-0.61733280569845306</c:v>
                </c:pt>
                <c:pt idx="106">
                  <c:v>0.97156964243052046</c:v>
                </c:pt>
                <c:pt idx="107">
                  <c:v>-0.41801403896207756</c:v>
                </c:pt>
                <c:pt idx="108">
                  <c:v>-1.7424362426738478</c:v>
                </c:pt>
                <c:pt idx="109">
                  <c:v>1.8055779461550938</c:v>
                </c:pt>
                <c:pt idx="110">
                  <c:v>-1.1243072050673037</c:v>
                </c:pt>
                <c:pt idx="111">
                  <c:v>-2.3382447149263328</c:v>
                </c:pt>
                <c:pt idx="112">
                  <c:v>-0.62315513283042878</c:v>
                </c:pt>
                <c:pt idx="113">
                  <c:v>-3.0610561056105534</c:v>
                </c:pt>
                <c:pt idx="114">
                  <c:v>-3.5832836837177746</c:v>
                </c:pt>
                <c:pt idx="115">
                  <c:v>-3.7076271186440679</c:v>
                </c:pt>
                <c:pt idx="116">
                  <c:v>-1.1826182618261702</c:v>
                </c:pt>
                <c:pt idx="117">
                  <c:v>-1.7719640040820239</c:v>
                </c:pt>
                <c:pt idx="118">
                  <c:v>0.90668681526257433</c:v>
                </c:pt>
                <c:pt idx="119">
                  <c:v>5.0262074129539327</c:v>
                </c:pt>
                <c:pt idx="120">
                  <c:v>-0.60600659477764507</c:v>
                </c:pt>
                <c:pt idx="121">
                  <c:v>-2.6001972563435847</c:v>
                </c:pt>
                <c:pt idx="122">
                  <c:v>3.1943293749424697</c:v>
                </c:pt>
                <c:pt idx="123">
                  <c:v>-3.5682426405003652E-2</c:v>
                </c:pt>
                <c:pt idx="124">
                  <c:v>-2.4808138497233587</c:v>
                </c:pt>
                <c:pt idx="125">
                  <c:v>-3.0838213762811169</c:v>
                </c:pt>
                <c:pt idx="126">
                  <c:v>-0.15107166462089597</c:v>
                </c:pt>
                <c:pt idx="127">
                  <c:v>1.4278959810874619</c:v>
                </c:pt>
                <c:pt idx="128">
                  <c:v>4.9132947976878656</c:v>
                </c:pt>
                <c:pt idx="129">
                  <c:v>-0.30214165111524605</c:v>
                </c:pt>
                <c:pt idx="130">
                  <c:v>-2.4511988590783491</c:v>
                </c:pt>
                <c:pt idx="131">
                  <c:v>1.3706140350877192</c:v>
                </c:pt>
                <c:pt idx="132">
                  <c:v>-2.3616369208581256</c:v>
                </c:pt>
                <c:pt idx="133">
                  <c:v>-0.86779911373708374</c:v>
                </c:pt>
                <c:pt idx="134">
                  <c:v>-0.89402123300427538</c:v>
                </c:pt>
                <c:pt idx="135">
                  <c:v>-0.57320052621688933</c:v>
                </c:pt>
                <c:pt idx="136">
                  <c:v>1.200264625271718</c:v>
                </c:pt>
                <c:pt idx="137">
                  <c:v>0.28950317519612778</c:v>
                </c:pt>
                <c:pt idx="138">
                  <c:v>0.18623707980258869</c:v>
                </c:pt>
                <c:pt idx="139">
                  <c:v>1.4406543359048238</c:v>
                </c:pt>
                <c:pt idx="140">
                  <c:v>2.0065970313358861</c:v>
                </c:pt>
                <c:pt idx="141">
                  <c:v>-3.1258420910805671</c:v>
                </c:pt>
                <c:pt idx="142">
                  <c:v>-0.41724617524339358</c:v>
                </c:pt>
                <c:pt idx="143">
                  <c:v>3.1191806331471135</c:v>
                </c:pt>
                <c:pt idx="144">
                  <c:v>0.34311512415349477</c:v>
                </c:pt>
                <c:pt idx="145">
                  <c:v>5.399082156034702E-2</c:v>
                </c:pt>
                <c:pt idx="146">
                  <c:v>2.1674611026171333</c:v>
                </c:pt>
                <c:pt idx="147">
                  <c:v>-0.448943661971823</c:v>
                </c:pt>
                <c:pt idx="148">
                  <c:v>0</c:v>
                </c:pt>
                <c:pt idx="149">
                  <c:v>-0.70740118489698467</c:v>
                </c:pt>
                <c:pt idx="150">
                  <c:v>-0.96179535132248473</c:v>
                </c:pt>
                <c:pt idx="151">
                  <c:v>1.8163834187573102</c:v>
                </c:pt>
                <c:pt idx="152">
                  <c:v>-0.90082133710147894</c:v>
                </c:pt>
                <c:pt idx="153">
                  <c:v>-1.6486944122627218</c:v>
                </c:pt>
                <c:pt idx="154">
                  <c:v>-0.25371511417179726</c:v>
                </c:pt>
                <c:pt idx="155">
                  <c:v>4.8964389534883805</c:v>
                </c:pt>
                <c:pt idx="156">
                  <c:v>-0.7534424525850909</c:v>
                </c:pt>
                <c:pt idx="157">
                  <c:v>0.66317626527049822</c:v>
                </c:pt>
                <c:pt idx="158">
                  <c:v>-0.40742024965324364</c:v>
                </c:pt>
                <c:pt idx="159">
                  <c:v>3.3771433545130081</c:v>
                </c:pt>
                <c:pt idx="160">
                  <c:v>-0.97667761219164229</c:v>
                </c:pt>
                <c:pt idx="161">
                  <c:v>4.7785052291471857</c:v>
                </c:pt>
                <c:pt idx="162">
                  <c:v>1.7690497443804232</c:v>
                </c:pt>
                <c:pt idx="163">
                  <c:v>-2.0811737500996661</c:v>
                </c:pt>
                <c:pt idx="164">
                  <c:v>-2.2231270358306152</c:v>
                </c:pt>
                <c:pt idx="165">
                  <c:v>-4.1975514283334796</c:v>
                </c:pt>
                <c:pt idx="166">
                  <c:v>-1.0171259671390112</c:v>
                </c:pt>
                <c:pt idx="167">
                  <c:v>0.79922712102583326</c:v>
                </c:pt>
                <c:pt idx="168">
                  <c:v>0.60120240480960729</c:v>
                </c:pt>
                <c:pt idx="169">
                  <c:v>-0.50233847219815997</c:v>
                </c:pt>
                <c:pt idx="170">
                  <c:v>-0.23502785515320732</c:v>
                </c:pt>
                <c:pt idx="171">
                  <c:v>0.49733880115173595</c:v>
                </c:pt>
                <c:pt idx="172">
                  <c:v>-2.4049314117034246</c:v>
                </c:pt>
                <c:pt idx="173">
                  <c:v>-1.3432968597099821</c:v>
                </c:pt>
                <c:pt idx="174">
                  <c:v>2.8674481514878227</c:v>
                </c:pt>
                <c:pt idx="175">
                  <c:v>-1.3148667601683031</c:v>
                </c:pt>
                <c:pt idx="176">
                  <c:v>2.051874222774928</c:v>
                </c:pt>
                <c:pt idx="177">
                  <c:v>2.6111933153447169E-2</c:v>
                </c:pt>
                <c:pt idx="178">
                  <c:v>0.20013922728854458</c:v>
                </c:pt>
                <c:pt idx="179">
                  <c:v>1.9018671298306635</c:v>
                </c:pt>
                <c:pt idx="180">
                  <c:v>0.5454235554797906</c:v>
                </c:pt>
                <c:pt idx="181">
                  <c:v>1.1527377521613948</c:v>
                </c:pt>
                <c:pt idx="182">
                  <c:v>-2.4048935813641732</c:v>
                </c:pt>
                <c:pt idx="183">
                  <c:v>-1.0388941358289805</c:v>
                </c:pt>
                <c:pt idx="184">
                  <c:v>2.3078257851813411</c:v>
                </c:pt>
                <c:pt idx="185">
                  <c:v>3.6465400271370418</c:v>
                </c:pt>
                <c:pt idx="186">
                  <c:v>-3.0191458026509648</c:v>
                </c:pt>
                <c:pt idx="187">
                  <c:v>2.2357209145364045</c:v>
                </c:pt>
                <c:pt idx="188">
                  <c:v>-0.1815481102492198</c:v>
                </c:pt>
                <c:pt idx="189">
                  <c:v>-1.5542328042328006</c:v>
                </c:pt>
                <c:pt idx="190">
                  <c:v>-4.9798454820288844</c:v>
                </c:pt>
                <c:pt idx="191">
                  <c:v>0.55678303137427787</c:v>
                </c:pt>
                <c:pt idx="192">
                  <c:v>0.76463350325189361</c:v>
                </c:pt>
                <c:pt idx="193">
                  <c:v>-0.23549934583515442</c:v>
                </c:pt>
                <c:pt idx="194">
                  <c:v>-0.18359853121174236</c:v>
                </c:pt>
                <c:pt idx="195">
                  <c:v>-8.7588683542086362E-2</c:v>
                </c:pt>
                <c:pt idx="196">
                  <c:v>-7.013237485753962E-2</c:v>
                </c:pt>
                <c:pt idx="197">
                  <c:v>0.27195368014737337</c:v>
                </c:pt>
                <c:pt idx="198">
                  <c:v>-0.76990376202974231</c:v>
                </c:pt>
                <c:pt idx="199">
                  <c:v>0.33503791218479584</c:v>
                </c:pt>
                <c:pt idx="200">
                  <c:v>0.45694200351494246</c:v>
                </c:pt>
                <c:pt idx="201">
                  <c:v>-1.0059482155353394</c:v>
                </c:pt>
                <c:pt idx="202">
                  <c:v>-1.5463462048246002</c:v>
                </c:pt>
                <c:pt idx="203">
                  <c:v>-8.0775444264951618E-2</c:v>
                </c:pt>
                <c:pt idx="204">
                  <c:v>-0.52995598670617661</c:v>
                </c:pt>
                <c:pt idx="205">
                  <c:v>-0.86689543073867936</c:v>
                </c:pt>
                <c:pt idx="206">
                  <c:v>1.7216250683184635</c:v>
                </c:pt>
                <c:pt idx="207">
                  <c:v>0.30446852332764962</c:v>
                </c:pt>
                <c:pt idx="208">
                  <c:v>1.1516828854566639</c:v>
                </c:pt>
                <c:pt idx="209">
                  <c:v>1.2180052956751946</c:v>
                </c:pt>
                <c:pt idx="210">
                  <c:v>-0.80223229856993772</c:v>
                </c:pt>
                <c:pt idx="211">
                  <c:v>-0.51863572433191496</c:v>
                </c:pt>
                <c:pt idx="212">
                  <c:v>2.6508792082703413E-2</c:v>
                </c:pt>
                <c:pt idx="213">
                  <c:v>-1.598939929328614</c:v>
                </c:pt>
                <c:pt idx="214">
                  <c:v>-0.98752132148307736</c:v>
                </c:pt>
                <c:pt idx="215">
                  <c:v>0</c:v>
                </c:pt>
                <c:pt idx="216">
                  <c:v>-2.1216792093571573</c:v>
                </c:pt>
                <c:pt idx="217">
                  <c:v>2.9550717924965344</c:v>
                </c:pt>
                <c:pt idx="218">
                  <c:v>6.7662407773978597</c:v>
                </c:pt>
                <c:pt idx="219">
                  <c:v>-1.6770605090173492</c:v>
                </c:pt>
                <c:pt idx="220">
                  <c:v>-0.23142195937259324</c:v>
                </c:pt>
                <c:pt idx="221">
                  <c:v>1.4776632302405537</c:v>
                </c:pt>
                <c:pt idx="222">
                  <c:v>1.4222824246528916</c:v>
                </c:pt>
                <c:pt idx="223">
                  <c:v>3.380634390651085</c:v>
                </c:pt>
                <c:pt idx="224">
                  <c:v>2.3253936213161044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4-48E7-BC8F-76649E8CFF86}"/>
            </c:ext>
          </c:extLst>
        </c:ser>
        <c:ser>
          <c:idx val="1"/>
          <c:order val="1"/>
          <c:tx>
            <c:strRef>
              <c:f>'Next Daily'!$I$1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'Next Daily'!$I$2:$I$226</c:f>
              <c:numCache>
                <c:formatCode>General</c:formatCode>
                <c:ptCount val="225"/>
                <c:pt idx="1">
                  <c:v>-1.1742225530365111</c:v>
                </c:pt>
                <c:pt idx="2">
                  <c:v>0.71850353656290722</c:v>
                </c:pt>
                <c:pt idx="3">
                  <c:v>1.0152559414990776</c:v>
                </c:pt>
                <c:pt idx="4">
                  <c:v>-0.36088750338111164</c:v>
                </c:pt>
                <c:pt idx="5">
                  <c:v>0.86906806874717324</c:v>
                </c:pt>
                <c:pt idx="6">
                  <c:v>-1.7475366651725603</c:v>
                </c:pt>
                <c:pt idx="7">
                  <c:v>-7.2183035388552613E-2</c:v>
                </c:pt>
                <c:pt idx="8">
                  <c:v>1.5340430656934347</c:v>
                </c:pt>
                <c:pt idx="9">
                  <c:v>7.097090729428662</c:v>
                </c:pt>
                <c:pt idx="10">
                  <c:v>1.4234971490860382</c:v>
                </c:pt>
                <c:pt idx="11">
                  <c:v>0.99745785123966935</c:v>
                </c:pt>
                <c:pt idx="12">
                  <c:v>-0.68979672801635994</c:v>
                </c:pt>
                <c:pt idx="13">
                  <c:v>0.27748596130094316</c:v>
                </c:pt>
                <c:pt idx="14">
                  <c:v>-3.5319756956414601</c:v>
                </c:pt>
                <c:pt idx="15">
                  <c:v>-1.3113356723653993</c:v>
                </c:pt>
                <c:pt idx="16">
                  <c:v>1.6100587145687868</c:v>
                </c:pt>
                <c:pt idx="17">
                  <c:v>0.86305736565520741</c:v>
                </c:pt>
                <c:pt idx="18">
                  <c:v>-0.73264462365592919</c:v>
                </c:pt>
                <c:pt idx="19">
                  <c:v>1.1572924879451938</c:v>
                </c:pt>
                <c:pt idx="20">
                  <c:v>-1.0301169202474578</c:v>
                </c:pt>
                <c:pt idx="21">
                  <c:v>6.5925677615472897E-2</c:v>
                </c:pt>
                <c:pt idx="22">
                  <c:v>0.83333171657528082</c:v>
                </c:pt>
                <c:pt idx="23">
                  <c:v>-3.9660231476835595</c:v>
                </c:pt>
                <c:pt idx="24">
                  <c:v>1.0175729805014047</c:v>
                </c:pt>
                <c:pt idx="25">
                  <c:v>3.7722908174691892</c:v>
                </c:pt>
                <c:pt idx="26">
                  <c:v>-2.0077337980175108E-3</c:v>
                </c:pt>
                <c:pt idx="27">
                  <c:v>0.44612816258813393</c:v>
                </c:pt>
                <c:pt idx="28">
                  <c:v>3.7542172624453145</c:v>
                </c:pt>
                <c:pt idx="29">
                  <c:v>-2.6521265033407646</c:v>
                </c:pt>
                <c:pt idx="30">
                  <c:v>-0.37018524054561047</c:v>
                </c:pt>
                <c:pt idx="31">
                  <c:v>0.25123822324209144</c:v>
                </c:pt>
                <c:pt idx="32">
                  <c:v>-3.8518948435073992</c:v>
                </c:pt>
                <c:pt idx="33">
                  <c:v>-1.6332812234494438</c:v>
                </c:pt>
                <c:pt idx="34">
                  <c:v>1.2325108444137494</c:v>
                </c:pt>
                <c:pt idx="35">
                  <c:v>2.1799277687782417</c:v>
                </c:pt>
                <c:pt idx="36">
                  <c:v>2.4990576862123497</c:v>
                </c:pt>
                <c:pt idx="37">
                  <c:v>-3.3878008541446389</c:v>
                </c:pt>
                <c:pt idx="38">
                  <c:v>-0.90333039306455309</c:v>
                </c:pt>
                <c:pt idx="39">
                  <c:v>1.3814977755136735</c:v>
                </c:pt>
                <c:pt idx="40">
                  <c:v>6.7864384679782335</c:v>
                </c:pt>
                <c:pt idx="41">
                  <c:v>-3.4063059561128526</c:v>
                </c:pt>
                <c:pt idx="42">
                  <c:v>1.4807261151662647</c:v>
                </c:pt>
                <c:pt idx="43">
                  <c:v>-1.4500768554765555</c:v>
                </c:pt>
                <c:pt idx="44">
                  <c:v>0.6611205834683882</c:v>
                </c:pt>
                <c:pt idx="45">
                  <c:v>1.9842581522613985</c:v>
                </c:pt>
                <c:pt idx="46">
                  <c:v>-0.8011652599195429</c:v>
                </c:pt>
                <c:pt idx="47">
                  <c:v>0.63182655007949839</c:v>
                </c:pt>
                <c:pt idx="48">
                  <c:v>-0.42272356285534513</c:v>
                </c:pt>
                <c:pt idx="49">
                  <c:v>0.59053860483552056</c:v>
                </c:pt>
                <c:pt idx="50">
                  <c:v>-0.67389673861668009</c:v>
                </c:pt>
                <c:pt idx="51">
                  <c:v>1.0502809244430387</c:v>
                </c:pt>
                <c:pt idx="52">
                  <c:v>-1.2516862745098039</c:v>
                </c:pt>
                <c:pt idx="53">
                  <c:v>-2.8241201667328233</c:v>
                </c:pt>
                <c:pt idx="54">
                  <c:v>-2.2751307742567861</c:v>
                </c:pt>
                <c:pt idx="55">
                  <c:v>-3.8802406850459481</c:v>
                </c:pt>
                <c:pt idx="56">
                  <c:v>-0.70608349261512127</c:v>
                </c:pt>
                <c:pt idx="57">
                  <c:v>-2.6703298171958285</c:v>
                </c:pt>
                <c:pt idx="58">
                  <c:v>2.6752997484728751</c:v>
                </c:pt>
                <c:pt idx="59">
                  <c:v>0.37345474899421183</c:v>
                </c:pt>
                <c:pt idx="60">
                  <c:v>1.1729959324100767</c:v>
                </c:pt>
                <c:pt idx="61">
                  <c:v>1.3729597246127445</c:v>
                </c:pt>
                <c:pt idx="62">
                  <c:v>-1.5318505770536435</c:v>
                </c:pt>
                <c:pt idx="63">
                  <c:v>-1.675402205375603</c:v>
                </c:pt>
                <c:pt idx="64">
                  <c:v>1.1970922753547151</c:v>
                </c:pt>
                <c:pt idx="65">
                  <c:v>-1.2139723678519021</c:v>
                </c:pt>
                <c:pt idx="66">
                  <c:v>3.0003308938107369</c:v>
                </c:pt>
                <c:pt idx="67">
                  <c:v>1.6788276975361125</c:v>
                </c:pt>
                <c:pt idx="68">
                  <c:v>-2.2007812228533319</c:v>
                </c:pt>
                <c:pt idx="69">
                  <c:v>-3.127983112780675</c:v>
                </c:pt>
                <c:pt idx="70">
                  <c:v>0.77310127742049561</c:v>
                </c:pt>
                <c:pt idx="71">
                  <c:v>0.87145257362580542</c:v>
                </c:pt>
                <c:pt idx="72">
                  <c:v>-2.7913620680696245</c:v>
                </c:pt>
                <c:pt idx="73">
                  <c:v>-2.2281560780123013</c:v>
                </c:pt>
                <c:pt idx="74">
                  <c:v>-1.0753677683692857</c:v>
                </c:pt>
                <c:pt idx="75">
                  <c:v>1.1862636305087821</c:v>
                </c:pt>
                <c:pt idx="76">
                  <c:v>-3.8185307035084652</c:v>
                </c:pt>
                <c:pt idx="77">
                  <c:v>2.9287817494804549</c:v>
                </c:pt>
                <c:pt idx="78">
                  <c:v>-1.0744972477064179</c:v>
                </c:pt>
                <c:pt idx="79">
                  <c:v>0.28656463335496429</c:v>
                </c:pt>
                <c:pt idx="80">
                  <c:v>-0.44457919053780176</c:v>
                </c:pt>
                <c:pt idx="81">
                  <c:v>-4.7578159213203658E-2</c:v>
                </c:pt>
                <c:pt idx="82">
                  <c:v>0.73175867124431238</c:v>
                </c:pt>
                <c:pt idx="83">
                  <c:v>2.5404688766114183</c:v>
                </c:pt>
                <c:pt idx="84">
                  <c:v>1.909535368043092</c:v>
                </c:pt>
                <c:pt idx="85">
                  <c:v>2.1982061195738192</c:v>
                </c:pt>
                <c:pt idx="86">
                  <c:v>-0.4344760399620971</c:v>
                </c:pt>
                <c:pt idx="87">
                  <c:v>-0.73838910505835798</c:v>
                </c:pt>
                <c:pt idx="88">
                  <c:v>0.31911846046672837</c:v>
                </c:pt>
                <c:pt idx="89">
                  <c:v>1.4632845986984775</c:v>
                </c:pt>
                <c:pt idx="90">
                  <c:v>1.3299551718242435</c:v>
                </c:pt>
                <c:pt idx="91">
                  <c:v>-0.89797878225670824</c:v>
                </c:pt>
                <c:pt idx="92">
                  <c:v>2.1308051378019734</c:v>
                </c:pt>
                <c:pt idx="93">
                  <c:v>2.8681698026808835</c:v>
                </c:pt>
                <c:pt idx="94">
                  <c:v>-7.7753074433656949E-2</c:v>
                </c:pt>
                <c:pt idx="95">
                  <c:v>-0.67721723998381966</c:v>
                </c:pt>
                <c:pt idx="96">
                  <c:v>-6.116096448347097E-3</c:v>
                </c:pt>
                <c:pt idx="97">
                  <c:v>6.2468449511400692</c:v>
                </c:pt>
                <c:pt idx="98">
                  <c:v>2.3580999080600638</c:v>
                </c:pt>
                <c:pt idx="99">
                  <c:v>-2.9728340441451588</c:v>
                </c:pt>
                <c:pt idx="100">
                  <c:v>-1.3040640329915876</c:v>
                </c:pt>
                <c:pt idx="101">
                  <c:v>-0.26650331017254203</c:v>
                </c:pt>
                <c:pt idx="102">
                  <c:v>-2.9898217527386577</c:v>
                </c:pt>
                <c:pt idx="103">
                  <c:v>1.4357494880270865</c:v>
                </c:pt>
                <c:pt idx="104">
                  <c:v>0.34962146829811624</c:v>
                </c:pt>
                <c:pt idx="105">
                  <c:v>-0.65713280569845312</c:v>
                </c:pt>
                <c:pt idx="106">
                  <c:v>0.9319696424305205</c:v>
                </c:pt>
                <c:pt idx="107">
                  <c:v>-0.45781403896207756</c:v>
                </c:pt>
                <c:pt idx="108">
                  <c:v>-1.7824362426738478</c:v>
                </c:pt>
                <c:pt idx="109">
                  <c:v>1.7652779461550938</c:v>
                </c:pt>
                <c:pt idx="110">
                  <c:v>-1.1646072050673038</c:v>
                </c:pt>
                <c:pt idx="111">
                  <c:v>-2.3819447149263326</c:v>
                </c:pt>
                <c:pt idx="112">
                  <c:v>-0.66895513283042873</c:v>
                </c:pt>
                <c:pt idx="113">
                  <c:v>-3.1068561056105533</c:v>
                </c:pt>
                <c:pt idx="114">
                  <c:v>-3.6294836837177744</c:v>
                </c:pt>
                <c:pt idx="115">
                  <c:v>-3.7551271186440678</c:v>
                </c:pt>
                <c:pt idx="116">
                  <c:v>-1.2310182618261702</c:v>
                </c:pt>
                <c:pt idx="117">
                  <c:v>-1.8209640040820239</c:v>
                </c:pt>
                <c:pt idx="118">
                  <c:v>0.85778681526257428</c:v>
                </c:pt>
                <c:pt idx="119">
                  <c:v>4.9774074129539327</c:v>
                </c:pt>
                <c:pt idx="120">
                  <c:v>-0.65490659477764512</c:v>
                </c:pt>
                <c:pt idx="121">
                  <c:v>-2.6492972563435848</c:v>
                </c:pt>
                <c:pt idx="122">
                  <c:v>3.1451293749424698</c:v>
                </c:pt>
                <c:pt idx="123">
                  <c:v>-8.4382426405003652E-2</c:v>
                </c:pt>
                <c:pt idx="124">
                  <c:v>-2.5295138497233589</c:v>
                </c:pt>
                <c:pt idx="125">
                  <c:v>-3.1326213762811168</c:v>
                </c:pt>
                <c:pt idx="126">
                  <c:v>-0.19997166462089597</c:v>
                </c:pt>
                <c:pt idx="127">
                  <c:v>1.3790959810874619</c:v>
                </c:pt>
                <c:pt idx="128">
                  <c:v>4.8643947976878659</c:v>
                </c:pt>
                <c:pt idx="129">
                  <c:v>-0.35124165111524608</c:v>
                </c:pt>
                <c:pt idx="130">
                  <c:v>-2.5004988590783492</c:v>
                </c:pt>
                <c:pt idx="131">
                  <c:v>1.3209140350877191</c:v>
                </c:pt>
                <c:pt idx="132">
                  <c:v>-2.4114369208581254</c:v>
                </c:pt>
                <c:pt idx="133">
                  <c:v>-0.91759911373708369</c:v>
                </c:pt>
                <c:pt idx="134">
                  <c:v>-0.94422123300427541</c:v>
                </c:pt>
                <c:pt idx="135">
                  <c:v>-0.62290052621688929</c:v>
                </c:pt>
                <c:pt idx="136">
                  <c:v>1.1501646252717179</c:v>
                </c:pt>
                <c:pt idx="137">
                  <c:v>0.23950317519612779</c:v>
                </c:pt>
                <c:pt idx="138">
                  <c:v>0.13633707980258869</c:v>
                </c:pt>
                <c:pt idx="139">
                  <c:v>1.3908543359048238</c:v>
                </c:pt>
                <c:pt idx="140">
                  <c:v>1.9561970313358861</c:v>
                </c:pt>
                <c:pt idx="141">
                  <c:v>-3.1765420910805671</c:v>
                </c:pt>
                <c:pt idx="142">
                  <c:v>-0.4679461752433936</c:v>
                </c:pt>
                <c:pt idx="143">
                  <c:v>3.0686806331471135</c:v>
                </c:pt>
                <c:pt idx="144">
                  <c:v>0.29241512415349474</c:v>
                </c:pt>
                <c:pt idx="145">
                  <c:v>2.8908215603470136E-3</c:v>
                </c:pt>
                <c:pt idx="146">
                  <c:v>2.1163611026171334</c:v>
                </c:pt>
                <c:pt idx="147">
                  <c:v>-0.49974366197182302</c:v>
                </c:pt>
                <c:pt idx="148">
                  <c:v>-5.0999999999999997E-2</c:v>
                </c:pt>
                <c:pt idx="149">
                  <c:v>-0.75870118489698468</c:v>
                </c:pt>
                <c:pt idx="150">
                  <c:v>-1.0131953513224847</c:v>
                </c:pt>
                <c:pt idx="151">
                  <c:v>1.7650834187573103</c:v>
                </c:pt>
                <c:pt idx="152">
                  <c:v>-0.95192133710147897</c:v>
                </c:pt>
                <c:pt idx="153">
                  <c:v>-1.6998944122627218</c:v>
                </c:pt>
                <c:pt idx="154">
                  <c:v>-0.30461511417179726</c:v>
                </c:pt>
                <c:pt idx="155">
                  <c:v>4.8448389534883809</c:v>
                </c:pt>
                <c:pt idx="156">
                  <c:v>-0.80514245258509087</c:v>
                </c:pt>
                <c:pt idx="157">
                  <c:v>0.61167626527049823</c:v>
                </c:pt>
                <c:pt idx="158">
                  <c:v>-0.45902024965324362</c:v>
                </c:pt>
                <c:pt idx="159">
                  <c:v>3.325343354513008</c:v>
                </c:pt>
                <c:pt idx="160">
                  <c:v>-1.0288776121916423</c:v>
                </c:pt>
                <c:pt idx="161">
                  <c:v>4.7262052291471859</c:v>
                </c:pt>
                <c:pt idx="162">
                  <c:v>1.7167497443804232</c:v>
                </c:pt>
                <c:pt idx="163">
                  <c:v>-2.1336737500996663</c:v>
                </c:pt>
                <c:pt idx="164">
                  <c:v>-2.2774270358306152</c:v>
                </c:pt>
                <c:pt idx="165">
                  <c:v>-4.2520514283334796</c:v>
                </c:pt>
                <c:pt idx="166">
                  <c:v>-1.0716259671390111</c:v>
                </c:pt>
                <c:pt idx="167">
                  <c:v>0.74482712102583326</c:v>
                </c:pt>
                <c:pt idx="168">
                  <c:v>0.54490240480960728</c:v>
                </c:pt>
                <c:pt idx="169">
                  <c:v>-0.55833847219815991</c:v>
                </c:pt>
                <c:pt idx="170">
                  <c:v>-0.29102785515320728</c:v>
                </c:pt>
                <c:pt idx="171">
                  <c:v>0.44153880115173594</c:v>
                </c:pt>
                <c:pt idx="172">
                  <c:v>-2.4596314117034246</c:v>
                </c:pt>
                <c:pt idx="173">
                  <c:v>-1.398596859709982</c:v>
                </c:pt>
                <c:pt idx="174">
                  <c:v>2.8121481514878228</c:v>
                </c:pt>
                <c:pt idx="175">
                  <c:v>-1.3706667601683031</c:v>
                </c:pt>
                <c:pt idx="176">
                  <c:v>1.996074222774928</c:v>
                </c:pt>
                <c:pt idx="177">
                  <c:v>-2.9188066846552833E-2</c:v>
                </c:pt>
                <c:pt idx="178">
                  <c:v>0.14403922728854457</c:v>
                </c:pt>
                <c:pt idx="179">
                  <c:v>1.8463671298306634</c:v>
                </c:pt>
                <c:pt idx="180">
                  <c:v>0.48992355547979061</c:v>
                </c:pt>
                <c:pt idx="181">
                  <c:v>1.0971377521613948</c:v>
                </c:pt>
                <c:pt idx="182">
                  <c:v>-2.4603935813641731</c:v>
                </c:pt>
                <c:pt idx="183">
                  <c:v>-1.0946941358289806</c:v>
                </c:pt>
                <c:pt idx="184">
                  <c:v>2.2526257851813409</c:v>
                </c:pt>
                <c:pt idx="185">
                  <c:v>3.5907400271370418</c:v>
                </c:pt>
                <c:pt idx="186">
                  <c:v>-3.0753458026509648</c:v>
                </c:pt>
                <c:pt idx="187">
                  <c:v>2.1798209145364047</c:v>
                </c:pt>
                <c:pt idx="188">
                  <c:v>-0.23754811024921979</c:v>
                </c:pt>
                <c:pt idx="189">
                  <c:v>-1.6101328042328007</c:v>
                </c:pt>
                <c:pt idx="190">
                  <c:v>-5.0358454820288845</c:v>
                </c:pt>
                <c:pt idx="191">
                  <c:v>0.50088303137427792</c:v>
                </c:pt>
                <c:pt idx="192">
                  <c:v>0.7082335032518936</c:v>
                </c:pt>
                <c:pt idx="193">
                  <c:v>-0.29189934583515442</c:v>
                </c:pt>
                <c:pt idx="194">
                  <c:v>-0.24019853121174237</c:v>
                </c:pt>
                <c:pt idx="195">
                  <c:v>-0.14418868354208636</c:v>
                </c:pt>
                <c:pt idx="196">
                  <c:v>-0.12713237485753962</c:v>
                </c:pt>
                <c:pt idx="197">
                  <c:v>0.21435368014737338</c:v>
                </c:pt>
                <c:pt idx="198">
                  <c:v>-0.82760376202974228</c:v>
                </c:pt>
                <c:pt idx="199">
                  <c:v>0.27723791218479582</c:v>
                </c:pt>
                <c:pt idx="200">
                  <c:v>0.39904200351494246</c:v>
                </c:pt>
                <c:pt idx="201">
                  <c:v>-1.0644482155353394</c:v>
                </c:pt>
                <c:pt idx="202">
                  <c:v>-1.6053462048246001</c:v>
                </c:pt>
                <c:pt idx="203">
                  <c:v>-0.14017544426495163</c:v>
                </c:pt>
                <c:pt idx="204">
                  <c:v>-0.58965598670617658</c:v>
                </c:pt>
                <c:pt idx="205">
                  <c:v>-0.92789543073867931</c:v>
                </c:pt>
                <c:pt idx="206">
                  <c:v>1.6607250683184636</c:v>
                </c:pt>
                <c:pt idx="207">
                  <c:v>0.2446685233276496</c:v>
                </c:pt>
                <c:pt idx="208">
                  <c:v>1.0920828854566638</c:v>
                </c:pt>
                <c:pt idx="209">
                  <c:v>1.1571052956751946</c:v>
                </c:pt>
                <c:pt idx="210">
                  <c:v>-0.86343229856993775</c:v>
                </c:pt>
                <c:pt idx="211">
                  <c:v>-0.57993572433191498</c:v>
                </c:pt>
                <c:pt idx="212">
                  <c:v>-3.5491207917296583E-2</c:v>
                </c:pt>
                <c:pt idx="213">
                  <c:v>-1.661239929328614</c:v>
                </c:pt>
                <c:pt idx="214">
                  <c:v>-1.0505213214830773</c:v>
                </c:pt>
                <c:pt idx="215">
                  <c:v>-6.3299999999999995E-2</c:v>
                </c:pt>
                <c:pt idx="216">
                  <c:v>-2.1846792093571574</c:v>
                </c:pt>
                <c:pt idx="217">
                  <c:v>2.8920717924965342</c:v>
                </c:pt>
                <c:pt idx="218">
                  <c:v>6.7029407773978598</c:v>
                </c:pt>
                <c:pt idx="219">
                  <c:v>-1.7408605090173492</c:v>
                </c:pt>
                <c:pt idx="220">
                  <c:v>-0.29522195937259321</c:v>
                </c:pt>
                <c:pt idx="221">
                  <c:v>1.4140632302405536</c:v>
                </c:pt>
                <c:pt idx="222">
                  <c:v>1.3584824246528915</c:v>
                </c:pt>
                <c:pt idx="223">
                  <c:v>3.3161343906510847</c:v>
                </c:pt>
                <c:pt idx="224">
                  <c:v>2.2609936213161044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4-48E7-BC8F-76649E8C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17743"/>
        <c:axId val="216918575"/>
      </c:lineChart>
      <c:catAx>
        <c:axId val="21691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8575"/>
        <c:crosses val="autoZero"/>
        <c:auto val="1"/>
        <c:lblAlgn val="ctr"/>
        <c:lblOffset val="100"/>
        <c:noMultiLvlLbl val="0"/>
      </c:catAx>
      <c:valAx>
        <c:axId val="2169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Weekly'!$H$1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Weekly'!$H$2:$H$52</c:f>
              <c:numCache>
                <c:formatCode>General</c:formatCode>
                <c:ptCount val="51"/>
                <c:pt idx="1">
                  <c:v>0.36966910107295436</c:v>
                </c:pt>
                <c:pt idx="2">
                  <c:v>0</c:v>
                </c:pt>
                <c:pt idx="3">
                  <c:v>6.9349622709306544</c:v>
                </c:pt>
                <c:pt idx="4">
                  <c:v>0.45362903225805301</c:v>
                </c:pt>
                <c:pt idx="5">
                  <c:v>1.2962033784913867</c:v>
                </c:pt>
                <c:pt idx="6">
                  <c:v>-2.8316684553785154</c:v>
                </c:pt>
                <c:pt idx="7">
                  <c:v>0.94307561597280454</c:v>
                </c:pt>
                <c:pt idx="8">
                  <c:v>3.7791431697668627</c:v>
                </c:pt>
                <c:pt idx="9">
                  <c:v>2.0275750202757501</c:v>
                </c:pt>
                <c:pt idx="10">
                  <c:v>1.3513513513513513</c:v>
                </c:pt>
                <c:pt idx="11">
                  <c:v>-6.117647058823529</c:v>
                </c:pt>
                <c:pt idx="12">
                  <c:v>-4.4778613199665758</c:v>
                </c:pt>
                <c:pt idx="13">
                  <c:v>1.0932307154101801</c:v>
                </c:pt>
                <c:pt idx="14">
                  <c:v>-1.7994636214205537</c:v>
                </c:pt>
                <c:pt idx="15">
                  <c:v>-1.0747951722315054</c:v>
                </c:pt>
                <c:pt idx="16">
                  <c:v>-2.9299136165286392</c:v>
                </c:pt>
                <c:pt idx="17">
                  <c:v>-1.1192660550458757</c:v>
                </c:pt>
                <c:pt idx="18">
                  <c:v>7.7287066246056755</c:v>
                </c:pt>
                <c:pt idx="19">
                  <c:v>-0.74067694427697095</c:v>
                </c:pt>
                <c:pt idx="20">
                  <c:v>1.5010845986984775</c:v>
                </c:pt>
                <c:pt idx="21">
                  <c:v>2.6756710548811724</c:v>
                </c:pt>
                <c:pt idx="22">
                  <c:v>8.6670551994005631</c:v>
                </c:pt>
                <c:pt idx="23">
                  <c:v>-2.0839718050873461</c:v>
                </c:pt>
                <c:pt idx="24">
                  <c:v>-1.1737089201877935</c:v>
                </c:pt>
                <c:pt idx="25">
                  <c:v>-6.9754552652414814</c:v>
                </c:pt>
                <c:pt idx="26">
                  <c:v>-9.8816920588986417</c:v>
                </c:pt>
                <c:pt idx="27">
                  <c:v>5.8745749905553506</c:v>
                </c:pt>
                <c:pt idx="28">
                  <c:v>-4.3175735950044682</c:v>
                </c:pt>
                <c:pt idx="29">
                  <c:v>0.98825284355772303</c:v>
                </c:pt>
                <c:pt idx="30">
                  <c:v>-0.85856720827178301</c:v>
                </c:pt>
                <c:pt idx="31">
                  <c:v>0.42834528354594548</c:v>
                </c:pt>
                <c:pt idx="32">
                  <c:v>4.8585999072786361</c:v>
                </c:pt>
                <c:pt idx="33">
                  <c:v>0.12379520735696024</c:v>
                </c:pt>
                <c:pt idx="34">
                  <c:v>1.2099266978715928</c:v>
                </c:pt>
                <c:pt idx="35">
                  <c:v>7.5305410122164016</c:v>
                </c:pt>
                <c:pt idx="36">
                  <c:v>-6.6542238091373855</c:v>
                </c:pt>
                <c:pt idx="37">
                  <c:v>-0.36512214204990401</c:v>
                </c:pt>
                <c:pt idx="38">
                  <c:v>-1.7712241514701994</c:v>
                </c:pt>
                <c:pt idx="39">
                  <c:v>4.2281044590513535</c:v>
                </c:pt>
                <c:pt idx="40">
                  <c:v>-0.74143514573036007</c:v>
                </c:pt>
                <c:pt idx="41">
                  <c:v>4.0439598179788705</c:v>
                </c:pt>
                <c:pt idx="42">
                  <c:v>-1.7329592341970623</c:v>
                </c:pt>
                <c:pt idx="43">
                  <c:v>-3.9469264360094054</c:v>
                </c:pt>
                <c:pt idx="44">
                  <c:v>-0.83930757125370781</c:v>
                </c:pt>
                <c:pt idx="45">
                  <c:v>-1.7633574325515782</c:v>
                </c:pt>
                <c:pt idx="46">
                  <c:v>0.22437623406928736</c:v>
                </c:pt>
                <c:pt idx="47">
                  <c:v>1.8715859228082621</c:v>
                </c:pt>
                <c:pt idx="48">
                  <c:v>-3.0502812939521644</c:v>
                </c:pt>
                <c:pt idx="49">
                  <c:v>5.5399401577658809</c:v>
                </c:pt>
                <c:pt idx="50">
                  <c:v>6.4003436426116842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394-BBC6-E8D021FD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36064"/>
        <c:axId val="571238560"/>
      </c:lineChart>
      <c:catAx>
        <c:axId val="5712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8560"/>
        <c:crosses val="autoZero"/>
        <c:auto val="1"/>
        <c:lblAlgn val="ctr"/>
        <c:lblOffset val="100"/>
        <c:noMultiLvlLbl val="0"/>
      </c:catAx>
      <c:valAx>
        <c:axId val="5712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Weekly'!$I$1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Weekly'!$I$2:$I$52</c:f>
              <c:numCache>
                <c:formatCode>General</c:formatCode>
                <c:ptCount val="51"/>
                <c:pt idx="1">
                  <c:v>0.33426910107295438</c:v>
                </c:pt>
                <c:pt idx="2">
                  <c:v>-3.5400000000000001E-2</c:v>
                </c:pt>
                <c:pt idx="3">
                  <c:v>6.8994622709306546</c:v>
                </c:pt>
                <c:pt idx="4">
                  <c:v>0.41862903225805304</c:v>
                </c:pt>
                <c:pt idx="5">
                  <c:v>1.2606033784913866</c:v>
                </c:pt>
                <c:pt idx="6">
                  <c:v>-2.8679684553785156</c:v>
                </c:pt>
                <c:pt idx="7">
                  <c:v>0.90667561597280455</c:v>
                </c:pt>
                <c:pt idx="8">
                  <c:v>3.7431431697668627</c:v>
                </c:pt>
                <c:pt idx="9">
                  <c:v>1.9916750202757501</c:v>
                </c:pt>
                <c:pt idx="10">
                  <c:v>1.3140513513513512</c:v>
                </c:pt>
                <c:pt idx="11">
                  <c:v>-6.1552470588235293</c:v>
                </c:pt>
                <c:pt idx="12">
                  <c:v>-4.5164613199665755</c:v>
                </c:pt>
                <c:pt idx="13">
                  <c:v>1.05573071541018</c:v>
                </c:pt>
                <c:pt idx="14">
                  <c:v>-1.8366636214205536</c:v>
                </c:pt>
                <c:pt idx="15">
                  <c:v>-1.1121951722315055</c:v>
                </c:pt>
                <c:pt idx="16">
                  <c:v>-2.9679136165286391</c:v>
                </c:pt>
                <c:pt idx="17">
                  <c:v>-1.1575660550458757</c:v>
                </c:pt>
                <c:pt idx="18">
                  <c:v>7.6910066246056754</c:v>
                </c:pt>
                <c:pt idx="19">
                  <c:v>-0.77857694427697099</c:v>
                </c:pt>
                <c:pt idx="20">
                  <c:v>1.4627845986984775</c:v>
                </c:pt>
                <c:pt idx="21">
                  <c:v>2.6358710548811723</c:v>
                </c:pt>
                <c:pt idx="22">
                  <c:v>8.6271551994005637</c:v>
                </c:pt>
                <c:pt idx="23">
                  <c:v>-2.1237718050873462</c:v>
                </c:pt>
                <c:pt idx="24">
                  <c:v>-1.2138089201877935</c:v>
                </c:pt>
                <c:pt idx="25">
                  <c:v>-7.021755265241481</c:v>
                </c:pt>
                <c:pt idx="26">
                  <c:v>-9.9306920588986412</c:v>
                </c:pt>
                <c:pt idx="27">
                  <c:v>5.8253749905553507</c:v>
                </c:pt>
                <c:pt idx="28">
                  <c:v>-4.3663735950044682</c:v>
                </c:pt>
                <c:pt idx="29">
                  <c:v>0.93845284355772307</c:v>
                </c:pt>
                <c:pt idx="30">
                  <c:v>-0.90856720827178306</c:v>
                </c:pt>
                <c:pt idx="31">
                  <c:v>0.37714528354594545</c:v>
                </c:pt>
                <c:pt idx="32">
                  <c:v>4.8074999072786362</c:v>
                </c:pt>
                <c:pt idx="33">
                  <c:v>7.2495207356960245E-2</c:v>
                </c:pt>
                <c:pt idx="34">
                  <c:v>1.1582266978715927</c:v>
                </c:pt>
                <c:pt idx="35">
                  <c:v>7.4782410122164018</c:v>
                </c:pt>
                <c:pt idx="36">
                  <c:v>-6.7087238091373855</c:v>
                </c:pt>
                <c:pt idx="37">
                  <c:v>-0.421122142049904</c:v>
                </c:pt>
                <c:pt idx="38">
                  <c:v>-1.8270241514701995</c:v>
                </c:pt>
                <c:pt idx="39">
                  <c:v>4.1726044590513531</c:v>
                </c:pt>
                <c:pt idx="40">
                  <c:v>-0.79693514573036006</c:v>
                </c:pt>
                <c:pt idx="41">
                  <c:v>3.9880598179788707</c:v>
                </c:pt>
                <c:pt idx="42">
                  <c:v>-1.7892592341970623</c:v>
                </c:pt>
                <c:pt idx="43">
                  <c:v>-4.003326436009405</c:v>
                </c:pt>
                <c:pt idx="44">
                  <c:v>-0.89700757125370778</c:v>
                </c:pt>
                <c:pt idx="45">
                  <c:v>-1.8223574325515781</c:v>
                </c:pt>
                <c:pt idx="46">
                  <c:v>0.16347623406928735</c:v>
                </c:pt>
                <c:pt idx="47">
                  <c:v>1.8103859228082622</c:v>
                </c:pt>
                <c:pt idx="48">
                  <c:v>-3.1135812939521643</c:v>
                </c:pt>
                <c:pt idx="49">
                  <c:v>5.4761401577658813</c:v>
                </c:pt>
                <c:pt idx="50">
                  <c:v>6.3358436426116844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9-4E65-96BB-61C9D51A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912"/>
        <c:axId val="1065801088"/>
      </c:lineChart>
      <c:catAx>
        <c:axId val="106580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01088"/>
        <c:crosses val="autoZero"/>
        <c:auto val="1"/>
        <c:lblAlgn val="ctr"/>
        <c:lblOffset val="100"/>
        <c:noMultiLvlLbl val="0"/>
      </c:catAx>
      <c:valAx>
        <c:axId val="1065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Weekly'!$J$1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Weekly'!$J$2:$J$52</c:f>
              <c:numCache>
                <c:formatCode>General</c:formatCode>
                <c:ptCount val="51"/>
                <c:pt idx="1">
                  <c:v>8.4290867133362701E-2</c:v>
                </c:pt>
                <c:pt idx="2">
                  <c:v>-8.9266303314998983E-3</c:v>
                </c:pt>
                <c:pt idx="3">
                  <c:v>1.7398008242578742</c:v>
                </c:pt>
                <c:pt idx="4">
                  <c:v>0.10556346375709563</c:v>
                </c:pt>
                <c:pt idx="5">
                  <c:v>0.31787967102916548</c:v>
                </c:pt>
                <c:pt idx="6">
                  <c:v>-0.72320040123069973</c:v>
                </c:pt>
                <c:pt idx="7">
                  <c:v>0.22863158345689802</c:v>
                </c:pt>
                <c:pt idx="8">
                  <c:v>0.9438885693329816</c:v>
                </c:pt>
                <c:pt idx="9">
                  <c:v>0.50223013125661542</c:v>
                </c:pt>
                <c:pt idx="10">
                  <c:v>0.33135736299777968</c:v>
                </c:pt>
                <c:pt idx="11">
                  <c:v>-1.5521360195810636</c:v>
                </c:pt>
                <c:pt idx="12">
                  <c:v>-1.1388921076231553</c:v>
                </c:pt>
                <c:pt idx="13">
                  <c:v>0.26621801768577963</c:v>
                </c:pt>
                <c:pt idx="14">
                  <c:v>-0.46314172858008923</c:v>
                </c:pt>
                <c:pt idx="15">
                  <c:v>-0.28045636042343247</c:v>
                </c:pt>
                <c:pt idx="16">
                  <c:v>-0.74840304267164137</c:v>
                </c:pt>
                <c:pt idx="17">
                  <c:v>-0.29189729541489251</c:v>
                </c:pt>
                <c:pt idx="18">
                  <c:v>1.939400367654567</c:v>
                </c:pt>
                <c:pt idx="19">
                  <c:v>-0.19632962051382247</c:v>
                </c:pt>
                <c:pt idx="20">
                  <c:v>0.3688626374913202</c:v>
                </c:pt>
                <c:pt idx="21">
                  <c:v>0.6646736301814945</c:v>
                </c:pt>
                <c:pt idx="22">
                  <c:v>2.1754639908905684</c:v>
                </c:pt>
                <c:pt idx="23">
                  <c:v>-0.53554027718861563</c:v>
                </c:pt>
                <c:pt idx="24">
                  <c:v>-0.30607976055348857</c:v>
                </c:pt>
                <c:pt idx="25">
                  <c:v>-1.7706388003128168</c:v>
                </c:pt>
                <c:pt idx="26">
                  <c:v>-2.5041699702189204</c:v>
                </c:pt>
                <c:pt idx="27">
                  <c:v>1.468953928899783</c:v>
                </c:pt>
                <c:pt idx="28">
                  <c:v>-1.101045281690032</c:v>
                </c:pt>
                <c:pt idx="29">
                  <c:v>0.23664467847414405</c:v>
                </c:pt>
                <c:pt idx="30">
                  <c:v>-0.22910857625890066</c:v>
                </c:pt>
                <c:pt idx="31">
                  <c:v>9.5102726765066842E-2</c:v>
                </c:pt>
                <c:pt idx="32">
                  <c:v>1.2122817652823847</c:v>
                </c:pt>
                <c:pt idx="33">
                  <c:v>1.8280732115282933E-2</c:v>
                </c:pt>
                <c:pt idx="34">
                  <c:v>0.29206388621394147</c:v>
                </c:pt>
                <c:pt idx="35">
                  <c:v>1.8857483911276109</c:v>
                </c:pt>
                <c:pt idx="36">
                  <c:v>-1.6917033175226361</c:v>
                </c:pt>
                <c:pt idx="37">
                  <c:v>-0.10619213803640909</c:v>
                </c:pt>
                <c:pt idx="38">
                  <c:v>-0.46071099454510583</c:v>
                </c:pt>
                <c:pt idx="39">
                  <c:v>1.0521835459186308</c:v>
                </c:pt>
                <c:pt idx="40">
                  <c:v>-0.20095891085070405</c:v>
                </c:pt>
                <c:pt idx="41">
                  <c:v>1.0056479021188178</c:v>
                </c:pt>
                <c:pt idx="42">
                  <c:v>-0.45118801556214055</c:v>
                </c:pt>
                <c:pt idx="43">
                  <c:v>-1.0094976042535859</c:v>
                </c:pt>
                <c:pt idx="44">
                  <c:v>-0.2261936438739662</c:v>
                </c:pt>
                <c:pt idx="45">
                  <c:v>-0.45953421277540102</c:v>
                </c:pt>
                <c:pt idx="46">
                  <c:v>4.1222935297239478E-2</c:v>
                </c:pt>
                <c:pt idx="47">
                  <c:v>0.45651542062883238</c:v>
                </c:pt>
                <c:pt idx="48">
                  <c:v>-0.78513528864926807</c:v>
                </c:pt>
                <c:pt idx="49">
                  <c:v>1.3808892325383488</c:v>
                </c:pt>
                <c:pt idx="50">
                  <c:v>1.5976761027056006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5-416F-A2FF-43A13358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66351"/>
        <c:axId val="204068431"/>
      </c:lineChart>
      <c:catAx>
        <c:axId val="20406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8431"/>
        <c:crosses val="autoZero"/>
        <c:auto val="1"/>
        <c:lblAlgn val="ctr"/>
        <c:lblOffset val="100"/>
        <c:noMultiLvlLbl val="0"/>
      </c:catAx>
      <c:valAx>
        <c:axId val="2040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Unadjusted</a:t>
            </a:r>
            <a:r>
              <a:rPr lang="en-IN" baseline="0"/>
              <a:t> vs Adjusted Returns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Weekly'!$H$1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'Next Weekly'!$H$2:$H$52</c:f>
              <c:numCache>
                <c:formatCode>General</c:formatCode>
                <c:ptCount val="51"/>
                <c:pt idx="1">
                  <c:v>0.36966910107295436</c:v>
                </c:pt>
                <c:pt idx="2">
                  <c:v>0</c:v>
                </c:pt>
                <c:pt idx="3">
                  <c:v>6.9349622709306544</c:v>
                </c:pt>
                <c:pt idx="4">
                  <c:v>0.45362903225805301</c:v>
                </c:pt>
                <c:pt idx="5">
                  <c:v>1.2962033784913867</c:v>
                </c:pt>
                <c:pt idx="6">
                  <c:v>-2.8316684553785154</c:v>
                </c:pt>
                <c:pt idx="7">
                  <c:v>0.94307561597280454</c:v>
                </c:pt>
                <c:pt idx="8">
                  <c:v>3.7791431697668627</c:v>
                </c:pt>
                <c:pt idx="9">
                  <c:v>2.0275750202757501</c:v>
                </c:pt>
                <c:pt idx="10">
                  <c:v>1.3513513513513513</c:v>
                </c:pt>
                <c:pt idx="11">
                  <c:v>-6.117647058823529</c:v>
                </c:pt>
                <c:pt idx="12">
                  <c:v>-4.4778613199665758</c:v>
                </c:pt>
                <c:pt idx="13">
                  <c:v>1.0932307154101801</c:v>
                </c:pt>
                <c:pt idx="14">
                  <c:v>-1.7994636214205537</c:v>
                </c:pt>
                <c:pt idx="15">
                  <c:v>-1.0747951722315054</c:v>
                </c:pt>
                <c:pt idx="16">
                  <c:v>-2.9299136165286392</c:v>
                </c:pt>
                <c:pt idx="17">
                  <c:v>-1.1192660550458757</c:v>
                </c:pt>
                <c:pt idx="18">
                  <c:v>7.7287066246056755</c:v>
                </c:pt>
                <c:pt idx="19">
                  <c:v>-0.74067694427697095</c:v>
                </c:pt>
                <c:pt idx="20">
                  <c:v>1.5010845986984775</c:v>
                </c:pt>
                <c:pt idx="21">
                  <c:v>2.6756710548811724</c:v>
                </c:pt>
                <c:pt idx="22">
                  <c:v>8.6670551994005631</c:v>
                </c:pt>
                <c:pt idx="23">
                  <c:v>-2.0839718050873461</c:v>
                </c:pt>
                <c:pt idx="24">
                  <c:v>-1.1737089201877935</c:v>
                </c:pt>
                <c:pt idx="25">
                  <c:v>-6.9754552652414814</c:v>
                </c:pt>
                <c:pt idx="26">
                  <c:v>-9.8816920588986417</c:v>
                </c:pt>
                <c:pt idx="27">
                  <c:v>5.8745749905553506</c:v>
                </c:pt>
                <c:pt idx="28">
                  <c:v>-4.3175735950044682</c:v>
                </c:pt>
                <c:pt idx="29">
                  <c:v>0.98825284355772303</c:v>
                </c:pt>
                <c:pt idx="30">
                  <c:v>-0.85856720827178301</c:v>
                </c:pt>
                <c:pt idx="31">
                  <c:v>0.42834528354594548</c:v>
                </c:pt>
                <c:pt idx="32">
                  <c:v>4.8585999072786361</c:v>
                </c:pt>
                <c:pt idx="33">
                  <c:v>0.12379520735696024</c:v>
                </c:pt>
                <c:pt idx="34">
                  <c:v>1.2099266978715928</c:v>
                </c:pt>
                <c:pt idx="35">
                  <c:v>7.5305410122164016</c:v>
                </c:pt>
                <c:pt idx="36">
                  <c:v>-6.6542238091373855</c:v>
                </c:pt>
                <c:pt idx="37">
                  <c:v>-0.36512214204990401</c:v>
                </c:pt>
                <c:pt idx="38">
                  <c:v>-1.7712241514701994</c:v>
                </c:pt>
                <c:pt idx="39">
                  <c:v>4.2281044590513535</c:v>
                </c:pt>
                <c:pt idx="40">
                  <c:v>-0.74143514573036007</c:v>
                </c:pt>
                <c:pt idx="41">
                  <c:v>4.0439598179788705</c:v>
                </c:pt>
                <c:pt idx="42">
                  <c:v>-1.7329592341970623</c:v>
                </c:pt>
                <c:pt idx="43">
                  <c:v>-3.9469264360094054</c:v>
                </c:pt>
                <c:pt idx="44">
                  <c:v>-0.83930757125370781</c:v>
                </c:pt>
                <c:pt idx="45">
                  <c:v>-1.7633574325515782</c:v>
                </c:pt>
                <c:pt idx="46">
                  <c:v>0.22437623406928736</c:v>
                </c:pt>
                <c:pt idx="47">
                  <c:v>1.8715859228082621</c:v>
                </c:pt>
                <c:pt idx="48">
                  <c:v>-3.0502812939521644</c:v>
                </c:pt>
                <c:pt idx="49">
                  <c:v>5.5399401577658809</c:v>
                </c:pt>
                <c:pt idx="50">
                  <c:v>6.4003436426116842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E-40F3-803E-AB6BD5AA7714}"/>
            </c:ext>
          </c:extLst>
        </c:ser>
        <c:ser>
          <c:idx val="1"/>
          <c:order val="1"/>
          <c:tx>
            <c:strRef>
              <c:f>'Next Weekly'!$I$1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'Next Weekly'!$I$2:$I$52</c:f>
              <c:numCache>
                <c:formatCode>General</c:formatCode>
                <c:ptCount val="51"/>
                <c:pt idx="1">
                  <c:v>0.33426910107295438</c:v>
                </c:pt>
                <c:pt idx="2">
                  <c:v>-3.5400000000000001E-2</c:v>
                </c:pt>
                <c:pt idx="3">
                  <c:v>6.8994622709306546</c:v>
                </c:pt>
                <c:pt idx="4">
                  <c:v>0.41862903225805304</c:v>
                </c:pt>
                <c:pt idx="5">
                  <c:v>1.2606033784913866</c:v>
                </c:pt>
                <c:pt idx="6">
                  <c:v>-2.8679684553785156</c:v>
                </c:pt>
                <c:pt idx="7">
                  <c:v>0.90667561597280455</c:v>
                </c:pt>
                <c:pt idx="8">
                  <c:v>3.7431431697668627</c:v>
                </c:pt>
                <c:pt idx="9">
                  <c:v>1.9916750202757501</c:v>
                </c:pt>
                <c:pt idx="10">
                  <c:v>1.3140513513513512</c:v>
                </c:pt>
                <c:pt idx="11">
                  <c:v>-6.1552470588235293</c:v>
                </c:pt>
                <c:pt idx="12">
                  <c:v>-4.5164613199665755</c:v>
                </c:pt>
                <c:pt idx="13">
                  <c:v>1.05573071541018</c:v>
                </c:pt>
                <c:pt idx="14">
                  <c:v>-1.8366636214205536</c:v>
                </c:pt>
                <c:pt idx="15">
                  <c:v>-1.1121951722315055</c:v>
                </c:pt>
                <c:pt idx="16">
                  <c:v>-2.9679136165286391</c:v>
                </c:pt>
                <c:pt idx="17">
                  <c:v>-1.1575660550458757</c:v>
                </c:pt>
                <c:pt idx="18">
                  <c:v>7.6910066246056754</c:v>
                </c:pt>
                <c:pt idx="19">
                  <c:v>-0.77857694427697099</c:v>
                </c:pt>
                <c:pt idx="20">
                  <c:v>1.4627845986984775</c:v>
                </c:pt>
                <c:pt idx="21">
                  <c:v>2.6358710548811723</c:v>
                </c:pt>
                <c:pt idx="22">
                  <c:v>8.6271551994005637</c:v>
                </c:pt>
                <c:pt idx="23">
                  <c:v>-2.1237718050873462</c:v>
                </c:pt>
                <c:pt idx="24">
                  <c:v>-1.2138089201877935</c:v>
                </c:pt>
                <c:pt idx="25">
                  <c:v>-7.021755265241481</c:v>
                </c:pt>
                <c:pt idx="26">
                  <c:v>-9.9306920588986412</c:v>
                </c:pt>
                <c:pt idx="27">
                  <c:v>5.8253749905553507</c:v>
                </c:pt>
                <c:pt idx="28">
                  <c:v>-4.3663735950044682</c:v>
                </c:pt>
                <c:pt idx="29">
                  <c:v>0.93845284355772307</c:v>
                </c:pt>
                <c:pt idx="30">
                  <c:v>-0.90856720827178306</c:v>
                </c:pt>
                <c:pt idx="31">
                  <c:v>0.37714528354594545</c:v>
                </c:pt>
                <c:pt idx="32">
                  <c:v>4.8074999072786362</c:v>
                </c:pt>
                <c:pt idx="33">
                  <c:v>7.2495207356960245E-2</c:v>
                </c:pt>
                <c:pt idx="34">
                  <c:v>1.1582266978715927</c:v>
                </c:pt>
                <c:pt idx="35">
                  <c:v>7.4782410122164018</c:v>
                </c:pt>
                <c:pt idx="36">
                  <c:v>-6.7087238091373855</c:v>
                </c:pt>
                <c:pt idx="37">
                  <c:v>-0.421122142049904</c:v>
                </c:pt>
                <c:pt idx="38">
                  <c:v>-1.8270241514701995</c:v>
                </c:pt>
                <c:pt idx="39">
                  <c:v>4.1726044590513531</c:v>
                </c:pt>
                <c:pt idx="40">
                  <c:v>-0.79693514573036006</c:v>
                </c:pt>
                <c:pt idx="41">
                  <c:v>3.9880598179788707</c:v>
                </c:pt>
                <c:pt idx="42">
                  <c:v>-1.7892592341970623</c:v>
                </c:pt>
                <c:pt idx="43">
                  <c:v>-4.003326436009405</c:v>
                </c:pt>
                <c:pt idx="44">
                  <c:v>-0.89700757125370778</c:v>
                </c:pt>
                <c:pt idx="45">
                  <c:v>-1.8223574325515781</c:v>
                </c:pt>
                <c:pt idx="46">
                  <c:v>0.16347623406928735</c:v>
                </c:pt>
                <c:pt idx="47">
                  <c:v>1.8103859228082622</c:v>
                </c:pt>
                <c:pt idx="48">
                  <c:v>-3.1135812939521643</c:v>
                </c:pt>
                <c:pt idx="49">
                  <c:v>5.4761401577658813</c:v>
                </c:pt>
                <c:pt idx="50">
                  <c:v>6.3358436426116844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E-40F3-803E-AB6BD5AA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735088"/>
        <c:axId val="703723440"/>
      </c:lineChart>
      <c:catAx>
        <c:axId val="70373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23440"/>
        <c:crosses val="autoZero"/>
        <c:auto val="1"/>
        <c:lblAlgn val="ctr"/>
        <c:lblOffset val="100"/>
        <c:noMultiLvlLbl val="0"/>
      </c:catAx>
      <c:valAx>
        <c:axId val="7037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708223972003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Daily'!$I$1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'Near Daily'!$I$2:$I$227</c:f>
              <c:numCache>
                <c:formatCode>General</c:formatCode>
                <c:ptCount val="226"/>
                <c:pt idx="1">
                  <c:v>-0.89541072310084013</c:v>
                </c:pt>
                <c:pt idx="2">
                  <c:v>0.64564209313048337</c:v>
                </c:pt>
                <c:pt idx="3">
                  <c:v>1.025878348749877</c:v>
                </c:pt>
                <c:pt idx="4">
                  <c:v>-0.58908658812867332</c:v>
                </c:pt>
                <c:pt idx="5">
                  <c:v>0.96686923637689082</c:v>
                </c:pt>
                <c:pt idx="6">
                  <c:v>-1.4698001804402825</c:v>
                </c:pt>
                <c:pt idx="7">
                  <c:v>4.6679862700237162E-2</c:v>
                </c:pt>
                <c:pt idx="8">
                  <c:v>1.4737543259557344</c:v>
                </c:pt>
                <c:pt idx="9">
                  <c:v>6.8840423011082033</c:v>
                </c:pt>
                <c:pt idx="10">
                  <c:v>1.5571518918007805</c:v>
                </c:pt>
                <c:pt idx="11">
                  <c:v>1.0261120106171351</c:v>
                </c:pt>
                <c:pt idx="12">
                  <c:v>-0.74124372948129813</c:v>
                </c:pt>
                <c:pt idx="13">
                  <c:v>0.34482813688214059</c:v>
                </c:pt>
                <c:pt idx="14">
                  <c:v>-3.50203254281951</c:v>
                </c:pt>
                <c:pt idx="15">
                  <c:v>-1.3832778725582151</c:v>
                </c:pt>
                <c:pt idx="16">
                  <c:v>1.7543832684824943</c:v>
                </c:pt>
                <c:pt idx="17">
                  <c:v>0.58471552837240526</c:v>
                </c:pt>
                <c:pt idx="18">
                  <c:v>-0.48284617982270617</c:v>
                </c:pt>
                <c:pt idx="19">
                  <c:v>1.3128717774762433</c:v>
                </c:pt>
                <c:pt idx="20">
                  <c:v>-1.0896050790728733</c:v>
                </c:pt>
                <c:pt idx="21">
                  <c:v>4.916659619450317E-2</c:v>
                </c:pt>
                <c:pt idx="22">
                  <c:v>0.64046113223489654</c:v>
                </c:pt>
                <c:pt idx="23">
                  <c:v>-4.3494900545530912</c:v>
                </c:pt>
                <c:pt idx="24">
                  <c:v>0.84141604245241663</c:v>
                </c:pt>
                <c:pt idx="25">
                  <c:v>3.947162411964193</c:v>
                </c:pt>
                <c:pt idx="26">
                  <c:v>0.14039996655237971</c:v>
                </c:pt>
                <c:pt idx="27">
                  <c:v>0.74129382303839353</c:v>
                </c:pt>
                <c:pt idx="28">
                  <c:v>3.7087913277561539</c:v>
                </c:pt>
                <c:pt idx="29">
                  <c:v>-2.5741221556886189</c:v>
                </c:pt>
                <c:pt idx="30">
                  <c:v>-0.38755690177766478</c:v>
                </c:pt>
                <c:pt idx="31">
                  <c:v>0.15348253863860198</c:v>
                </c:pt>
                <c:pt idx="32">
                  <c:v>-3.8429356855665944</c:v>
                </c:pt>
                <c:pt idx="33">
                  <c:v>-1.6567455429497568</c:v>
                </c:pt>
                <c:pt idx="34">
                  <c:v>1.3853064163704234</c:v>
                </c:pt>
                <c:pt idx="35">
                  <c:v>2.1005001624348121</c:v>
                </c:pt>
                <c:pt idx="36">
                  <c:v>2.6000451828911024</c:v>
                </c:pt>
                <c:pt idx="37">
                  <c:v>-3.4452055618985442</c:v>
                </c:pt>
                <c:pt idx="38">
                  <c:v>-0.87226626139818386</c:v>
                </c:pt>
                <c:pt idx="39">
                  <c:v>1.7686234142188204</c:v>
                </c:pt>
                <c:pt idx="40">
                  <c:v>1.519134140670729</c:v>
                </c:pt>
                <c:pt idx="41">
                  <c:v>1.0834868236844384</c:v>
                </c:pt>
                <c:pt idx="42">
                  <c:v>1.3969414773189925</c:v>
                </c:pt>
                <c:pt idx="43">
                  <c:v>-1.2402356081894821</c:v>
                </c:pt>
                <c:pt idx="44">
                  <c:v>0.71166355140187276</c:v>
                </c:pt>
                <c:pt idx="45">
                  <c:v>1.8920857788174448</c:v>
                </c:pt>
                <c:pt idx="46">
                  <c:v>-0.70046733143398732</c:v>
                </c:pt>
                <c:pt idx="47">
                  <c:v>0.64914977692797227</c:v>
                </c:pt>
                <c:pt idx="48">
                  <c:v>-0.3207551986073674</c:v>
                </c:pt>
                <c:pt idx="49">
                  <c:v>0.36889766703697102</c:v>
                </c:pt>
                <c:pt idx="50">
                  <c:v>-0.8418329329012918</c:v>
                </c:pt>
                <c:pt idx="51">
                  <c:v>1.2788362839614373</c:v>
                </c:pt>
                <c:pt idx="52">
                  <c:v>-5.1628216420243636E-2</c:v>
                </c:pt>
                <c:pt idx="53">
                  <c:v>-1.4203007708038491</c:v>
                </c:pt>
                <c:pt idx="54">
                  <c:v>-2.733104753549207</c:v>
                </c:pt>
                <c:pt idx="55">
                  <c:v>-2.2340213114754062</c:v>
                </c:pt>
                <c:pt idx="56">
                  <c:v>-3.1801092524304391</c:v>
                </c:pt>
                <c:pt idx="57">
                  <c:v>-0.85911263303625518</c:v>
                </c:pt>
                <c:pt idx="58">
                  <c:v>-3.2133110451928184</c:v>
                </c:pt>
                <c:pt idx="59">
                  <c:v>2.251100666786817</c:v>
                </c:pt>
                <c:pt idx="60">
                  <c:v>0.6935486962649714</c:v>
                </c:pt>
                <c:pt idx="61">
                  <c:v>1.3877481853957108</c:v>
                </c:pt>
                <c:pt idx="62">
                  <c:v>1.2980373167787551</c:v>
                </c:pt>
                <c:pt idx="63">
                  <c:v>-1.4762307410873703</c:v>
                </c:pt>
                <c:pt idx="64">
                  <c:v>-1.6960585635359153</c:v>
                </c:pt>
                <c:pt idx="65">
                  <c:v>0.4010044943820224</c:v>
                </c:pt>
                <c:pt idx="66">
                  <c:v>-0.18597542387694854</c:v>
                </c:pt>
                <c:pt idx="67">
                  <c:v>2.9647881838074364</c:v>
                </c:pt>
                <c:pt idx="68">
                  <c:v>1.9595408565601631</c:v>
                </c:pt>
                <c:pt idx="69">
                  <c:v>-2.2285188869449266</c:v>
                </c:pt>
                <c:pt idx="70">
                  <c:v>-3.4019655877342414</c:v>
                </c:pt>
                <c:pt idx="71">
                  <c:v>0.7911588364918547</c:v>
                </c:pt>
                <c:pt idx="72">
                  <c:v>1.0728369088206851</c:v>
                </c:pt>
                <c:pt idx="73">
                  <c:v>-2.9078824485560975</c:v>
                </c:pt>
                <c:pt idx="74">
                  <c:v>-2.2004763752893166</c:v>
                </c:pt>
                <c:pt idx="75">
                  <c:v>-0.89264520061867558</c:v>
                </c:pt>
                <c:pt idx="76">
                  <c:v>0.99040581811508155</c:v>
                </c:pt>
                <c:pt idx="77">
                  <c:v>-3.7525421564174843</c:v>
                </c:pt>
                <c:pt idx="78">
                  <c:v>2.585241509433958</c:v>
                </c:pt>
                <c:pt idx="79">
                  <c:v>-0.59856484647912378</c:v>
                </c:pt>
                <c:pt idx="80">
                  <c:v>-0.50013537025053156</c:v>
                </c:pt>
                <c:pt idx="81">
                  <c:v>-0.12158874338256626</c:v>
                </c:pt>
                <c:pt idx="82">
                  <c:v>0.27774387432609138</c:v>
                </c:pt>
                <c:pt idx="83">
                  <c:v>0.23958369162342474</c:v>
                </c:pt>
                <c:pt idx="84">
                  <c:v>2.6326860469414028</c:v>
                </c:pt>
                <c:pt idx="85">
                  <c:v>2.004620430204306</c:v>
                </c:pt>
                <c:pt idx="86">
                  <c:v>2.2372336038101919</c:v>
                </c:pt>
                <c:pt idx="87">
                  <c:v>-0.42636484994825802</c:v>
                </c:pt>
                <c:pt idx="88">
                  <c:v>-0.64400813782356514</c:v>
                </c:pt>
                <c:pt idx="89">
                  <c:v>0.10146068286735792</c:v>
                </c:pt>
                <c:pt idx="90">
                  <c:v>1.9279301904844663</c:v>
                </c:pt>
                <c:pt idx="91">
                  <c:v>1.2502661946600817</c:v>
                </c:pt>
                <c:pt idx="92">
                  <c:v>-1.2842207512211707</c:v>
                </c:pt>
                <c:pt idx="93">
                  <c:v>2.102242384444835</c:v>
                </c:pt>
                <c:pt idx="94">
                  <c:v>2.9599117057693798</c:v>
                </c:pt>
                <c:pt idx="95">
                  <c:v>-4.8745784695127248E-3</c:v>
                </c:pt>
                <c:pt idx="96">
                  <c:v>-0.95352123176660886</c:v>
                </c:pt>
                <c:pt idx="97">
                  <c:v>0.23937311687248414</c:v>
                </c:pt>
                <c:pt idx="98">
                  <c:v>6.1505596770247211</c:v>
                </c:pt>
                <c:pt idx="99">
                  <c:v>2.3716743471582253</c:v>
                </c:pt>
                <c:pt idx="100">
                  <c:v>-2.8521593820308984</c:v>
                </c:pt>
                <c:pt idx="101">
                  <c:v>-1.5060625125395477</c:v>
                </c:pt>
                <c:pt idx="102">
                  <c:v>3.0383201503630941E-2</c:v>
                </c:pt>
                <c:pt idx="103">
                  <c:v>-3.4441886210674597</c:v>
                </c:pt>
                <c:pt idx="104">
                  <c:v>1.8156026006643515</c:v>
                </c:pt>
                <c:pt idx="105">
                  <c:v>0.46141358574609886</c:v>
                </c:pt>
                <c:pt idx="106">
                  <c:v>-0.81542326869805737</c:v>
                </c:pt>
                <c:pt idx="107">
                  <c:v>1.1249529233468858</c:v>
                </c:pt>
                <c:pt idx="108">
                  <c:v>-0.69421930142710364</c:v>
                </c:pt>
                <c:pt idx="109">
                  <c:v>-1.9368253968254041</c:v>
                </c:pt>
                <c:pt idx="110">
                  <c:v>1.278363538548676</c:v>
                </c:pt>
                <c:pt idx="111">
                  <c:v>-0.51938016608112425</c:v>
                </c:pt>
                <c:pt idx="112">
                  <c:v>-2.2821467265725359</c:v>
                </c:pt>
                <c:pt idx="113">
                  <c:v>-0.73517217890850151</c:v>
                </c:pt>
                <c:pt idx="114">
                  <c:v>-2.8554851499876044</c:v>
                </c:pt>
                <c:pt idx="115">
                  <c:v>-3.6598382960632603</c:v>
                </c:pt>
                <c:pt idx="116">
                  <c:v>-3.7613320395201053</c:v>
                </c:pt>
                <c:pt idx="117">
                  <c:v>-1.2760683463124225</c:v>
                </c:pt>
                <c:pt idx="118">
                  <c:v>-1.9319422131527648</c:v>
                </c:pt>
                <c:pt idx="119">
                  <c:v>0.92481903951597233</c:v>
                </c:pt>
                <c:pt idx="120">
                  <c:v>4.9132822020410076</c:v>
                </c:pt>
                <c:pt idx="121">
                  <c:v>-0.74464525020069172</c:v>
                </c:pt>
                <c:pt idx="122">
                  <c:v>-2.6360037995149517</c:v>
                </c:pt>
                <c:pt idx="123">
                  <c:v>3.270302074688797</c:v>
                </c:pt>
                <c:pt idx="124">
                  <c:v>-4.87E-2</c:v>
                </c:pt>
                <c:pt idx="125">
                  <c:v>-2.5029614904060691</c:v>
                </c:pt>
                <c:pt idx="126">
                  <c:v>-3.0954605672461075</c:v>
                </c:pt>
                <c:pt idx="127">
                  <c:v>-0.3225623572709343</c:v>
                </c:pt>
                <c:pt idx="128">
                  <c:v>0.55680181680545915</c:v>
                </c:pt>
                <c:pt idx="129">
                  <c:v>4.9454566591422031</c:v>
                </c:pt>
                <c:pt idx="130">
                  <c:v>2.4771026337006221</c:v>
                </c:pt>
                <c:pt idx="131">
                  <c:v>-4.55781900393184</c:v>
                </c:pt>
                <c:pt idx="132">
                  <c:v>0.51759801445693276</c:v>
                </c:pt>
                <c:pt idx="133">
                  <c:v>-2.5882405422618384</c:v>
                </c:pt>
                <c:pt idx="134">
                  <c:v>-0.45121896938013017</c:v>
                </c:pt>
                <c:pt idx="135">
                  <c:v>-0.28452374168150713</c:v>
                </c:pt>
                <c:pt idx="136">
                  <c:v>-0.53823814355505872</c:v>
                </c:pt>
                <c:pt idx="137">
                  <c:v>1.0639483383685757</c:v>
                </c:pt>
                <c:pt idx="138">
                  <c:v>1.5359477124187254E-2</c:v>
                </c:pt>
                <c:pt idx="139">
                  <c:v>0.12738842026685299</c:v>
                </c:pt>
                <c:pt idx="140">
                  <c:v>1.6268020864381521</c:v>
                </c:pt>
                <c:pt idx="141">
                  <c:v>1.8733816049835106</c:v>
                </c:pt>
                <c:pt idx="142">
                  <c:v>-3.627906543232065</c:v>
                </c:pt>
                <c:pt idx="143">
                  <c:v>0.23826346010441243</c:v>
                </c:pt>
                <c:pt idx="144">
                  <c:v>3.2211795241193246</c:v>
                </c:pt>
                <c:pt idx="145">
                  <c:v>9.3301440014412429E-2</c:v>
                </c:pt>
                <c:pt idx="146">
                  <c:v>-0.18590722566729578</c:v>
                </c:pt>
                <c:pt idx="147">
                  <c:v>2.2707142548596071</c:v>
                </c:pt>
                <c:pt idx="148">
                  <c:v>8.1126121372031665E-2</c:v>
                </c:pt>
                <c:pt idx="149">
                  <c:v>-0.4286899429073302</c:v>
                </c:pt>
                <c:pt idx="150">
                  <c:v>-1.0740473108799273</c:v>
                </c:pt>
                <c:pt idx="151">
                  <c:v>-1.2094260110457866</c:v>
                </c:pt>
                <c:pt idx="152">
                  <c:v>1.1653546503244414</c:v>
                </c:pt>
                <c:pt idx="153">
                  <c:v>-0.52300811147715742</c:v>
                </c:pt>
                <c:pt idx="154">
                  <c:v>-1.5273137949543747</c:v>
                </c:pt>
                <c:pt idx="155">
                  <c:v>-0.37778640697356847</c:v>
                </c:pt>
                <c:pt idx="156">
                  <c:v>4.676467778081431</c:v>
                </c:pt>
                <c:pt idx="157">
                  <c:v>-0.14738545581070886</c:v>
                </c:pt>
                <c:pt idx="158">
                  <c:v>4.4277100565947664E-2</c:v>
                </c:pt>
                <c:pt idx="159">
                  <c:v>-0.3734510786360315</c:v>
                </c:pt>
                <c:pt idx="160">
                  <c:v>3.5261736451697354</c:v>
                </c:pt>
                <c:pt idx="161">
                  <c:v>-0.98740936894432008</c:v>
                </c:pt>
                <c:pt idx="162">
                  <c:v>4.6338711175370078</c:v>
                </c:pt>
                <c:pt idx="163">
                  <c:v>1.7675066455438997</c:v>
                </c:pt>
                <c:pt idx="164">
                  <c:v>-2.1589390010372509</c:v>
                </c:pt>
                <c:pt idx="165">
                  <c:v>-2.1653114923791743</c:v>
                </c:pt>
                <c:pt idx="166">
                  <c:v>-4.6673226477935126</c:v>
                </c:pt>
                <c:pt idx="167">
                  <c:v>-0.89248882681563457</c:v>
                </c:pt>
                <c:pt idx="168">
                  <c:v>0.72905070422536011</c:v>
                </c:pt>
                <c:pt idx="169">
                  <c:v>0.70359169359767815</c:v>
                </c:pt>
                <c:pt idx="170">
                  <c:v>-0.69747018030511998</c:v>
                </c:pt>
                <c:pt idx="171">
                  <c:v>-0.42242819752225141</c:v>
                </c:pt>
                <c:pt idx="172">
                  <c:v>0.50462031523643536</c:v>
                </c:pt>
                <c:pt idx="173">
                  <c:v>-2.4667515499825878</c:v>
                </c:pt>
                <c:pt idx="174">
                  <c:v>-0.93867646114036685</c:v>
                </c:pt>
                <c:pt idx="175">
                  <c:v>2.7264788980914738</c:v>
                </c:pt>
                <c:pt idx="176">
                  <c:v>-1.2557649645265871</c:v>
                </c:pt>
                <c:pt idx="177">
                  <c:v>2.1073205673758943</c:v>
                </c:pt>
                <c:pt idx="178">
                  <c:v>-9.0010170079841273E-2</c:v>
                </c:pt>
                <c:pt idx="179">
                  <c:v>0.27376111111110718</c:v>
                </c:pt>
                <c:pt idx="180">
                  <c:v>1.744119311299529</c:v>
                </c:pt>
                <c:pt idx="181">
                  <c:v>0.5649317525072397</c:v>
                </c:pt>
                <c:pt idx="182">
                  <c:v>0.69615268181433088</c:v>
                </c:pt>
                <c:pt idx="183">
                  <c:v>-2.4196851106639876</c:v>
                </c:pt>
                <c:pt idx="184">
                  <c:v>-0.80283760947963401</c:v>
                </c:pt>
                <c:pt idx="185">
                  <c:v>2.3498523401678306</c:v>
                </c:pt>
                <c:pt idx="186">
                  <c:v>3.4501559009884257</c:v>
                </c:pt>
                <c:pt idx="187">
                  <c:v>-1.4845382304929806</c:v>
                </c:pt>
                <c:pt idx="188">
                  <c:v>-0.87564000165604783</c:v>
                </c:pt>
                <c:pt idx="189">
                  <c:v>1.1629013190850006</c:v>
                </c:pt>
                <c:pt idx="190">
                  <c:v>-1.7220167931375823</c:v>
                </c:pt>
                <c:pt idx="191">
                  <c:v>-5.0803247777218665</c:v>
                </c:pt>
                <c:pt idx="192">
                  <c:v>0.58880546674909084</c:v>
                </c:pt>
                <c:pt idx="193">
                  <c:v>0.68070073710074508</c:v>
                </c:pt>
                <c:pt idx="194">
                  <c:v>-0.28288083623692589</c:v>
                </c:pt>
                <c:pt idx="195">
                  <c:v>-0.37090068098482071</c:v>
                </c:pt>
                <c:pt idx="196">
                  <c:v>-0.18797151865475567</c:v>
                </c:pt>
                <c:pt idx="197">
                  <c:v>-0.10084811014645269</c:v>
                </c:pt>
                <c:pt idx="198">
                  <c:v>8.277550447448119E-2</c:v>
                </c:pt>
                <c:pt idx="199">
                  <c:v>-0.73231012791309313</c:v>
                </c:pt>
                <c:pt idx="200">
                  <c:v>8.3330810620085474E-2</c:v>
                </c:pt>
                <c:pt idx="201">
                  <c:v>0.49701940456266663</c:v>
                </c:pt>
                <c:pt idx="202">
                  <c:v>-0.96074246671338082</c:v>
                </c:pt>
                <c:pt idx="203">
                  <c:v>-1.6854474498364593</c:v>
                </c:pt>
                <c:pt idx="204">
                  <c:v>-0.12229873303981001</c:v>
                </c:pt>
                <c:pt idx="205">
                  <c:v>-0.90487173170293933</c:v>
                </c:pt>
                <c:pt idx="206">
                  <c:v>-1.1128679724337964</c:v>
                </c:pt>
                <c:pt idx="207">
                  <c:v>1.918572140762455</c:v>
                </c:pt>
                <c:pt idx="208">
                  <c:v>0.45242142343638075</c:v>
                </c:pt>
                <c:pt idx="209">
                  <c:v>1.2636007152436257</c:v>
                </c:pt>
                <c:pt idx="210">
                  <c:v>0.66265069266743548</c:v>
                </c:pt>
                <c:pt idx="211">
                  <c:v>-1.0598859395532274</c:v>
                </c:pt>
                <c:pt idx="212">
                  <c:v>-0.5391338200159157</c:v>
                </c:pt>
                <c:pt idx="213">
                  <c:v>0.46258433360005896</c:v>
                </c:pt>
                <c:pt idx="214">
                  <c:v>-1.7339787546435401</c:v>
                </c:pt>
                <c:pt idx="215">
                  <c:v>-1.1064469731042668</c:v>
                </c:pt>
                <c:pt idx="216">
                  <c:v>0.13668181983456465</c:v>
                </c:pt>
                <c:pt idx="217">
                  <c:v>-2.3763448244579517</c:v>
                </c:pt>
                <c:pt idx="218">
                  <c:v>3.0480698365527488</c:v>
                </c:pt>
                <c:pt idx="219">
                  <c:v>6.40342070611546</c:v>
                </c:pt>
                <c:pt idx="220">
                  <c:v>-1.7557042382201169</c:v>
                </c:pt>
                <c:pt idx="221">
                  <c:v>-0.27892778590482747</c:v>
                </c:pt>
                <c:pt idx="222">
                  <c:v>1.2989388064850105</c:v>
                </c:pt>
                <c:pt idx="223">
                  <c:v>1.1613148545175993</c:v>
                </c:pt>
                <c:pt idx="224">
                  <c:v>3.692433938477059</c:v>
                </c:pt>
                <c:pt idx="225">
                  <c:v>2.4143363304981698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D32-9769-DCA8C369C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7663"/>
        <c:axId val="214581407"/>
      </c:lineChart>
      <c:catAx>
        <c:axId val="21457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1407"/>
        <c:crosses val="autoZero"/>
        <c:auto val="1"/>
        <c:lblAlgn val="ctr"/>
        <c:lblOffset val="100"/>
        <c:noMultiLvlLbl val="0"/>
      </c:catAx>
      <c:valAx>
        <c:axId val="2145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Monthly'!$H$1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Monthly'!$H$2:$H$13</c:f>
              <c:numCache>
                <c:formatCode>General</c:formatCode>
                <c:ptCount val="12"/>
                <c:pt idx="1">
                  <c:v>4.6396923591372676</c:v>
                </c:pt>
                <c:pt idx="2">
                  <c:v>-8.2767436286650273</c:v>
                </c:pt>
                <c:pt idx="3">
                  <c:v>-5.0605347966204963</c:v>
                </c:pt>
                <c:pt idx="4">
                  <c:v>10.192660550458708</c:v>
                </c:pt>
                <c:pt idx="5">
                  <c:v>5.1536091915743985</c:v>
                </c:pt>
                <c:pt idx="6">
                  <c:v>-11.171813143309572</c:v>
                </c:pt>
                <c:pt idx="7">
                  <c:v>-0.87351813887157337</c:v>
                </c:pt>
                <c:pt idx="8">
                  <c:v>3.0572790216707135</c:v>
                </c:pt>
                <c:pt idx="9">
                  <c:v>3.9001832300846391</c:v>
                </c:pt>
                <c:pt idx="10">
                  <c:v>-6.2227074235807782</c:v>
                </c:pt>
                <c:pt idx="11">
                  <c:v>13.486164592101719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4-4755-A900-5D377518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92752"/>
        <c:axId val="580692336"/>
      </c:lineChart>
      <c:catAx>
        <c:axId val="58069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2336"/>
        <c:crosses val="autoZero"/>
        <c:auto val="1"/>
        <c:lblAlgn val="ctr"/>
        <c:lblOffset val="100"/>
        <c:noMultiLvlLbl val="0"/>
      </c:catAx>
      <c:valAx>
        <c:axId val="580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Monthly'!$I$1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Monthly'!$I$2:$I$13</c:f>
              <c:numCache>
                <c:formatCode>General</c:formatCode>
                <c:ptCount val="12"/>
                <c:pt idx="1">
                  <c:v>4.6032923591372672</c:v>
                </c:pt>
                <c:pt idx="2">
                  <c:v>-8.3143436286650267</c:v>
                </c:pt>
                <c:pt idx="3">
                  <c:v>-5.0978347966204964</c:v>
                </c:pt>
                <c:pt idx="4">
                  <c:v>10.154360550458708</c:v>
                </c:pt>
                <c:pt idx="5">
                  <c:v>5.1133091915743982</c:v>
                </c:pt>
                <c:pt idx="6">
                  <c:v>-11.220913143309572</c:v>
                </c:pt>
                <c:pt idx="7">
                  <c:v>-0.92491813887157337</c:v>
                </c:pt>
                <c:pt idx="8">
                  <c:v>3.0012790216707135</c:v>
                </c:pt>
                <c:pt idx="9">
                  <c:v>3.8442832300846392</c:v>
                </c:pt>
                <c:pt idx="10">
                  <c:v>-6.2836074235807784</c:v>
                </c:pt>
                <c:pt idx="11">
                  <c:v>13.42176459210172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9-4859-8EA7-84C45B963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0575"/>
        <c:axId val="214579743"/>
      </c:lineChart>
      <c:catAx>
        <c:axId val="21458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9743"/>
        <c:crosses val="autoZero"/>
        <c:auto val="1"/>
        <c:lblAlgn val="ctr"/>
        <c:lblOffset val="100"/>
        <c:noMultiLvlLbl val="0"/>
      </c:catAx>
      <c:valAx>
        <c:axId val="2145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Monthly'!$J$1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Monthly'!$J$2:$J$13</c:f>
              <c:numCache>
                <c:formatCode>General</c:formatCode>
                <c:ptCount val="12"/>
                <c:pt idx="1">
                  <c:v>0.47928994618479731</c:v>
                </c:pt>
                <c:pt idx="2">
                  <c:v>-8.3143436286650267</c:v>
                </c:pt>
                <c:pt idx="3">
                  <c:v>-5.0978347966204964</c:v>
                </c:pt>
                <c:pt idx="4">
                  <c:v>10.154360550458708</c:v>
                </c:pt>
                <c:pt idx="5">
                  <c:v>5.1133091915743982</c:v>
                </c:pt>
                <c:pt idx="6">
                  <c:v>-11.220913143309572</c:v>
                </c:pt>
                <c:pt idx="7">
                  <c:v>-0.92491813887157337</c:v>
                </c:pt>
                <c:pt idx="8">
                  <c:v>3.0012790216707135</c:v>
                </c:pt>
                <c:pt idx="9">
                  <c:v>3.8442832300846392</c:v>
                </c:pt>
                <c:pt idx="10">
                  <c:v>-6.2836074235807784</c:v>
                </c:pt>
                <c:pt idx="11">
                  <c:v>13.42176459210172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2-44EA-B8A3-114AEFE7F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560160"/>
        <c:axId val="568560992"/>
      </c:lineChart>
      <c:catAx>
        <c:axId val="56856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0992"/>
        <c:crosses val="autoZero"/>
        <c:auto val="1"/>
        <c:lblAlgn val="ctr"/>
        <c:lblOffset val="100"/>
        <c:noMultiLvlLbl val="0"/>
      </c:catAx>
      <c:valAx>
        <c:axId val="568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Unadjusted vs Adjusted Returns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Monthly'!$H$1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'Next Monthly'!$H$2:$H$13</c:f>
              <c:numCache>
                <c:formatCode>General</c:formatCode>
                <c:ptCount val="12"/>
                <c:pt idx="1">
                  <c:v>4.6396923591372676</c:v>
                </c:pt>
                <c:pt idx="2">
                  <c:v>-8.2767436286650273</c:v>
                </c:pt>
                <c:pt idx="3">
                  <c:v>-5.0605347966204963</c:v>
                </c:pt>
                <c:pt idx="4">
                  <c:v>10.192660550458708</c:v>
                </c:pt>
                <c:pt idx="5">
                  <c:v>5.1536091915743985</c:v>
                </c:pt>
                <c:pt idx="6">
                  <c:v>-11.171813143309572</c:v>
                </c:pt>
                <c:pt idx="7">
                  <c:v>-0.87351813887157337</c:v>
                </c:pt>
                <c:pt idx="8">
                  <c:v>3.0572790216707135</c:v>
                </c:pt>
                <c:pt idx="9">
                  <c:v>3.9001832300846391</c:v>
                </c:pt>
                <c:pt idx="10">
                  <c:v>-6.2227074235807782</c:v>
                </c:pt>
                <c:pt idx="11">
                  <c:v>13.486164592101719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9-4544-A94D-37354AF50F21}"/>
            </c:ext>
          </c:extLst>
        </c:ser>
        <c:ser>
          <c:idx val="1"/>
          <c:order val="1"/>
          <c:tx>
            <c:strRef>
              <c:f>'Next Monthly'!$I$1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'Next Monthly'!$I$2:$I$13</c:f>
              <c:numCache>
                <c:formatCode>General</c:formatCode>
                <c:ptCount val="12"/>
                <c:pt idx="1">
                  <c:v>4.6032923591372672</c:v>
                </c:pt>
                <c:pt idx="2">
                  <c:v>-8.3143436286650267</c:v>
                </c:pt>
                <c:pt idx="3">
                  <c:v>-5.0978347966204964</c:v>
                </c:pt>
                <c:pt idx="4">
                  <c:v>10.154360550458708</c:v>
                </c:pt>
                <c:pt idx="5">
                  <c:v>5.1133091915743982</c:v>
                </c:pt>
                <c:pt idx="6">
                  <c:v>-11.220913143309572</c:v>
                </c:pt>
                <c:pt idx="7">
                  <c:v>-0.92491813887157337</c:v>
                </c:pt>
                <c:pt idx="8">
                  <c:v>3.0012790216707135</c:v>
                </c:pt>
                <c:pt idx="9">
                  <c:v>3.8442832300846392</c:v>
                </c:pt>
                <c:pt idx="10">
                  <c:v>-6.2836074235807784</c:v>
                </c:pt>
                <c:pt idx="11">
                  <c:v>13.42176459210172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9-4544-A94D-37354AF5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991424"/>
        <c:axId val="712007232"/>
      </c:lineChart>
      <c:catAx>
        <c:axId val="711991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7232"/>
        <c:crosses val="autoZero"/>
        <c:auto val="1"/>
        <c:lblAlgn val="ctr"/>
        <c:lblOffset val="100"/>
        <c:noMultiLvlLbl val="0"/>
      </c:catAx>
      <c:valAx>
        <c:axId val="712007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Daily'!$H$1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Daily'!$H$2:$H$226</c:f>
              <c:numCache>
                <c:formatCode>General</c:formatCode>
                <c:ptCount val="225"/>
                <c:pt idx="1">
                  <c:v>-1.1381225530365111</c:v>
                </c:pt>
                <c:pt idx="2">
                  <c:v>0.75520353656290717</c:v>
                </c:pt>
                <c:pt idx="3">
                  <c:v>1.3802559414990776</c:v>
                </c:pt>
                <c:pt idx="4">
                  <c:v>-0.32458750338111164</c:v>
                </c:pt>
                <c:pt idx="5">
                  <c:v>0.90456806874717322</c:v>
                </c:pt>
                <c:pt idx="6">
                  <c:v>-1.7122366651725602</c:v>
                </c:pt>
                <c:pt idx="7">
                  <c:v>-3.6483035388552618E-2</c:v>
                </c:pt>
                <c:pt idx="8">
                  <c:v>1.5693430656934348</c:v>
                </c:pt>
                <c:pt idx="9">
                  <c:v>7.1325907294286619</c:v>
                </c:pt>
                <c:pt idx="10">
                  <c:v>1.4589971490860383</c:v>
                </c:pt>
                <c:pt idx="11">
                  <c:v>1.0330578512396693</c:v>
                </c:pt>
                <c:pt idx="12">
                  <c:v>-0.65439672801635995</c:v>
                </c:pt>
                <c:pt idx="13">
                  <c:v>0.31288596130094315</c:v>
                </c:pt>
                <c:pt idx="14">
                  <c:v>-3.4966756956414602</c:v>
                </c:pt>
                <c:pt idx="15">
                  <c:v>-1.2758356723653992</c:v>
                </c:pt>
                <c:pt idx="16">
                  <c:v>1.6455587145687869</c:v>
                </c:pt>
                <c:pt idx="17">
                  <c:v>0.8984573656552074</c:v>
                </c:pt>
                <c:pt idx="18">
                  <c:v>-0.69724462365592921</c:v>
                </c:pt>
                <c:pt idx="19">
                  <c:v>1.1927924879451939</c:v>
                </c:pt>
                <c:pt idx="20">
                  <c:v>-0.99481692024745783</c:v>
                </c:pt>
                <c:pt idx="21">
                  <c:v>0.1013256776154729</c:v>
                </c:pt>
                <c:pt idx="22">
                  <c:v>0.8688317165752808</c:v>
                </c:pt>
                <c:pt idx="23">
                  <c:v>-3.9304231476835594</c:v>
                </c:pt>
                <c:pt idx="24">
                  <c:v>1.0532729805014047</c:v>
                </c:pt>
                <c:pt idx="25">
                  <c:v>3.8073908174691891</c:v>
                </c:pt>
                <c:pt idx="26">
                  <c:v>3.3192266201982491E-2</c:v>
                </c:pt>
                <c:pt idx="27">
                  <c:v>0.48112816258813396</c:v>
                </c:pt>
                <c:pt idx="28">
                  <c:v>3.7893172624453144</c:v>
                </c:pt>
                <c:pt idx="29">
                  <c:v>-2.6169265033407645</c:v>
                </c:pt>
                <c:pt idx="30">
                  <c:v>-0.33488524054561047</c:v>
                </c:pt>
                <c:pt idx="31">
                  <c:v>0.28683822324209146</c:v>
                </c:pt>
                <c:pt idx="32">
                  <c:v>-3.8162948435073991</c:v>
                </c:pt>
                <c:pt idx="33">
                  <c:v>-1.5972812234494438</c:v>
                </c:pt>
                <c:pt idx="34">
                  <c:v>1.2692108444137493</c:v>
                </c:pt>
                <c:pt idx="35">
                  <c:v>2.2167277687782416</c:v>
                </c:pt>
                <c:pt idx="36">
                  <c:v>2.5356576862123497</c:v>
                </c:pt>
                <c:pt idx="37">
                  <c:v>-3.3515008541446392</c:v>
                </c:pt>
                <c:pt idx="38">
                  <c:v>-0.86693039306455311</c:v>
                </c:pt>
                <c:pt idx="39">
                  <c:v>1.4178977755136735</c:v>
                </c:pt>
                <c:pt idx="40">
                  <c:v>6.8229384679782337</c:v>
                </c:pt>
                <c:pt idx="41">
                  <c:v>-3.3699059561128526</c:v>
                </c:pt>
                <c:pt idx="42">
                  <c:v>1.5166261151662648</c:v>
                </c:pt>
                <c:pt idx="43">
                  <c:v>-1.4140768554765555</c:v>
                </c:pt>
                <c:pt idx="44">
                  <c:v>0.69692058346838814</c:v>
                </c:pt>
                <c:pt idx="45">
                  <c:v>2.0199581522613985</c:v>
                </c:pt>
                <c:pt idx="46">
                  <c:v>-0.76516525991954287</c:v>
                </c:pt>
                <c:pt idx="47">
                  <c:v>0.66772655007949844</c:v>
                </c:pt>
                <c:pt idx="48">
                  <c:v>-0.38692356285534513</c:v>
                </c:pt>
                <c:pt idx="49">
                  <c:v>0.62623860483552052</c:v>
                </c:pt>
                <c:pt idx="50">
                  <c:v>-0.63809673861668004</c:v>
                </c:pt>
                <c:pt idx="51">
                  <c:v>1.0861809244430387</c:v>
                </c:pt>
                <c:pt idx="52">
                  <c:v>-1.2156862745098038</c:v>
                </c:pt>
                <c:pt idx="53">
                  <c:v>-2.7868201667328232</c:v>
                </c:pt>
                <c:pt idx="54">
                  <c:v>-2.237830774256786</c:v>
                </c:pt>
                <c:pt idx="55">
                  <c:v>-3.842940685045948</c:v>
                </c:pt>
                <c:pt idx="56">
                  <c:v>-0.66898349261512124</c:v>
                </c:pt>
                <c:pt idx="57">
                  <c:v>-2.6327298171958287</c:v>
                </c:pt>
                <c:pt idx="58">
                  <c:v>2.712899748472875</c:v>
                </c:pt>
                <c:pt idx="59">
                  <c:v>0.41105474899421179</c:v>
                </c:pt>
                <c:pt idx="60">
                  <c:v>1.2106959324100768</c:v>
                </c:pt>
                <c:pt idx="61">
                  <c:v>1.4113597246127445</c:v>
                </c:pt>
                <c:pt idx="62">
                  <c:v>-1.4935505770536435</c:v>
                </c:pt>
                <c:pt idx="63">
                  <c:v>-1.6368022053756031</c:v>
                </c:pt>
                <c:pt idx="64">
                  <c:v>1.2348922753547151</c:v>
                </c:pt>
                <c:pt idx="65">
                  <c:v>-1.176572367851902</c:v>
                </c:pt>
                <c:pt idx="66">
                  <c:v>3.0377308938107368</c:v>
                </c:pt>
                <c:pt idx="67">
                  <c:v>1.7162276975361126</c:v>
                </c:pt>
                <c:pt idx="68">
                  <c:v>-2.163381222853332</c:v>
                </c:pt>
                <c:pt idx="69">
                  <c:v>-3.0905831127806751</c:v>
                </c:pt>
                <c:pt idx="70">
                  <c:v>0.8105012774204956</c:v>
                </c:pt>
                <c:pt idx="71">
                  <c:v>0.9088525736258054</c:v>
                </c:pt>
                <c:pt idx="72">
                  <c:v>-2.7539620680696246</c:v>
                </c:pt>
                <c:pt idx="73">
                  <c:v>-2.1907560780123014</c:v>
                </c:pt>
                <c:pt idx="74">
                  <c:v>-1.0379677683692856</c:v>
                </c:pt>
                <c:pt idx="75">
                  <c:v>1.2236636305087822</c:v>
                </c:pt>
                <c:pt idx="76">
                  <c:v>-3.7811307035084654</c:v>
                </c:pt>
                <c:pt idx="77">
                  <c:v>2.9661817494804548</c:v>
                </c:pt>
                <c:pt idx="78">
                  <c:v>-1.0366972477064178</c:v>
                </c:pt>
                <c:pt idx="79">
                  <c:v>0.32446463335496428</c:v>
                </c:pt>
                <c:pt idx="80">
                  <c:v>-0.40657919053780178</c:v>
                </c:pt>
                <c:pt idx="81">
                  <c:v>-9.2781592132036607E-3</c:v>
                </c:pt>
                <c:pt idx="82">
                  <c:v>0.77015867124431237</c:v>
                </c:pt>
                <c:pt idx="83">
                  <c:v>2.5782688766114181</c:v>
                </c:pt>
                <c:pt idx="84">
                  <c:v>1.947935368043092</c:v>
                </c:pt>
                <c:pt idx="85">
                  <c:v>2.2365061195738192</c:v>
                </c:pt>
                <c:pt idx="86">
                  <c:v>-0.3961760399620971</c:v>
                </c:pt>
                <c:pt idx="87">
                  <c:v>-0.70038910505835794</c:v>
                </c:pt>
                <c:pt idx="88">
                  <c:v>0.35701846046672836</c:v>
                </c:pt>
                <c:pt idx="89">
                  <c:v>1.5010845986984775</c:v>
                </c:pt>
                <c:pt idx="90">
                  <c:v>1.3677551718242436</c:v>
                </c:pt>
                <c:pt idx="91">
                  <c:v>-0.86017878225670819</c:v>
                </c:pt>
                <c:pt idx="92">
                  <c:v>2.1691051378019734</c:v>
                </c:pt>
                <c:pt idx="93">
                  <c:v>2.9056698026808836</c:v>
                </c:pt>
                <c:pt idx="94">
                  <c:v>-4.0453074433656956E-2</c:v>
                </c:pt>
                <c:pt idx="95">
                  <c:v>-0.63941723998381961</c:v>
                </c:pt>
                <c:pt idx="96">
                  <c:v>3.2583903551652901E-2</c:v>
                </c:pt>
                <c:pt idx="97">
                  <c:v>6.2866449511400688</c:v>
                </c:pt>
                <c:pt idx="98">
                  <c:v>2.3980999080600638</c:v>
                </c:pt>
                <c:pt idx="99">
                  <c:v>-2.9330340441451588</c:v>
                </c:pt>
                <c:pt idx="100">
                  <c:v>-1.2641640329915875</c:v>
                </c:pt>
                <c:pt idx="101">
                  <c:v>-0.22640331017254203</c:v>
                </c:pt>
                <c:pt idx="102">
                  <c:v>-2.9499217527386579</c:v>
                </c:pt>
                <c:pt idx="103">
                  <c:v>1.4754494880270865</c:v>
                </c:pt>
                <c:pt idx="104">
                  <c:v>0.38932146829811626</c:v>
                </c:pt>
                <c:pt idx="105">
                  <c:v>-0.61733280569845306</c:v>
                </c:pt>
                <c:pt idx="106">
                  <c:v>0.97156964243052046</c:v>
                </c:pt>
                <c:pt idx="107">
                  <c:v>-0.41801403896207756</c:v>
                </c:pt>
                <c:pt idx="108">
                  <c:v>-1.7424362426738478</c:v>
                </c:pt>
                <c:pt idx="109">
                  <c:v>1.8055779461550938</c:v>
                </c:pt>
                <c:pt idx="110">
                  <c:v>-1.1243072050673037</c:v>
                </c:pt>
                <c:pt idx="111">
                  <c:v>-2.3382447149263328</c:v>
                </c:pt>
                <c:pt idx="112">
                  <c:v>-0.62315513283042878</c:v>
                </c:pt>
                <c:pt idx="113">
                  <c:v>-3.0610561056105534</c:v>
                </c:pt>
                <c:pt idx="114">
                  <c:v>-3.5832836837177746</c:v>
                </c:pt>
                <c:pt idx="115">
                  <c:v>-3.7076271186440679</c:v>
                </c:pt>
                <c:pt idx="116">
                  <c:v>-1.1826182618261702</c:v>
                </c:pt>
                <c:pt idx="117">
                  <c:v>-1.7719640040820239</c:v>
                </c:pt>
                <c:pt idx="118">
                  <c:v>0.90668681526257433</c:v>
                </c:pt>
                <c:pt idx="119">
                  <c:v>5.0262074129539327</c:v>
                </c:pt>
                <c:pt idx="120">
                  <c:v>-0.60600659477764507</c:v>
                </c:pt>
                <c:pt idx="121">
                  <c:v>-2.6001972563435847</c:v>
                </c:pt>
                <c:pt idx="122">
                  <c:v>3.1943293749424697</c:v>
                </c:pt>
                <c:pt idx="123">
                  <c:v>-3.5682426405003652E-2</c:v>
                </c:pt>
                <c:pt idx="124">
                  <c:v>-2.4808138497233587</c:v>
                </c:pt>
                <c:pt idx="125">
                  <c:v>-3.0838213762811169</c:v>
                </c:pt>
                <c:pt idx="126">
                  <c:v>-0.15107166462089597</c:v>
                </c:pt>
                <c:pt idx="127">
                  <c:v>1.4278959810874619</c:v>
                </c:pt>
                <c:pt idx="128">
                  <c:v>4.9132947976878656</c:v>
                </c:pt>
                <c:pt idx="129">
                  <c:v>-0.30214165111524605</c:v>
                </c:pt>
                <c:pt idx="130">
                  <c:v>-2.4511988590783491</c:v>
                </c:pt>
                <c:pt idx="131">
                  <c:v>1.3706140350877192</c:v>
                </c:pt>
                <c:pt idx="132">
                  <c:v>-2.3616369208581256</c:v>
                </c:pt>
                <c:pt idx="133">
                  <c:v>-0.86779911373708374</c:v>
                </c:pt>
                <c:pt idx="134">
                  <c:v>-0.89402123300427538</c:v>
                </c:pt>
                <c:pt idx="135">
                  <c:v>-0.57320052621688933</c:v>
                </c:pt>
                <c:pt idx="136">
                  <c:v>1.200264625271718</c:v>
                </c:pt>
                <c:pt idx="137">
                  <c:v>0.28950317519612778</c:v>
                </c:pt>
                <c:pt idx="138">
                  <c:v>0.18623707980258869</c:v>
                </c:pt>
                <c:pt idx="139">
                  <c:v>1.4406543359048238</c:v>
                </c:pt>
                <c:pt idx="140">
                  <c:v>2.0065970313358861</c:v>
                </c:pt>
                <c:pt idx="141">
                  <c:v>-3.1258420910805671</c:v>
                </c:pt>
                <c:pt idx="142">
                  <c:v>-0.41724617524339358</c:v>
                </c:pt>
                <c:pt idx="143">
                  <c:v>3.1191806331471135</c:v>
                </c:pt>
                <c:pt idx="144">
                  <c:v>0.34311512415349477</c:v>
                </c:pt>
                <c:pt idx="145">
                  <c:v>5.399082156034702E-2</c:v>
                </c:pt>
                <c:pt idx="146">
                  <c:v>2.1674611026171333</c:v>
                </c:pt>
                <c:pt idx="147">
                  <c:v>-0.448943661971823</c:v>
                </c:pt>
                <c:pt idx="148">
                  <c:v>0</c:v>
                </c:pt>
                <c:pt idx="149">
                  <c:v>-0.70740118489698467</c:v>
                </c:pt>
                <c:pt idx="150">
                  <c:v>-0.96179535132248473</c:v>
                </c:pt>
                <c:pt idx="151">
                  <c:v>1.8163834187573102</c:v>
                </c:pt>
                <c:pt idx="152">
                  <c:v>-0.90082133710147894</c:v>
                </c:pt>
                <c:pt idx="153">
                  <c:v>-1.6486944122627218</c:v>
                </c:pt>
                <c:pt idx="154">
                  <c:v>-0.25371511417179726</c:v>
                </c:pt>
                <c:pt idx="155">
                  <c:v>4.8964389534883805</c:v>
                </c:pt>
                <c:pt idx="156">
                  <c:v>-0.7534424525850909</c:v>
                </c:pt>
                <c:pt idx="157">
                  <c:v>0.66317626527049822</c:v>
                </c:pt>
                <c:pt idx="158">
                  <c:v>-0.40742024965324364</c:v>
                </c:pt>
                <c:pt idx="159">
                  <c:v>3.3771433545130081</c:v>
                </c:pt>
                <c:pt idx="160">
                  <c:v>-0.97667761219164229</c:v>
                </c:pt>
                <c:pt idx="161">
                  <c:v>4.7785052291471857</c:v>
                </c:pt>
                <c:pt idx="162">
                  <c:v>1.7690497443804232</c:v>
                </c:pt>
                <c:pt idx="163">
                  <c:v>-2.0811737500996661</c:v>
                </c:pt>
                <c:pt idx="164">
                  <c:v>-2.2231270358306152</c:v>
                </c:pt>
                <c:pt idx="165">
                  <c:v>-4.1975514283334796</c:v>
                </c:pt>
                <c:pt idx="166">
                  <c:v>-1.0171259671390112</c:v>
                </c:pt>
                <c:pt idx="167">
                  <c:v>0.79922712102583326</c:v>
                </c:pt>
                <c:pt idx="168">
                  <c:v>0.60120240480960729</c:v>
                </c:pt>
                <c:pt idx="169">
                  <c:v>-0.50233847219815997</c:v>
                </c:pt>
                <c:pt idx="170">
                  <c:v>-0.23502785515320732</c:v>
                </c:pt>
                <c:pt idx="171">
                  <c:v>0.49733880115173595</c:v>
                </c:pt>
                <c:pt idx="172">
                  <c:v>-2.4049314117034246</c:v>
                </c:pt>
                <c:pt idx="173">
                  <c:v>-1.3432968597099821</c:v>
                </c:pt>
                <c:pt idx="174">
                  <c:v>2.8674481514878227</c:v>
                </c:pt>
                <c:pt idx="175">
                  <c:v>-1.3148667601683031</c:v>
                </c:pt>
                <c:pt idx="176">
                  <c:v>2.051874222774928</c:v>
                </c:pt>
                <c:pt idx="177">
                  <c:v>2.6111933153447169E-2</c:v>
                </c:pt>
                <c:pt idx="178">
                  <c:v>0.20013922728854458</c:v>
                </c:pt>
                <c:pt idx="179">
                  <c:v>1.9018671298306635</c:v>
                </c:pt>
                <c:pt idx="180">
                  <c:v>0.5454235554797906</c:v>
                </c:pt>
                <c:pt idx="181">
                  <c:v>1.1527377521613948</c:v>
                </c:pt>
                <c:pt idx="182">
                  <c:v>-2.4048935813641732</c:v>
                </c:pt>
                <c:pt idx="183">
                  <c:v>-1.0388941358289805</c:v>
                </c:pt>
                <c:pt idx="184">
                  <c:v>2.3078257851813411</c:v>
                </c:pt>
                <c:pt idx="185">
                  <c:v>3.6465400271370418</c:v>
                </c:pt>
                <c:pt idx="186">
                  <c:v>-3.0191458026509648</c:v>
                </c:pt>
                <c:pt idx="187">
                  <c:v>2.2357209145364045</c:v>
                </c:pt>
                <c:pt idx="188">
                  <c:v>-0.1815481102492198</c:v>
                </c:pt>
                <c:pt idx="189">
                  <c:v>-1.5542328042328006</c:v>
                </c:pt>
                <c:pt idx="190">
                  <c:v>-4.9798454820288844</c:v>
                </c:pt>
                <c:pt idx="191">
                  <c:v>0.55678303137427787</c:v>
                </c:pt>
                <c:pt idx="192">
                  <c:v>0.76463350325189361</c:v>
                </c:pt>
                <c:pt idx="193">
                  <c:v>-0.23549934583515442</c:v>
                </c:pt>
                <c:pt idx="194">
                  <c:v>-0.18359853121174236</c:v>
                </c:pt>
                <c:pt idx="195">
                  <c:v>-8.7588683542086362E-2</c:v>
                </c:pt>
                <c:pt idx="196">
                  <c:v>-7.013237485753962E-2</c:v>
                </c:pt>
                <c:pt idx="197">
                  <c:v>0.27195368014737337</c:v>
                </c:pt>
                <c:pt idx="198">
                  <c:v>-0.76990376202974231</c:v>
                </c:pt>
                <c:pt idx="199">
                  <c:v>0.33503791218479584</c:v>
                </c:pt>
                <c:pt idx="200">
                  <c:v>0.45694200351494246</c:v>
                </c:pt>
                <c:pt idx="201">
                  <c:v>-1.0059482155353394</c:v>
                </c:pt>
                <c:pt idx="202">
                  <c:v>-1.5463462048246002</c:v>
                </c:pt>
                <c:pt idx="203">
                  <c:v>-8.0775444264951618E-2</c:v>
                </c:pt>
                <c:pt idx="204">
                  <c:v>-0.52995598670617661</c:v>
                </c:pt>
                <c:pt idx="205">
                  <c:v>-0.86689543073867936</c:v>
                </c:pt>
                <c:pt idx="206">
                  <c:v>1.7216250683184635</c:v>
                </c:pt>
                <c:pt idx="207">
                  <c:v>0.30446852332764962</c:v>
                </c:pt>
                <c:pt idx="208">
                  <c:v>1.1516828854566639</c:v>
                </c:pt>
                <c:pt idx="209">
                  <c:v>1.2180052956751946</c:v>
                </c:pt>
                <c:pt idx="210">
                  <c:v>-0.80223229856993772</c:v>
                </c:pt>
                <c:pt idx="211">
                  <c:v>-0.51863572433191496</c:v>
                </c:pt>
                <c:pt idx="212">
                  <c:v>2.6508792082703413E-2</c:v>
                </c:pt>
                <c:pt idx="213">
                  <c:v>-1.598939929328614</c:v>
                </c:pt>
                <c:pt idx="214">
                  <c:v>-0.98752132148307736</c:v>
                </c:pt>
                <c:pt idx="215">
                  <c:v>0</c:v>
                </c:pt>
                <c:pt idx="216">
                  <c:v>-2.1216792093571573</c:v>
                </c:pt>
                <c:pt idx="217">
                  <c:v>2.9550717924965344</c:v>
                </c:pt>
                <c:pt idx="218">
                  <c:v>6.7662407773978597</c:v>
                </c:pt>
                <c:pt idx="219">
                  <c:v>-1.6770605090173492</c:v>
                </c:pt>
                <c:pt idx="220">
                  <c:v>-0.23142195937259324</c:v>
                </c:pt>
                <c:pt idx="221">
                  <c:v>1.4776632302405537</c:v>
                </c:pt>
                <c:pt idx="222">
                  <c:v>1.4222824246528916</c:v>
                </c:pt>
                <c:pt idx="223">
                  <c:v>3.380634390651085</c:v>
                </c:pt>
                <c:pt idx="224">
                  <c:v>2.3253936213161044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798-A0F5-59FB875F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35504"/>
        <c:axId val="703720528"/>
      </c:lineChart>
      <c:catAx>
        <c:axId val="7037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20528"/>
        <c:crosses val="autoZero"/>
        <c:auto val="1"/>
        <c:lblAlgn val="ctr"/>
        <c:lblOffset val="100"/>
        <c:noMultiLvlLbl val="0"/>
      </c:catAx>
      <c:valAx>
        <c:axId val="7037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464566929133852E-2"/>
          <c:y val="0.19721055701370663"/>
          <c:w val="0.9078772965879264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'Next Daily'!$I$1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Daily'!$I$2:$I$226</c:f>
              <c:numCache>
                <c:formatCode>General</c:formatCode>
                <c:ptCount val="225"/>
                <c:pt idx="1">
                  <c:v>-1.1742225530365111</c:v>
                </c:pt>
                <c:pt idx="2">
                  <c:v>0.71850353656290722</c:v>
                </c:pt>
                <c:pt idx="3">
                  <c:v>1.0152559414990776</c:v>
                </c:pt>
                <c:pt idx="4">
                  <c:v>-0.36088750338111164</c:v>
                </c:pt>
                <c:pt idx="5">
                  <c:v>0.86906806874717324</c:v>
                </c:pt>
                <c:pt idx="6">
                  <c:v>-1.7475366651725603</c:v>
                </c:pt>
                <c:pt idx="7">
                  <c:v>-7.2183035388552613E-2</c:v>
                </c:pt>
                <c:pt idx="8">
                  <c:v>1.5340430656934347</c:v>
                </c:pt>
                <c:pt idx="9">
                  <c:v>7.097090729428662</c:v>
                </c:pt>
                <c:pt idx="10">
                  <c:v>1.4234971490860382</c:v>
                </c:pt>
                <c:pt idx="11">
                  <c:v>0.99745785123966935</c:v>
                </c:pt>
                <c:pt idx="12">
                  <c:v>-0.68979672801635994</c:v>
                </c:pt>
                <c:pt idx="13">
                  <c:v>0.27748596130094316</c:v>
                </c:pt>
                <c:pt idx="14">
                  <c:v>-3.5319756956414601</c:v>
                </c:pt>
                <c:pt idx="15">
                  <c:v>-1.3113356723653993</c:v>
                </c:pt>
                <c:pt idx="16">
                  <c:v>1.6100587145687868</c:v>
                </c:pt>
                <c:pt idx="17">
                  <c:v>0.86305736565520741</c:v>
                </c:pt>
                <c:pt idx="18">
                  <c:v>-0.73264462365592919</c:v>
                </c:pt>
                <c:pt idx="19">
                  <c:v>1.1572924879451938</c:v>
                </c:pt>
                <c:pt idx="20">
                  <c:v>-1.0301169202474578</c:v>
                </c:pt>
                <c:pt idx="21">
                  <c:v>6.5925677615472897E-2</c:v>
                </c:pt>
                <c:pt idx="22">
                  <c:v>0.83333171657528082</c:v>
                </c:pt>
                <c:pt idx="23">
                  <c:v>-3.9660231476835595</c:v>
                </c:pt>
                <c:pt idx="24">
                  <c:v>1.0175729805014047</c:v>
                </c:pt>
                <c:pt idx="25">
                  <c:v>3.7722908174691892</c:v>
                </c:pt>
                <c:pt idx="26">
                  <c:v>-2.0077337980175108E-3</c:v>
                </c:pt>
                <c:pt idx="27">
                  <c:v>0.44612816258813393</c:v>
                </c:pt>
                <c:pt idx="28">
                  <c:v>3.7542172624453145</c:v>
                </c:pt>
                <c:pt idx="29">
                  <c:v>-2.6521265033407646</c:v>
                </c:pt>
                <c:pt idx="30">
                  <c:v>-0.37018524054561047</c:v>
                </c:pt>
                <c:pt idx="31">
                  <c:v>0.25123822324209144</c:v>
                </c:pt>
                <c:pt idx="32">
                  <c:v>-3.8518948435073992</c:v>
                </c:pt>
                <c:pt idx="33">
                  <c:v>-1.6332812234494438</c:v>
                </c:pt>
                <c:pt idx="34">
                  <c:v>1.2325108444137494</c:v>
                </c:pt>
                <c:pt idx="35">
                  <c:v>2.1799277687782417</c:v>
                </c:pt>
                <c:pt idx="36">
                  <c:v>2.4990576862123497</c:v>
                </c:pt>
                <c:pt idx="37">
                  <c:v>-3.3878008541446389</c:v>
                </c:pt>
                <c:pt idx="38">
                  <c:v>-0.90333039306455309</c:v>
                </c:pt>
                <c:pt idx="39">
                  <c:v>1.3814977755136735</c:v>
                </c:pt>
                <c:pt idx="40">
                  <c:v>6.7864384679782335</c:v>
                </c:pt>
                <c:pt idx="41">
                  <c:v>-3.4063059561128526</c:v>
                </c:pt>
                <c:pt idx="42">
                  <c:v>1.4807261151662647</c:v>
                </c:pt>
                <c:pt idx="43">
                  <c:v>-1.4500768554765555</c:v>
                </c:pt>
                <c:pt idx="44">
                  <c:v>0.6611205834683882</c:v>
                </c:pt>
                <c:pt idx="45">
                  <c:v>1.9842581522613985</c:v>
                </c:pt>
                <c:pt idx="46">
                  <c:v>-0.8011652599195429</c:v>
                </c:pt>
                <c:pt idx="47">
                  <c:v>0.63182655007949839</c:v>
                </c:pt>
                <c:pt idx="48">
                  <c:v>-0.42272356285534513</c:v>
                </c:pt>
                <c:pt idx="49">
                  <c:v>0.59053860483552056</c:v>
                </c:pt>
                <c:pt idx="50">
                  <c:v>-0.67389673861668009</c:v>
                </c:pt>
                <c:pt idx="51">
                  <c:v>1.0502809244430387</c:v>
                </c:pt>
                <c:pt idx="52">
                  <c:v>-1.2516862745098039</c:v>
                </c:pt>
                <c:pt idx="53">
                  <c:v>-2.8241201667328233</c:v>
                </c:pt>
                <c:pt idx="54">
                  <c:v>-2.2751307742567861</c:v>
                </c:pt>
                <c:pt idx="55">
                  <c:v>-3.8802406850459481</c:v>
                </c:pt>
                <c:pt idx="56">
                  <c:v>-0.70608349261512127</c:v>
                </c:pt>
                <c:pt idx="57">
                  <c:v>-2.6703298171958285</c:v>
                </c:pt>
                <c:pt idx="58">
                  <c:v>2.6752997484728751</c:v>
                </c:pt>
                <c:pt idx="59">
                  <c:v>0.37345474899421183</c:v>
                </c:pt>
                <c:pt idx="60">
                  <c:v>1.1729959324100767</c:v>
                </c:pt>
                <c:pt idx="61">
                  <c:v>1.3729597246127445</c:v>
                </c:pt>
                <c:pt idx="62">
                  <c:v>-1.5318505770536435</c:v>
                </c:pt>
                <c:pt idx="63">
                  <c:v>-1.675402205375603</c:v>
                </c:pt>
                <c:pt idx="64">
                  <c:v>1.1970922753547151</c:v>
                </c:pt>
                <c:pt idx="65">
                  <c:v>-1.2139723678519021</c:v>
                </c:pt>
                <c:pt idx="66">
                  <c:v>3.0003308938107369</c:v>
                </c:pt>
                <c:pt idx="67">
                  <c:v>1.6788276975361125</c:v>
                </c:pt>
                <c:pt idx="68">
                  <c:v>-2.2007812228533319</c:v>
                </c:pt>
                <c:pt idx="69">
                  <c:v>-3.127983112780675</c:v>
                </c:pt>
                <c:pt idx="70">
                  <c:v>0.77310127742049561</c:v>
                </c:pt>
                <c:pt idx="71">
                  <c:v>0.87145257362580542</c:v>
                </c:pt>
                <c:pt idx="72">
                  <c:v>-2.7913620680696245</c:v>
                </c:pt>
                <c:pt idx="73">
                  <c:v>-2.2281560780123013</c:v>
                </c:pt>
                <c:pt idx="74">
                  <c:v>-1.0753677683692857</c:v>
                </c:pt>
                <c:pt idx="75">
                  <c:v>1.1862636305087821</c:v>
                </c:pt>
                <c:pt idx="76">
                  <c:v>-3.8185307035084652</c:v>
                </c:pt>
                <c:pt idx="77">
                  <c:v>2.9287817494804549</c:v>
                </c:pt>
                <c:pt idx="78">
                  <c:v>-1.0744972477064179</c:v>
                </c:pt>
                <c:pt idx="79">
                  <c:v>0.28656463335496429</c:v>
                </c:pt>
                <c:pt idx="80">
                  <c:v>-0.44457919053780176</c:v>
                </c:pt>
                <c:pt idx="81">
                  <c:v>-4.7578159213203658E-2</c:v>
                </c:pt>
                <c:pt idx="82">
                  <c:v>0.73175867124431238</c:v>
                </c:pt>
                <c:pt idx="83">
                  <c:v>2.5404688766114183</c:v>
                </c:pt>
                <c:pt idx="84">
                  <c:v>1.909535368043092</c:v>
                </c:pt>
                <c:pt idx="85">
                  <c:v>2.1982061195738192</c:v>
                </c:pt>
                <c:pt idx="86">
                  <c:v>-0.4344760399620971</c:v>
                </c:pt>
                <c:pt idx="87">
                  <c:v>-0.73838910505835798</c:v>
                </c:pt>
                <c:pt idx="88">
                  <c:v>0.31911846046672837</c:v>
                </c:pt>
                <c:pt idx="89">
                  <c:v>1.4632845986984775</c:v>
                </c:pt>
                <c:pt idx="90">
                  <c:v>1.3299551718242435</c:v>
                </c:pt>
                <c:pt idx="91">
                  <c:v>-0.89797878225670824</c:v>
                </c:pt>
                <c:pt idx="92">
                  <c:v>2.1308051378019734</c:v>
                </c:pt>
                <c:pt idx="93">
                  <c:v>2.8681698026808835</c:v>
                </c:pt>
                <c:pt idx="94">
                  <c:v>-7.7753074433656949E-2</c:v>
                </c:pt>
                <c:pt idx="95">
                  <c:v>-0.67721723998381966</c:v>
                </c:pt>
                <c:pt idx="96">
                  <c:v>-6.116096448347097E-3</c:v>
                </c:pt>
                <c:pt idx="97">
                  <c:v>6.2468449511400692</c:v>
                </c:pt>
                <c:pt idx="98">
                  <c:v>2.3580999080600638</c:v>
                </c:pt>
                <c:pt idx="99">
                  <c:v>-2.9728340441451588</c:v>
                </c:pt>
                <c:pt idx="100">
                  <c:v>-1.3040640329915876</c:v>
                </c:pt>
                <c:pt idx="101">
                  <c:v>-0.26650331017254203</c:v>
                </c:pt>
                <c:pt idx="102">
                  <c:v>-2.9898217527386577</c:v>
                </c:pt>
                <c:pt idx="103">
                  <c:v>1.4357494880270865</c:v>
                </c:pt>
                <c:pt idx="104">
                  <c:v>0.34962146829811624</c:v>
                </c:pt>
                <c:pt idx="105">
                  <c:v>-0.65713280569845312</c:v>
                </c:pt>
                <c:pt idx="106">
                  <c:v>0.9319696424305205</c:v>
                </c:pt>
                <c:pt idx="107">
                  <c:v>-0.45781403896207756</c:v>
                </c:pt>
                <c:pt idx="108">
                  <c:v>-1.7824362426738478</c:v>
                </c:pt>
                <c:pt idx="109">
                  <c:v>1.7652779461550938</c:v>
                </c:pt>
                <c:pt idx="110">
                  <c:v>-1.1646072050673038</c:v>
                </c:pt>
                <c:pt idx="111">
                  <c:v>-2.3819447149263326</c:v>
                </c:pt>
                <c:pt idx="112">
                  <c:v>-0.66895513283042873</c:v>
                </c:pt>
                <c:pt idx="113">
                  <c:v>-3.1068561056105533</c:v>
                </c:pt>
                <c:pt idx="114">
                  <c:v>-3.6294836837177744</c:v>
                </c:pt>
                <c:pt idx="115">
                  <c:v>-3.7551271186440678</c:v>
                </c:pt>
                <c:pt idx="116">
                  <c:v>-1.2310182618261702</c:v>
                </c:pt>
                <c:pt idx="117">
                  <c:v>-1.8209640040820239</c:v>
                </c:pt>
                <c:pt idx="118">
                  <c:v>0.85778681526257428</c:v>
                </c:pt>
                <c:pt idx="119">
                  <c:v>4.9774074129539327</c:v>
                </c:pt>
                <c:pt idx="120">
                  <c:v>-0.65490659477764512</c:v>
                </c:pt>
                <c:pt idx="121">
                  <c:v>-2.6492972563435848</c:v>
                </c:pt>
                <c:pt idx="122">
                  <c:v>3.1451293749424698</c:v>
                </c:pt>
                <c:pt idx="123">
                  <c:v>-8.4382426405003652E-2</c:v>
                </c:pt>
                <c:pt idx="124">
                  <c:v>-2.5295138497233589</c:v>
                </c:pt>
                <c:pt idx="125">
                  <c:v>-3.1326213762811168</c:v>
                </c:pt>
                <c:pt idx="126">
                  <c:v>-0.19997166462089597</c:v>
                </c:pt>
                <c:pt idx="127">
                  <c:v>1.3790959810874619</c:v>
                </c:pt>
                <c:pt idx="128">
                  <c:v>4.8643947976878659</c:v>
                </c:pt>
                <c:pt idx="129">
                  <c:v>-0.35124165111524608</c:v>
                </c:pt>
                <c:pt idx="130">
                  <c:v>-2.5004988590783492</c:v>
                </c:pt>
                <c:pt idx="131">
                  <c:v>1.3209140350877191</c:v>
                </c:pt>
                <c:pt idx="132">
                  <c:v>-2.4114369208581254</c:v>
                </c:pt>
                <c:pt idx="133">
                  <c:v>-0.91759911373708369</c:v>
                </c:pt>
                <c:pt idx="134">
                  <c:v>-0.94422123300427541</c:v>
                </c:pt>
                <c:pt idx="135">
                  <c:v>-0.62290052621688929</c:v>
                </c:pt>
                <c:pt idx="136">
                  <c:v>1.1501646252717179</c:v>
                </c:pt>
                <c:pt idx="137">
                  <c:v>0.23950317519612779</c:v>
                </c:pt>
                <c:pt idx="138">
                  <c:v>0.13633707980258869</c:v>
                </c:pt>
                <c:pt idx="139">
                  <c:v>1.3908543359048238</c:v>
                </c:pt>
                <c:pt idx="140">
                  <c:v>1.9561970313358861</c:v>
                </c:pt>
                <c:pt idx="141">
                  <c:v>-3.1765420910805671</c:v>
                </c:pt>
                <c:pt idx="142">
                  <c:v>-0.4679461752433936</c:v>
                </c:pt>
                <c:pt idx="143">
                  <c:v>3.0686806331471135</c:v>
                </c:pt>
                <c:pt idx="144">
                  <c:v>0.29241512415349474</c:v>
                </c:pt>
                <c:pt idx="145">
                  <c:v>2.8908215603470136E-3</c:v>
                </c:pt>
                <c:pt idx="146">
                  <c:v>2.1163611026171334</c:v>
                </c:pt>
                <c:pt idx="147">
                  <c:v>-0.49974366197182302</c:v>
                </c:pt>
                <c:pt idx="148">
                  <c:v>-5.0999999999999997E-2</c:v>
                </c:pt>
                <c:pt idx="149">
                  <c:v>-0.75870118489698468</c:v>
                </c:pt>
                <c:pt idx="150">
                  <c:v>-1.0131953513224847</c:v>
                </c:pt>
                <c:pt idx="151">
                  <c:v>1.7650834187573103</c:v>
                </c:pt>
                <c:pt idx="152">
                  <c:v>-0.95192133710147897</c:v>
                </c:pt>
                <c:pt idx="153">
                  <c:v>-1.6998944122627218</c:v>
                </c:pt>
                <c:pt idx="154">
                  <c:v>-0.30461511417179726</c:v>
                </c:pt>
                <c:pt idx="155">
                  <c:v>4.8448389534883809</c:v>
                </c:pt>
                <c:pt idx="156">
                  <c:v>-0.80514245258509087</c:v>
                </c:pt>
                <c:pt idx="157">
                  <c:v>0.61167626527049823</c:v>
                </c:pt>
                <c:pt idx="158">
                  <c:v>-0.45902024965324362</c:v>
                </c:pt>
                <c:pt idx="159">
                  <c:v>3.325343354513008</c:v>
                </c:pt>
                <c:pt idx="160">
                  <c:v>-1.0288776121916423</c:v>
                </c:pt>
                <c:pt idx="161">
                  <c:v>4.7262052291471859</c:v>
                </c:pt>
                <c:pt idx="162">
                  <c:v>1.7167497443804232</c:v>
                </c:pt>
                <c:pt idx="163">
                  <c:v>-2.1336737500996663</c:v>
                </c:pt>
                <c:pt idx="164">
                  <c:v>-2.2774270358306152</c:v>
                </c:pt>
                <c:pt idx="165">
                  <c:v>-4.2520514283334796</c:v>
                </c:pt>
                <c:pt idx="166">
                  <c:v>-1.0716259671390111</c:v>
                </c:pt>
                <c:pt idx="167">
                  <c:v>0.74482712102583326</c:v>
                </c:pt>
                <c:pt idx="168">
                  <c:v>0.54490240480960728</c:v>
                </c:pt>
                <c:pt idx="169">
                  <c:v>-0.55833847219815991</c:v>
                </c:pt>
                <c:pt idx="170">
                  <c:v>-0.29102785515320728</c:v>
                </c:pt>
                <c:pt idx="171">
                  <c:v>0.44153880115173594</c:v>
                </c:pt>
                <c:pt idx="172">
                  <c:v>-2.4596314117034246</c:v>
                </c:pt>
                <c:pt idx="173">
                  <c:v>-1.398596859709982</c:v>
                </c:pt>
                <c:pt idx="174">
                  <c:v>2.8121481514878228</c:v>
                </c:pt>
                <c:pt idx="175">
                  <c:v>-1.3706667601683031</c:v>
                </c:pt>
                <c:pt idx="176">
                  <c:v>1.996074222774928</c:v>
                </c:pt>
                <c:pt idx="177">
                  <c:v>-2.9188066846552833E-2</c:v>
                </c:pt>
                <c:pt idx="178">
                  <c:v>0.14403922728854457</c:v>
                </c:pt>
                <c:pt idx="179">
                  <c:v>1.8463671298306634</c:v>
                </c:pt>
                <c:pt idx="180">
                  <c:v>0.48992355547979061</c:v>
                </c:pt>
                <c:pt idx="181">
                  <c:v>1.0971377521613948</c:v>
                </c:pt>
                <c:pt idx="182">
                  <c:v>-2.4603935813641731</c:v>
                </c:pt>
                <c:pt idx="183">
                  <c:v>-1.0946941358289806</c:v>
                </c:pt>
                <c:pt idx="184">
                  <c:v>2.2526257851813409</c:v>
                </c:pt>
                <c:pt idx="185">
                  <c:v>3.5907400271370418</c:v>
                </c:pt>
                <c:pt idx="186">
                  <c:v>-3.0753458026509648</c:v>
                </c:pt>
                <c:pt idx="187">
                  <c:v>2.1798209145364047</c:v>
                </c:pt>
                <c:pt idx="188">
                  <c:v>-0.23754811024921979</c:v>
                </c:pt>
                <c:pt idx="189">
                  <c:v>-1.6101328042328007</c:v>
                </c:pt>
                <c:pt idx="190">
                  <c:v>-5.0358454820288845</c:v>
                </c:pt>
                <c:pt idx="191">
                  <c:v>0.50088303137427792</c:v>
                </c:pt>
                <c:pt idx="192">
                  <c:v>0.7082335032518936</c:v>
                </c:pt>
                <c:pt idx="193">
                  <c:v>-0.29189934583515442</c:v>
                </c:pt>
                <c:pt idx="194">
                  <c:v>-0.24019853121174237</c:v>
                </c:pt>
                <c:pt idx="195">
                  <c:v>-0.14418868354208636</c:v>
                </c:pt>
                <c:pt idx="196">
                  <c:v>-0.12713237485753962</c:v>
                </c:pt>
                <c:pt idx="197">
                  <c:v>0.21435368014737338</c:v>
                </c:pt>
                <c:pt idx="198">
                  <c:v>-0.82760376202974228</c:v>
                </c:pt>
                <c:pt idx="199">
                  <c:v>0.27723791218479582</c:v>
                </c:pt>
                <c:pt idx="200">
                  <c:v>0.39904200351494246</c:v>
                </c:pt>
                <c:pt idx="201">
                  <c:v>-1.0644482155353394</c:v>
                </c:pt>
                <c:pt idx="202">
                  <c:v>-1.6053462048246001</c:v>
                </c:pt>
                <c:pt idx="203">
                  <c:v>-0.14017544426495163</c:v>
                </c:pt>
                <c:pt idx="204">
                  <c:v>-0.58965598670617658</c:v>
                </c:pt>
                <c:pt idx="205">
                  <c:v>-0.92789543073867931</c:v>
                </c:pt>
                <c:pt idx="206">
                  <c:v>1.6607250683184636</c:v>
                </c:pt>
                <c:pt idx="207">
                  <c:v>0.2446685233276496</c:v>
                </c:pt>
                <c:pt idx="208">
                  <c:v>1.0920828854566638</c:v>
                </c:pt>
                <c:pt idx="209">
                  <c:v>1.1571052956751946</c:v>
                </c:pt>
                <c:pt idx="210">
                  <c:v>-0.86343229856993775</c:v>
                </c:pt>
                <c:pt idx="211">
                  <c:v>-0.57993572433191498</c:v>
                </c:pt>
                <c:pt idx="212">
                  <c:v>-3.5491207917296583E-2</c:v>
                </c:pt>
                <c:pt idx="213">
                  <c:v>-1.661239929328614</c:v>
                </c:pt>
                <c:pt idx="214">
                  <c:v>-1.0505213214830773</c:v>
                </c:pt>
                <c:pt idx="215">
                  <c:v>-6.3299999999999995E-2</c:v>
                </c:pt>
                <c:pt idx="216">
                  <c:v>-2.1846792093571574</c:v>
                </c:pt>
                <c:pt idx="217">
                  <c:v>2.8920717924965342</c:v>
                </c:pt>
                <c:pt idx="218">
                  <c:v>6.7029407773978598</c:v>
                </c:pt>
                <c:pt idx="219">
                  <c:v>-1.7408605090173492</c:v>
                </c:pt>
                <c:pt idx="220">
                  <c:v>-0.29522195937259321</c:v>
                </c:pt>
                <c:pt idx="221">
                  <c:v>1.4140632302405536</c:v>
                </c:pt>
                <c:pt idx="222">
                  <c:v>1.3584824246528915</c:v>
                </c:pt>
                <c:pt idx="223">
                  <c:v>3.3161343906510847</c:v>
                </c:pt>
                <c:pt idx="224">
                  <c:v>2.2609936213161044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F05-B556-A70C91C2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315407"/>
        <c:axId val="281314575"/>
      </c:lineChart>
      <c:catAx>
        <c:axId val="28131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14575"/>
        <c:crosses val="autoZero"/>
        <c:auto val="1"/>
        <c:lblAlgn val="ctr"/>
        <c:lblOffset val="100"/>
        <c:noMultiLvlLbl val="0"/>
      </c:catAx>
      <c:valAx>
        <c:axId val="2813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1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Daily'!$J$1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Daily'!$J$2:$J$226</c:f>
              <c:numCache>
                <c:formatCode>General</c:formatCode>
                <c:ptCount val="225"/>
                <c:pt idx="1">
                  <c:v>-0.53145005944273482</c:v>
                </c:pt>
                <c:pt idx="2">
                  <c:v>0.32519282330995997</c:v>
                </c:pt>
                <c:pt idx="3">
                  <c:v>0.45950218641601714</c:v>
                </c:pt>
                <c:pt idx="4">
                  <c:v>-0.16333674108716284</c:v>
                </c:pt>
                <c:pt idx="5">
                  <c:v>0.39333793717476551</c:v>
                </c:pt>
                <c:pt idx="6">
                  <c:v>-0.79093052861456836</c:v>
                </c:pt>
                <c:pt idx="7">
                  <c:v>-3.2669853213771909E-2</c:v>
                </c:pt>
                <c:pt idx="8">
                  <c:v>0.69430388331601156</c:v>
                </c:pt>
                <c:pt idx="9">
                  <c:v>3.2121247205410017</c:v>
                </c:pt>
                <c:pt idx="10">
                  <c:v>0.64427109029885543</c:v>
                </c:pt>
                <c:pt idx="11">
                  <c:v>0.45144681726826108</c:v>
                </c:pt>
                <c:pt idx="12">
                  <c:v>-0.31220019676823541</c:v>
                </c:pt>
                <c:pt idx="13">
                  <c:v>0.12558942105698531</c:v>
                </c:pt>
                <c:pt idx="14">
                  <c:v>-1.5985629713420972</c:v>
                </c:pt>
                <c:pt idx="15">
                  <c:v>-0.5935070989956539</c:v>
                </c:pt>
                <c:pt idx="16">
                  <c:v>0.72870836737988376</c:v>
                </c:pt>
                <c:pt idx="17">
                  <c:v>0.39061750866037764</c:v>
                </c:pt>
                <c:pt idx="18">
                  <c:v>-0.33159304237979226</c:v>
                </c:pt>
                <c:pt idx="19">
                  <c:v>0.52378755621804141</c:v>
                </c:pt>
                <c:pt idx="20">
                  <c:v>-0.4662282265680992</c:v>
                </c:pt>
                <c:pt idx="21">
                  <c:v>2.9837789435182338E-2</c:v>
                </c:pt>
                <c:pt idx="22">
                  <c:v>0.37716375755531806</c:v>
                </c:pt>
                <c:pt idx="23">
                  <c:v>-1.7950117140376132</c:v>
                </c:pt>
                <c:pt idx="24">
                  <c:v>0.46055087221440649</c:v>
                </c:pt>
                <c:pt idx="25">
                  <c:v>1.70732896757515</c:v>
                </c:pt>
                <c:pt idx="26">
                  <c:v>-9.0869507108540129E-4</c:v>
                </c:pt>
                <c:pt idx="27">
                  <c:v>0.2019164407236263</c:v>
                </c:pt>
                <c:pt idx="28">
                  <c:v>1.6991489237947432</c:v>
                </c:pt>
                <c:pt idx="29">
                  <c:v>-1.2003455258164131</c:v>
                </c:pt>
                <c:pt idx="30">
                  <c:v>-0.16754487263426845</c:v>
                </c:pt>
                <c:pt idx="31">
                  <c:v>0.11370976339282159</c:v>
                </c:pt>
                <c:pt idx="32">
                  <c:v>-1.7433575417670581</c:v>
                </c:pt>
                <c:pt idx="33">
                  <c:v>-0.73921881422245161</c:v>
                </c:pt>
                <c:pt idx="34">
                  <c:v>0.55783118782179908</c:v>
                </c:pt>
                <c:pt idx="35">
                  <c:v>0.98662961233554325</c:v>
                </c:pt>
                <c:pt idx="36">
                  <c:v>1.1310669791291941</c:v>
                </c:pt>
                <c:pt idx="37">
                  <c:v>-1.5333098147871576</c:v>
                </c:pt>
                <c:pt idx="38">
                  <c:v>-0.40884497563866701</c:v>
                </c:pt>
                <c:pt idx="39">
                  <c:v>0.62526228355785862</c:v>
                </c:pt>
                <c:pt idx="40">
                  <c:v>3.0715243186947627</c:v>
                </c:pt>
                <c:pt idx="41">
                  <c:v>-1.5416851755870069</c:v>
                </c:pt>
                <c:pt idx="42">
                  <c:v>0.67017277081634496</c:v>
                </c:pt>
                <c:pt idx="43">
                  <c:v>-0.65630099596254909</c:v>
                </c:pt>
                <c:pt idx="44">
                  <c:v>0.29922144867214584</c:v>
                </c:pt>
                <c:pt idx="45">
                  <c:v>0.89807005515440974</c:v>
                </c:pt>
                <c:pt idx="46">
                  <c:v>-0.36260530331889823</c:v>
                </c:pt>
                <c:pt idx="47">
                  <c:v>0.28596304570110453</c:v>
                </c:pt>
                <c:pt idx="48">
                  <c:v>-0.19132358003715874</c:v>
                </c:pt>
                <c:pt idx="49">
                  <c:v>0.26727622956268371</c:v>
                </c:pt>
                <c:pt idx="50">
                  <c:v>-0.30500390311014897</c:v>
                </c:pt>
                <c:pt idx="51">
                  <c:v>0.47535440218160047</c:v>
                </c:pt>
                <c:pt idx="52">
                  <c:v>-0.56650993738084565</c:v>
                </c:pt>
                <c:pt idx="53">
                  <c:v>-1.278189408474866</c:v>
                </c:pt>
                <c:pt idx="54">
                  <c:v>-1.0297182438644306</c:v>
                </c:pt>
                <c:pt idx="55">
                  <c:v>-1.7561867955841135</c:v>
                </c:pt>
                <c:pt idx="56">
                  <c:v>-0.31957154387084241</c:v>
                </c:pt>
                <c:pt idx="57">
                  <c:v>-1.2085842981047763</c:v>
                </c:pt>
                <c:pt idx="58">
                  <c:v>1.2108336760151073</c:v>
                </c:pt>
                <c:pt idx="59">
                  <c:v>0.16902464361538644</c:v>
                </c:pt>
                <c:pt idx="60">
                  <c:v>0.53089489415218027</c:v>
                </c:pt>
                <c:pt idx="61">
                  <c:v>0.62139798402870228</c:v>
                </c:pt>
                <c:pt idx="62">
                  <c:v>-0.69331156868627519</c:v>
                </c:pt>
                <c:pt idx="63">
                  <c:v>-0.75828266058663196</c:v>
                </c:pt>
                <c:pt idx="64">
                  <c:v>0.54180083600891304</c:v>
                </c:pt>
                <c:pt idx="65">
                  <c:v>-0.54944072176807379</c:v>
                </c:pt>
                <c:pt idx="66">
                  <c:v>1.3579419231390031</c:v>
                </c:pt>
                <c:pt idx="67">
                  <c:v>0.7598330293881983</c:v>
                </c:pt>
                <c:pt idx="68">
                  <c:v>-0.99606783116308473</c:v>
                </c:pt>
                <c:pt idx="69">
                  <c:v>-1.415716983909328</c:v>
                </c:pt>
                <c:pt idx="70">
                  <c:v>0.34990361816666732</c:v>
                </c:pt>
                <c:pt idx="71">
                  <c:v>0.39441715785249265</c:v>
                </c:pt>
                <c:pt idx="72">
                  <c:v>-1.2633631786117383</c:v>
                </c:pt>
                <c:pt idx="73">
                  <c:v>-1.0084576190817793</c:v>
                </c:pt>
                <c:pt idx="74">
                  <c:v>-0.48670864219458382</c:v>
                </c:pt>
                <c:pt idx="75">
                  <c:v>0.53689981964521494</c:v>
                </c:pt>
                <c:pt idx="76">
                  <c:v>-1.7282570191788689</c:v>
                </c:pt>
                <c:pt idx="77">
                  <c:v>1.3255589673619452</c:v>
                </c:pt>
                <c:pt idx="78">
                  <c:v>-0.4863146468171054</c:v>
                </c:pt>
                <c:pt idx="79">
                  <c:v>0.1296984043074719</c:v>
                </c:pt>
                <c:pt idx="80">
                  <c:v>-0.20121538002086994</c:v>
                </c:pt>
                <c:pt idx="81">
                  <c:v>-2.1533750545537994E-2</c:v>
                </c:pt>
                <c:pt idx="82">
                  <c:v>0.33119206263315082</c:v>
                </c:pt>
                <c:pt idx="83">
                  <c:v>1.1498095757027886</c:v>
                </c:pt>
                <c:pt idx="84">
                  <c:v>0.86425071825626143</c:v>
                </c:pt>
                <c:pt idx="85">
                  <c:v>0.99490234614712314</c:v>
                </c:pt>
                <c:pt idx="86">
                  <c:v>-0.19664272046827302</c:v>
                </c:pt>
                <c:pt idx="87">
                  <c:v>-0.33419297965309169</c:v>
                </c:pt>
                <c:pt idx="88">
                  <c:v>0.14443218140015016</c:v>
                </c:pt>
                <c:pt idx="89">
                  <c:v>0.66227878603500445</c:v>
                </c:pt>
                <c:pt idx="90">
                  <c:v>0.6019342358008597</c:v>
                </c:pt>
                <c:pt idx="91">
                  <c:v>-0.40642285056996624</c:v>
                </c:pt>
                <c:pt idx="92">
                  <c:v>0.96439683790550768</c:v>
                </c:pt>
                <c:pt idx="93">
                  <c:v>1.2981261586100847</c:v>
                </c:pt>
                <c:pt idx="94">
                  <c:v>-3.519083833193716E-2</c:v>
                </c:pt>
                <c:pt idx="95">
                  <c:v>-0.30650675335296074</c:v>
                </c:pt>
                <c:pt idx="96">
                  <c:v>-2.7681292721095409E-3</c:v>
                </c:pt>
                <c:pt idx="97">
                  <c:v>2.827305702848061</c:v>
                </c:pt>
                <c:pt idx="98">
                  <c:v>1.067269857038303</c:v>
                </c:pt>
                <c:pt idx="99">
                  <c:v>-1.34549692082537</c:v>
                </c:pt>
                <c:pt idx="100">
                  <c:v>-0.59021597401473369</c:v>
                </c:pt>
                <c:pt idx="101">
                  <c:v>-0.12061870185223664</c:v>
                </c:pt>
                <c:pt idx="102">
                  <c:v>-1.3531855133485373</c:v>
                </c:pt>
                <c:pt idx="103">
                  <c:v>0.64981646689011063</c:v>
                </c:pt>
                <c:pt idx="104">
                  <c:v>0.15823776304500317</c:v>
                </c:pt>
                <c:pt idx="105">
                  <c:v>-0.29741659087291861</c:v>
                </c:pt>
                <c:pt idx="106">
                  <c:v>0.4218070250717828</c:v>
                </c:pt>
                <c:pt idx="107">
                  <c:v>-0.20720543783708892</c:v>
                </c:pt>
                <c:pt idx="108">
                  <c:v>-0.80672598620446268</c:v>
                </c:pt>
                <c:pt idx="109">
                  <c:v>0.79896018603204477</c:v>
                </c:pt>
                <c:pt idx="110">
                  <c:v>-0.52709817807528592</c:v>
                </c:pt>
                <c:pt idx="111">
                  <c:v>-1.0780619543231906</c:v>
                </c:pt>
                <c:pt idx="112">
                  <c:v>-0.3027673452429418</c:v>
                </c:pt>
                <c:pt idx="113">
                  <c:v>-1.4061549556657271</c:v>
                </c:pt>
                <c:pt idx="114">
                  <c:v>-1.6426948319721728</c:v>
                </c:pt>
                <c:pt idx="115">
                  <c:v>-1.6995607223329856</c:v>
                </c:pt>
                <c:pt idx="116">
                  <c:v>-0.55715564884254776</c:v>
                </c:pt>
                <c:pt idx="117">
                  <c:v>-0.8241635503507323</c:v>
                </c:pt>
                <c:pt idx="118">
                  <c:v>0.38823207132380338</c:v>
                </c:pt>
                <c:pt idx="119">
                  <c:v>2.2527615899086086</c:v>
                </c:pt>
                <c:pt idx="120">
                  <c:v>-0.29640901362690514</c:v>
                </c:pt>
                <c:pt idx="121">
                  <c:v>-1.1990650160178735</c:v>
                </c:pt>
                <c:pt idx="122">
                  <c:v>1.4234773373632301</c:v>
                </c:pt>
                <c:pt idx="123">
                  <c:v>-3.8191265712699166E-2</c:v>
                </c:pt>
                <c:pt idx="124">
                  <c:v>-1.1448513591570408</c:v>
                </c:pt>
                <c:pt idx="125">
                  <c:v>-1.4178162498505642</c:v>
                </c:pt>
                <c:pt idx="126">
                  <c:v>-9.0506652912442656E-2</c:v>
                </c:pt>
                <c:pt idx="127">
                  <c:v>0.62417523767607197</c:v>
                </c:pt>
                <c:pt idx="128">
                  <c:v>2.2016123755236396</c:v>
                </c:pt>
                <c:pt idx="129">
                  <c:v>-0.15897105355474947</c:v>
                </c:pt>
                <c:pt idx="130">
                  <c:v>-1.1317192502027842</c:v>
                </c:pt>
                <c:pt idx="131">
                  <c:v>0.59784224093699823</c:v>
                </c:pt>
                <c:pt idx="132">
                  <c:v>-1.0914100496693557</c:v>
                </c:pt>
                <c:pt idx="133">
                  <c:v>-0.41530296133309813</c:v>
                </c:pt>
                <c:pt idx="134">
                  <c:v>-0.42735206295395645</c:v>
                </c:pt>
                <c:pt idx="135">
                  <c:v>-0.281923150623205</c:v>
                </c:pt>
                <c:pt idx="136">
                  <c:v>0.52056150419602698</c:v>
                </c:pt>
                <c:pt idx="137">
                  <c:v>0.10839851130908069</c:v>
                </c:pt>
                <c:pt idx="138">
                  <c:v>6.1705806090986991E-2</c:v>
                </c:pt>
                <c:pt idx="139">
                  <c:v>0.62949703834365067</c:v>
                </c:pt>
                <c:pt idx="140">
                  <c:v>0.88536966514288384</c:v>
                </c:pt>
                <c:pt idx="141">
                  <c:v>-1.4376946506107728</c:v>
                </c:pt>
                <c:pt idx="142">
                  <c:v>-0.21179121624431038</c:v>
                </c:pt>
                <c:pt idx="143">
                  <c:v>1.3888768365753688</c:v>
                </c:pt>
                <c:pt idx="144">
                  <c:v>0.13234632115646083</c:v>
                </c:pt>
                <c:pt idx="145">
                  <c:v>1.3083782849442423E-3</c:v>
                </c:pt>
                <c:pt idx="146">
                  <c:v>0.95785950532087494</c:v>
                </c:pt>
                <c:pt idx="147">
                  <c:v>-0.22618267565569161</c:v>
                </c:pt>
                <c:pt idx="148">
                  <c:v>-2.308246674490224E-2</c:v>
                </c:pt>
                <c:pt idx="149">
                  <c:v>-0.34338617391573678</c:v>
                </c:pt>
                <c:pt idx="150">
                  <c:v>-0.45856956868609405</c:v>
                </c:pt>
                <c:pt idx="151">
                  <c:v>0.79887214344007795</c:v>
                </c:pt>
                <c:pt idx="152">
                  <c:v>-0.43083710994917185</c:v>
                </c:pt>
                <c:pt idx="153">
                  <c:v>-0.76936776942940033</c:v>
                </c:pt>
                <c:pt idx="154">
                  <c:v>-0.13786800476206099</c:v>
                </c:pt>
                <c:pt idx="155">
                  <c:v>2.1927614515353437</c:v>
                </c:pt>
                <c:pt idx="156">
                  <c:v>-0.36440537032753706</c:v>
                </c:pt>
                <c:pt idx="157">
                  <c:v>0.27684307944612307</c:v>
                </c:pt>
                <c:pt idx="158">
                  <c:v>-0.20775136564426902</c:v>
                </c:pt>
                <c:pt idx="159">
                  <c:v>1.5050417136456504</c:v>
                </c:pt>
                <c:pt idx="160">
                  <c:v>-0.46566731898015701</c:v>
                </c:pt>
                <c:pt idx="161">
                  <c:v>2.1390681378700589</c:v>
                </c:pt>
                <c:pt idx="162">
                  <c:v>0.77699644870550078</c:v>
                </c:pt>
                <c:pt idx="163">
                  <c:v>-0.96569516433620395</c:v>
                </c:pt>
                <c:pt idx="164">
                  <c:v>-1.0307575258529698</c:v>
                </c:pt>
                <c:pt idx="165">
                  <c:v>-1.9244673665121885</c:v>
                </c:pt>
                <c:pt idx="166">
                  <c:v>-0.48501511273450837</c:v>
                </c:pt>
                <c:pt idx="167">
                  <c:v>0.3371068088584328</c:v>
                </c:pt>
                <c:pt idx="168">
                  <c:v>0.24662140467127489</c:v>
                </c:pt>
                <c:pt idx="169">
                  <c:v>-0.25270253366497158</c:v>
                </c:pt>
                <c:pt idx="170">
                  <c:v>-0.13171844683164968</c:v>
                </c:pt>
                <c:pt idx="171">
                  <c:v>0.1998393077288029</c:v>
                </c:pt>
                <c:pt idx="172">
                  <c:v>-1.1132227503012011</c:v>
                </c:pt>
                <c:pt idx="173">
                  <c:v>-0.6330012843878503</c:v>
                </c:pt>
                <c:pt idx="174">
                  <c:v>1.2727709056559997</c:v>
                </c:pt>
                <c:pt idx="175">
                  <c:v>-0.62036019431230893</c:v>
                </c:pt>
                <c:pt idx="176">
                  <c:v>0.90341797779527178</c:v>
                </c:pt>
                <c:pt idx="177">
                  <c:v>-1.3210442790853713E-2</c:v>
                </c:pt>
                <c:pt idx="178">
                  <c:v>6.5191777918612651E-2</c:v>
                </c:pt>
                <c:pt idx="179">
                  <c:v>0.83566093869013502</c:v>
                </c:pt>
                <c:pt idx="180">
                  <c:v>0.22173812111581442</c:v>
                </c:pt>
                <c:pt idx="181">
                  <c:v>0.49656167997729789</c:v>
                </c:pt>
                <c:pt idx="182">
                  <c:v>-1.1135677062982245</c:v>
                </c:pt>
                <c:pt idx="183">
                  <c:v>-0.49545570561003804</c:v>
                </c:pt>
                <c:pt idx="184">
                  <c:v>1.0195325446109333</c:v>
                </c:pt>
                <c:pt idx="185">
                  <c:v>1.6251595542349047</c:v>
                </c:pt>
                <c:pt idx="186">
                  <c:v>-1.3918934748777565</c:v>
                </c:pt>
                <c:pt idx="187">
                  <c:v>0.98658125038488143</c:v>
                </c:pt>
                <c:pt idx="188">
                  <c:v>-0.10751365402239191</c:v>
                </c:pt>
                <c:pt idx="189">
                  <c:v>-0.72874190016823159</c:v>
                </c:pt>
                <c:pt idx="190">
                  <c:v>-2.2792105072823121</c:v>
                </c:pt>
                <c:pt idx="191">
                  <c:v>0.22669835127024698</c:v>
                </c:pt>
                <c:pt idx="192">
                  <c:v>0.32054463306740094</c:v>
                </c:pt>
                <c:pt idx="193">
                  <c:v>-0.13211288123722884</c:v>
                </c:pt>
                <c:pt idx="194">
                  <c:v>-0.10871322762489032</c:v>
                </c:pt>
                <c:pt idx="195">
                  <c:v>-6.5259421428459641E-2</c:v>
                </c:pt>
                <c:pt idx="196">
                  <c:v>-5.7539780683325568E-2</c:v>
                </c:pt>
                <c:pt idx="197">
                  <c:v>9.7015915561748198E-2</c:v>
                </c:pt>
                <c:pt idx="198">
                  <c:v>-0.374571300294265</c:v>
                </c:pt>
                <c:pt idx="199">
                  <c:v>0.12547715467513093</c:v>
                </c:pt>
                <c:pt idx="200">
                  <c:v>0.1806053681559377</c:v>
                </c:pt>
                <c:pt idx="201">
                  <c:v>-0.48176648111303932</c:v>
                </c:pt>
                <c:pt idx="202">
                  <c:v>-0.72657549778272268</c:v>
                </c:pt>
                <c:pt idx="203">
                  <c:v>-6.3443039817600855E-2</c:v>
                </c:pt>
                <c:pt idx="204">
                  <c:v>-0.26687675890348705</c:v>
                </c:pt>
                <c:pt idx="205">
                  <c:v>-0.41996304750533936</c:v>
                </c:pt>
                <c:pt idx="206">
                  <c:v>0.7516398267036557</c:v>
                </c:pt>
                <c:pt idx="207">
                  <c:v>0.11073633437715315</c:v>
                </c:pt>
                <c:pt idx="208">
                  <c:v>0.4942738605143201</c:v>
                </c:pt>
                <c:pt idx="209">
                  <c:v>0.5237028334857442</c:v>
                </c:pt>
                <c:pt idx="210">
                  <c:v>-0.39078720231794295</c:v>
                </c:pt>
                <c:pt idx="211">
                  <c:v>-0.2624773935504357</c:v>
                </c:pt>
                <c:pt idx="212">
                  <c:v>-1.6063227970341362E-2</c:v>
                </c:pt>
                <c:pt idx="213">
                  <c:v>-0.75187285145159766</c:v>
                </c:pt>
                <c:pt idx="214">
                  <c:v>-0.47546320525380176</c:v>
                </c:pt>
                <c:pt idx="215">
                  <c:v>-2.8649414606908074E-2</c:v>
                </c:pt>
                <c:pt idx="216">
                  <c:v>-0.98878010192678256</c:v>
                </c:pt>
                <c:pt idx="217">
                  <c:v>1.3089441367484522</c:v>
                </c:pt>
                <c:pt idx="218">
                  <c:v>3.0337334821046134</c:v>
                </c:pt>
                <c:pt idx="219">
                  <c:v>-0.7879089177824814</c:v>
                </c:pt>
                <c:pt idx="220">
                  <c:v>-0.13361668744279928</c:v>
                </c:pt>
                <c:pt idx="221">
                  <c:v>0.64000132327875725</c:v>
                </c:pt>
                <c:pt idx="222">
                  <c:v>0.61484559589381438</c:v>
                </c:pt>
                <c:pt idx="223">
                  <c:v>1.5008737606633396</c:v>
                </c:pt>
                <c:pt idx="224">
                  <c:v>1.0233198053816681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5-47CC-865C-C2D61480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0655"/>
        <c:axId val="216910671"/>
      </c:lineChart>
      <c:catAx>
        <c:axId val="21692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0671"/>
        <c:crosses val="autoZero"/>
        <c:auto val="1"/>
        <c:lblAlgn val="ctr"/>
        <c:lblOffset val="100"/>
        <c:noMultiLvlLbl val="0"/>
      </c:catAx>
      <c:valAx>
        <c:axId val="2169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Unadjusted</a:t>
            </a:r>
            <a:r>
              <a:rPr lang="en-IN" baseline="0"/>
              <a:t> V/S Adusted Returns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Daily'!$H$1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'Next Daily'!$H$2:$H$226</c:f>
              <c:numCache>
                <c:formatCode>General</c:formatCode>
                <c:ptCount val="225"/>
                <c:pt idx="1">
                  <c:v>-1.1381225530365111</c:v>
                </c:pt>
                <c:pt idx="2">
                  <c:v>0.75520353656290717</c:v>
                </c:pt>
                <c:pt idx="3">
                  <c:v>1.3802559414990776</c:v>
                </c:pt>
                <c:pt idx="4">
                  <c:v>-0.32458750338111164</c:v>
                </c:pt>
                <c:pt idx="5">
                  <c:v>0.90456806874717322</c:v>
                </c:pt>
                <c:pt idx="6">
                  <c:v>-1.7122366651725602</c:v>
                </c:pt>
                <c:pt idx="7">
                  <c:v>-3.6483035388552618E-2</c:v>
                </c:pt>
                <c:pt idx="8">
                  <c:v>1.5693430656934348</c:v>
                </c:pt>
                <c:pt idx="9">
                  <c:v>7.1325907294286619</c:v>
                </c:pt>
                <c:pt idx="10">
                  <c:v>1.4589971490860383</c:v>
                </c:pt>
                <c:pt idx="11">
                  <c:v>1.0330578512396693</c:v>
                </c:pt>
                <c:pt idx="12">
                  <c:v>-0.65439672801635995</c:v>
                </c:pt>
                <c:pt idx="13">
                  <c:v>0.31288596130094315</c:v>
                </c:pt>
                <c:pt idx="14">
                  <c:v>-3.4966756956414602</c:v>
                </c:pt>
                <c:pt idx="15">
                  <c:v>-1.2758356723653992</c:v>
                </c:pt>
                <c:pt idx="16">
                  <c:v>1.6455587145687869</c:v>
                </c:pt>
                <c:pt idx="17">
                  <c:v>0.8984573656552074</c:v>
                </c:pt>
                <c:pt idx="18">
                  <c:v>-0.69724462365592921</c:v>
                </c:pt>
                <c:pt idx="19">
                  <c:v>1.1927924879451939</c:v>
                </c:pt>
                <c:pt idx="20">
                  <c:v>-0.99481692024745783</c:v>
                </c:pt>
                <c:pt idx="21">
                  <c:v>0.1013256776154729</c:v>
                </c:pt>
                <c:pt idx="22">
                  <c:v>0.8688317165752808</c:v>
                </c:pt>
                <c:pt idx="23">
                  <c:v>-3.9304231476835594</c:v>
                </c:pt>
                <c:pt idx="24">
                  <c:v>1.0532729805014047</c:v>
                </c:pt>
                <c:pt idx="25">
                  <c:v>3.8073908174691891</c:v>
                </c:pt>
                <c:pt idx="26">
                  <c:v>3.3192266201982491E-2</c:v>
                </c:pt>
                <c:pt idx="27">
                  <c:v>0.48112816258813396</c:v>
                </c:pt>
                <c:pt idx="28">
                  <c:v>3.7893172624453144</c:v>
                </c:pt>
                <c:pt idx="29">
                  <c:v>-2.6169265033407645</c:v>
                </c:pt>
                <c:pt idx="30">
                  <c:v>-0.33488524054561047</c:v>
                </c:pt>
                <c:pt idx="31">
                  <c:v>0.28683822324209146</c:v>
                </c:pt>
                <c:pt idx="32">
                  <c:v>-3.8162948435073991</c:v>
                </c:pt>
                <c:pt idx="33">
                  <c:v>-1.5972812234494438</c:v>
                </c:pt>
                <c:pt idx="34">
                  <c:v>1.2692108444137493</c:v>
                </c:pt>
                <c:pt idx="35">
                  <c:v>2.2167277687782416</c:v>
                </c:pt>
                <c:pt idx="36">
                  <c:v>2.5356576862123497</c:v>
                </c:pt>
                <c:pt idx="37">
                  <c:v>-3.3515008541446392</c:v>
                </c:pt>
                <c:pt idx="38">
                  <c:v>-0.86693039306455311</c:v>
                </c:pt>
                <c:pt idx="39">
                  <c:v>1.4178977755136735</c:v>
                </c:pt>
                <c:pt idx="40">
                  <c:v>6.8229384679782337</c:v>
                </c:pt>
                <c:pt idx="41">
                  <c:v>-3.3699059561128526</c:v>
                </c:pt>
                <c:pt idx="42">
                  <c:v>1.5166261151662648</c:v>
                </c:pt>
                <c:pt idx="43">
                  <c:v>-1.4140768554765555</c:v>
                </c:pt>
                <c:pt idx="44">
                  <c:v>0.69692058346838814</c:v>
                </c:pt>
                <c:pt idx="45">
                  <c:v>2.0199581522613985</c:v>
                </c:pt>
                <c:pt idx="46">
                  <c:v>-0.76516525991954287</c:v>
                </c:pt>
                <c:pt idx="47">
                  <c:v>0.66772655007949844</c:v>
                </c:pt>
                <c:pt idx="48">
                  <c:v>-0.38692356285534513</c:v>
                </c:pt>
                <c:pt idx="49">
                  <c:v>0.62623860483552052</c:v>
                </c:pt>
                <c:pt idx="50">
                  <c:v>-0.63809673861668004</c:v>
                </c:pt>
                <c:pt idx="51">
                  <c:v>1.0861809244430387</c:v>
                </c:pt>
                <c:pt idx="52">
                  <c:v>-1.2156862745098038</c:v>
                </c:pt>
                <c:pt idx="53">
                  <c:v>-2.7868201667328232</c:v>
                </c:pt>
                <c:pt idx="54">
                  <c:v>-2.237830774256786</c:v>
                </c:pt>
                <c:pt idx="55">
                  <c:v>-3.842940685045948</c:v>
                </c:pt>
                <c:pt idx="56">
                  <c:v>-0.66898349261512124</c:v>
                </c:pt>
                <c:pt idx="57">
                  <c:v>-2.6327298171958287</c:v>
                </c:pt>
                <c:pt idx="58">
                  <c:v>2.712899748472875</c:v>
                </c:pt>
                <c:pt idx="59">
                  <c:v>0.41105474899421179</c:v>
                </c:pt>
                <c:pt idx="60">
                  <c:v>1.2106959324100768</c:v>
                </c:pt>
                <c:pt idx="61">
                  <c:v>1.4113597246127445</c:v>
                </c:pt>
                <c:pt idx="62">
                  <c:v>-1.4935505770536435</c:v>
                </c:pt>
                <c:pt idx="63">
                  <c:v>-1.6368022053756031</c:v>
                </c:pt>
                <c:pt idx="64">
                  <c:v>1.2348922753547151</c:v>
                </c:pt>
                <c:pt idx="65">
                  <c:v>-1.176572367851902</c:v>
                </c:pt>
                <c:pt idx="66">
                  <c:v>3.0377308938107368</c:v>
                </c:pt>
                <c:pt idx="67">
                  <c:v>1.7162276975361126</c:v>
                </c:pt>
                <c:pt idx="68">
                  <c:v>-2.163381222853332</c:v>
                </c:pt>
                <c:pt idx="69">
                  <c:v>-3.0905831127806751</c:v>
                </c:pt>
                <c:pt idx="70">
                  <c:v>0.8105012774204956</c:v>
                </c:pt>
                <c:pt idx="71">
                  <c:v>0.9088525736258054</c:v>
                </c:pt>
                <c:pt idx="72">
                  <c:v>-2.7539620680696246</c:v>
                </c:pt>
                <c:pt idx="73">
                  <c:v>-2.1907560780123014</c:v>
                </c:pt>
                <c:pt idx="74">
                  <c:v>-1.0379677683692856</c:v>
                </c:pt>
                <c:pt idx="75">
                  <c:v>1.2236636305087822</c:v>
                </c:pt>
                <c:pt idx="76">
                  <c:v>-3.7811307035084654</c:v>
                </c:pt>
                <c:pt idx="77">
                  <c:v>2.9661817494804548</c:v>
                </c:pt>
                <c:pt idx="78">
                  <c:v>-1.0366972477064178</c:v>
                </c:pt>
                <c:pt idx="79">
                  <c:v>0.32446463335496428</c:v>
                </c:pt>
                <c:pt idx="80">
                  <c:v>-0.40657919053780178</c:v>
                </c:pt>
                <c:pt idx="81">
                  <c:v>-9.2781592132036607E-3</c:v>
                </c:pt>
                <c:pt idx="82">
                  <c:v>0.77015867124431237</c:v>
                </c:pt>
                <c:pt idx="83">
                  <c:v>2.5782688766114181</c:v>
                </c:pt>
                <c:pt idx="84">
                  <c:v>1.947935368043092</c:v>
                </c:pt>
                <c:pt idx="85">
                  <c:v>2.2365061195738192</c:v>
                </c:pt>
                <c:pt idx="86">
                  <c:v>-0.3961760399620971</c:v>
                </c:pt>
                <c:pt idx="87">
                  <c:v>-0.70038910505835794</c:v>
                </c:pt>
                <c:pt idx="88">
                  <c:v>0.35701846046672836</c:v>
                </c:pt>
                <c:pt idx="89">
                  <c:v>1.5010845986984775</c:v>
                </c:pt>
                <c:pt idx="90">
                  <c:v>1.3677551718242436</c:v>
                </c:pt>
                <c:pt idx="91">
                  <c:v>-0.86017878225670819</c:v>
                </c:pt>
                <c:pt idx="92">
                  <c:v>2.1691051378019734</c:v>
                </c:pt>
                <c:pt idx="93">
                  <c:v>2.9056698026808836</c:v>
                </c:pt>
                <c:pt idx="94">
                  <c:v>-4.0453074433656956E-2</c:v>
                </c:pt>
                <c:pt idx="95">
                  <c:v>-0.63941723998381961</c:v>
                </c:pt>
                <c:pt idx="96">
                  <c:v>3.2583903551652901E-2</c:v>
                </c:pt>
                <c:pt idx="97">
                  <c:v>6.2866449511400688</c:v>
                </c:pt>
                <c:pt idx="98">
                  <c:v>2.3980999080600638</c:v>
                </c:pt>
                <c:pt idx="99">
                  <c:v>-2.9330340441451588</c:v>
                </c:pt>
                <c:pt idx="100">
                  <c:v>-1.2641640329915875</c:v>
                </c:pt>
                <c:pt idx="101">
                  <c:v>-0.22640331017254203</c:v>
                </c:pt>
                <c:pt idx="102">
                  <c:v>-2.9499217527386579</c:v>
                </c:pt>
                <c:pt idx="103">
                  <c:v>1.4754494880270865</c:v>
                </c:pt>
                <c:pt idx="104">
                  <c:v>0.38932146829811626</c:v>
                </c:pt>
                <c:pt idx="105">
                  <c:v>-0.61733280569845306</c:v>
                </c:pt>
                <c:pt idx="106">
                  <c:v>0.97156964243052046</c:v>
                </c:pt>
                <c:pt idx="107">
                  <c:v>-0.41801403896207756</c:v>
                </c:pt>
                <c:pt idx="108">
                  <c:v>-1.7424362426738478</c:v>
                </c:pt>
                <c:pt idx="109">
                  <c:v>1.8055779461550938</c:v>
                </c:pt>
                <c:pt idx="110">
                  <c:v>-1.1243072050673037</c:v>
                </c:pt>
                <c:pt idx="111">
                  <c:v>-2.3382447149263328</c:v>
                </c:pt>
                <c:pt idx="112">
                  <c:v>-0.62315513283042878</c:v>
                </c:pt>
                <c:pt idx="113">
                  <c:v>-3.0610561056105534</c:v>
                </c:pt>
                <c:pt idx="114">
                  <c:v>-3.5832836837177746</c:v>
                </c:pt>
                <c:pt idx="115">
                  <c:v>-3.7076271186440679</c:v>
                </c:pt>
                <c:pt idx="116">
                  <c:v>-1.1826182618261702</c:v>
                </c:pt>
                <c:pt idx="117">
                  <c:v>-1.7719640040820239</c:v>
                </c:pt>
                <c:pt idx="118">
                  <c:v>0.90668681526257433</c:v>
                </c:pt>
                <c:pt idx="119">
                  <c:v>5.0262074129539327</c:v>
                </c:pt>
                <c:pt idx="120">
                  <c:v>-0.60600659477764507</c:v>
                </c:pt>
                <c:pt idx="121">
                  <c:v>-2.6001972563435847</c:v>
                </c:pt>
                <c:pt idx="122">
                  <c:v>3.1943293749424697</c:v>
                </c:pt>
                <c:pt idx="123">
                  <c:v>-3.5682426405003652E-2</c:v>
                </c:pt>
                <c:pt idx="124">
                  <c:v>-2.4808138497233587</c:v>
                </c:pt>
                <c:pt idx="125">
                  <c:v>-3.0838213762811169</c:v>
                </c:pt>
                <c:pt idx="126">
                  <c:v>-0.15107166462089597</c:v>
                </c:pt>
                <c:pt idx="127">
                  <c:v>1.4278959810874619</c:v>
                </c:pt>
                <c:pt idx="128">
                  <c:v>4.9132947976878656</c:v>
                </c:pt>
                <c:pt idx="129">
                  <c:v>-0.30214165111524605</c:v>
                </c:pt>
                <c:pt idx="130">
                  <c:v>-2.4511988590783491</c:v>
                </c:pt>
                <c:pt idx="131">
                  <c:v>1.3706140350877192</c:v>
                </c:pt>
                <c:pt idx="132">
                  <c:v>-2.3616369208581256</c:v>
                </c:pt>
                <c:pt idx="133">
                  <c:v>-0.86779911373708374</c:v>
                </c:pt>
                <c:pt idx="134">
                  <c:v>-0.89402123300427538</c:v>
                </c:pt>
                <c:pt idx="135">
                  <c:v>-0.57320052621688933</c:v>
                </c:pt>
                <c:pt idx="136">
                  <c:v>1.200264625271718</c:v>
                </c:pt>
                <c:pt idx="137">
                  <c:v>0.28950317519612778</c:v>
                </c:pt>
                <c:pt idx="138">
                  <c:v>0.18623707980258869</c:v>
                </c:pt>
                <c:pt idx="139">
                  <c:v>1.4406543359048238</c:v>
                </c:pt>
                <c:pt idx="140">
                  <c:v>2.0065970313358861</c:v>
                </c:pt>
                <c:pt idx="141">
                  <c:v>-3.1258420910805671</c:v>
                </c:pt>
                <c:pt idx="142">
                  <c:v>-0.41724617524339358</c:v>
                </c:pt>
                <c:pt idx="143">
                  <c:v>3.1191806331471135</c:v>
                </c:pt>
                <c:pt idx="144">
                  <c:v>0.34311512415349477</c:v>
                </c:pt>
                <c:pt idx="145">
                  <c:v>5.399082156034702E-2</c:v>
                </c:pt>
                <c:pt idx="146">
                  <c:v>2.1674611026171333</c:v>
                </c:pt>
                <c:pt idx="147">
                  <c:v>-0.448943661971823</c:v>
                </c:pt>
                <c:pt idx="148">
                  <c:v>0</c:v>
                </c:pt>
                <c:pt idx="149">
                  <c:v>-0.70740118489698467</c:v>
                </c:pt>
                <c:pt idx="150">
                  <c:v>-0.96179535132248473</c:v>
                </c:pt>
                <c:pt idx="151">
                  <c:v>1.8163834187573102</c:v>
                </c:pt>
                <c:pt idx="152">
                  <c:v>-0.90082133710147894</c:v>
                </c:pt>
                <c:pt idx="153">
                  <c:v>-1.6486944122627218</c:v>
                </c:pt>
                <c:pt idx="154">
                  <c:v>-0.25371511417179726</c:v>
                </c:pt>
                <c:pt idx="155">
                  <c:v>4.8964389534883805</c:v>
                </c:pt>
                <c:pt idx="156">
                  <c:v>-0.7534424525850909</c:v>
                </c:pt>
                <c:pt idx="157">
                  <c:v>0.66317626527049822</c:v>
                </c:pt>
                <c:pt idx="158">
                  <c:v>-0.40742024965324364</c:v>
                </c:pt>
                <c:pt idx="159">
                  <c:v>3.3771433545130081</c:v>
                </c:pt>
                <c:pt idx="160">
                  <c:v>-0.97667761219164229</c:v>
                </c:pt>
                <c:pt idx="161">
                  <c:v>4.7785052291471857</c:v>
                </c:pt>
                <c:pt idx="162">
                  <c:v>1.7690497443804232</c:v>
                </c:pt>
                <c:pt idx="163">
                  <c:v>-2.0811737500996661</c:v>
                </c:pt>
                <c:pt idx="164">
                  <c:v>-2.2231270358306152</c:v>
                </c:pt>
                <c:pt idx="165">
                  <c:v>-4.1975514283334796</c:v>
                </c:pt>
                <c:pt idx="166">
                  <c:v>-1.0171259671390112</c:v>
                </c:pt>
                <c:pt idx="167">
                  <c:v>0.79922712102583326</c:v>
                </c:pt>
                <c:pt idx="168">
                  <c:v>0.60120240480960729</c:v>
                </c:pt>
                <c:pt idx="169">
                  <c:v>-0.50233847219815997</c:v>
                </c:pt>
                <c:pt idx="170">
                  <c:v>-0.23502785515320732</c:v>
                </c:pt>
                <c:pt idx="171">
                  <c:v>0.49733880115173595</c:v>
                </c:pt>
                <c:pt idx="172">
                  <c:v>-2.4049314117034246</c:v>
                </c:pt>
                <c:pt idx="173">
                  <c:v>-1.3432968597099821</c:v>
                </c:pt>
                <c:pt idx="174">
                  <c:v>2.8674481514878227</c:v>
                </c:pt>
                <c:pt idx="175">
                  <c:v>-1.3148667601683031</c:v>
                </c:pt>
                <c:pt idx="176">
                  <c:v>2.051874222774928</c:v>
                </c:pt>
                <c:pt idx="177">
                  <c:v>2.6111933153447169E-2</c:v>
                </c:pt>
                <c:pt idx="178">
                  <c:v>0.20013922728854458</c:v>
                </c:pt>
                <c:pt idx="179">
                  <c:v>1.9018671298306635</c:v>
                </c:pt>
                <c:pt idx="180">
                  <c:v>0.5454235554797906</c:v>
                </c:pt>
                <c:pt idx="181">
                  <c:v>1.1527377521613948</c:v>
                </c:pt>
                <c:pt idx="182">
                  <c:v>-2.4048935813641732</c:v>
                </c:pt>
                <c:pt idx="183">
                  <c:v>-1.0388941358289805</c:v>
                </c:pt>
                <c:pt idx="184">
                  <c:v>2.3078257851813411</c:v>
                </c:pt>
                <c:pt idx="185">
                  <c:v>3.6465400271370418</c:v>
                </c:pt>
                <c:pt idx="186">
                  <c:v>-3.0191458026509648</c:v>
                </c:pt>
                <c:pt idx="187">
                  <c:v>2.2357209145364045</c:v>
                </c:pt>
                <c:pt idx="188">
                  <c:v>-0.1815481102492198</c:v>
                </c:pt>
                <c:pt idx="189">
                  <c:v>-1.5542328042328006</c:v>
                </c:pt>
                <c:pt idx="190">
                  <c:v>-4.9798454820288844</c:v>
                </c:pt>
                <c:pt idx="191">
                  <c:v>0.55678303137427787</c:v>
                </c:pt>
                <c:pt idx="192">
                  <c:v>0.76463350325189361</c:v>
                </c:pt>
                <c:pt idx="193">
                  <c:v>-0.23549934583515442</c:v>
                </c:pt>
                <c:pt idx="194">
                  <c:v>-0.18359853121174236</c:v>
                </c:pt>
                <c:pt idx="195">
                  <c:v>-8.7588683542086362E-2</c:v>
                </c:pt>
                <c:pt idx="196">
                  <c:v>-7.013237485753962E-2</c:v>
                </c:pt>
                <c:pt idx="197">
                  <c:v>0.27195368014737337</c:v>
                </c:pt>
                <c:pt idx="198">
                  <c:v>-0.76990376202974231</c:v>
                </c:pt>
                <c:pt idx="199">
                  <c:v>0.33503791218479584</c:v>
                </c:pt>
                <c:pt idx="200">
                  <c:v>0.45694200351494246</c:v>
                </c:pt>
                <c:pt idx="201">
                  <c:v>-1.0059482155353394</c:v>
                </c:pt>
                <c:pt idx="202">
                  <c:v>-1.5463462048246002</c:v>
                </c:pt>
                <c:pt idx="203">
                  <c:v>-8.0775444264951618E-2</c:v>
                </c:pt>
                <c:pt idx="204">
                  <c:v>-0.52995598670617661</c:v>
                </c:pt>
                <c:pt idx="205">
                  <c:v>-0.86689543073867936</c:v>
                </c:pt>
                <c:pt idx="206">
                  <c:v>1.7216250683184635</c:v>
                </c:pt>
                <c:pt idx="207">
                  <c:v>0.30446852332764962</c:v>
                </c:pt>
                <c:pt idx="208">
                  <c:v>1.1516828854566639</c:v>
                </c:pt>
                <c:pt idx="209">
                  <c:v>1.2180052956751946</c:v>
                </c:pt>
                <c:pt idx="210">
                  <c:v>-0.80223229856993772</c:v>
                </c:pt>
                <c:pt idx="211">
                  <c:v>-0.51863572433191496</c:v>
                </c:pt>
                <c:pt idx="212">
                  <c:v>2.6508792082703413E-2</c:v>
                </c:pt>
                <c:pt idx="213">
                  <c:v>-1.598939929328614</c:v>
                </c:pt>
                <c:pt idx="214">
                  <c:v>-0.98752132148307736</c:v>
                </c:pt>
                <c:pt idx="215">
                  <c:v>0</c:v>
                </c:pt>
                <c:pt idx="216">
                  <c:v>-2.1216792093571573</c:v>
                </c:pt>
                <c:pt idx="217">
                  <c:v>2.9550717924965344</c:v>
                </c:pt>
                <c:pt idx="218">
                  <c:v>6.7662407773978597</c:v>
                </c:pt>
                <c:pt idx="219">
                  <c:v>-1.6770605090173492</c:v>
                </c:pt>
                <c:pt idx="220">
                  <c:v>-0.23142195937259324</c:v>
                </c:pt>
                <c:pt idx="221">
                  <c:v>1.4776632302405537</c:v>
                </c:pt>
                <c:pt idx="222">
                  <c:v>1.4222824246528916</c:v>
                </c:pt>
                <c:pt idx="223">
                  <c:v>3.380634390651085</c:v>
                </c:pt>
                <c:pt idx="224">
                  <c:v>2.3253936213161044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6-461C-A8BB-09EF97064688}"/>
            </c:ext>
          </c:extLst>
        </c:ser>
        <c:ser>
          <c:idx val="1"/>
          <c:order val="1"/>
          <c:tx>
            <c:strRef>
              <c:f>'Next Daily'!$I$1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'Next Daily'!$I$2:$I$226</c:f>
              <c:numCache>
                <c:formatCode>General</c:formatCode>
                <c:ptCount val="225"/>
                <c:pt idx="1">
                  <c:v>-1.1742225530365111</c:v>
                </c:pt>
                <c:pt idx="2">
                  <c:v>0.71850353656290722</c:v>
                </c:pt>
                <c:pt idx="3">
                  <c:v>1.0152559414990776</c:v>
                </c:pt>
                <c:pt idx="4">
                  <c:v>-0.36088750338111164</c:v>
                </c:pt>
                <c:pt idx="5">
                  <c:v>0.86906806874717324</c:v>
                </c:pt>
                <c:pt idx="6">
                  <c:v>-1.7475366651725603</c:v>
                </c:pt>
                <c:pt idx="7">
                  <c:v>-7.2183035388552613E-2</c:v>
                </c:pt>
                <c:pt idx="8">
                  <c:v>1.5340430656934347</c:v>
                </c:pt>
                <c:pt idx="9">
                  <c:v>7.097090729428662</c:v>
                </c:pt>
                <c:pt idx="10">
                  <c:v>1.4234971490860382</c:v>
                </c:pt>
                <c:pt idx="11">
                  <c:v>0.99745785123966935</c:v>
                </c:pt>
                <c:pt idx="12">
                  <c:v>-0.68979672801635994</c:v>
                </c:pt>
                <c:pt idx="13">
                  <c:v>0.27748596130094316</c:v>
                </c:pt>
                <c:pt idx="14">
                  <c:v>-3.5319756956414601</c:v>
                </c:pt>
                <c:pt idx="15">
                  <c:v>-1.3113356723653993</c:v>
                </c:pt>
                <c:pt idx="16">
                  <c:v>1.6100587145687868</c:v>
                </c:pt>
                <c:pt idx="17">
                  <c:v>0.86305736565520741</c:v>
                </c:pt>
                <c:pt idx="18">
                  <c:v>-0.73264462365592919</c:v>
                </c:pt>
                <c:pt idx="19">
                  <c:v>1.1572924879451938</c:v>
                </c:pt>
                <c:pt idx="20">
                  <c:v>-1.0301169202474578</c:v>
                </c:pt>
                <c:pt idx="21">
                  <c:v>6.5925677615472897E-2</c:v>
                </c:pt>
                <c:pt idx="22">
                  <c:v>0.83333171657528082</c:v>
                </c:pt>
                <c:pt idx="23">
                  <c:v>-3.9660231476835595</c:v>
                </c:pt>
                <c:pt idx="24">
                  <c:v>1.0175729805014047</c:v>
                </c:pt>
                <c:pt idx="25">
                  <c:v>3.7722908174691892</c:v>
                </c:pt>
                <c:pt idx="26">
                  <c:v>-2.0077337980175108E-3</c:v>
                </c:pt>
                <c:pt idx="27">
                  <c:v>0.44612816258813393</c:v>
                </c:pt>
                <c:pt idx="28">
                  <c:v>3.7542172624453145</c:v>
                </c:pt>
                <c:pt idx="29">
                  <c:v>-2.6521265033407646</c:v>
                </c:pt>
                <c:pt idx="30">
                  <c:v>-0.37018524054561047</c:v>
                </c:pt>
                <c:pt idx="31">
                  <c:v>0.25123822324209144</c:v>
                </c:pt>
                <c:pt idx="32">
                  <c:v>-3.8518948435073992</c:v>
                </c:pt>
                <c:pt idx="33">
                  <c:v>-1.6332812234494438</c:v>
                </c:pt>
                <c:pt idx="34">
                  <c:v>1.2325108444137494</c:v>
                </c:pt>
                <c:pt idx="35">
                  <c:v>2.1799277687782417</c:v>
                </c:pt>
                <c:pt idx="36">
                  <c:v>2.4990576862123497</c:v>
                </c:pt>
                <c:pt idx="37">
                  <c:v>-3.3878008541446389</c:v>
                </c:pt>
                <c:pt idx="38">
                  <c:v>-0.90333039306455309</c:v>
                </c:pt>
                <c:pt idx="39">
                  <c:v>1.3814977755136735</c:v>
                </c:pt>
                <c:pt idx="40">
                  <c:v>6.7864384679782335</c:v>
                </c:pt>
                <c:pt idx="41">
                  <c:v>-3.4063059561128526</c:v>
                </c:pt>
                <c:pt idx="42">
                  <c:v>1.4807261151662647</c:v>
                </c:pt>
                <c:pt idx="43">
                  <c:v>-1.4500768554765555</c:v>
                </c:pt>
                <c:pt idx="44">
                  <c:v>0.6611205834683882</c:v>
                </c:pt>
                <c:pt idx="45">
                  <c:v>1.9842581522613985</c:v>
                </c:pt>
                <c:pt idx="46">
                  <c:v>-0.8011652599195429</c:v>
                </c:pt>
                <c:pt idx="47">
                  <c:v>0.63182655007949839</c:v>
                </c:pt>
                <c:pt idx="48">
                  <c:v>-0.42272356285534513</c:v>
                </c:pt>
                <c:pt idx="49">
                  <c:v>0.59053860483552056</c:v>
                </c:pt>
                <c:pt idx="50">
                  <c:v>-0.67389673861668009</c:v>
                </c:pt>
                <c:pt idx="51">
                  <c:v>1.0502809244430387</c:v>
                </c:pt>
                <c:pt idx="52">
                  <c:v>-1.2516862745098039</c:v>
                </c:pt>
                <c:pt idx="53">
                  <c:v>-2.8241201667328233</c:v>
                </c:pt>
                <c:pt idx="54">
                  <c:v>-2.2751307742567861</c:v>
                </c:pt>
                <c:pt idx="55">
                  <c:v>-3.8802406850459481</c:v>
                </c:pt>
                <c:pt idx="56">
                  <c:v>-0.70608349261512127</c:v>
                </c:pt>
                <c:pt idx="57">
                  <c:v>-2.6703298171958285</c:v>
                </c:pt>
                <c:pt idx="58">
                  <c:v>2.6752997484728751</c:v>
                </c:pt>
                <c:pt idx="59">
                  <c:v>0.37345474899421183</c:v>
                </c:pt>
                <c:pt idx="60">
                  <c:v>1.1729959324100767</c:v>
                </c:pt>
                <c:pt idx="61">
                  <c:v>1.3729597246127445</c:v>
                </c:pt>
                <c:pt idx="62">
                  <c:v>-1.5318505770536435</c:v>
                </c:pt>
                <c:pt idx="63">
                  <c:v>-1.675402205375603</c:v>
                </c:pt>
                <c:pt idx="64">
                  <c:v>1.1970922753547151</c:v>
                </c:pt>
                <c:pt idx="65">
                  <c:v>-1.2139723678519021</c:v>
                </c:pt>
                <c:pt idx="66">
                  <c:v>3.0003308938107369</c:v>
                </c:pt>
                <c:pt idx="67">
                  <c:v>1.6788276975361125</c:v>
                </c:pt>
                <c:pt idx="68">
                  <c:v>-2.2007812228533319</c:v>
                </c:pt>
                <c:pt idx="69">
                  <c:v>-3.127983112780675</c:v>
                </c:pt>
                <c:pt idx="70">
                  <c:v>0.77310127742049561</c:v>
                </c:pt>
                <c:pt idx="71">
                  <c:v>0.87145257362580542</c:v>
                </c:pt>
                <c:pt idx="72">
                  <c:v>-2.7913620680696245</c:v>
                </c:pt>
                <c:pt idx="73">
                  <c:v>-2.2281560780123013</c:v>
                </c:pt>
                <c:pt idx="74">
                  <c:v>-1.0753677683692857</c:v>
                </c:pt>
                <c:pt idx="75">
                  <c:v>1.1862636305087821</c:v>
                </c:pt>
                <c:pt idx="76">
                  <c:v>-3.8185307035084652</c:v>
                </c:pt>
                <c:pt idx="77">
                  <c:v>2.9287817494804549</c:v>
                </c:pt>
                <c:pt idx="78">
                  <c:v>-1.0744972477064179</c:v>
                </c:pt>
                <c:pt idx="79">
                  <c:v>0.28656463335496429</c:v>
                </c:pt>
                <c:pt idx="80">
                  <c:v>-0.44457919053780176</c:v>
                </c:pt>
                <c:pt idx="81">
                  <c:v>-4.7578159213203658E-2</c:v>
                </c:pt>
                <c:pt idx="82">
                  <c:v>0.73175867124431238</c:v>
                </c:pt>
                <c:pt idx="83">
                  <c:v>2.5404688766114183</c:v>
                </c:pt>
                <c:pt idx="84">
                  <c:v>1.909535368043092</c:v>
                </c:pt>
                <c:pt idx="85">
                  <c:v>2.1982061195738192</c:v>
                </c:pt>
                <c:pt idx="86">
                  <c:v>-0.4344760399620971</c:v>
                </c:pt>
                <c:pt idx="87">
                  <c:v>-0.73838910505835798</c:v>
                </c:pt>
                <c:pt idx="88">
                  <c:v>0.31911846046672837</c:v>
                </c:pt>
                <c:pt idx="89">
                  <c:v>1.4632845986984775</c:v>
                </c:pt>
                <c:pt idx="90">
                  <c:v>1.3299551718242435</c:v>
                </c:pt>
                <c:pt idx="91">
                  <c:v>-0.89797878225670824</c:v>
                </c:pt>
                <c:pt idx="92">
                  <c:v>2.1308051378019734</c:v>
                </c:pt>
                <c:pt idx="93">
                  <c:v>2.8681698026808835</c:v>
                </c:pt>
                <c:pt idx="94">
                  <c:v>-7.7753074433656949E-2</c:v>
                </c:pt>
                <c:pt idx="95">
                  <c:v>-0.67721723998381966</c:v>
                </c:pt>
                <c:pt idx="96">
                  <c:v>-6.116096448347097E-3</c:v>
                </c:pt>
                <c:pt idx="97">
                  <c:v>6.2468449511400692</c:v>
                </c:pt>
                <c:pt idx="98">
                  <c:v>2.3580999080600638</c:v>
                </c:pt>
                <c:pt idx="99">
                  <c:v>-2.9728340441451588</c:v>
                </c:pt>
                <c:pt idx="100">
                  <c:v>-1.3040640329915876</c:v>
                </c:pt>
                <c:pt idx="101">
                  <c:v>-0.26650331017254203</c:v>
                </c:pt>
                <c:pt idx="102">
                  <c:v>-2.9898217527386577</c:v>
                </c:pt>
                <c:pt idx="103">
                  <c:v>1.4357494880270865</c:v>
                </c:pt>
                <c:pt idx="104">
                  <c:v>0.34962146829811624</c:v>
                </c:pt>
                <c:pt idx="105">
                  <c:v>-0.65713280569845312</c:v>
                </c:pt>
                <c:pt idx="106">
                  <c:v>0.9319696424305205</c:v>
                </c:pt>
                <c:pt idx="107">
                  <c:v>-0.45781403896207756</c:v>
                </c:pt>
                <c:pt idx="108">
                  <c:v>-1.7824362426738478</c:v>
                </c:pt>
                <c:pt idx="109">
                  <c:v>1.7652779461550938</c:v>
                </c:pt>
                <c:pt idx="110">
                  <c:v>-1.1646072050673038</c:v>
                </c:pt>
                <c:pt idx="111">
                  <c:v>-2.3819447149263326</c:v>
                </c:pt>
                <c:pt idx="112">
                  <c:v>-0.66895513283042873</c:v>
                </c:pt>
                <c:pt idx="113">
                  <c:v>-3.1068561056105533</c:v>
                </c:pt>
                <c:pt idx="114">
                  <c:v>-3.6294836837177744</c:v>
                </c:pt>
                <c:pt idx="115">
                  <c:v>-3.7551271186440678</c:v>
                </c:pt>
                <c:pt idx="116">
                  <c:v>-1.2310182618261702</c:v>
                </c:pt>
                <c:pt idx="117">
                  <c:v>-1.8209640040820239</c:v>
                </c:pt>
                <c:pt idx="118">
                  <c:v>0.85778681526257428</c:v>
                </c:pt>
                <c:pt idx="119">
                  <c:v>4.9774074129539327</c:v>
                </c:pt>
                <c:pt idx="120">
                  <c:v>-0.65490659477764512</c:v>
                </c:pt>
                <c:pt idx="121">
                  <c:v>-2.6492972563435848</c:v>
                </c:pt>
                <c:pt idx="122">
                  <c:v>3.1451293749424698</c:v>
                </c:pt>
                <c:pt idx="123">
                  <c:v>-8.4382426405003652E-2</c:v>
                </c:pt>
                <c:pt idx="124">
                  <c:v>-2.5295138497233589</c:v>
                </c:pt>
                <c:pt idx="125">
                  <c:v>-3.1326213762811168</c:v>
                </c:pt>
                <c:pt idx="126">
                  <c:v>-0.19997166462089597</c:v>
                </c:pt>
                <c:pt idx="127">
                  <c:v>1.3790959810874619</c:v>
                </c:pt>
                <c:pt idx="128">
                  <c:v>4.8643947976878659</c:v>
                </c:pt>
                <c:pt idx="129">
                  <c:v>-0.35124165111524608</c:v>
                </c:pt>
                <c:pt idx="130">
                  <c:v>-2.5004988590783492</c:v>
                </c:pt>
                <c:pt idx="131">
                  <c:v>1.3209140350877191</c:v>
                </c:pt>
                <c:pt idx="132">
                  <c:v>-2.4114369208581254</c:v>
                </c:pt>
                <c:pt idx="133">
                  <c:v>-0.91759911373708369</c:v>
                </c:pt>
                <c:pt idx="134">
                  <c:v>-0.94422123300427541</c:v>
                </c:pt>
                <c:pt idx="135">
                  <c:v>-0.62290052621688929</c:v>
                </c:pt>
                <c:pt idx="136">
                  <c:v>1.1501646252717179</c:v>
                </c:pt>
                <c:pt idx="137">
                  <c:v>0.23950317519612779</c:v>
                </c:pt>
                <c:pt idx="138">
                  <c:v>0.13633707980258869</c:v>
                </c:pt>
                <c:pt idx="139">
                  <c:v>1.3908543359048238</c:v>
                </c:pt>
                <c:pt idx="140">
                  <c:v>1.9561970313358861</c:v>
                </c:pt>
                <c:pt idx="141">
                  <c:v>-3.1765420910805671</c:v>
                </c:pt>
                <c:pt idx="142">
                  <c:v>-0.4679461752433936</c:v>
                </c:pt>
                <c:pt idx="143">
                  <c:v>3.0686806331471135</c:v>
                </c:pt>
                <c:pt idx="144">
                  <c:v>0.29241512415349474</c:v>
                </c:pt>
                <c:pt idx="145">
                  <c:v>2.8908215603470136E-3</c:v>
                </c:pt>
                <c:pt idx="146">
                  <c:v>2.1163611026171334</c:v>
                </c:pt>
                <c:pt idx="147">
                  <c:v>-0.49974366197182302</c:v>
                </c:pt>
                <c:pt idx="148">
                  <c:v>-5.0999999999999997E-2</c:v>
                </c:pt>
                <c:pt idx="149">
                  <c:v>-0.75870118489698468</c:v>
                </c:pt>
                <c:pt idx="150">
                  <c:v>-1.0131953513224847</c:v>
                </c:pt>
                <c:pt idx="151">
                  <c:v>1.7650834187573103</c:v>
                </c:pt>
                <c:pt idx="152">
                  <c:v>-0.95192133710147897</c:v>
                </c:pt>
                <c:pt idx="153">
                  <c:v>-1.6998944122627218</c:v>
                </c:pt>
                <c:pt idx="154">
                  <c:v>-0.30461511417179726</c:v>
                </c:pt>
                <c:pt idx="155">
                  <c:v>4.8448389534883809</c:v>
                </c:pt>
                <c:pt idx="156">
                  <c:v>-0.80514245258509087</c:v>
                </c:pt>
                <c:pt idx="157">
                  <c:v>0.61167626527049823</c:v>
                </c:pt>
                <c:pt idx="158">
                  <c:v>-0.45902024965324362</c:v>
                </c:pt>
                <c:pt idx="159">
                  <c:v>3.325343354513008</c:v>
                </c:pt>
                <c:pt idx="160">
                  <c:v>-1.0288776121916423</c:v>
                </c:pt>
                <c:pt idx="161">
                  <c:v>4.7262052291471859</c:v>
                </c:pt>
                <c:pt idx="162">
                  <c:v>1.7167497443804232</c:v>
                </c:pt>
                <c:pt idx="163">
                  <c:v>-2.1336737500996663</c:v>
                </c:pt>
                <c:pt idx="164">
                  <c:v>-2.2774270358306152</c:v>
                </c:pt>
                <c:pt idx="165">
                  <c:v>-4.2520514283334796</c:v>
                </c:pt>
                <c:pt idx="166">
                  <c:v>-1.0716259671390111</c:v>
                </c:pt>
                <c:pt idx="167">
                  <c:v>0.74482712102583326</c:v>
                </c:pt>
                <c:pt idx="168">
                  <c:v>0.54490240480960728</c:v>
                </c:pt>
                <c:pt idx="169">
                  <c:v>-0.55833847219815991</c:v>
                </c:pt>
                <c:pt idx="170">
                  <c:v>-0.29102785515320728</c:v>
                </c:pt>
                <c:pt idx="171">
                  <c:v>0.44153880115173594</c:v>
                </c:pt>
                <c:pt idx="172">
                  <c:v>-2.4596314117034246</c:v>
                </c:pt>
                <c:pt idx="173">
                  <c:v>-1.398596859709982</c:v>
                </c:pt>
                <c:pt idx="174">
                  <c:v>2.8121481514878228</c:v>
                </c:pt>
                <c:pt idx="175">
                  <c:v>-1.3706667601683031</c:v>
                </c:pt>
                <c:pt idx="176">
                  <c:v>1.996074222774928</c:v>
                </c:pt>
                <c:pt idx="177">
                  <c:v>-2.9188066846552833E-2</c:v>
                </c:pt>
                <c:pt idx="178">
                  <c:v>0.14403922728854457</c:v>
                </c:pt>
                <c:pt idx="179">
                  <c:v>1.8463671298306634</c:v>
                </c:pt>
                <c:pt idx="180">
                  <c:v>0.48992355547979061</c:v>
                </c:pt>
                <c:pt idx="181">
                  <c:v>1.0971377521613948</c:v>
                </c:pt>
                <c:pt idx="182">
                  <c:v>-2.4603935813641731</c:v>
                </c:pt>
                <c:pt idx="183">
                  <c:v>-1.0946941358289806</c:v>
                </c:pt>
                <c:pt idx="184">
                  <c:v>2.2526257851813409</c:v>
                </c:pt>
                <c:pt idx="185">
                  <c:v>3.5907400271370418</c:v>
                </c:pt>
                <c:pt idx="186">
                  <c:v>-3.0753458026509648</c:v>
                </c:pt>
                <c:pt idx="187">
                  <c:v>2.1798209145364047</c:v>
                </c:pt>
                <c:pt idx="188">
                  <c:v>-0.23754811024921979</c:v>
                </c:pt>
                <c:pt idx="189">
                  <c:v>-1.6101328042328007</c:v>
                </c:pt>
                <c:pt idx="190">
                  <c:v>-5.0358454820288845</c:v>
                </c:pt>
                <c:pt idx="191">
                  <c:v>0.50088303137427792</c:v>
                </c:pt>
                <c:pt idx="192">
                  <c:v>0.7082335032518936</c:v>
                </c:pt>
                <c:pt idx="193">
                  <c:v>-0.29189934583515442</c:v>
                </c:pt>
                <c:pt idx="194">
                  <c:v>-0.24019853121174237</c:v>
                </c:pt>
                <c:pt idx="195">
                  <c:v>-0.14418868354208636</c:v>
                </c:pt>
                <c:pt idx="196">
                  <c:v>-0.12713237485753962</c:v>
                </c:pt>
                <c:pt idx="197">
                  <c:v>0.21435368014737338</c:v>
                </c:pt>
                <c:pt idx="198">
                  <c:v>-0.82760376202974228</c:v>
                </c:pt>
                <c:pt idx="199">
                  <c:v>0.27723791218479582</c:v>
                </c:pt>
                <c:pt idx="200">
                  <c:v>0.39904200351494246</c:v>
                </c:pt>
                <c:pt idx="201">
                  <c:v>-1.0644482155353394</c:v>
                </c:pt>
                <c:pt idx="202">
                  <c:v>-1.6053462048246001</c:v>
                </c:pt>
                <c:pt idx="203">
                  <c:v>-0.14017544426495163</c:v>
                </c:pt>
                <c:pt idx="204">
                  <c:v>-0.58965598670617658</c:v>
                </c:pt>
                <c:pt idx="205">
                  <c:v>-0.92789543073867931</c:v>
                </c:pt>
                <c:pt idx="206">
                  <c:v>1.6607250683184636</c:v>
                </c:pt>
                <c:pt idx="207">
                  <c:v>0.2446685233276496</c:v>
                </c:pt>
                <c:pt idx="208">
                  <c:v>1.0920828854566638</c:v>
                </c:pt>
                <c:pt idx="209">
                  <c:v>1.1571052956751946</c:v>
                </c:pt>
                <c:pt idx="210">
                  <c:v>-0.86343229856993775</c:v>
                </c:pt>
                <c:pt idx="211">
                  <c:v>-0.57993572433191498</c:v>
                </c:pt>
                <c:pt idx="212">
                  <c:v>-3.5491207917296583E-2</c:v>
                </c:pt>
                <c:pt idx="213">
                  <c:v>-1.661239929328614</c:v>
                </c:pt>
                <c:pt idx="214">
                  <c:v>-1.0505213214830773</c:v>
                </c:pt>
                <c:pt idx="215">
                  <c:v>-6.3299999999999995E-2</c:v>
                </c:pt>
                <c:pt idx="216">
                  <c:v>-2.1846792093571574</c:v>
                </c:pt>
                <c:pt idx="217">
                  <c:v>2.8920717924965342</c:v>
                </c:pt>
                <c:pt idx="218">
                  <c:v>6.7029407773978598</c:v>
                </c:pt>
                <c:pt idx="219">
                  <c:v>-1.7408605090173492</c:v>
                </c:pt>
                <c:pt idx="220">
                  <c:v>-0.29522195937259321</c:v>
                </c:pt>
                <c:pt idx="221">
                  <c:v>1.4140632302405536</c:v>
                </c:pt>
                <c:pt idx="222">
                  <c:v>1.3584824246528915</c:v>
                </c:pt>
                <c:pt idx="223">
                  <c:v>3.3161343906510847</c:v>
                </c:pt>
                <c:pt idx="224">
                  <c:v>2.2609936213161044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6-461C-A8BB-09EF9706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917743"/>
        <c:axId val="216918575"/>
      </c:lineChart>
      <c:catAx>
        <c:axId val="21691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8575"/>
        <c:crosses val="autoZero"/>
        <c:auto val="1"/>
        <c:lblAlgn val="ctr"/>
        <c:lblOffset val="100"/>
        <c:noMultiLvlLbl val="0"/>
      </c:catAx>
      <c:valAx>
        <c:axId val="21691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Weekly'!$H$1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Weekly'!$H$2:$H$52</c:f>
              <c:numCache>
                <c:formatCode>General</c:formatCode>
                <c:ptCount val="51"/>
                <c:pt idx="1">
                  <c:v>0.36966910107295436</c:v>
                </c:pt>
                <c:pt idx="2">
                  <c:v>0</c:v>
                </c:pt>
                <c:pt idx="3">
                  <c:v>6.9349622709306544</c:v>
                </c:pt>
                <c:pt idx="4">
                  <c:v>0.45362903225805301</c:v>
                </c:pt>
                <c:pt idx="5">
                  <c:v>1.2962033784913867</c:v>
                </c:pt>
                <c:pt idx="6">
                  <c:v>-2.8316684553785154</c:v>
                </c:pt>
                <c:pt idx="7">
                  <c:v>0.94307561597280454</c:v>
                </c:pt>
                <c:pt idx="8">
                  <c:v>3.7791431697668627</c:v>
                </c:pt>
                <c:pt idx="9">
                  <c:v>2.0275750202757501</c:v>
                </c:pt>
                <c:pt idx="10">
                  <c:v>1.3513513513513513</c:v>
                </c:pt>
                <c:pt idx="11">
                  <c:v>-6.117647058823529</c:v>
                </c:pt>
                <c:pt idx="12">
                  <c:v>-4.4778613199665758</c:v>
                </c:pt>
                <c:pt idx="13">
                  <c:v>1.0932307154101801</c:v>
                </c:pt>
                <c:pt idx="14">
                  <c:v>-1.7994636214205537</c:v>
                </c:pt>
                <c:pt idx="15">
                  <c:v>-1.0747951722315054</c:v>
                </c:pt>
                <c:pt idx="16">
                  <c:v>-2.9299136165286392</c:v>
                </c:pt>
                <c:pt idx="17">
                  <c:v>-1.1192660550458757</c:v>
                </c:pt>
                <c:pt idx="18">
                  <c:v>7.7287066246056755</c:v>
                </c:pt>
                <c:pt idx="19">
                  <c:v>-0.74067694427697095</c:v>
                </c:pt>
                <c:pt idx="20">
                  <c:v>1.5010845986984775</c:v>
                </c:pt>
                <c:pt idx="21">
                  <c:v>2.6756710548811724</c:v>
                </c:pt>
                <c:pt idx="22">
                  <c:v>8.6670551994005631</c:v>
                </c:pt>
                <c:pt idx="23">
                  <c:v>-2.0839718050873461</c:v>
                </c:pt>
                <c:pt idx="24">
                  <c:v>-1.1737089201877935</c:v>
                </c:pt>
                <c:pt idx="25">
                  <c:v>-6.9754552652414814</c:v>
                </c:pt>
                <c:pt idx="26">
                  <c:v>-9.8816920588986417</c:v>
                </c:pt>
                <c:pt idx="27">
                  <c:v>5.8745749905553506</c:v>
                </c:pt>
                <c:pt idx="28">
                  <c:v>-4.3175735950044682</c:v>
                </c:pt>
                <c:pt idx="29">
                  <c:v>0.98825284355772303</c:v>
                </c:pt>
                <c:pt idx="30">
                  <c:v>-0.85856720827178301</c:v>
                </c:pt>
                <c:pt idx="31">
                  <c:v>0.42834528354594548</c:v>
                </c:pt>
                <c:pt idx="32">
                  <c:v>4.8585999072786361</c:v>
                </c:pt>
                <c:pt idx="33">
                  <c:v>0.12379520735696024</c:v>
                </c:pt>
                <c:pt idx="34">
                  <c:v>1.2099266978715928</c:v>
                </c:pt>
                <c:pt idx="35">
                  <c:v>7.5305410122164016</c:v>
                </c:pt>
                <c:pt idx="36">
                  <c:v>-6.6542238091373855</c:v>
                </c:pt>
                <c:pt idx="37">
                  <c:v>-0.36512214204990401</c:v>
                </c:pt>
                <c:pt idx="38">
                  <c:v>-1.7712241514701994</c:v>
                </c:pt>
                <c:pt idx="39">
                  <c:v>4.2281044590513535</c:v>
                </c:pt>
                <c:pt idx="40">
                  <c:v>-0.74143514573036007</c:v>
                </c:pt>
                <c:pt idx="41">
                  <c:v>4.0439598179788705</c:v>
                </c:pt>
                <c:pt idx="42">
                  <c:v>-1.7329592341970623</c:v>
                </c:pt>
                <c:pt idx="43">
                  <c:v>-3.9469264360094054</c:v>
                </c:pt>
                <c:pt idx="44">
                  <c:v>-0.83930757125370781</c:v>
                </c:pt>
                <c:pt idx="45">
                  <c:v>-1.7633574325515782</c:v>
                </c:pt>
                <c:pt idx="46">
                  <c:v>0.22437623406928736</c:v>
                </c:pt>
                <c:pt idx="47">
                  <c:v>1.8715859228082621</c:v>
                </c:pt>
                <c:pt idx="48">
                  <c:v>-3.0502812939521644</c:v>
                </c:pt>
                <c:pt idx="49">
                  <c:v>5.5399401577658809</c:v>
                </c:pt>
                <c:pt idx="50">
                  <c:v>6.4003436426116842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4524-9F33-CF4B8A3B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36064"/>
        <c:axId val="571238560"/>
      </c:lineChart>
      <c:catAx>
        <c:axId val="5712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8560"/>
        <c:crosses val="autoZero"/>
        <c:auto val="1"/>
        <c:lblAlgn val="ctr"/>
        <c:lblOffset val="100"/>
        <c:noMultiLvlLbl val="0"/>
      </c:catAx>
      <c:valAx>
        <c:axId val="5712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Weekly'!$I$1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Weekly'!$I$2:$I$52</c:f>
              <c:numCache>
                <c:formatCode>General</c:formatCode>
                <c:ptCount val="51"/>
                <c:pt idx="1">
                  <c:v>0.33426910107295438</c:v>
                </c:pt>
                <c:pt idx="2">
                  <c:v>-3.5400000000000001E-2</c:v>
                </c:pt>
                <c:pt idx="3">
                  <c:v>6.8994622709306546</c:v>
                </c:pt>
                <c:pt idx="4">
                  <c:v>0.41862903225805304</c:v>
                </c:pt>
                <c:pt idx="5">
                  <c:v>1.2606033784913866</c:v>
                </c:pt>
                <c:pt idx="6">
                  <c:v>-2.8679684553785156</c:v>
                </c:pt>
                <c:pt idx="7">
                  <c:v>0.90667561597280455</c:v>
                </c:pt>
                <c:pt idx="8">
                  <c:v>3.7431431697668627</c:v>
                </c:pt>
                <c:pt idx="9">
                  <c:v>1.9916750202757501</c:v>
                </c:pt>
                <c:pt idx="10">
                  <c:v>1.3140513513513512</c:v>
                </c:pt>
                <c:pt idx="11">
                  <c:v>-6.1552470588235293</c:v>
                </c:pt>
                <c:pt idx="12">
                  <c:v>-4.5164613199665755</c:v>
                </c:pt>
                <c:pt idx="13">
                  <c:v>1.05573071541018</c:v>
                </c:pt>
                <c:pt idx="14">
                  <c:v>-1.8366636214205536</c:v>
                </c:pt>
                <c:pt idx="15">
                  <c:v>-1.1121951722315055</c:v>
                </c:pt>
                <c:pt idx="16">
                  <c:v>-2.9679136165286391</c:v>
                </c:pt>
                <c:pt idx="17">
                  <c:v>-1.1575660550458757</c:v>
                </c:pt>
                <c:pt idx="18">
                  <c:v>7.6910066246056754</c:v>
                </c:pt>
                <c:pt idx="19">
                  <c:v>-0.77857694427697099</c:v>
                </c:pt>
                <c:pt idx="20">
                  <c:v>1.4627845986984775</c:v>
                </c:pt>
                <c:pt idx="21">
                  <c:v>2.6358710548811723</c:v>
                </c:pt>
                <c:pt idx="22">
                  <c:v>8.6271551994005637</c:v>
                </c:pt>
                <c:pt idx="23">
                  <c:v>-2.1237718050873462</c:v>
                </c:pt>
                <c:pt idx="24">
                  <c:v>-1.2138089201877935</c:v>
                </c:pt>
                <c:pt idx="25">
                  <c:v>-7.021755265241481</c:v>
                </c:pt>
                <c:pt idx="26">
                  <c:v>-9.9306920588986412</c:v>
                </c:pt>
                <c:pt idx="27">
                  <c:v>5.8253749905553507</c:v>
                </c:pt>
                <c:pt idx="28">
                  <c:v>-4.3663735950044682</c:v>
                </c:pt>
                <c:pt idx="29">
                  <c:v>0.93845284355772307</c:v>
                </c:pt>
                <c:pt idx="30">
                  <c:v>-0.90856720827178306</c:v>
                </c:pt>
                <c:pt idx="31">
                  <c:v>0.37714528354594545</c:v>
                </c:pt>
                <c:pt idx="32">
                  <c:v>4.8074999072786362</c:v>
                </c:pt>
                <c:pt idx="33">
                  <c:v>7.2495207356960245E-2</c:v>
                </c:pt>
                <c:pt idx="34">
                  <c:v>1.1582266978715927</c:v>
                </c:pt>
                <c:pt idx="35">
                  <c:v>7.4782410122164018</c:v>
                </c:pt>
                <c:pt idx="36">
                  <c:v>-6.7087238091373855</c:v>
                </c:pt>
                <c:pt idx="37">
                  <c:v>-0.421122142049904</c:v>
                </c:pt>
                <c:pt idx="38">
                  <c:v>-1.8270241514701995</c:v>
                </c:pt>
                <c:pt idx="39">
                  <c:v>4.1726044590513531</c:v>
                </c:pt>
                <c:pt idx="40">
                  <c:v>-0.79693514573036006</c:v>
                </c:pt>
                <c:pt idx="41">
                  <c:v>3.9880598179788707</c:v>
                </c:pt>
                <c:pt idx="42">
                  <c:v>-1.7892592341970623</c:v>
                </c:pt>
                <c:pt idx="43">
                  <c:v>-4.003326436009405</c:v>
                </c:pt>
                <c:pt idx="44">
                  <c:v>-0.89700757125370778</c:v>
                </c:pt>
                <c:pt idx="45">
                  <c:v>-1.8223574325515781</c:v>
                </c:pt>
                <c:pt idx="46">
                  <c:v>0.16347623406928735</c:v>
                </c:pt>
                <c:pt idx="47">
                  <c:v>1.8103859228082622</c:v>
                </c:pt>
                <c:pt idx="48">
                  <c:v>-3.1135812939521643</c:v>
                </c:pt>
                <c:pt idx="49">
                  <c:v>5.4761401577658813</c:v>
                </c:pt>
                <c:pt idx="50">
                  <c:v>6.3358436426116844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7-4C8E-B582-E4E4ADD9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912"/>
        <c:axId val="1065801088"/>
      </c:lineChart>
      <c:catAx>
        <c:axId val="106580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01088"/>
        <c:crosses val="autoZero"/>
        <c:auto val="1"/>
        <c:lblAlgn val="ctr"/>
        <c:lblOffset val="100"/>
        <c:noMultiLvlLbl val="0"/>
      </c:catAx>
      <c:valAx>
        <c:axId val="1065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Daily'!$J$1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'Near Daily'!$J$2:$J$227</c:f>
              <c:numCache>
                <c:formatCode>General</c:formatCode>
                <c:ptCount val="226"/>
                <c:pt idx="1">
                  <c:v>-0.44312955319530883</c:v>
                </c:pt>
                <c:pt idx="2">
                  <c:v>0.31952162831176467</c:v>
                </c:pt>
                <c:pt idx="3">
                  <c:v>0.50769663863303771</c:v>
                </c:pt>
                <c:pt idx="4">
                  <c:v>-0.29153289083562794</c:v>
                </c:pt>
                <c:pt idx="5">
                  <c:v>0.47849363611622697</c:v>
                </c:pt>
                <c:pt idx="6">
                  <c:v>-0.72738898523503237</c:v>
                </c:pt>
                <c:pt idx="7">
                  <c:v>2.3101383720244895E-2</c:v>
                </c:pt>
                <c:pt idx="8">
                  <c:v>0.7293458511629537</c:v>
                </c:pt>
                <c:pt idx="9">
                  <c:v>3.4068416988615149</c:v>
                </c:pt>
                <c:pt idx="10">
                  <c:v>0.77061844834887072</c:v>
                </c:pt>
                <c:pt idx="11">
                  <c:v>0.50781227548679153</c:v>
                </c:pt>
                <c:pt idx="12">
                  <c:v>-0.36683389441258729</c:v>
                </c:pt>
                <c:pt idx="13">
                  <c:v>0.17065189670343628</c:v>
                </c:pt>
                <c:pt idx="14">
                  <c:v>-1.7331198699529899</c:v>
                </c:pt>
                <c:pt idx="15">
                  <c:v>-0.68456998536820857</c:v>
                </c:pt>
                <c:pt idx="16">
                  <c:v>0.86822622718180376</c:v>
                </c:pt>
                <c:pt idx="17">
                  <c:v>0.28936969833992349</c:v>
                </c:pt>
                <c:pt idx="18">
                  <c:v>-0.23895560596586826</c:v>
                </c:pt>
                <c:pt idx="19">
                  <c:v>0.64972673338228504</c:v>
                </c:pt>
                <c:pt idx="20">
                  <c:v>-0.53923434172959417</c:v>
                </c:pt>
                <c:pt idx="21">
                  <c:v>2.4332042538372321E-2</c:v>
                </c:pt>
                <c:pt idx="22">
                  <c:v>0.31695762407599543</c:v>
                </c:pt>
                <c:pt idx="23">
                  <c:v>-2.1525178722753475</c:v>
                </c:pt>
                <c:pt idx="24">
                  <c:v>0.41640814134109239</c:v>
                </c:pt>
                <c:pt idx="25">
                  <c:v>1.9534100618605483</c:v>
                </c:pt>
                <c:pt idx="26">
                  <c:v>6.948249874821491E-2</c:v>
                </c:pt>
                <c:pt idx="27">
                  <c:v>0.3668586851985372</c:v>
                </c:pt>
                <c:pt idx="28">
                  <c:v>1.8354426650954172</c:v>
                </c:pt>
                <c:pt idx="29">
                  <c:v>-1.273906567446794</c:v>
                </c:pt>
                <c:pt idx="30">
                  <c:v>-0.19179792277644397</c:v>
                </c:pt>
                <c:pt idx="31">
                  <c:v>7.5956929055612743E-2</c:v>
                </c:pt>
                <c:pt idx="32">
                  <c:v>-1.9018293274466986</c:v>
                </c:pt>
                <c:pt idx="33">
                  <c:v>-0.81990632149595732</c:v>
                </c:pt>
                <c:pt idx="34">
                  <c:v>0.68557389082740172</c:v>
                </c:pt>
                <c:pt idx="35">
                  <c:v>1.0395159164981174</c:v>
                </c:pt>
                <c:pt idx="36">
                  <c:v>1.2867356068645099</c:v>
                </c:pt>
                <c:pt idx="37">
                  <c:v>-1.7049967818379173</c:v>
                </c:pt>
                <c:pt idx="38">
                  <c:v>-0.4316755972523566</c:v>
                </c:pt>
                <c:pt idx="39">
                  <c:v>0.8752735287773461</c:v>
                </c:pt>
                <c:pt idx="40">
                  <c:v>0.75180385451263754</c:v>
                </c:pt>
                <c:pt idx="41">
                  <c:v>0.53620648009396066</c:v>
                </c:pt>
                <c:pt idx="42">
                  <c:v>0.69133196276748832</c:v>
                </c:pt>
                <c:pt idx="43">
                  <c:v>-0.61377984061960322</c:v>
                </c:pt>
                <c:pt idx="44">
                  <c:v>0.35219496865750982</c:v>
                </c:pt>
                <c:pt idx="45">
                  <c:v>0.93637378260450899</c:v>
                </c:pt>
                <c:pt idx="46">
                  <c:v>-0.34665407460314329</c:v>
                </c:pt>
                <c:pt idx="47">
                  <c:v>0.32125754492950281</c:v>
                </c:pt>
                <c:pt idx="48">
                  <c:v>-0.15873844725885425</c:v>
                </c:pt>
                <c:pt idx="49">
                  <c:v>0.18256365950452777</c:v>
                </c:pt>
                <c:pt idx="50">
                  <c:v>-0.41661445613448878</c:v>
                </c:pt>
                <c:pt idx="51">
                  <c:v>0.63288291786289097</c:v>
                </c:pt>
                <c:pt idx="52">
                  <c:v>-2.5550273058318931E-2</c:v>
                </c:pt>
                <c:pt idx="53">
                  <c:v>-0.70289223674885859</c:v>
                </c:pt>
                <c:pt idx="54">
                  <c:v>-1.3525854192164279</c:v>
                </c:pt>
                <c:pt idx="55">
                  <c:v>-1.105594159241944</c:v>
                </c:pt>
                <c:pt idx="56">
                  <c:v>-1.5738033460908927</c:v>
                </c:pt>
                <c:pt idx="57">
                  <c:v>-0.4251660019252721</c:v>
                </c:pt>
                <c:pt idx="58">
                  <c:v>-1.5902345716865902</c:v>
                </c:pt>
                <c:pt idx="59">
                  <c:v>1.1140465564410751</c:v>
                </c:pt>
                <c:pt idx="60">
                  <c:v>0.34323011324991065</c:v>
                </c:pt>
                <c:pt idx="61">
                  <c:v>0.68678229719251049</c:v>
                </c:pt>
                <c:pt idx="62">
                  <c:v>0.64238531142789213</c:v>
                </c:pt>
                <c:pt idx="63">
                  <c:v>-0.73057140352959016</c:v>
                </c:pt>
                <c:pt idx="64">
                  <c:v>-0.83936193085785293</c:v>
                </c:pt>
                <c:pt idx="65">
                  <c:v>0.1984529979822503</c:v>
                </c:pt>
                <c:pt idx="66">
                  <c:v>-9.2037323612238361E-2</c:v>
                </c:pt>
                <c:pt idx="67">
                  <c:v>1.4672431648569428</c:v>
                </c:pt>
                <c:pt idx="68">
                  <c:v>0.96975660647484496</c:v>
                </c:pt>
                <c:pt idx="69">
                  <c:v>-1.1028710659610881</c:v>
                </c:pt>
                <c:pt idx="70">
                  <c:v>-1.6835977635580721</c:v>
                </c:pt>
                <c:pt idx="71">
                  <c:v>0.39153636725173929</c:v>
                </c:pt>
                <c:pt idx="72">
                  <c:v>0.53093594681421608</c:v>
                </c:pt>
                <c:pt idx="73">
                  <c:v>-1.439081102034141</c:v>
                </c:pt>
                <c:pt idx="74">
                  <c:v>-1.0889931154967567</c:v>
                </c:pt>
                <c:pt idx="75">
                  <c:v>-0.44176092457577515</c:v>
                </c:pt>
                <c:pt idx="76">
                  <c:v>0.49014164822989781</c:v>
                </c:pt>
                <c:pt idx="77">
                  <c:v>-1.8570945000092107</c:v>
                </c:pt>
                <c:pt idx="78">
                  <c:v>1.2794094211985663</c:v>
                </c:pt>
                <c:pt idx="79">
                  <c:v>-0.29622358336314175</c:v>
                </c:pt>
                <c:pt idx="80">
                  <c:v>-0.24751184840493504</c:v>
                </c:pt>
                <c:pt idx="81">
                  <c:v>-6.0173017966669795E-2</c:v>
                </c:pt>
                <c:pt idx="82">
                  <c:v>0.13745258545333966</c:v>
                </c:pt>
                <c:pt idx="83">
                  <c:v>0.11856750369742278</c:v>
                </c:pt>
                <c:pt idx="84">
                  <c:v>1.3028892346124876</c:v>
                </c:pt>
                <c:pt idx="85">
                  <c:v>0.99206602360800833</c:v>
                </c:pt>
                <c:pt idx="86">
                  <c:v>1.1071838896643327</c:v>
                </c:pt>
                <c:pt idx="87">
                  <c:v>-0.21100357699700995</c:v>
                </c:pt>
                <c:pt idx="88">
                  <c:v>-0.31871300064357194</c:v>
                </c:pt>
                <c:pt idx="89">
                  <c:v>5.0211847932984686E-2</c:v>
                </c:pt>
                <c:pt idx="90">
                  <c:v>0.95411281310388707</c:v>
                </c:pt>
                <c:pt idx="91">
                  <c:v>0.61874387465038971</c:v>
                </c:pt>
                <c:pt idx="92">
                  <c:v>-0.63554763530422065</c:v>
                </c:pt>
                <c:pt idx="93">
                  <c:v>1.0403781242436254</c:v>
                </c:pt>
                <c:pt idx="94">
                  <c:v>1.4648298460542739</c:v>
                </c:pt>
                <c:pt idx="95">
                  <c:v>-2.4123787257430258E-3</c:v>
                </c:pt>
                <c:pt idx="96">
                  <c:v>-0.47188784598394035</c:v>
                </c:pt>
                <c:pt idx="97">
                  <c:v>0.11846329241997081</c:v>
                </c:pt>
                <c:pt idx="98">
                  <c:v>3.0438486956494772</c:v>
                </c:pt>
                <c:pt idx="99">
                  <c:v>1.1737172301683976</c:v>
                </c:pt>
                <c:pt idx="100">
                  <c:v>-1.4115043297943886</c:v>
                </c:pt>
                <c:pt idx="101">
                  <c:v>-0.74533484025597752</c:v>
                </c:pt>
                <c:pt idx="102">
                  <c:v>1.5036333784703568E-2</c:v>
                </c:pt>
                <c:pt idx="103">
                  <c:v>-1.7044935082848107</c:v>
                </c:pt>
                <c:pt idx="104">
                  <c:v>0.89852304473913214</c:v>
                </c:pt>
                <c:pt idx="105">
                  <c:v>0.22834883569613829</c:v>
                </c:pt>
                <c:pt idx="106">
                  <c:v>-0.40354458507253654</c:v>
                </c:pt>
                <c:pt idx="107">
                  <c:v>0.55672762613579008</c:v>
                </c:pt>
                <c:pt idx="108">
                  <c:v>-0.34356198884420441</c:v>
                </c:pt>
                <c:pt idx="109">
                  <c:v>-0.95851495919142715</c:v>
                </c:pt>
                <c:pt idx="110">
                  <c:v>0.63264896102260815</c:v>
                </c:pt>
                <c:pt idx="111">
                  <c:v>-0.25703589983488989</c:v>
                </c:pt>
                <c:pt idx="112">
                  <c:v>-1.129410931968853</c:v>
                </c:pt>
                <c:pt idx="113">
                  <c:v>-0.36382914650962622</c:v>
                </c:pt>
                <c:pt idx="114">
                  <c:v>-1.4131502181344151</c:v>
                </c:pt>
                <c:pt idx="115">
                  <c:v>-1.8112163134313388</c:v>
                </c:pt>
                <c:pt idx="116">
                  <c:v>-1.8614445227098713</c:v>
                </c:pt>
                <c:pt idx="117">
                  <c:v>-0.63151309400213484</c:v>
                </c:pt>
                <c:pt idx="118">
                  <c:v>-0.95609832183920329</c:v>
                </c:pt>
                <c:pt idx="119">
                  <c:v>0.45768342638116322</c:v>
                </c:pt>
                <c:pt idx="120">
                  <c:v>2.4315328047145788</c:v>
                </c:pt>
                <c:pt idx="121">
                  <c:v>-0.3685172720153812</c:v>
                </c:pt>
                <c:pt idx="122">
                  <c:v>-1.3045311562218671</c:v>
                </c:pt>
                <c:pt idx="123">
                  <c:v>1.6184388457533967</c:v>
                </c:pt>
                <c:pt idx="124">
                  <c:v>-2.4101128882930721E-2</c:v>
                </c:pt>
                <c:pt idx="125">
                  <c:v>-1.2386898864330398</c:v>
                </c:pt>
                <c:pt idx="126">
                  <c:v>-1.5319115828178291</c:v>
                </c:pt>
                <c:pt idx="127">
                  <c:v>-0.15963279148601095</c:v>
                </c:pt>
                <c:pt idx="128">
                  <c:v>0.27555548971413452</c:v>
                </c:pt>
                <c:pt idx="129">
                  <c:v>2.4474556124627149</c:v>
                </c:pt>
                <c:pt idx="130">
                  <c:v>1.2258926043340004</c:v>
                </c:pt>
                <c:pt idx="131">
                  <c:v>-2.2556177256433716</c:v>
                </c:pt>
                <c:pt idx="132">
                  <c:v>0.25615393133420072</c:v>
                </c:pt>
                <c:pt idx="133">
                  <c:v>-1.2808936116854017</c:v>
                </c:pt>
                <c:pt idx="134">
                  <c:v>-0.22330362495798128</c:v>
                </c:pt>
                <c:pt idx="135">
                  <c:v>-0.14080787204352549</c:v>
                </c:pt>
                <c:pt idx="136">
                  <c:v>-0.26636851884044843</c:v>
                </c:pt>
                <c:pt idx="137">
                  <c:v>0.52653708475977468</c:v>
                </c:pt>
                <c:pt idx="138">
                  <c:v>7.6012471816111525E-3</c:v>
                </c:pt>
                <c:pt idx="139">
                  <c:v>6.3043218378734445E-2</c:v>
                </c:pt>
                <c:pt idx="140">
                  <c:v>0.80508761298288511</c:v>
                </c:pt>
                <c:pt idx="141">
                  <c:v>0.9271172794377659</c:v>
                </c:pt>
                <c:pt idx="142">
                  <c:v>-1.7954136175290281</c:v>
                </c:pt>
                <c:pt idx="143">
                  <c:v>0.11791413470368513</c:v>
                </c:pt>
                <c:pt idx="144">
                  <c:v>1.5941286009416282</c:v>
                </c:pt>
                <c:pt idx="145">
                  <c:v>4.6173922602677282E-2</c:v>
                </c:pt>
                <c:pt idx="146">
                  <c:v>-9.2003573020032481E-2</c:v>
                </c:pt>
                <c:pt idx="147">
                  <c:v>1.1237531193568662</c:v>
                </c:pt>
                <c:pt idx="148">
                  <c:v>4.0148482689109151E-2</c:v>
                </c:pt>
                <c:pt idx="149">
                  <c:v>-0.21215424157753138</c:v>
                </c:pt>
                <c:pt idx="150">
                  <c:v>-0.53153496233844533</c:v>
                </c:pt>
                <c:pt idx="151">
                  <c:v>-0.59853248802019088</c:v>
                </c:pt>
                <c:pt idx="152">
                  <c:v>0.57672202508813197</c:v>
                </c:pt>
                <c:pt idx="153">
                  <c:v>-0.25883133268027042</c:v>
                </c:pt>
                <c:pt idx="154">
                  <c:v>-0.75585188124996727</c:v>
                </c:pt>
                <c:pt idx="155">
                  <c:v>-0.18696260543509838</c:v>
                </c:pt>
                <c:pt idx="156">
                  <c:v>2.3143357830885671</c:v>
                </c:pt>
                <c:pt idx="157">
                  <c:v>-7.2939545502328229E-2</c:v>
                </c:pt>
                <c:pt idx="158">
                  <c:v>2.1912281464114773E-2</c:v>
                </c:pt>
                <c:pt idx="159">
                  <c:v>-0.18481709605085198</c:v>
                </c:pt>
                <c:pt idx="160">
                  <c:v>1.7450670530971133</c:v>
                </c:pt>
                <c:pt idx="161">
                  <c:v>-0.48865873636838497</c:v>
                </c:pt>
                <c:pt idx="162">
                  <c:v>2.2932551340995819</c:v>
                </c:pt>
                <c:pt idx="163">
                  <c:v>0.87472085145154155</c:v>
                </c:pt>
                <c:pt idx="164">
                  <c:v>-1.068436696393932</c:v>
                </c:pt>
                <c:pt idx="165">
                  <c:v>-1.07159037678689</c:v>
                </c:pt>
                <c:pt idx="166">
                  <c:v>-2.3098099522113533</c:v>
                </c:pt>
                <c:pt idx="167">
                  <c:v>-0.44168353678971756</c:v>
                </c:pt>
                <c:pt idx="168">
                  <c:v>0.36079969167816855</c:v>
                </c:pt>
                <c:pt idx="169">
                  <c:v>0.34820028928864771</c:v>
                </c:pt>
                <c:pt idx="170">
                  <c:v>-0.34517081534978694</c:v>
                </c:pt>
                <c:pt idx="171">
                  <c:v>-0.20905536821905332</c:v>
                </c:pt>
                <c:pt idx="172">
                  <c:v>0.24973140152892109</c:v>
                </c:pt>
                <c:pt idx="173">
                  <c:v>-1.2207699595133361</c:v>
                </c:pt>
                <c:pt idx="174">
                  <c:v>-0.46454132175189511</c:v>
                </c:pt>
                <c:pt idx="175">
                  <c:v>1.3493063515296415</c:v>
                </c:pt>
                <c:pt idx="176">
                  <c:v>-0.62146515927565094</c:v>
                </c:pt>
                <c:pt idx="177">
                  <c:v>1.0428912647223227</c:v>
                </c:pt>
                <c:pt idx="178">
                  <c:v>-4.4545106978824828E-2</c:v>
                </c:pt>
                <c:pt idx="179">
                  <c:v>0.13548155692039243</c:v>
                </c:pt>
                <c:pt idx="180">
                  <c:v>0.86314670038682373</c:v>
                </c:pt>
                <c:pt idx="181">
                  <c:v>0.27957891123689743</c:v>
                </c:pt>
                <c:pt idx="182">
                  <c:v>0.34451879890359444</c:v>
                </c:pt>
                <c:pt idx="183">
                  <c:v>-1.1974772630024897</c:v>
                </c:pt>
                <c:pt idx="184">
                  <c:v>-0.39731607183023948</c:v>
                </c:pt>
                <c:pt idx="185">
                  <c:v>1.1629177434546458</c:v>
                </c:pt>
                <c:pt idx="186">
                  <c:v>1.7074466537151132</c:v>
                </c:pt>
                <c:pt idx="187">
                  <c:v>-0.73468269455337243</c:v>
                </c:pt>
                <c:pt idx="188">
                  <c:v>-0.4333452265905971</c:v>
                </c:pt>
                <c:pt idx="189">
                  <c:v>0.57550789670221236</c:v>
                </c:pt>
                <c:pt idx="190">
                  <c:v>-0.8522083915806965</c:v>
                </c:pt>
                <c:pt idx="191">
                  <c:v>-2.5142004565712748</c:v>
                </c:pt>
                <c:pt idx="192">
                  <c:v>0.29139376675757739</c:v>
                </c:pt>
                <c:pt idx="193">
                  <c:v>0.33687179046347021</c:v>
                </c:pt>
                <c:pt idx="194">
                  <c:v>-0.13999481504429917</c:v>
                </c:pt>
                <c:pt idx="195">
                  <c:v>-0.18355493049654897</c:v>
                </c:pt>
                <c:pt idx="196">
                  <c:v>-9.3025170378202932E-2</c:v>
                </c:pt>
                <c:pt idx="197">
                  <c:v>-4.9908691996707381E-2</c:v>
                </c:pt>
                <c:pt idx="198">
                  <c:v>4.0964745414560161E-2</c:v>
                </c:pt>
                <c:pt idx="199">
                  <c:v>-0.3624127469221548</c:v>
                </c:pt>
                <c:pt idx="200">
                  <c:v>4.123956071198711E-2</c:v>
                </c:pt>
                <c:pt idx="201">
                  <c:v>0.24596978904891814</c:v>
                </c:pt>
                <c:pt idx="202">
                  <c:v>-0.47546156085346958</c:v>
                </c:pt>
                <c:pt idx="203">
                  <c:v>-0.83411059987505987</c:v>
                </c:pt>
                <c:pt idx="204">
                  <c:v>-6.0524384542332624E-2</c:v>
                </c:pt>
                <c:pt idx="205">
                  <c:v>-0.44781170899986139</c:v>
                </c:pt>
                <c:pt idx="206">
                  <c:v>-0.55074690828157535</c:v>
                </c:pt>
                <c:pt idx="207">
                  <c:v>0.94948161058965563</c:v>
                </c:pt>
                <c:pt idx="208">
                  <c:v>0.22389870709731388</c:v>
                </c:pt>
                <c:pt idx="209">
                  <c:v>0.62534299167659269</c:v>
                </c:pt>
                <c:pt idx="210">
                  <c:v>0.32793900920618435</c:v>
                </c:pt>
                <c:pt idx="211">
                  <c:v>-0.52452664538764793</c:v>
                </c:pt>
                <c:pt idx="212">
                  <c:v>-0.26681177990452482</c:v>
                </c:pt>
                <c:pt idx="213">
                  <c:v>0.22892822676221028</c:v>
                </c:pt>
                <c:pt idx="214">
                  <c:v>-0.85812824324286785</c:v>
                </c:pt>
                <c:pt idx="215">
                  <c:v>-0.54756922178469225</c:v>
                </c:pt>
                <c:pt idx="216">
                  <c:v>6.7642426196845157E-2</c:v>
                </c:pt>
                <c:pt idx="217">
                  <c:v>-1.1760286013253896</c:v>
                </c:pt>
                <c:pt idx="218">
                  <c:v>1.5084583978425334</c:v>
                </c:pt>
                <c:pt idx="219">
                  <c:v>3.1689870170372885</c:v>
                </c:pt>
                <c:pt idx="220">
                  <c:v>-0.86887996151233549</c:v>
                </c:pt>
                <c:pt idx="221">
                  <c:v>-0.13803849111135019</c:v>
                </c:pt>
                <c:pt idx="222">
                  <c:v>0.64283144940729864</c:v>
                </c:pt>
                <c:pt idx="223">
                  <c:v>0.57472277171233266</c:v>
                </c:pt>
                <c:pt idx="224">
                  <c:v>1.8273475614567369</c:v>
                </c:pt>
                <c:pt idx="225">
                  <c:v>1.1948302067367229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5-44A4-9374-01FF7122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88287"/>
        <c:axId val="283589535"/>
      </c:lineChart>
      <c:catAx>
        <c:axId val="283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89535"/>
        <c:crosses val="autoZero"/>
        <c:auto val="1"/>
        <c:lblAlgn val="ctr"/>
        <c:lblOffset val="100"/>
        <c:noMultiLvlLbl val="0"/>
      </c:catAx>
      <c:valAx>
        <c:axId val="2835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8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Weekly'!$J$1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Weekly'!$J$2:$J$52</c:f>
              <c:numCache>
                <c:formatCode>General</c:formatCode>
                <c:ptCount val="51"/>
                <c:pt idx="1">
                  <c:v>8.4290867133362701E-2</c:v>
                </c:pt>
                <c:pt idx="2">
                  <c:v>-8.9266303314998983E-3</c:v>
                </c:pt>
                <c:pt idx="3">
                  <c:v>1.7398008242578742</c:v>
                </c:pt>
                <c:pt idx="4">
                  <c:v>0.10556346375709563</c:v>
                </c:pt>
                <c:pt idx="5">
                  <c:v>0.31787967102916548</c:v>
                </c:pt>
                <c:pt idx="6">
                  <c:v>-0.72320040123069973</c:v>
                </c:pt>
                <c:pt idx="7">
                  <c:v>0.22863158345689802</c:v>
                </c:pt>
                <c:pt idx="8">
                  <c:v>0.9438885693329816</c:v>
                </c:pt>
                <c:pt idx="9">
                  <c:v>0.50223013125661542</c:v>
                </c:pt>
                <c:pt idx="10">
                  <c:v>0.33135736299777968</c:v>
                </c:pt>
                <c:pt idx="11">
                  <c:v>-1.5521360195810636</c:v>
                </c:pt>
                <c:pt idx="12">
                  <c:v>-1.1388921076231553</c:v>
                </c:pt>
                <c:pt idx="13">
                  <c:v>0.26621801768577963</c:v>
                </c:pt>
                <c:pt idx="14">
                  <c:v>-0.46314172858008923</c:v>
                </c:pt>
                <c:pt idx="15">
                  <c:v>-0.28045636042343247</c:v>
                </c:pt>
                <c:pt idx="16">
                  <c:v>-0.74840304267164137</c:v>
                </c:pt>
                <c:pt idx="17">
                  <c:v>-0.29189729541489251</c:v>
                </c:pt>
                <c:pt idx="18">
                  <c:v>1.939400367654567</c:v>
                </c:pt>
                <c:pt idx="19">
                  <c:v>-0.19632962051382247</c:v>
                </c:pt>
                <c:pt idx="20">
                  <c:v>0.3688626374913202</c:v>
                </c:pt>
                <c:pt idx="21">
                  <c:v>0.6646736301814945</c:v>
                </c:pt>
                <c:pt idx="22">
                  <c:v>2.1754639908905684</c:v>
                </c:pt>
                <c:pt idx="23">
                  <c:v>-0.53554027718861563</c:v>
                </c:pt>
                <c:pt idx="24">
                  <c:v>-0.30607976055348857</c:v>
                </c:pt>
                <c:pt idx="25">
                  <c:v>-1.7706388003128168</c:v>
                </c:pt>
                <c:pt idx="26">
                  <c:v>-2.5041699702189204</c:v>
                </c:pt>
                <c:pt idx="27">
                  <c:v>1.468953928899783</c:v>
                </c:pt>
                <c:pt idx="28">
                  <c:v>-1.101045281690032</c:v>
                </c:pt>
                <c:pt idx="29">
                  <c:v>0.23664467847414405</c:v>
                </c:pt>
                <c:pt idx="30">
                  <c:v>-0.22910857625890066</c:v>
                </c:pt>
                <c:pt idx="31">
                  <c:v>9.5102726765066842E-2</c:v>
                </c:pt>
                <c:pt idx="32">
                  <c:v>1.2122817652823847</c:v>
                </c:pt>
                <c:pt idx="33">
                  <c:v>1.8280732115282933E-2</c:v>
                </c:pt>
                <c:pt idx="34">
                  <c:v>0.29206388621394147</c:v>
                </c:pt>
                <c:pt idx="35">
                  <c:v>1.8857483911276109</c:v>
                </c:pt>
                <c:pt idx="36">
                  <c:v>-1.6917033175226361</c:v>
                </c:pt>
                <c:pt idx="37">
                  <c:v>-0.10619213803640909</c:v>
                </c:pt>
                <c:pt idx="38">
                  <c:v>-0.46071099454510583</c:v>
                </c:pt>
                <c:pt idx="39">
                  <c:v>1.0521835459186308</c:v>
                </c:pt>
                <c:pt idx="40">
                  <c:v>-0.20095891085070405</c:v>
                </c:pt>
                <c:pt idx="41">
                  <c:v>1.0056479021188178</c:v>
                </c:pt>
                <c:pt idx="42">
                  <c:v>-0.45118801556214055</c:v>
                </c:pt>
                <c:pt idx="43">
                  <c:v>-1.0094976042535859</c:v>
                </c:pt>
                <c:pt idx="44">
                  <c:v>-0.2261936438739662</c:v>
                </c:pt>
                <c:pt idx="45">
                  <c:v>-0.45953421277540102</c:v>
                </c:pt>
                <c:pt idx="46">
                  <c:v>4.1222935297239478E-2</c:v>
                </c:pt>
                <c:pt idx="47">
                  <c:v>0.45651542062883238</c:v>
                </c:pt>
                <c:pt idx="48">
                  <c:v>-0.78513528864926807</c:v>
                </c:pt>
                <c:pt idx="49">
                  <c:v>1.3808892325383488</c:v>
                </c:pt>
                <c:pt idx="50">
                  <c:v>1.5976761027056006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4-484E-A79A-BBC51C67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66351"/>
        <c:axId val="204068431"/>
      </c:lineChart>
      <c:catAx>
        <c:axId val="204066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8431"/>
        <c:crosses val="autoZero"/>
        <c:auto val="1"/>
        <c:lblAlgn val="ctr"/>
        <c:lblOffset val="100"/>
        <c:noMultiLvlLbl val="0"/>
      </c:catAx>
      <c:valAx>
        <c:axId val="2040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Unadjusted</a:t>
            </a:r>
            <a:r>
              <a:rPr lang="en-IN" baseline="0"/>
              <a:t> vs Adjusted Returns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Weekly'!$H$1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'Next Weekly'!$H$2:$H$52</c:f>
              <c:numCache>
                <c:formatCode>General</c:formatCode>
                <c:ptCount val="51"/>
                <c:pt idx="1">
                  <c:v>0.36966910107295436</c:v>
                </c:pt>
                <c:pt idx="2">
                  <c:v>0</c:v>
                </c:pt>
                <c:pt idx="3">
                  <c:v>6.9349622709306544</c:v>
                </c:pt>
                <c:pt idx="4">
                  <c:v>0.45362903225805301</c:v>
                </c:pt>
                <c:pt idx="5">
                  <c:v>1.2962033784913867</c:v>
                </c:pt>
                <c:pt idx="6">
                  <c:v>-2.8316684553785154</c:v>
                </c:pt>
                <c:pt idx="7">
                  <c:v>0.94307561597280454</c:v>
                </c:pt>
                <c:pt idx="8">
                  <c:v>3.7791431697668627</c:v>
                </c:pt>
                <c:pt idx="9">
                  <c:v>2.0275750202757501</c:v>
                </c:pt>
                <c:pt idx="10">
                  <c:v>1.3513513513513513</c:v>
                </c:pt>
                <c:pt idx="11">
                  <c:v>-6.117647058823529</c:v>
                </c:pt>
                <c:pt idx="12">
                  <c:v>-4.4778613199665758</c:v>
                </c:pt>
                <c:pt idx="13">
                  <c:v>1.0932307154101801</c:v>
                </c:pt>
                <c:pt idx="14">
                  <c:v>-1.7994636214205537</c:v>
                </c:pt>
                <c:pt idx="15">
                  <c:v>-1.0747951722315054</c:v>
                </c:pt>
                <c:pt idx="16">
                  <c:v>-2.9299136165286392</c:v>
                </c:pt>
                <c:pt idx="17">
                  <c:v>-1.1192660550458757</c:v>
                </c:pt>
                <c:pt idx="18">
                  <c:v>7.7287066246056755</c:v>
                </c:pt>
                <c:pt idx="19">
                  <c:v>-0.74067694427697095</c:v>
                </c:pt>
                <c:pt idx="20">
                  <c:v>1.5010845986984775</c:v>
                </c:pt>
                <c:pt idx="21">
                  <c:v>2.6756710548811724</c:v>
                </c:pt>
                <c:pt idx="22">
                  <c:v>8.6670551994005631</c:v>
                </c:pt>
                <c:pt idx="23">
                  <c:v>-2.0839718050873461</c:v>
                </c:pt>
                <c:pt idx="24">
                  <c:v>-1.1737089201877935</c:v>
                </c:pt>
                <c:pt idx="25">
                  <c:v>-6.9754552652414814</c:v>
                </c:pt>
                <c:pt idx="26">
                  <c:v>-9.8816920588986417</c:v>
                </c:pt>
                <c:pt idx="27">
                  <c:v>5.8745749905553506</c:v>
                </c:pt>
                <c:pt idx="28">
                  <c:v>-4.3175735950044682</c:v>
                </c:pt>
                <c:pt idx="29">
                  <c:v>0.98825284355772303</c:v>
                </c:pt>
                <c:pt idx="30">
                  <c:v>-0.85856720827178301</c:v>
                </c:pt>
                <c:pt idx="31">
                  <c:v>0.42834528354594548</c:v>
                </c:pt>
                <c:pt idx="32">
                  <c:v>4.8585999072786361</c:v>
                </c:pt>
                <c:pt idx="33">
                  <c:v>0.12379520735696024</c:v>
                </c:pt>
                <c:pt idx="34">
                  <c:v>1.2099266978715928</c:v>
                </c:pt>
                <c:pt idx="35">
                  <c:v>7.5305410122164016</c:v>
                </c:pt>
                <c:pt idx="36">
                  <c:v>-6.6542238091373855</c:v>
                </c:pt>
                <c:pt idx="37">
                  <c:v>-0.36512214204990401</c:v>
                </c:pt>
                <c:pt idx="38">
                  <c:v>-1.7712241514701994</c:v>
                </c:pt>
                <c:pt idx="39">
                  <c:v>4.2281044590513535</c:v>
                </c:pt>
                <c:pt idx="40">
                  <c:v>-0.74143514573036007</c:v>
                </c:pt>
                <c:pt idx="41">
                  <c:v>4.0439598179788705</c:v>
                </c:pt>
                <c:pt idx="42">
                  <c:v>-1.7329592341970623</c:v>
                </c:pt>
                <c:pt idx="43">
                  <c:v>-3.9469264360094054</c:v>
                </c:pt>
                <c:pt idx="44">
                  <c:v>-0.83930757125370781</c:v>
                </c:pt>
                <c:pt idx="45">
                  <c:v>-1.7633574325515782</c:v>
                </c:pt>
                <c:pt idx="46">
                  <c:v>0.22437623406928736</c:v>
                </c:pt>
                <c:pt idx="47">
                  <c:v>1.8715859228082621</c:v>
                </c:pt>
                <c:pt idx="48">
                  <c:v>-3.0502812939521644</c:v>
                </c:pt>
                <c:pt idx="49">
                  <c:v>5.5399401577658809</c:v>
                </c:pt>
                <c:pt idx="50">
                  <c:v>6.4003436426116842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5-4E41-B740-1C86DE1AC12C}"/>
            </c:ext>
          </c:extLst>
        </c:ser>
        <c:ser>
          <c:idx val="1"/>
          <c:order val="1"/>
          <c:tx>
            <c:strRef>
              <c:f>'Next Weekly'!$I$1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'Next Weekly'!$I$2:$I$52</c:f>
              <c:numCache>
                <c:formatCode>General</c:formatCode>
                <c:ptCount val="51"/>
                <c:pt idx="1">
                  <c:v>0.33426910107295438</c:v>
                </c:pt>
                <c:pt idx="2">
                  <c:v>-3.5400000000000001E-2</c:v>
                </c:pt>
                <c:pt idx="3">
                  <c:v>6.8994622709306546</c:v>
                </c:pt>
                <c:pt idx="4">
                  <c:v>0.41862903225805304</c:v>
                </c:pt>
                <c:pt idx="5">
                  <c:v>1.2606033784913866</c:v>
                </c:pt>
                <c:pt idx="6">
                  <c:v>-2.8679684553785156</c:v>
                </c:pt>
                <c:pt idx="7">
                  <c:v>0.90667561597280455</c:v>
                </c:pt>
                <c:pt idx="8">
                  <c:v>3.7431431697668627</c:v>
                </c:pt>
                <c:pt idx="9">
                  <c:v>1.9916750202757501</c:v>
                </c:pt>
                <c:pt idx="10">
                  <c:v>1.3140513513513512</c:v>
                </c:pt>
                <c:pt idx="11">
                  <c:v>-6.1552470588235293</c:v>
                </c:pt>
                <c:pt idx="12">
                  <c:v>-4.5164613199665755</c:v>
                </c:pt>
                <c:pt idx="13">
                  <c:v>1.05573071541018</c:v>
                </c:pt>
                <c:pt idx="14">
                  <c:v>-1.8366636214205536</c:v>
                </c:pt>
                <c:pt idx="15">
                  <c:v>-1.1121951722315055</c:v>
                </c:pt>
                <c:pt idx="16">
                  <c:v>-2.9679136165286391</c:v>
                </c:pt>
                <c:pt idx="17">
                  <c:v>-1.1575660550458757</c:v>
                </c:pt>
                <c:pt idx="18">
                  <c:v>7.6910066246056754</c:v>
                </c:pt>
                <c:pt idx="19">
                  <c:v>-0.77857694427697099</c:v>
                </c:pt>
                <c:pt idx="20">
                  <c:v>1.4627845986984775</c:v>
                </c:pt>
                <c:pt idx="21">
                  <c:v>2.6358710548811723</c:v>
                </c:pt>
                <c:pt idx="22">
                  <c:v>8.6271551994005637</c:v>
                </c:pt>
                <c:pt idx="23">
                  <c:v>-2.1237718050873462</c:v>
                </c:pt>
                <c:pt idx="24">
                  <c:v>-1.2138089201877935</c:v>
                </c:pt>
                <c:pt idx="25">
                  <c:v>-7.021755265241481</c:v>
                </c:pt>
                <c:pt idx="26">
                  <c:v>-9.9306920588986412</c:v>
                </c:pt>
                <c:pt idx="27">
                  <c:v>5.8253749905553507</c:v>
                </c:pt>
                <c:pt idx="28">
                  <c:v>-4.3663735950044682</c:v>
                </c:pt>
                <c:pt idx="29">
                  <c:v>0.93845284355772307</c:v>
                </c:pt>
                <c:pt idx="30">
                  <c:v>-0.90856720827178306</c:v>
                </c:pt>
                <c:pt idx="31">
                  <c:v>0.37714528354594545</c:v>
                </c:pt>
                <c:pt idx="32">
                  <c:v>4.8074999072786362</c:v>
                </c:pt>
                <c:pt idx="33">
                  <c:v>7.2495207356960245E-2</c:v>
                </c:pt>
                <c:pt idx="34">
                  <c:v>1.1582266978715927</c:v>
                </c:pt>
                <c:pt idx="35">
                  <c:v>7.4782410122164018</c:v>
                </c:pt>
                <c:pt idx="36">
                  <c:v>-6.7087238091373855</c:v>
                </c:pt>
                <c:pt idx="37">
                  <c:v>-0.421122142049904</c:v>
                </c:pt>
                <c:pt idx="38">
                  <c:v>-1.8270241514701995</c:v>
                </c:pt>
                <c:pt idx="39">
                  <c:v>4.1726044590513531</c:v>
                </c:pt>
                <c:pt idx="40">
                  <c:v>-0.79693514573036006</c:v>
                </c:pt>
                <c:pt idx="41">
                  <c:v>3.9880598179788707</c:v>
                </c:pt>
                <c:pt idx="42">
                  <c:v>-1.7892592341970623</c:v>
                </c:pt>
                <c:pt idx="43">
                  <c:v>-4.003326436009405</c:v>
                </c:pt>
                <c:pt idx="44">
                  <c:v>-0.89700757125370778</c:v>
                </c:pt>
                <c:pt idx="45">
                  <c:v>-1.8223574325515781</c:v>
                </c:pt>
                <c:pt idx="46">
                  <c:v>0.16347623406928735</c:v>
                </c:pt>
                <c:pt idx="47">
                  <c:v>1.8103859228082622</c:v>
                </c:pt>
                <c:pt idx="48">
                  <c:v>-3.1135812939521643</c:v>
                </c:pt>
                <c:pt idx="49">
                  <c:v>5.4761401577658813</c:v>
                </c:pt>
                <c:pt idx="50">
                  <c:v>6.3358436426116844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5-4E41-B740-1C86DE1AC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735088"/>
        <c:axId val="703723440"/>
      </c:lineChart>
      <c:catAx>
        <c:axId val="70373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23440"/>
        <c:crosses val="autoZero"/>
        <c:auto val="1"/>
        <c:lblAlgn val="ctr"/>
        <c:lblOffset val="100"/>
        <c:noMultiLvlLbl val="0"/>
      </c:catAx>
      <c:valAx>
        <c:axId val="7037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3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Monthly'!$H$1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Monthly'!$H$2:$H$13</c:f>
              <c:numCache>
                <c:formatCode>General</c:formatCode>
                <c:ptCount val="12"/>
                <c:pt idx="1">
                  <c:v>4.6396923591372676</c:v>
                </c:pt>
                <c:pt idx="2">
                  <c:v>-8.2767436286650273</c:v>
                </c:pt>
                <c:pt idx="3">
                  <c:v>-5.0605347966204963</c:v>
                </c:pt>
                <c:pt idx="4">
                  <c:v>10.192660550458708</c:v>
                </c:pt>
                <c:pt idx="5">
                  <c:v>5.1536091915743985</c:v>
                </c:pt>
                <c:pt idx="6">
                  <c:v>-11.171813143309572</c:v>
                </c:pt>
                <c:pt idx="7">
                  <c:v>-0.87351813887157337</c:v>
                </c:pt>
                <c:pt idx="8">
                  <c:v>3.0572790216707135</c:v>
                </c:pt>
                <c:pt idx="9">
                  <c:v>3.9001832300846391</c:v>
                </c:pt>
                <c:pt idx="10">
                  <c:v>-6.2227074235807782</c:v>
                </c:pt>
                <c:pt idx="11">
                  <c:v>13.486164592101719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F5A-904D-3B9B38DE1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92752"/>
        <c:axId val="580692336"/>
      </c:lineChart>
      <c:catAx>
        <c:axId val="58069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2336"/>
        <c:crosses val="autoZero"/>
        <c:auto val="1"/>
        <c:lblAlgn val="ctr"/>
        <c:lblOffset val="100"/>
        <c:noMultiLvlLbl val="0"/>
      </c:catAx>
      <c:valAx>
        <c:axId val="580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Monthly'!$I$1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Monthly'!$I$2:$I$13</c:f>
              <c:numCache>
                <c:formatCode>General</c:formatCode>
                <c:ptCount val="12"/>
                <c:pt idx="1">
                  <c:v>4.6032923591372672</c:v>
                </c:pt>
                <c:pt idx="2">
                  <c:v>-8.3143436286650267</c:v>
                </c:pt>
                <c:pt idx="3">
                  <c:v>-5.0978347966204964</c:v>
                </c:pt>
                <c:pt idx="4">
                  <c:v>10.154360550458708</c:v>
                </c:pt>
                <c:pt idx="5">
                  <c:v>5.1133091915743982</c:v>
                </c:pt>
                <c:pt idx="6">
                  <c:v>-11.220913143309572</c:v>
                </c:pt>
                <c:pt idx="7">
                  <c:v>-0.92491813887157337</c:v>
                </c:pt>
                <c:pt idx="8">
                  <c:v>3.0012790216707135</c:v>
                </c:pt>
                <c:pt idx="9">
                  <c:v>3.8442832300846392</c:v>
                </c:pt>
                <c:pt idx="10">
                  <c:v>-6.2836074235807784</c:v>
                </c:pt>
                <c:pt idx="11">
                  <c:v>13.42176459210172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F-4AC8-AADD-329D0DA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0575"/>
        <c:axId val="214579743"/>
      </c:lineChart>
      <c:catAx>
        <c:axId val="214580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79743"/>
        <c:crosses val="autoZero"/>
        <c:auto val="1"/>
        <c:lblAlgn val="ctr"/>
        <c:lblOffset val="100"/>
        <c:noMultiLvlLbl val="0"/>
      </c:catAx>
      <c:valAx>
        <c:axId val="2145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Monthly'!$J$1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'Next Monthly'!$J$2:$J$13</c:f>
              <c:numCache>
                <c:formatCode>General</c:formatCode>
                <c:ptCount val="12"/>
                <c:pt idx="1">
                  <c:v>0.47928994618479731</c:v>
                </c:pt>
                <c:pt idx="2">
                  <c:v>-8.3143436286650267</c:v>
                </c:pt>
                <c:pt idx="3">
                  <c:v>-5.0978347966204964</c:v>
                </c:pt>
                <c:pt idx="4">
                  <c:v>10.154360550458708</c:v>
                </c:pt>
                <c:pt idx="5">
                  <c:v>5.1133091915743982</c:v>
                </c:pt>
                <c:pt idx="6">
                  <c:v>-11.220913143309572</c:v>
                </c:pt>
                <c:pt idx="7">
                  <c:v>-0.92491813887157337</c:v>
                </c:pt>
                <c:pt idx="8">
                  <c:v>3.0012790216707135</c:v>
                </c:pt>
                <c:pt idx="9">
                  <c:v>3.8442832300846392</c:v>
                </c:pt>
                <c:pt idx="10">
                  <c:v>-6.2836074235807784</c:v>
                </c:pt>
                <c:pt idx="11">
                  <c:v>13.42176459210172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6-4ABA-9855-EF922A0E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560160"/>
        <c:axId val="568560992"/>
      </c:lineChart>
      <c:catAx>
        <c:axId val="56856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0992"/>
        <c:crosses val="autoZero"/>
        <c:auto val="1"/>
        <c:lblAlgn val="ctr"/>
        <c:lblOffset val="100"/>
        <c:noMultiLvlLbl val="0"/>
      </c:catAx>
      <c:valAx>
        <c:axId val="5685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Unadjusted vs Adjusted Returns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'Next Monthly'!$H$1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'Next Monthly'!$H$2:$H$13</c:f>
              <c:numCache>
                <c:formatCode>General</c:formatCode>
                <c:ptCount val="12"/>
                <c:pt idx="1">
                  <c:v>4.6396923591372676</c:v>
                </c:pt>
                <c:pt idx="2">
                  <c:v>-8.2767436286650273</c:v>
                </c:pt>
                <c:pt idx="3">
                  <c:v>-5.0605347966204963</c:v>
                </c:pt>
                <c:pt idx="4">
                  <c:v>10.192660550458708</c:v>
                </c:pt>
                <c:pt idx="5">
                  <c:v>5.1536091915743985</c:v>
                </c:pt>
                <c:pt idx="6">
                  <c:v>-11.171813143309572</c:v>
                </c:pt>
                <c:pt idx="7">
                  <c:v>-0.87351813887157337</c:v>
                </c:pt>
                <c:pt idx="8">
                  <c:v>3.0572790216707135</c:v>
                </c:pt>
                <c:pt idx="9">
                  <c:v>3.9001832300846391</c:v>
                </c:pt>
                <c:pt idx="10">
                  <c:v>-6.2227074235807782</c:v>
                </c:pt>
                <c:pt idx="11">
                  <c:v>13.486164592101719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6-4A26-AA8A-55E485E184A1}"/>
            </c:ext>
          </c:extLst>
        </c:ser>
        <c:ser>
          <c:idx val="1"/>
          <c:order val="1"/>
          <c:tx>
            <c:strRef>
              <c:f>'Next Monthly'!$I$1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'Next Monthly'!$I$2:$I$13</c:f>
              <c:numCache>
                <c:formatCode>General</c:formatCode>
                <c:ptCount val="12"/>
                <c:pt idx="1">
                  <c:v>4.6032923591372672</c:v>
                </c:pt>
                <c:pt idx="2">
                  <c:v>-8.3143436286650267</c:v>
                </c:pt>
                <c:pt idx="3">
                  <c:v>-5.0978347966204964</c:v>
                </c:pt>
                <c:pt idx="4">
                  <c:v>10.154360550458708</c:v>
                </c:pt>
                <c:pt idx="5">
                  <c:v>5.1133091915743982</c:v>
                </c:pt>
                <c:pt idx="6">
                  <c:v>-11.220913143309572</c:v>
                </c:pt>
                <c:pt idx="7">
                  <c:v>-0.92491813887157337</c:v>
                </c:pt>
                <c:pt idx="8">
                  <c:v>3.0012790216707135</c:v>
                </c:pt>
                <c:pt idx="9">
                  <c:v>3.8442832300846392</c:v>
                </c:pt>
                <c:pt idx="10">
                  <c:v>-6.2836074235807784</c:v>
                </c:pt>
                <c:pt idx="11">
                  <c:v>13.42176459210172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6-4A26-AA8A-55E485E18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991424"/>
        <c:axId val="712007232"/>
      </c:lineChart>
      <c:catAx>
        <c:axId val="711991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7232"/>
        <c:crosses val="autoZero"/>
        <c:auto val="1"/>
        <c:lblAlgn val="ctr"/>
        <c:lblOffset val="100"/>
        <c:noMultiLvlLbl val="0"/>
      </c:catAx>
      <c:valAx>
        <c:axId val="712007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434334610521778E-2"/>
          <c:y val="0.16709927593376381"/>
          <c:w val="0.89190109777457283"/>
          <c:h val="0.78334310650701811"/>
        </c:manualLayout>
      </c:layout>
      <c:lineChart>
        <c:grouping val="stacked"/>
        <c:varyColors val="0"/>
        <c:ser>
          <c:idx val="0"/>
          <c:order val="0"/>
          <c:tx>
            <c:strRef>
              <c:f>'Near Weekly'!$H$1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'Near Weekly'!$H$2:$H$52</c:f>
              <c:numCache>
                <c:formatCode>General</c:formatCode>
                <c:ptCount val="51"/>
                <c:pt idx="1">
                  <c:v>0.57997281377436261</c:v>
                </c:pt>
                <c:pt idx="2">
                  <c:v>9.000810883863398</c:v>
                </c:pt>
                <c:pt idx="3">
                  <c:v>-2.0912547528517074</c:v>
                </c:pt>
                <c:pt idx="4">
                  <c:v>0.59096665259603209</c:v>
                </c:pt>
                <c:pt idx="5">
                  <c:v>1.3260595887536679</c:v>
                </c:pt>
                <c:pt idx="6">
                  <c:v>-2.8990308953863995</c:v>
                </c:pt>
                <c:pt idx="7">
                  <c:v>1.0321590036680148</c:v>
                </c:pt>
                <c:pt idx="8">
                  <c:v>5.1587301587301511</c:v>
                </c:pt>
                <c:pt idx="9">
                  <c:v>1.4692894419911646</c:v>
                </c:pt>
                <c:pt idx="10">
                  <c:v>0.6013609748378016</c:v>
                </c:pt>
                <c:pt idx="11">
                  <c:v>-6.1507000157306937</c:v>
                </c:pt>
                <c:pt idx="12">
                  <c:v>-4.860878310425746</c:v>
                </c:pt>
                <c:pt idx="13">
                  <c:v>0.79281183932346722</c:v>
                </c:pt>
                <c:pt idx="14">
                  <c:v>2.6044397832546715</c:v>
                </c:pt>
                <c:pt idx="15">
                  <c:v>-4.3100511073253758</c:v>
                </c:pt>
                <c:pt idx="16">
                  <c:v>-3.1689513975431844</c:v>
                </c:pt>
                <c:pt idx="17">
                  <c:v>-1.1031439602868174</c:v>
                </c:pt>
                <c:pt idx="18">
                  <c:v>7.7895519613310995</c:v>
                </c:pt>
                <c:pt idx="19">
                  <c:v>-0.85374266988615599</c:v>
                </c:pt>
                <c:pt idx="20">
                  <c:v>1.9657301904844662</c:v>
                </c:pt>
                <c:pt idx="21">
                  <c:v>2.1666808837328406</c:v>
                </c:pt>
                <c:pt idx="22">
                  <c:v>8.7083576855639944</c:v>
                </c:pt>
                <c:pt idx="23">
                  <c:v>-1.9278033794162757</c:v>
                </c:pt>
                <c:pt idx="24">
                  <c:v>-1.8169003054272099</c:v>
                </c:pt>
                <c:pt idx="25">
                  <c:v>-0.10369306851718549</c:v>
                </c:pt>
                <c:pt idx="26">
                  <c:v>-6.092302778664977</c:v>
                </c:pt>
                <c:pt idx="27">
                  <c:v>-10.058668480571377</c:v>
                </c:pt>
                <c:pt idx="28">
                  <c:v>5.9273964832671631</c:v>
                </c:pt>
                <c:pt idx="29">
                  <c:v>-5.1137884872824593</c:v>
                </c:pt>
                <c:pt idx="30">
                  <c:v>0.7524454477050414</c:v>
                </c:pt>
                <c:pt idx="31">
                  <c:v>4.6676624346527258E-2</c:v>
                </c:pt>
                <c:pt idx="32">
                  <c:v>0.10264066436501904</c:v>
                </c:pt>
                <c:pt idx="33">
                  <c:v>5.9843400447427335</c:v>
                </c:pt>
                <c:pt idx="34">
                  <c:v>-1.2225153913808346</c:v>
                </c:pt>
                <c:pt idx="35">
                  <c:v>2.2615973644377254</c:v>
                </c:pt>
                <c:pt idx="36">
                  <c:v>7.174575533304318</c:v>
                </c:pt>
                <c:pt idx="37">
                  <c:v>-6.9298886993257112</c:v>
                </c:pt>
                <c:pt idx="38">
                  <c:v>-0.314245810055858</c:v>
                </c:pt>
                <c:pt idx="39">
                  <c:v>-1.2259194395796849</c:v>
                </c:pt>
                <c:pt idx="40">
                  <c:v>4.3085106382978644</c:v>
                </c:pt>
                <c:pt idx="41">
                  <c:v>-1.0198878123406425</c:v>
                </c:pt>
                <c:pt idx="42">
                  <c:v>2.8507642108878626</c:v>
                </c:pt>
                <c:pt idx="43">
                  <c:v>-0.4675237936216321</c:v>
                </c:pt>
                <c:pt idx="44">
                  <c:v>-3.9255158530447871</c:v>
                </c:pt>
                <c:pt idx="45">
                  <c:v>-1.0214772132006325</c:v>
                </c:pt>
                <c:pt idx="46">
                  <c:v>-1.8347005380612114</c:v>
                </c:pt>
                <c:pt idx="47">
                  <c:v>-8.9855332914131024E-3</c:v>
                </c:pt>
                <c:pt idx="48">
                  <c:v>1.5546369518332095</c:v>
                </c:pt>
                <c:pt idx="49">
                  <c:v>-2.4599592956375504</c:v>
                </c:pt>
                <c:pt idx="50">
                  <c:v>5.1982218996643343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D-4397-89BC-D06B8522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846207"/>
        <c:axId val="548849951"/>
      </c:lineChart>
      <c:catAx>
        <c:axId val="54884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9951"/>
        <c:crosses val="autoZero"/>
        <c:auto val="1"/>
        <c:lblAlgn val="ctr"/>
        <c:lblOffset val="100"/>
        <c:noMultiLvlLbl val="0"/>
      </c:catAx>
      <c:valAx>
        <c:axId val="5488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Weekly'!$I$1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'Near Weekly'!$I$2:$I$52</c:f>
              <c:numCache>
                <c:formatCode>General</c:formatCode>
                <c:ptCount val="51"/>
                <c:pt idx="1">
                  <c:v>0.54457281377436262</c:v>
                </c:pt>
                <c:pt idx="2">
                  <c:v>8.9654108838633988</c:v>
                </c:pt>
                <c:pt idx="3">
                  <c:v>-2.1267547528517072</c:v>
                </c:pt>
                <c:pt idx="4">
                  <c:v>0.55596665259603206</c:v>
                </c:pt>
                <c:pt idx="5">
                  <c:v>1.2904595887536678</c:v>
                </c:pt>
                <c:pt idx="6">
                  <c:v>-2.9353308953863992</c:v>
                </c:pt>
                <c:pt idx="7">
                  <c:v>0.99575900366801484</c:v>
                </c:pt>
                <c:pt idx="8">
                  <c:v>5.1227301587301515</c:v>
                </c:pt>
                <c:pt idx="9">
                  <c:v>1.4333894419911646</c:v>
                </c:pt>
                <c:pt idx="10">
                  <c:v>0.5640609748378016</c:v>
                </c:pt>
                <c:pt idx="11">
                  <c:v>-6.188300015730694</c:v>
                </c:pt>
                <c:pt idx="12">
                  <c:v>-4.8994783104257458</c:v>
                </c:pt>
                <c:pt idx="13">
                  <c:v>0.75531183932346724</c:v>
                </c:pt>
                <c:pt idx="14">
                  <c:v>2.5672397832546716</c:v>
                </c:pt>
                <c:pt idx="15">
                  <c:v>-4.3474511073253757</c:v>
                </c:pt>
                <c:pt idx="16">
                  <c:v>-3.2069513975431843</c:v>
                </c:pt>
                <c:pt idx="17">
                  <c:v>-1.1414439602868174</c:v>
                </c:pt>
                <c:pt idx="18">
                  <c:v>7.7518519613310994</c:v>
                </c:pt>
                <c:pt idx="19">
                  <c:v>-0.89164266988615604</c:v>
                </c:pt>
                <c:pt idx="20">
                  <c:v>1.9274301904844662</c:v>
                </c:pt>
                <c:pt idx="21">
                  <c:v>2.1268808837328406</c:v>
                </c:pt>
                <c:pt idx="22">
                  <c:v>8.668457685563995</c:v>
                </c:pt>
                <c:pt idx="23">
                  <c:v>-1.9676033794162757</c:v>
                </c:pt>
                <c:pt idx="24">
                  <c:v>-1.85700030542721</c:v>
                </c:pt>
                <c:pt idx="25">
                  <c:v>-0.1499930685171855</c:v>
                </c:pt>
                <c:pt idx="26">
                  <c:v>-6.1413027786649774</c:v>
                </c:pt>
                <c:pt idx="27">
                  <c:v>-10.107868480571378</c:v>
                </c:pt>
                <c:pt idx="28">
                  <c:v>5.8785964832671631</c:v>
                </c:pt>
                <c:pt idx="29">
                  <c:v>-5.1635884872824596</c:v>
                </c:pt>
                <c:pt idx="30">
                  <c:v>0.70244544770504136</c:v>
                </c:pt>
                <c:pt idx="31">
                  <c:v>-4.5233756534727443E-3</c:v>
                </c:pt>
                <c:pt idx="32">
                  <c:v>5.1540664365019029E-2</c:v>
                </c:pt>
                <c:pt idx="33">
                  <c:v>5.9330400447427332</c:v>
                </c:pt>
                <c:pt idx="34">
                  <c:v>-1.2742153913808347</c:v>
                </c:pt>
                <c:pt idx="35">
                  <c:v>2.2092973644377256</c:v>
                </c:pt>
                <c:pt idx="36">
                  <c:v>7.120075533304318</c:v>
                </c:pt>
                <c:pt idx="37">
                  <c:v>-6.9858886993257112</c:v>
                </c:pt>
                <c:pt idx="38">
                  <c:v>-0.37004581005585802</c:v>
                </c:pt>
                <c:pt idx="39">
                  <c:v>-1.281419439579685</c:v>
                </c:pt>
                <c:pt idx="40">
                  <c:v>4.2530106382978641</c:v>
                </c:pt>
                <c:pt idx="41">
                  <c:v>-1.0757878123406426</c:v>
                </c:pt>
                <c:pt idx="42">
                  <c:v>2.7944642108878628</c:v>
                </c:pt>
                <c:pt idx="43">
                  <c:v>-0.52392379362163211</c:v>
                </c:pt>
                <c:pt idx="44">
                  <c:v>-3.9832158530447872</c:v>
                </c:pt>
                <c:pt idx="45">
                  <c:v>-1.0804772132006324</c:v>
                </c:pt>
                <c:pt idx="46">
                  <c:v>-1.8956005380612113</c:v>
                </c:pt>
                <c:pt idx="47">
                  <c:v>-7.018553329141311E-2</c:v>
                </c:pt>
                <c:pt idx="48">
                  <c:v>1.4913369518332096</c:v>
                </c:pt>
                <c:pt idx="49">
                  <c:v>-2.5237592956375505</c:v>
                </c:pt>
                <c:pt idx="50">
                  <c:v>5.1337218996643346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9-49B9-8867-1EAEAF0F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40640"/>
        <c:axId val="571238976"/>
      </c:lineChart>
      <c:catAx>
        <c:axId val="57124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38976"/>
        <c:crosses val="autoZero"/>
        <c:auto val="1"/>
        <c:lblAlgn val="ctr"/>
        <c:lblOffset val="100"/>
        <c:noMultiLvlLbl val="0"/>
      </c:catAx>
      <c:valAx>
        <c:axId val="5712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Weekly'!$J$1</c:f>
              <c:strCache>
                <c:ptCount val="1"/>
                <c:pt idx="0">
                  <c:v>Sharpe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'Near Weekly'!$J$2:$J$52</c:f>
              <c:numCache>
                <c:formatCode>General</c:formatCode>
                <c:ptCount val="51"/>
                <c:pt idx="1">
                  <c:v>0.13270417028587</c:v>
                </c:pt>
                <c:pt idx="2">
                  <c:v>2.1847352319500084</c:v>
                </c:pt>
                <c:pt idx="3">
                  <c:v>-0.51825801387811243</c:v>
                </c:pt>
                <c:pt idx="4">
                  <c:v>0.13548067673084113</c:v>
                </c:pt>
                <c:pt idx="5">
                  <c:v>0.31446551256588379</c:v>
                </c:pt>
                <c:pt idx="6">
                  <c:v>-0.71529580826289563</c:v>
                </c:pt>
                <c:pt idx="7">
                  <c:v>0.24265143070693157</c:v>
                </c:pt>
                <c:pt idx="8">
                  <c:v>1.24833197346197</c:v>
                </c:pt>
                <c:pt idx="9">
                  <c:v>0.34929535919649818</c:v>
                </c:pt>
                <c:pt idx="10">
                  <c:v>0.13745314081636112</c:v>
                </c:pt>
                <c:pt idx="11">
                  <c:v>-1.5079952548050595</c:v>
                </c:pt>
                <c:pt idx="12">
                  <c:v>-1.1939288696994335</c:v>
                </c:pt>
                <c:pt idx="13">
                  <c:v>0.18405808811830529</c:v>
                </c:pt>
                <c:pt idx="14">
                  <c:v>0.62559756334594807</c:v>
                </c:pt>
                <c:pt idx="15">
                  <c:v>-1.0594081773150044</c:v>
                </c:pt>
                <c:pt idx="16">
                  <c:v>-0.78148562247988373</c:v>
                </c:pt>
                <c:pt idx="17">
                  <c:v>-0.27815265442252007</c:v>
                </c:pt>
                <c:pt idx="18">
                  <c:v>1.8890092503471332</c:v>
                </c:pt>
                <c:pt idx="19">
                  <c:v>-0.21727985258505153</c:v>
                </c:pt>
                <c:pt idx="20">
                  <c:v>0.46968562833574745</c:v>
                </c:pt>
                <c:pt idx="21">
                  <c:v>0.51828875006894837</c:v>
                </c:pt>
                <c:pt idx="22">
                  <c:v>2.112372222271039</c:v>
                </c:pt>
                <c:pt idx="23">
                  <c:v>-0.47947522776136653</c:v>
                </c:pt>
                <c:pt idx="24">
                  <c:v>-0.45252292901722263</c:v>
                </c:pt>
                <c:pt idx="25">
                  <c:v>-3.6551045521806082E-2</c:v>
                </c:pt>
                <c:pt idx="26">
                  <c:v>-1.496542737909645</c:v>
                </c:pt>
                <c:pt idx="27">
                  <c:v>-2.4631348942598845</c:v>
                </c:pt>
                <c:pt idx="28">
                  <c:v>1.4325251812526827</c:v>
                </c:pt>
                <c:pt idx="29">
                  <c:v>-1.2582885310657583</c:v>
                </c:pt>
                <c:pt idx="30">
                  <c:v>0.17117534689751804</c:v>
                </c:pt>
                <c:pt idx="31">
                  <c:v>-1.1022783323041917E-3</c:v>
                </c:pt>
                <c:pt idx="32">
                  <c:v>1.2559681510976585E-2</c:v>
                </c:pt>
                <c:pt idx="33">
                  <c:v>1.4457922549483901</c:v>
                </c:pt>
                <c:pt idx="34">
                  <c:v>-0.31050704699471243</c:v>
                </c:pt>
                <c:pt idx="35">
                  <c:v>0.53837240171879885</c:v>
                </c:pt>
                <c:pt idx="36">
                  <c:v>1.735054876263739</c:v>
                </c:pt>
                <c:pt idx="37">
                  <c:v>-1.7023555713847465</c:v>
                </c:pt>
                <c:pt idx="38">
                  <c:v>-9.0174575280160874E-2</c:v>
                </c:pt>
                <c:pt idx="39">
                  <c:v>-0.31226256474136943</c:v>
                </c:pt>
                <c:pt idx="40">
                  <c:v>1.0363944613036555</c:v>
                </c:pt>
                <c:pt idx="41">
                  <c:v>-0.26215324274242557</c:v>
                </c:pt>
                <c:pt idx="42">
                  <c:v>0.68096872469488412</c:v>
                </c:pt>
                <c:pt idx="43">
                  <c:v>-0.12767231592723563</c:v>
                </c:pt>
                <c:pt idx="44">
                  <c:v>-0.97064954672314441</c:v>
                </c:pt>
                <c:pt idx="45">
                  <c:v>-0.26329597891015621</c:v>
                </c:pt>
                <c:pt idx="46">
                  <c:v>-0.46192922274869619</c:v>
                </c:pt>
                <c:pt idx="47">
                  <c:v>-1.7103154483520355E-2</c:v>
                </c:pt>
                <c:pt idx="48">
                  <c:v>0.36341629219060662</c:v>
                </c:pt>
                <c:pt idx="49">
                  <c:v>-0.61500202517931846</c:v>
                </c:pt>
                <c:pt idx="50">
                  <c:v>1.2510104947244589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C-415E-A9A9-0CF35C50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07952"/>
        <c:axId val="571214608"/>
      </c:lineChart>
      <c:catAx>
        <c:axId val="5712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4608"/>
        <c:crosses val="autoZero"/>
        <c:auto val="1"/>
        <c:lblAlgn val="ctr"/>
        <c:lblOffset val="100"/>
        <c:noMultiLvlLbl val="0"/>
      </c:catAx>
      <c:valAx>
        <c:axId val="5712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Unadjusted</a:t>
            </a:r>
            <a:r>
              <a:rPr lang="en-IN" baseline="0"/>
              <a:t> Returns v/s Adjusted Returns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Weekly'!$H$1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'Near Weekly'!$H$2:$H$52</c:f>
              <c:numCache>
                <c:formatCode>General</c:formatCode>
                <c:ptCount val="51"/>
                <c:pt idx="1">
                  <c:v>0.57997281377436261</c:v>
                </c:pt>
                <c:pt idx="2">
                  <c:v>9.000810883863398</c:v>
                </c:pt>
                <c:pt idx="3">
                  <c:v>-2.0912547528517074</c:v>
                </c:pt>
                <c:pt idx="4">
                  <c:v>0.59096665259603209</c:v>
                </c:pt>
                <c:pt idx="5">
                  <c:v>1.3260595887536679</c:v>
                </c:pt>
                <c:pt idx="6">
                  <c:v>-2.8990308953863995</c:v>
                </c:pt>
                <c:pt idx="7">
                  <c:v>1.0321590036680148</c:v>
                </c:pt>
                <c:pt idx="8">
                  <c:v>5.1587301587301511</c:v>
                </c:pt>
                <c:pt idx="9">
                  <c:v>1.4692894419911646</c:v>
                </c:pt>
                <c:pt idx="10">
                  <c:v>0.6013609748378016</c:v>
                </c:pt>
                <c:pt idx="11">
                  <c:v>-6.1507000157306937</c:v>
                </c:pt>
                <c:pt idx="12">
                  <c:v>-4.860878310425746</c:v>
                </c:pt>
                <c:pt idx="13">
                  <c:v>0.79281183932346722</c:v>
                </c:pt>
                <c:pt idx="14">
                  <c:v>2.6044397832546715</c:v>
                </c:pt>
                <c:pt idx="15">
                  <c:v>-4.3100511073253758</c:v>
                </c:pt>
                <c:pt idx="16">
                  <c:v>-3.1689513975431844</c:v>
                </c:pt>
                <c:pt idx="17">
                  <c:v>-1.1031439602868174</c:v>
                </c:pt>
                <c:pt idx="18">
                  <c:v>7.7895519613310995</c:v>
                </c:pt>
                <c:pt idx="19">
                  <c:v>-0.85374266988615599</c:v>
                </c:pt>
                <c:pt idx="20">
                  <c:v>1.9657301904844662</c:v>
                </c:pt>
                <c:pt idx="21">
                  <c:v>2.1666808837328406</c:v>
                </c:pt>
                <c:pt idx="22">
                  <c:v>8.7083576855639944</c:v>
                </c:pt>
                <c:pt idx="23">
                  <c:v>-1.9278033794162757</c:v>
                </c:pt>
                <c:pt idx="24">
                  <c:v>-1.8169003054272099</c:v>
                </c:pt>
                <c:pt idx="25">
                  <c:v>-0.10369306851718549</c:v>
                </c:pt>
                <c:pt idx="26">
                  <c:v>-6.092302778664977</c:v>
                </c:pt>
                <c:pt idx="27">
                  <c:v>-10.058668480571377</c:v>
                </c:pt>
                <c:pt idx="28">
                  <c:v>5.9273964832671631</c:v>
                </c:pt>
                <c:pt idx="29">
                  <c:v>-5.1137884872824593</c:v>
                </c:pt>
                <c:pt idx="30">
                  <c:v>0.7524454477050414</c:v>
                </c:pt>
                <c:pt idx="31">
                  <c:v>4.6676624346527258E-2</c:v>
                </c:pt>
                <c:pt idx="32">
                  <c:v>0.10264066436501904</c:v>
                </c:pt>
                <c:pt idx="33">
                  <c:v>5.9843400447427335</c:v>
                </c:pt>
                <c:pt idx="34">
                  <c:v>-1.2225153913808346</c:v>
                </c:pt>
                <c:pt idx="35">
                  <c:v>2.2615973644377254</c:v>
                </c:pt>
                <c:pt idx="36">
                  <c:v>7.174575533304318</c:v>
                </c:pt>
                <c:pt idx="37">
                  <c:v>-6.9298886993257112</c:v>
                </c:pt>
                <c:pt idx="38">
                  <c:v>-0.314245810055858</c:v>
                </c:pt>
                <c:pt idx="39">
                  <c:v>-1.2259194395796849</c:v>
                </c:pt>
                <c:pt idx="40">
                  <c:v>4.3085106382978644</c:v>
                </c:pt>
                <c:pt idx="41">
                  <c:v>-1.0198878123406425</c:v>
                </c:pt>
                <c:pt idx="42">
                  <c:v>2.8507642108878626</c:v>
                </c:pt>
                <c:pt idx="43">
                  <c:v>-0.4675237936216321</c:v>
                </c:pt>
                <c:pt idx="44">
                  <c:v>-3.9255158530447871</c:v>
                </c:pt>
                <c:pt idx="45">
                  <c:v>-1.0214772132006325</c:v>
                </c:pt>
                <c:pt idx="46">
                  <c:v>-1.8347005380612114</c:v>
                </c:pt>
                <c:pt idx="47">
                  <c:v>-8.9855332914131024E-3</c:v>
                </c:pt>
                <c:pt idx="48">
                  <c:v>1.5546369518332095</c:v>
                </c:pt>
                <c:pt idx="49">
                  <c:v>-2.4599592956375504</c:v>
                </c:pt>
                <c:pt idx="50">
                  <c:v>5.1982218996643343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F-479A-9AEA-F81F3EB7645C}"/>
            </c:ext>
          </c:extLst>
        </c:ser>
        <c:ser>
          <c:idx val="1"/>
          <c:order val="1"/>
          <c:tx>
            <c:strRef>
              <c:f>'Near Weekly'!$I$1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'Near Weekly'!$I$2:$I$52</c:f>
              <c:numCache>
                <c:formatCode>General</c:formatCode>
                <c:ptCount val="51"/>
                <c:pt idx="1">
                  <c:v>0.54457281377436262</c:v>
                </c:pt>
                <c:pt idx="2">
                  <c:v>8.9654108838633988</c:v>
                </c:pt>
                <c:pt idx="3">
                  <c:v>-2.1267547528517072</c:v>
                </c:pt>
                <c:pt idx="4">
                  <c:v>0.55596665259603206</c:v>
                </c:pt>
                <c:pt idx="5">
                  <c:v>1.2904595887536678</c:v>
                </c:pt>
                <c:pt idx="6">
                  <c:v>-2.9353308953863992</c:v>
                </c:pt>
                <c:pt idx="7">
                  <c:v>0.99575900366801484</c:v>
                </c:pt>
                <c:pt idx="8">
                  <c:v>5.1227301587301515</c:v>
                </c:pt>
                <c:pt idx="9">
                  <c:v>1.4333894419911646</c:v>
                </c:pt>
                <c:pt idx="10">
                  <c:v>0.5640609748378016</c:v>
                </c:pt>
                <c:pt idx="11">
                  <c:v>-6.188300015730694</c:v>
                </c:pt>
                <c:pt idx="12">
                  <c:v>-4.8994783104257458</c:v>
                </c:pt>
                <c:pt idx="13">
                  <c:v>0.75531183932346724</c:v>
                </c:pt>
                <c:pt idx="14">
                  <c:v>2.5672397832546716</c:v>
                </c:pt>
                <c:pt idx="15">
                  <c:v>-4.3474511073253757</c:v>
                </c:pt>
                <c:pt idx="16">
                  <c:v>-3.2069513975431843</c:v>
                </c:pt>
                <c:pt idx="17">
                  <c:v>-1.1414439602868174</c:v>
                </c:pt>
                <c:pt idx="18">
                  <c:v>7.7518519613310994</c:v>
                </c:pt>
                <c:pt idx="19">
                  <c:v>-0.89164266988615604</c:v>
                </c:pt>
                <c:pt idx="20">
                  <c:v>1.9274301904844662</c:v>
                </c:pt>
                <c:pt idx="21">
                  <c:v>2.1268808837328406</c:v>
                </c:pt>
                <c:pt idx="22">
                  <c:v>8.668457685563995</c:v>
                </c:pt>
                <c:pt idx="23">
                  <c:v>-1.9676033794162757</c:v>
                </c:pt>
                <c:pt idx="24">
                  <c:v>-1.85700030542721</c:v>
                </c:pt>
                <c:pt idx="25">
                  <c:v>-0.1499930685171855</c:v>
                </c:pt>
                <c:pt idx="26">
                  <c:v>-6.1413027786649774</c:v>
                </c:pt>
                <c:pt idx="27">
                  <c:v>-10.107868480571378</c:v>
                </c:pt>
                <c:pt idx="28">
                  <c:v>5.8785964832671631</c:v>
                </c:pt>
                <c:pt idx="29">
                  <c:v>-5.1635884872824596</c:v>
                </c:pt>
                <c:pt idx="30">
                  <c:v>0.70244544770504136</c:v>
                </c:pt>
                <c:pt idx="31">
                  <c:v>-4.5233756534727443E-3</c:v>
                </c:pt>
                <c:pt idx="32">
                  <c:v>5.1540664365019029E-2</c:v>
                </c:pt>
                <c:pt idx="33">
                  <c:v>5.9330400447427332</c:v>
                </c:pt>
                <c:pt idx="34">
                  <c:v>-1.2742153913808347</c:v>
                </c:pt>
                <c:pt idx="35">
                  <c:v>2.2092973644377256</c:v>
                </c:pt>
                <c:pt idx="36">
                  <c:v>7.120075533304318</c:v>
                </c:pt>
                <c:pt idx="37">
                  <c:v>-6.9858886993257112</c:v>
                </c:pt>
                <c:pt idx="38">
                  <c:v>-0.37004581005585802</c:v>
                </c:pt>
                <c:pt idx="39">
                  <c:v>-1.281419439579685</c:v>
                </c:pt>
                <c:pt idx="40">
                  <c:v>4.2530106382978641</c:v>
                </c:pt>
                <c:pt idx="41">
                  <c:v>-1.0757878123406426</c:v>
                </c:pt>
                <c:pt idx="42">
                  <c:v>2.7944642108878628</c:v>
                </c:pt>
                <c:pt idx="43">
                  <c:v>-0.52392379362163211</c:v>
                </c:pt>
                <c:pt idx="44">
                  <c:v>-3.9832158530447872</c:v>
                </c:pt>
                <c:pt idx="45">
                  <c:v>-1.0804772132006324</c:v>
                </c:pt>
                <c:pt idx="46">
                  <c:v>-1.8956005380612113</c:v>
                </c:pt>
                <c:pt idx="47">
                  <c:v>-7.018553329141311E-2</c:v>
                </c:pt>
                <c:pt idx="48">
                  <c:v>1.4913369518332096</c:v>
                </c:pt>
                <c:pt idx="49">
                  <c:v>-2.5237592956375505</c:v>
                </c:pt>
                <c:pt idx="50">
                  <c:v>5.1337218996643346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F-479A-9AEA-F81F3EB7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537311"/>
        <c:axId val="443536479"/>
      </c:lineChart>
      <c:catAx>
        <c:axId val="443537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36479"/>
        <c:crosses val="autoZero"/>
        <c:auto val="1"/>
        <c:lblAlgn val="ctr"/>
        <c:lblOffset val="100"/>
        <c:noMultiLvlLbl val="0"/>
      </c:catAx>
      <c:valAx>
        <c:axId val="4435364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3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Monthly'!$H$1</c:f>
              <c:strCache>
                <c:ptCount val="1"/>
                <c:pt idx="0">
                  <c:v>Unadjusted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'Near Monthly'!$H$2:$H$13</c:f>
              <c:numCache>
                <c:formatCode>General</c:formatCode>
                <c:ptCount val="12"/>
                <c:pt idx="1">
                  <c:v>4.2172203162915318</c:v>
                </c:pt>
                <c:pt idx="2">
                  <c:v>-8.189482135688479</c:v>
                </c:pt>
                <c:pt idx="3">
                  <c:v>-4.8710100568430299</c:v>
                </c:pt>
                <c:pt idx="4">
                  <c:v>10.102960102960113</c:v>
                </c:pt>
                <c:pt idx="5">
                  <c:v>4.5670869165901342</c:v>
                </c:pt>
                <c:pt idx="6">
                  <c:v>-8.6154583200255566</c:v>
                </c:pt>
                <c:pt idx="7">
                  <c:v>-3.0493665356050759</c:v>
                </c:pt>
                <c:pt idx="8">
                  <c:v>2.9199711607786676</c:v>
                </c:pt>
                <c:pt idx="9">
                  <c:v>4.3957968476357312</c:v>
                </c:pt>
                <c:pt idx="10">
                  <c:v>-6.6599563831571968</c:v>
                </c:pt>
                <c:pt idx="11">
                  <c:v>13.686196980589502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7-4102-8A10-7A020ED1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557536"/>
        <c:axId val="567562944"/>
      </c:lineChart>
      <c:catAx>
        <c:axId val="56755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2944"/>
        <c:crosses val="autoZero"/>
        <c:auto val="1"/>
        <c:lblAlgn val="ctr"/>
        <c:lblOffset val="100"/>
        <c:noMultiLvlLbl val="0"/>
      </c:catAx>
      <c:valAx>
        <c:axId val="5675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 Monthly'!$I$1</c:f>
              <c:strCache>
                <c:ptCount val="1"/>
                <c:pt idx="0">
                  <c:v>Adjusted Returns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'Near Monthly'!$I$2:$I$13</c:f>
              <c:numCache>
                <c:formatCode>General</c:formatCode>
                <c:ptCount val="12"/>
                <c:pt idx="1">
                  <c:v>4.1808203162915314</c:v>
                </c:pt>
                <c:pt idx="2">
                  <c:v>-8.2270821356884785</c:v>
                </c:pt>
                <c:pt idx="3">
                  <c:v>-4.90831005684303</c:v>
                </c:pt>
                <c:pt idx="4">
                  <c:v>10.064660102960113</c:v>
                </c:pt>
                <c:pt idx="5">
                  <c:v>4.526786916590134</c:v>
                </c:pt>
                <c:pt idx="6">
                  <c:v>-8.6645583200255558</c:v>
                </c:pt>
                <c:pt idx="7">
                  <c:v>-3.100766535605076</c:v>
                </c:pt>
                <c:pt idx="8">
                  <c:v>2.8639711607786675</c:v>
                </c:pt>
                <c:pt idx="9">
                  <c:v>4.3398968476357309</c:v>
                </c:pt>
                <c:pt idx="10">
                  <c:v>-6.720856383157197</c:v>
                </c:pt>
                <c:pt idx="11">
                  <c:v>13.621796980589503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2-4437-8764-A1DBD921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665871"/>
        <c:axId val="692666703"/>
      </c:lineChart>
      <c:catAx>
        <c:axId val="692665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6703"/>
        <c:crosses val="autoZero"/>
        <c:auto val="1"/>
        <c:lblAlgn val="ctr"/>
        <c:lblOffset val="100"/>
        <c:noMultiLvlLbl val="0"/>
      </c:catAx>
      <c:valAx>
        <c:axId val="6926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452674</xdr:colOff>
      <xdr:row>0</xdr:row>
      <xdr:rowOff>158436</xdr:rowOff>
    </xdr:from>
    <xdr:to>
      <xdr:col>24</xdr:col>
      <xdr:colOff>565843</xdr:colOff>
      <xdr:row>11</xdr:row>
      <xdr:rowOff>67901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1F72C-8E3A-B873-029F-D0885238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177297</xdr:colOff>
      <xdr:row>11</xdr:row>
      <xdr:rowOff>178806</xdr:rowOff>
    </xdr:from>
    <xdr:to>
      <xdr:col>25</xdr:col>
      <xdr:colOff>471534</xdr:colOff>
      <xdr:row>26</xdr:row>
      <xdr:rowOff>145610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B7E83-CA9C-3AD1-848E-B83268B35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33951</xdr:colOff>
      <xdr:row>22</xdr:row>
      <xdr:rowOff>178807</xdr:rowOff>
    </xdr:from>
    <xdr:to>
      <xdr:col>18</xdr:col>
      <xdr:colOff>18862</xdr:colOff>
      <xdr:row>37</xdr:row>
      <xdr:rowOff>92799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79CDE-A1EC-457A-31B8-E4DB8861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303810</xdr:colOff>
      <xdr:row>22</xdr:row>
      <xdr:rowOff>82337</xdr:rowOff>
    </xdr:from>
    <xdr:to>
      <xdr:col>17</xdr:col>
      <xdr:colOff>276994</xdr:colOff>
      <xdr:row>35</xdr:row>
      <xdr:rowOff>164094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7EF01F-0FF9-04E8-E294-AD578A1B6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270711</xdr:colOff>
      <xdr:row>7</xdr:row>
      <xdr:rowOff>17044</xdr:rowOff>
    </xdr:from>
    <xdr:to>
      <xdr:col>24</xdr:col>
      <xdr:colOff>561474</xdr:colOff>
      <xdr:row>20</xdr:row>
      <xdr:rowOff>113296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B2626-8E35-AF14-3577-AA036FA29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60158</xdr:colOff>
      <xdr:row>22</xdr:row>
      <xdr:rowOff>157413</xdr:rowOff>
    </xdr:from>
    <xdr:to>
      <xdr:col>25</xdr:col>
      <xdr:colOff>350922</xdr:colOff>
      <xdr:row>35</xdr:row>
      <xdr:rowOff>163429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B37142-D2BC-4038-E9A6-7464744B6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576974</xdr:colOff>
      <xdr:row>37</xdr:row>
      <xdr:rowOff>54429</xdr:rowOff>
    </xdr:from>
    <xdr:to>
      <xdr:col>18</xdr:col>
      <xdr:colOff>576943</xdr:colOff>
      <xdr:row>51</xdr:row>
      <xdr:rowOff>2511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94F1AC-7880-5EC0-E126-9D79A569D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402648</xdr:colOff>
      <xdr:row>14</xdr:row>
      <xdr:rowOff>139410</xdr:rowOff>
    </xdr:from>
    <xdr:to>
      <xdr:col>4</xdr:col>
      <xdr:colOff>844261</xdr:colOff>
      <xdr:row>28</xdr:row>
      <xdr:rowOff>59746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40F16-950A-6E4F-D5B1-BCA381622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437284</xdr:colOff>
      <xdr:row>15</xdr:row>
      <xdr:rowOff>26842</xdr:rowOff>
    </xdr:from>
    <xdr:to>
      <xdr:col>9</xdr:col>
      <xdr:colOff>229466</xdr:colOff>
      <xdr:row>28</xdr:row>
      <xdr:rowOff>137678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DD204-16E5-CFFD-49D2-F8614D5C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480579</xdr:colOff>
      <xdr:row>30</xdr:row>
      <xdr:rowOff>70137</xdr:rowOff>
    </xdr:from>
    <xdr:to>
      <xdr:col>4</xdr:col>
      <xdr:colOff>922192</xdr:colOff>
      <xdr:row>44</xdr:row>
      <xdr:rowOff>146337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535A6-EDAF-6B00-A52F-8DCA6ABF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99579</xdr:colOff>
      <xdr:row>23</xdr:row>
      <xdr:rowOff>96115</xdr:rowOff>
    </xdr:from>
    <xdr:to>
      <xdr:col>17</xdr:col>
      <xdr:colOff>428624</xdr:colOff>
      <xdr:row>37</xdr:row>
      <xdr:rowOff>172315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FDE375-9165-76BA-F1E1-E0C4C8122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23</xdr:row>
      <xdr:rowOff>137160</xdr:rowOff>
    </xdr:from>
    <xdr:to>
      <xdr:col>18</xdr:col>
      <xdr:colOff>7620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79C07-8206-1DDF-44D8-8CEEBCA5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304459</xdr:colOff>
      <xdr:row>2</xdr:row>
      <xdr:rowOff>8189</xdr:rowOff>
    </xdr:from>
    <xdr:to>
      <xdr:col>24</xdr:col>
      <xdr:colOff>589356</xdr:colOff>
      <xdr:row>14</xdr:row>
      <xdr:rowOff>193799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AFB51-9B3B-0654-FAA1-A1A60D094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585716</xdr:colOff>
      <xdr:row>23</xdr:row>
      <xdr:rowOff>152401</xdr:rowOff>
    </xdr:from>
    <xdr:to>
      <xdr:col>26</xdr:col>
      <xdr:colOff>244522</xdr:colOff>
      <xdr:row>36</xdr:row>
      <xdr:rowOff>86436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C7A31-0C9D-F641-BE39-EB8443A53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517477</xdr:colOff>
      <xdr:row>38</xdr:row>
      <xdr:rowOff>141027</xdr:rowOff>
    </xdr:from>
    <xdr:to>
      <xdr:col>17</xdr:col>
      <xdr:colOff>483358</xdr:colOff>
      <xdr:row>51</xdr:row>
      <xdr:rowOff>75063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396E48-F85F-365D-2436-13C9CBBF6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548899</xdr:colOff>
      <xdr:row>23</xdr:row>
      <xdr:rowOff>139485</xdr:rowOff>
    </xdr:from>
    <xdr:to>
      <xdr:col>17</xdr:col>
      <xdr:colOff>561814</xdr:colOff>
      <xdr:row>36</xdr:row>
      <xdr:rowOff>28414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6F0C5C-9019-0D37-40F6-65A52F3E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432662</xdr:colOff>
      <xdr:row>1</xdr:row>
      <xdr:rowOff>126569</xdr:rowOff>
    </xdr:from>
    <xdr:to>
      <xdr:col>26</xdr:col>
      <xdr:colOff>148526</xdr:colOff>
      <xdr:row>14</xdr:row>
      <xdr:rowOff>15498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B83716-F8C6-9922-E1B3-2749CD1FD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548899</xdr:colOff>
      <xdr:row>15</xdr:row>
      <xdr:rowOff>165316</xdr:rowOff>
    </xdr:from>
    <xdr:to>
      <xdr:col>26</xdr:col>
      <xdr:colOff>264763</xdr:colOff>
      <xdr:row>28</xdr:row>
      <xdr:rowOff>54244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6C451-A16E-D084-2033-62DAC60A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19373</xdr:colOff>
      <xdr:row>30</xdr:row>
      <xdr:rowOff>36162</xdr:rowOff>
    </xdr:from>
    <xdr:to>
      <xdr:col>26</xdr:col>
      <xdr:colOff>342254</xdr:colOff>
      <xdr:row>42</xdr:row>
      <xdr:rowOff>144650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5959BA-155B-4947-DF7E-8F4B3465F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60960</xdr:rowOff>
    </xdr:from>
    <xdr:to>
      <xdr:col>6</xdr:col>
      <xdr:colOff>723900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2562B-79BA-59A3-451C-D634AA167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196426</xdr:colOff>
      <xdr:row>34</xdr:row>
      <xdr:rowOff>2822</xdr:rowOff>
    </xdr:from>
    <xdr:to>
      <xdr:col>6</xdr:col>
      <xdr:colOff>1279313</xdr:colOff>
      <xdr:row>48</xdr:row>
      <xdr:rowOff>174131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21CA7-3F3D-84B0-C4FE-B95336024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557389</xdr:colOff>
      <xdr:row>34</xdr:row>
      <xdr:rowOff>103012</xdr:rowOff>
    </xdr:from>
    <xdr:to>
      <xdr:col>14</xdr:col>
      <xdr:colOff>275166</xdr:colOff>
      <xdr:row>49</xdr:row>
      <xdr:rowOff>94545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38AA8-1573-B54F-368C-B0BEDB1BF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49389</xdr:colOff>
      <xdr:row>34</xdr:row>
      <xdr:rowOff>145345</xdr:rowOff>
    </xdr:from>
    <xdr:to>
      <xdr:col>22</xdr:col>
      <xdr:colOff>359833</xdr:colOff>
      <xdr:row>49</xdr:row>
      <xdr:rowOff>136878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769267-7A5D-768F-3AFC-7C7239C1C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23</xdr:row>
      <xdr:rowOff>137160</xdr:rowOff>
    </xdr:from>
    <xdr:to>
      <xdr:col>18</xdr:col>
      <xdr:colOff>7620</xdr:colOff>
      <xdr:row>36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016DB-DD11-4D94-8006-220C8D3AD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304459</xdr:colOff>
      <xdr:row>2</xdr:row>
      <xdr:rowOff>8189</xdr:rowOff>
    </xdr:from>
    <xdr:to>
      <xdr:col>24</xdr:col>
      <xdr:colOff>589356</xdr:colOff>
      <xdr:row>14</xdr:row>
      <xdr:rowOff>193799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9FE31-1FF8-4AF5-860E-D52BDAA8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585716</xdr:colOff>
      <xdr:row>23</xdr:row>
      <xdr:rowOff>152401</xdr:rowOff>
    </xdr:from>
    <xdr:to>
      <xdr:col>26</xdr:col>
      <xdr:colOff>244522</xdr:colOff>
      <xdr:row>36</xdr:row>
      <xdr:rowOff>86436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9B15DF-60E4-400F-B555-D423CB09D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517477</xdr:colOff>
      <xdr:row>38</xdr:row>
      <xdr:rowOff>141027</xdr:rowOff>
    </xdr:from>
    <xdr:to>
      <xdr:col>17</xdr:col>
      <xdr:colOff>483358</xdr:colOff>
      <xdr:row>51</xdr:row>
      <xdr:rowOff>75063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7AF61-3323-460E-91E4-B28C652D8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548899</xdr:colOff>
      <xdr:row>23</xdr:row>
      <xdr:rowOff>139485</xdr:rowOff>
    </xdr:from>
    <xdr:to>
      <xdr:col>17</xdr:col>
      <xdr:colOff>561814</xdr:colOff>
      <xdr:row>36</xdr:row>
      <xdr:rowOff>28414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8DEDB-AFB0-4C4F-816D-3BC14C39F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432662</xdr:colOff>
      <xdr:row>1</xdr:row>
      <xdr:rowOff>126569</xdr:rowOff>
    </xdr:from>
    <xdr:to>
      <xdr:col>26</xdr:col>
      <xdr:colOff>148526</xdr:colOff>
      <xdr:row>14</xdr:row>
      <xdr:rowOff>15498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195FE4-D0A7-4FCD-978A-D4A8F4688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548899</xdr:colOff>
      <xdr:row>15</xdr:row>
      <xdr:rowOff>165316</xdr:rowOff>
    </xdr:from>
    <xdr:to>
      <xdr:col>26</xdr:col>
      <xdr:colOff>264763</xdr:colOff>
      <xdr:row>28</xdr:row>
      <xdr:rowOff>54244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AE01F-93C8-4785-ABF5-A820EEEA4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19373</xdr:colOff>
      <xdr:row>30</xdr:row>
      <xdr:rowOff>36162</xdr:rowOff>
    </xdr:from>
    <xdr:to>
      <xdr:col>26</xdr:col>
      <xdr:colOff>342254</xdr:colOff>
      <xdr:row>42</xdr:row>
      <xdr:rowOff>144650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13B874-534C-4E3D-B476-86B1D3B63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16</xdr:row>
      <xdr:rowOff>60960</xdr:rowOff>
    </xdr:from>
    <xdr:to>
      <xdr:col>6</xdr:col>
      <xdr:colOff>723900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C4A56-B74F-46F7-B156-91E3BA404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196426</xdr:colOff>
      <xdr:row>34</xdr:row>
      <xdr:rowOff>2822</xdr:rowOff>
    </xdr:from>
    <xdr:to>
      <xdr:col>6</xdr:col>
      <xdr:colOff>1279313</xdr:colOff>
      <xdr:row>48</xdr:row>
      <xdr:rowOff>174131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C6E11-B4CE-4530-B491-1017F2BBE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557389</xdr:colOff>
      <xdr:row>34</xdr:row>
      <xdr:rowOff>103012</xdr:rowOff>
    </xdr:from>
    <xdr:to>
      <xdr:col>14</xdr:col>
      <xdr:colOff>275166</xdr:colOff>
      <xdr:row>49</xdr:row>
      <xdr:rowOff>94545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83FFC-DFD4-40D0-BE0C-5C750313E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49389</xdr:colOff>
      <xdr:row>34</xdr:row>
      <xdr:rowOff>145345</xdr:rowOff>
    </xdr:from>
    <xdr:to>
      <xdr:col>22</xdr:col>
      <xdr:colOff>359833</xdr:colOff>
      <xdr:row>49</xdr:row>
      <xdr:rowOff>136878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01DD7-1C4F-466A-B174-D8AB6892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93BA4-C7BE-4E79-ACE3-0230CF405702}">
  <dimension ref="A1:AF1000"/>
  <sheetViews>
    <sheetView topLeftCell="A201" zoomScale="63" workbookViewId="0">
      <selection activeCell="U34" sqref="U34"/>
    </sheetView>
  </sheetViews>
  <sheetFormatPr defaultRowHeight="14.4" x14ac:dyDescent="0.3"/>
  <cols>
    <col min="1" max="1" width="15.77734375" customWidth="1"/>
    <col min="2" max="2" width="13.21875" customWidth="1"/>
    <col min="3" max="3" width="17.33203125" customWidth="1"/>
    <col min="4" max="4" width="13.88671875" customWidth="1"/>
    <col min="5" max="5" width="17.5546875" customWidth="1"/>
    <col min="6" max="6" width="15.21875" customWidth="1"/>
    <col min="7" max="7" width="15.109375" customWidth="1"/>
    <col min="8" max="8" width="13.6640625" customWidth="1"/>
    <col min="9" max="9" width="13.109375" customWidth="1"/>
    <col min="10" max="10" width="13" customWidth="1"/>
    <col min="17" max="17" width="13.44140625" bestFit="1" customWidth="1"/>
    <col min="28" max="28" width="14.21875" style="79" customWidth="1"/>
    <col min="29" max="29" width="10.6640625" style="79" customWidth="1"/>
    <col min="30" max="30" width="22.109375" style="82" customWidth="1"/>
    <col min="31" max="31" width="13.21875" style="79" customWidth="1"/>
    <col min="32" max="32" width="13.88671875" style="79" customWidth="1"/>
  </cols>
  <sheetData>
    <row r="1" spans="1:32" ht="29.4" thickBot="1" x14ac:dyDescent="0.35">
      <c r="A1" s="15" t="s">
        <v>0</v>
      </c>
      <c r="B1" s="4" t="s">
        <v>243</v>
      </c>
      <c r="C1" s="4" t="s">
        <v>258</v>
      </c>
      <c r="D1" s="4" t="s">
        <v>259</v>
      </c>
      <c r="E1" s="4" t="s">
        <v>260</v>
      </c>
      <c r="F1" s="15" t="s">
        <v>5</v>
      </c>
      <c r="G1" s="5" t="s">
        <v>261</v>
      </c>
      <c r="H1" s="17" t="s">
        <v>6</v>
      </c>
      <c r="I1" s="17" t="s">
        <v>7</v>
      </c>
      <c r="J1" s="17" t="s">
        <v>8</v>
      </c>
      <c r="K1" s="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81"/>
      <c r="AC1" s="85"/>
      <c r="AD1" s="80"/>
      <c r="AE1" s="85"/>
      <c r="AF1" s="85"/>
    </row>
    <row r="2" spans="1:32" ht="16.2" thickBot="1" x14ac:dyDescent="0.35">
      <c r="A2" s="18" t="s">
        <v>16</v>
      </c>
      <c r="B2" s="19" t="s">
        <v>17</v>
      </c>
      <c r="C2" s="19" t="s">
        <v>245</v>
      </c>
      <c r="D2" s="19">
        <v>546.95000000000005</v>
      </c>
      <c r="E2" s="19">
        <v>2060400</v>
      </c>
      <c r="F2" s="18"/>
      <c r="G2" s="6">
        <v>3.61E-2</v>
      </c>
      <c r="H2" s="21"/>
      <c r="I2" s="21"/>
      <c r="J2" s="21"/>
      <c r="K2" s="7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B2" s="84"/>
    </row>
    <row r="3" spans="1:32" ht="16.2" thickBot="1" x14ac:dyDescent="0.35">
      <c r="A3" s="18" t="s">
        <v>16</v>
      </c>
      <c r="B3" s="19" t="s">
        <v>18</v>
      </c>
      <c r="C3" s="19" t="s">
        <v>245</v>
      </c>
      <c r="D3" s="19">
        <v>542.25</v>
      </c>
      <c r="E3" s="19">
        <v>2074850</v>
      </c>
      <c r="F3" s="18">
        <v>4.25</v>
      </c>
      <c r="G3" s="6">
        <v>3.61E-2</v>
      </c>
      <c r="H3" s="18">
        <f>(D3-D2)/D2*100</f>
        <v>-0.85931072310084011</v>
      </c>
      <c r="I3" s="18">
        <f>H3-G3</f>
        <v>-0.89541072310084013</v>
      </c>
      <c r="J3" s="18">
        <f>I3/$Q$14</f>
        <v>-0.44312955319530883</v>
      </c>
      <c r="K3" s="13"/>
      <c r="L3" s="70" t="s">
        <v>9</v>
      </c>
      <c r="M3" s="71"/>
      <c r="N3" s="71"/>
      <c r="O3" s="71"/>
      <c r="P3" s="71"/>
      <c r="Q3" s="72"/>
      <c r="R3" s="1"/>
      <c r="S3" s="1"/>
      <c r="T3" s="1"/>
      <c r="U3" s="1"/>
      <c r="V3" s="1"/>
      <c r="W3" s="1"/>
      <c r="X3" s="1"/>
      <c r="Y3" s="1"/>
      <c r="Z3" s="1"/>
      <c r="AB3" s="84"/>
    </row>
    <row r="4" spans="1:32" ht="16.2" thickBot="1" x14ac:dyDescent="0.35">
      <c r="A4" s="18" t="s">
        <v>16</v>
      </c>
      <c r="B4" s="19" t="s">
        <v>19</v>
      </c>
      <c r="C4" s="19" t="s">
        <v>245</v>
      </c>
      <c r="D4" s="19">
        <v>545.95000000000005</v>
      </c>
      <c r="E4" s="19">
        <v>2012800</v>
      </c>
      <c r="F4" s="18">
        <v>-9.85</v>
      </c>
      <c r="G4" s="6">
        <v>3.6699999999999997E-2</v>
      </c>
      <c r="H4" s="18">
        <f>(D4-D3)/D3*100</f>
        <v>0.68234209313048333</v>
      </c>
      <c r="I4" s="18">
        <f t="shared" ref="I4:I67" si="0">H4-G4</f>
        <v>0.64564209313048337</v>
      </c>
      <c r="J4" s="18">
        <f t="shared" ref="J4:J67" si="1">I4/$Q$14</f>
        <v>0.31952162831176467</v>
      </c>
      <c r="K4" s="13"/>
      <c r="L4" s="73" t="s">
        <v>10</v>
      </c>
      <c r="M4" s="74"/>
      <c r="N4" s="74"/>
      <c r="O4" s="74"/>
      <c r="P4" s="75"/>
      <c r="Q4" s="3">
        <f>AVERAGE(H3:H227)</f>
        <v>8.4881751499177746E-2</v>
      </c>
      <c r="R4" s="1"/>
      <c r="S4" s="1"/>
      <c r="T4" s="1"/>
      <c r="U4" s="1"/>
      <c r="V4" s="1"/>
      <c r="W4" s="1"/>
      <c r="X4" s="1"/>
      <c r="Y4" s="1"/>
      <c r="Z4" s="1"/>
      <c r="AB4" s="84"/>
    </row>
    <row r="5" spans="1:32" ht="16.2" thickBot="1" x14ac:dyDescent="0.35">
      <c r="A5" s="18" t="s">
        <v>16</v>
      </c>
      <c r="B5" s="19" t="s">
        <v>20</v>
      </c>
      <c r="C5" s="19" t="s">
        <v>245</v>
      </c>
      <c r="D5" s="19">
        <v>551.75</v>
      </c>
      <c r="E5" s="19">
        <v>1990700</v>
      </c>
      <c r="F5" s="18">
        <v>-6.95</v>
      </c>
      <c r="G5" s="86">
        <v>3.6490000000000002E-2</v>
      </c>
      <c r="H5" s="18">
        <f t="shared" ref="H5:H16" si="2">(D5-D4)/D4*100</f>
        <v>1.062368348749877</v>
      </c>
      <c r="I5" s="18">
        <f t="shared" si="0"/>
        <v>1.025878348749877</v>
      </c>
      <c r="J5" s="18">
        <f t="shared" si="1"/>
        <v>0.50769663863303771</v>
      </c>
      <c r="K5" s="13"/>
      <c r="L5" s="73" t="s">
        <v>11</v>
      </c>
      <c r="M5" s="74"/>
      <c r="N5" s="74"/>
      <c r="O5" s="74"/>
      <c r="P5" s="75"/>
      <c r="Q5" s="3">
        <f>MAX(H3:H227)</f>
        <v>6.9195423011082031</v>
      </c>
      <c r="R5" s="1"/>
      <c r="S5" s="1"/>
      <c r="T5" s="1"/>
      <c r="U5" s="1"/>
      <c r="V5" s="1"/>
      <c r="W5" s="1"/>
      <c r="X5" s="1"/>
      <c r="Y5" s="1"/>
      <c r="Z5" s="1"/>
      <c r="AB5" s="84"/>
    </row>
    <row r="6" spans="1:32" ht="16.2" thickBot="1" x14ac:dyDescent="0.35">
      <c r="A6" s="18" t="s">
        <v>16</v>
      </c>
      <c r="B6" s="19" t="s">
        <v>21</v>
      </c>
      <c r="C6" s="19" t="s">
        <v>245</v>
      </c>
      <c r="D6" s="19">
        <v>548.70000000000005</v>
      </c>
      <c r="E6" s="19">
        <v>1909950</v>
      </c>
      <c r="F6" s="18">
        <v>-9</v>
      </c>
      <c r="G6" s="6">
        <v>3.6299999999999999E-2</v>
      </c>
      <c r="H6" s="18">
        <f t="shared" si="2"/>
        <v>-0.55278658812867332</v>
      </c>
      <c r="I6" s="18">
        <f t="shared" si="0"/>
        <v>-0.58908658812867332</v>
      </c>
      <c r="J6" s="18">
        <f t="shared" si="1"/>
        <v>-0.29153289083562794</v>
      </c>
      <c r="K6" s="13"/>
      <c r="L6" s="73" t="s">
        <v>12</v>
      </c>
      <c r="M6" s="74"/>
      <c r="N6" s="74"/>
      <c r="O6" s="74"/>
      <c r="P6" s="75"/>
      <c r="Q6" s="3">
        <f>MIN(H3:H227)</f>
        <v>-5.0243247777218665</v>
      </c>
      <c r="R6" s="1"/>
      <c r="S6" s="1"/>
      <c r="T6" s="1"/>
      <c r="U6" s="1"/>
      <c r="V6" s="1"/>
      <c r="W6" s="1"/>
      <c r="X6" s="1"/>
      <c r="Y6" s="1"/>
      <c r="Z6" s="1"/>
      <c r="AB6" s="84"/>
    </row>
    <row r="7" spans="1:32" ht="16.2" thickBot="1" x14ac:dyDescent="0.35">
      <c r="A7" s="18" t="s">
        <v>16</v>
      </c>
      <c r="B7" s="19" t="s">
        <v>22</v>
      </c>
      <c r="C7" s="19" t="s">
        <v>245</v>
      </c>
      <c r="D7" s="19">
        <v>554.20000000000005</v>
      </c>
      <c r="E7" s="19">
        <v>1852150</v>
      </c>
      <c r="F7" s="18">
        <v>-7.25</v>
      </c>
      <c r="G7" s="6">
        <v>3.5499999999999997E-2</v>
      </c>
      <c r="H7" s="18">
        <f t="shared" si="2"/>
        <v>1.0023692363768908</v>
      </c>
      <c r="I7" s="18">
        <f t="shared" si="0"/>
        <v>0.96686923637689082</v>
      </c>
      <c r="J7" s="18">
        <f t="shared" si="1"/>
        <v>0.47849363611622697</v>
      </c>
      <c r="K7" s="13"/>
      <c r="L7" s="73" t="s">
        <v>13</v>
      </c>
      <c r="M7" s="74"/>
      <c r="N7" s="74"/>
      <c r="O7" s="74"/>
      <c r="P7" s="75"/>
      <c r="Q7" s="3">
        <f>_xlfn.STDEV.S(H3:H227)</f>
        <v>2.0208034132558987</v>
      </c>
      <c r="R7" s="1"/>
      <c r="S7" s="1"/>
      <c r="T7" s="1"/>
      <c r="U7" s="1"/>
      <c r="V7" s="1"/>
      <c r="W7" s="1"/>
      <c r="X7" s="1"/>
      <c r="Y7" s="1"/>
      <c r="Z7" s="1"/>
      <c r="AB7" s="84"/>
    </row>
    <row r="8" spans="1:32" ht="16.2" thickBot="1" x14ac:dyDescent="0.35">
      <c r="A8" s="18" t="s">
        <v>16</v>
      </c>
      <c r="B8" s="19" t="s">
        <v>23</v>
      </c>
      <c r="C8" s="19" t="s">
        <v>245</v>
      </c>
      <c r="D8" s="19">
        <v>546.25</v>
      </c>
      <c r="E8" s="19">
        <v>1879350</v>
      </c>
      <c r="F8" s="18">
        <v>-13.1</v>
      </c>
      <c r="G8" s="6">
        <v>3.5299999999999998E-2</v>
      </c>
      <c r="H8" s="18">
        <f t="shared" si="2"/>
        <v>-1.4345001804402824</v>
      </c>
      <c r="I8" s="18">
        <f t="shared" si="0"/>
        <v>-1.4698001804402825</v>
      </c>
      <c r="J8" s="18">
        <f t="shared" si="1"/>
        <v>-0.72738898523503237</v>
      </c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B8" s="84"/>
    </row>
    <row r="9" spans="1:32" ht="16.2" thickBot="1" x14ac:dyDescent="0.35">
      <c r="A9" s="18" t="s">
        <v>16</v>
      </c>
      <c r="B9" s="19" t="s">
        <v>24</v>
      </c>
      <c r="C9" s="19" t="s">
        <v>245</v>
      </c>
      <c r="D9" s="19">
        <v>546.70000000000005</v>
      </c>
      <c r="E9" s="19">
        <v>1854700</v>
      </c>
      <c r="F9" s="18">
        <v>-18.899999999999999</v>
      </c>
      <c r="G9" s="6">
        <v>3.5699999999999996E-2</v>
      </c>
      <c r="H9" s="18">
        <f t="shared" si="2"/>
        <v>8.2379862700237158E-2</v>
      </c>
      <c r="I9" s="18">
        <f t="shared" si="0"/>
        <v>4.6679862700237162E-2</v>
      </c>
      <c r="J9" s="18">
        <f t="shared" si="1"/>
        <v>2.3101383720244895E-2</v>
      </c>
      <c r="K9" s="7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B9" s="84"/>
    </row>
    <row r="10" spans="1:32" ht="16.2" thickBot="1" x14ac:dyDescent="0.35">
      <c r="A10" s="18" t="s">
        <v>16</v>
      </c>
      <c r="B10" s="19" t="s">
        <v>25</v>
      </c>
      <c r="C10" s="19" t="s">
        <v>245</v>
      </c>
      <c r="D10" s="19">
        <v>554.95000000000005</v>
      </c>
      <c r="E10" s="19">
        <v>1749300</v>
      </c>
      <c r="F10" s="18">
        <v>2.7</v>
      </c>
      <c r="G10" s="6">
        <v>3.5299999999999998E-2</v>
      </c>
      <c r="H10" s="18">
        <f t="shared" si="2"/>
        <v>1.5090543259557343</v>
      </c>
      <c r="I10" s="18">
        <f t="shared" si="0"/>
        <v>1.4737543259557344</v>
      </c>
      <c r="J10" s="18">
        <f t="shared" si="1"/>
        <v>0.7293458511629537</v>
      </c>
      <c r="K10" s="13"/>
      <c r="L10" s="70" t="s">
        <v>14</v>
      </c>
      <c r="M10" s="71"/>
      <c r="N10" s="71"/>
      <c r="O10" s="71"/>
      <c r="P10" s="71"/>
      <c r="Q10" s="72"/>
      <c r="R10" s="1"/>
      <c r="S10" s="1"/>
      <c r="T10" s="1"/>
      <c r="U10" s="1"/>
      <c r="V10" s="1"/>
      <c r="W10" s="1"/>
      <c r="X10" s="1"/>
      <c r="Y10" s="1"/>
      <c r="Z10" s="1"/>
      <c r="AB10" s="84"/>
    </row>
    <row r="11" spans="1:32" ht="16.2" thickBot="1" x14ac:dyDescent="0.35">
      <c r="A11" s="18" t="s">
        <v>16</v>
      </c>
      <c r="B11" s="19" t="s">
        <v>26</v>
      </c>
      <c r="C11" s="19" t="s">
        <v>245</v>
      </c>
      <c r="D11" s="19">
        <v>593.35</v>
      </c>
      <c r="E11" s="19">
        <v>1418650</v>
      </c>
      <c r="F11" s="18">
        <v>-18.8</v>
      </c>
      <c r="G11" s="6">
        <v>3.5499999999999997E-2</v>
      </c>
      <c r="H11" s="18">
        <f t="shared" si="2"/>
        <v>6.9195423011082031</v>
      </c>
      <c r="I11" s="18">
        <f t="shared" si="0"/>
        <v>6.8840423011082033</v>
      </c>
      <c r="J11" s="18">
        <f t="shared" si="1"/>
        <v>3.4068416988615149</v>
      </c>
      <c r="K11" s="13"/>
      <c r="L11" s="73" t="s">
        <v>10</v>
      </c>
      <c r="M11" s="74"/>
      <c r="N11" s="74"/>
      <c r="O11" s="74"/>
      <c r="P11" s="75"/>
      <c r="Q11" s="3">
        <f>AVERAGE(J3:J227)</f>
        <v>1.9323714557585064E-2</v>
      </c>
      <c r="R11" s="1"/>
      <c r="S11" s="1"/>
      <c r="T11" s="1"/>
      <c r="U11" s="1"/>
      <c r="V11" s="1"/>
      <c r="W11" s="1"/>
      <c r="X11" s="1"/>
      <c r="Y11" s="1"/>
      <c r="Z11" s="1"/>
      <c r="AB11" s="84"/>
    </row>
    <row r="12" spans="1:32" ht="14.4" customHeight="1" thickBot="1" x14ac:dyDescent="0.35">
      <c r="A12" s="18" t="s">
        <v>16</v>
      </c>
      <c r="B12" s="19" t="s">
        <v>27</v>
      </c>
      <c r="C12" s="19" t="s">
        <v>245</v>
      </c>
      <c r="D12" s="19">
        <v>602.79999999999995</v>
      </c>
      <c r="E12" s="19">
        <v>1281800</v>
      </c>
      <c r="F12" s="18">
        <v>-8.4</v>
      </c>
      <c r="G12" s="6">
        <v>3.5499999999999997E-2</v>
      </c>
      <c r="H12" s="18">
        <f t="shared" si="2"/>
        <v>1.5926518918007806</v>
      </c>
      <c r="I12" s="18">
        <f t="shared" si="0"/>
        <v>1.5571518918007805</v>
      </c>
      <c r="J12" s="18">
        <f t="shared" si="1"/>
        <v>0.77061844834887072</v>
      </c>
      <c r="K12" s="13"/>
      <c r="L12" s="73" t="s">
        <v>11</v>
      </c>
      <c r="M12" s="74"/>
      <c r="N12" s="74"/>
      <c r="O12" s="74"/>
      <c r="P12" s="75"/>
      <c r="Q12" s="3">
        <f>MAX(I3:I227)</f>
        <v>6.8840423011082033</v>
      </c>
      <c r="R12" s="1"/>
      <c r="S12" s="1"/>
      <c r="T12" s="1"/>
      <c r="U12" s="1"/>
      <c r="V12" s="1"/>
      <c r="W12" s="1"/>
      <c r="X12" s="1"/>
      <c r="Y12" s="1"/>
      <c r="Z12" s="1"/>
      <c r="AB12" s="84"/>
    </row>
    <row r="13" spans="1:32" ht="13.2" customHeight="1" thickBot="1" x14ac:dyDescent="0.35">
      <c r="A13" s="18" t="s">
        <v>16</v>
      </c>
      <c r="B13" s="19" t="s">
        <v>28</v>
      </c>
      <c r="C13" s="19" t="s">
        <v>245</v>
      </c>
      <c r="D13" s="19">
        <v>609.20000000000005</v>
      </c>
      <c r="E13" s="19">
        <v>1207000</v>
      </c>
      <c r="F13" s="18">
        <v>-18.850000000000001</v>
      </c>
      <c r="G13" s="6">
        <v>3.56E-2</v>
      </c>
      <c r="H13" s="18">
        <f t="shared" si="2"/>
        <v>1.0617120106171352</v>
      </c>
      <c r="I13" s="18">
        <f t="shared" si="0"/>
        <v>1.0261120106171351</v>
      </c>
      <c r="J13" s="18">
        <f t="shared" si="1"/>
        <v>0.50781227548679153</v>
      </c>
      <c r="K13" s="13"/>
      <c r="L13" s="73" t="s">
        <v>12</v>
      </c>
      <c r="M13" s="74"/>
      <c r="N13" s="74"/>
      <c r="O13" s="74"/>
      <c r="P13" s="75"/>
      <c r="Q13" s="3">
        <f>MIN(I3:I227)</f>
        <v>-5.0803247777218665</v>
      </c>
      <c r="R13" s="1"/>
      <c r="S13" s="1"/>
      <c r="T13" s="1"/>
      <c r="U13" s="1"/>
      <c r="V13" s="1"/>
      <c r="W13" s="1"/>
      <c r="X13" s="1"/>
      <c r="Y13" s="1"/>
      <c r="Z13" s="1"/>
      <c r="AB13" s="84"/>
    </row>
    <row r="14" spans="1:32" ht="13.2" customHeight="1" thickBot="1" x14ac:dyDescent="0.35">
      <c r="A14" s="18" t="s">
        <v>16</v>
      </c>
      <c r="B14" s="19" t="s">
        <v>29</v>
      </c>
      <c r="C14" s="19" t="s">
        <v>245</v>
      </c>
      <c r="D14" s="19">
        <v>604.9</v>
      </c>
      <c r="E14" s="19">
        <v>1093100</v>
      </c>
      <c r="F14" s="18">
        <v>-14.5</v>
      </c>
      <c r="G14" s="6">
        <v>3.5400000000000001E-2</v>
      </c>
      <c r="H14" s="18">
        <f t="shared" si="2"/>
        <v>-0.70584372948129814</v>
      </c>
      <c r="I14" s="18">
        <f t="shared" si="0"/>
        <v>-0.74124372948129813</v>
      </c>
      <c r="J14" s="18">
        <f t="shared" si="1"/>
        <v>-0.36683389441258729</v>
      </c>
      <c r="K14" s="13"/>
      <c r="L14" s="73" t="s">
        <v>13</v>
      </c>
      <c r="M14" s="74"/>
      <c r="N14" s="74"/>
      <c r="O14" s="74"/>
      <c r="P14" s="75"/>
      <c r="Q14" s="3">
        <f>_xlfn.STDEV.S(I3:I227)</f>
        <v>2.0206522373518809</v>
      </c>
      <c r="R14" s="1"/>
      <c r="S14" s="1"/>
      <c r="T14" s="1"/>
      <c r="U14" s="1"/>
      <c r="V14" s="1"/>
      <c r="W14" s="1"/>
      <c r="X14" s="1"/>
      <c r="Y14" s="1"/>
      <c r="Z14" s="1"/>
      <c r="AB14" s="84"/>
    </row>
    <row r="15" spans="1:32" ht="16.2" thickBot="1" x14ac:dyDescent="0.35">
      <c r="A15" s="18" t="s">
        <v>16</v>
      </c>
      <c r="B15" s="19" t="s">
        <v>30</v>
      </c>
      <c r="C15" s="19" t="s">
        <v>245</v>
      </c>
      <c r="D15" s="19">
        <v>607.20000000000005</v>
      </c>
      <c r="E15" s="19">
        <v>828750</v>
      </c>
      <c r="F15" s="18">
        <v>8.1999999999999993</v>
      </c>
      <c r="G15" s="6">
        <v>3.5400000000000001E-2</v>
      </c>
      <c r="H15" s="18">
        <f t="shared" si="2"/>
        <v>0.38022813688214058</v>
      </c>
      <c r="I15" s="18">
        <f t="shared" si="0"/>
        <v>0.34482813688214059</v>
      </c>
      <c r="J15" s="18">
        <f t="shared" si="1"/>
        <v>0.17065189670343628</v>
      </c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84"/>
    </row>
    <row r="16" spans="1:32" ht="16.2" thickBot="1" x14ac:dyDescent="0.35">
      <c r="A16" s="18" t="s">
        <v>16</v>
      </c>
      <c r="B16" s="19" t="s">
        <v>31</v>
      </c>
      <c r="C16" s="19" t="s">
        <v>245</v>
      </c>
      <c r="D16" s="19">
        <v>586.15</v>
      </c>
      <c r="E16" s="19">
        <v>618800</v>
      </c>
      <c r="F16" s="18">
        <v>-57.15</v>
      </c>
      <c r="G16" s="6">
        <v>3.5299999999999998E-2</v>
      </c>
      <c r="H16" s="18">
        <f t="shared" si="2"/>
        <v>-3.4667325428195102</v>
      </c>
      <c r="I16" s="18">
        <f t="shared" si="0"/>
        <v>-3.50203254281951</v>
      </c>
      <c r="J16" s="18">
        <f t="shared" si="1"/>
        <v>-1.7331198699529899</v>
      </c>
      <c r="K16" s="7"/>
      <c r="L16" s="2"/>
      <c r="M16" s="2"/>
      <c r="N16" s="2"/>
      <c r="O16" s="2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  <c r="AB16" s="84"/>
    </row>
    <row r="17" spans="1:28" ht="16.2" thickBot="1" x14ac:dyDescent="0.35">
      <c r="A17" s="18" t="s">
        <v>16</v>
      </c>
      <c r="B17" s="19" t="s">
        <v>32</v>
      </c>
      <c r="C17" s="19" t="s">
        <v>245</v>
      </c>
      <c r="D17" s="19">
        <v>578.25</v>
      </c>
      <c r="E17" s="19">
        <v>408000</v>
      </c>
      <c r="F17" s="18">
        <v>8.5500000000000007</v>
      </c>
      <c r="G17" s="6">
        <v>3.5499999999999997E-2</v>
      </c>
      <c r="H17" s="18">
        <f>(D17-D16)/D16*100</f>
        <v>-1.347777872558215</v>
      </c>
      <c r="I17" s="18">
        <f t="shared" si="0"/>
        <v>-1.3832778725582151</v>
      </c>
      <c r="J17" s="18">
        <f t="shared" si="1"/>
        <v>-0.68456998536820857</v>
      </c>
      <c r="K17" s="13"/>
      <c r="L17" s="70" t="s">
        <v>15</v>
      </c>
      <c r="M17" s="71"/>
      <c r="N17" s="71"/>
      <c r="O17" s="71"/>
      <c r="P17" s="71"/>
      <c r="Q17" s="72"/>
      <c r="R17" s="1"/>
      <c r="S17" s="1"/>
      <c r="T17" s="1"/>
      <c r="U17" s="1"/>
      <c r="V17" s="1"/>
      <c r="W17" s="1"/>
      <c r="X17" s="1"/>
      <c r="Y17" s="1"/>
      <c r="Z17" s="1"/>
      <c r="AB17" s="84"/>
    </row>
    <row r="18" spans="1:28" ht="16.2" thickBot="1" x14ac:dyDescent="0.35">
      <c r="A18" s="18" t="s">
        <v>16</v>
      </c>
      <c r="B18" s="19" t="s">
        <v>33</v>
      </c>
      <c r="C18" s="19" t="s">
        <v>245</v>
      </c>
      <c r="D18" s="19">
        <v>588.6</v>
      </c>
      <c r="E18" s="19">
        <v>73100</v>
      </c>
      <c r="F18" s="18">
        <v>14.15</v>
      </c>
      <c r="G18" s="6">
        <v>3.5499999999999997E-2</v>
      </c>
      <c r="H18" s="18">
        <f>(D18-D17)/D17*100</f>
        <v>1.7898832684824943</v>
      </c>
      <c r="I18" s="18">
        <f t="shared" si="0"/>
        <v>1.7543832684824943</v>
      </c>
      <c r="J18" s="18">
        <f t="shared" si="1"/>
        <v>0.86822622718180376</v>
      </c>
      <c r="K18" s="13"/>
      <c r="L18" s="73" t="s">
        <v>10</v>
      </c>
      <c r="M18" s="74"/>
      <c r="N18" s="74"/>
      <c r="O18" s="74"/>
      <c r="P18" s="75"/>
      <c r="Q18" s="3">
        <f>AVERAGE(J3:J227)</f>
        <v>1.9323714557585064E-2</v>
      </c>
      <c r="R18" s="1"/>
      <c r="S18" s="1"/>
      <c r="T18" s="1"/>
      <c r="U18" s="1"/>
      <c r="V18" s="1"/>
      <c r="W18" s="1"/>
      <c r="X18" s="1"/>
      <c r="Y18" s="1"/>
      <c r="Z18" s="1"/>
      <c r="AB18" s="84"/>
    </row>
    <row r="19" spans="1:28" ht="16.2" thickBot="1" x14ac:dyDescent="0.35">
      <c r="A19" s="18" t="s">
        <v>16</v>
      </c>
      <c r="B19" s="19" t="s">
        <v>34</v>
      </c>
      <c r="C19" s="19" t="s">
        <v>246</v>
      </c>
      <c r="D19" s="19">
        <v>592.25</v>
      </c>
      <c r="E19" s="19">
        <v>1089700</v>
      </c>
      <c r="F19" s="18">
        <v>10</v>
      </c>
      <c r="G19" s="6">
        <v>3.5400000000000001E-2</v>
      </c>
      <c r="H19" s="18">
        <f>(D19-D18)/D18*100</f>
        <v>0.62011552837240524</v>
      </c>
      <c r="I19" s="18">
        <f t="shared" si="0"/>
        <v>0.58471552837240526</v>
      </c>
      <c r="J19" s="18">
        <f t="shared" si="1"/>
        <v>0.28936969833992349</v>
      </c>
      <c r="K19" s="13"/>
      <c r="L19" s="73" t="s">
        <v>11</v>
      </c>
      <c r="M19" s="74"/>
      <c r="N19" s="74"/>
      <c r="O19" s="74"/>
      <c r="P19" s="75"/>
      <c r="Q19" s="3">
        <f>MAX(J3:J227)</f>
        <v>3.4068416988615149</v>
      </c>
      <c r="R19" s="1"/>
      <c r="S19" s="1"/>
      <c r="T19" s="1"/>
      <c r="U19" s="1"/>
      <c r="V19" s="1"/>
      <c r="W19" s="1"/>
      <c r="X19" s="1"/>
      <c r="Y19" s="1"/>
      <c r="Z19" s="1"/>
      <c r="AB19" s="84"/>
    </row>
    <row r="20" spans="1:28" ht="16.2" thickBot="1" x14ac:dyDescent="0.35">
      <c r="A20" s="18" t="s">
        <v>16</v>
      </c>
      <c r="B20" s="19" t="s">
        <v>35</v>
      </c>
      <c r="C20" s="19" t="s">
        <v>246</v>
      </c>
      <c r="D20" s="19">
        <v>589.6</v>
      </c>
      <c r="E20" s="19">
        <v>1087150</v>
      </c>
      <c r="F20" s="18">
        <v>1.65</v>
      </c>
      <c r="G20" s="6">
        <v>3.5400000000000001E-2</v>
      </c>
      <c r="H20" s="18">
        <f t="shared" ref="H20:H83" si="3">(D20-D19)/D19*100</f>
        <v>-0.44744617982270618</v>
      </c>
      <c r="I20" s="18">
        <f t="shared" si="0"/>
        <v>-0.48284617982270617</v>
      </c>
      <c r="J20" s="18">
        <f t="shared" si="1"/>
        <v>-0.23895560596586826</v>
      </c>
      <c r="K20" s="13"/>
      <c r="L20" s="73" t="s">
        <v>12</v>
      </c>
      <c r="M20" s="74"/>
      <c r="N20" s="74"/>
      <c r="O20" s="74"/>
      <c r="P20" s="75"/>
      <c r="Q20" s="3">
        <f>MIN(J3:J227)</f>
        <v>-2.5142004565712748</v>
      </c>
      <c r="R20" s="1"/>
      <c r="S20" s="1"/>
      <c r="T20" s="1"/>
      <c r="U20" s="1"/>
      <c r="V20" s="1"/>
      <c r="W20" s="1"/>
      <c r="X20" s="1"/>
      <c r="Y20" s="1"/>
      <c r="Z20" s="1"/>
      <c r="AB20" s="84"/>
    </row>
    <row r="21" spans="1:28" ht="16.2" thickBot="1" x14ac:dyDescent="0.35">
      <c r="A21" s="18" t="s">
        <v>16</v>
      </c>
      <c r="B21" s="19" t="s">
        <v>36</v>
      </c>
      <c r="C21" s="19" t="s">
        <v>246</v>
      </c>
      <c r="D21" s="19">
        <v>597.54999999999995</v>
      </c>
      <c r="E21" s="19">
        <v>1059950</v>
      </c>
      <c r="F21" s="18">
        <v>-8.4</v>
      </c>
      <c r="G21" s="6">
        <v>3.5499999999999997E-2</v>
      </c>
      <c r="H21" s="18">
        <f t="shared" si="3"/>
        <v>1.3483717774762434</v>
      </c>
      <c r="I21" s="18">
        <f t="shared" si="0"/>
        <v>1.3128717774762433</v>
      </c>
      <c r="J21" s="18">
        <f t="shared" si="1"/>
        <v>0.64972673338228504</v>
      </c>
      <c r="K21" s="13"/>
      <c r="L21" s="73" t="s">
        <v>13</v>
      </c>
      <c r="M21" s="74"/>
      <c r="N21" s="74"/>
      <c r="O21" s="74"/>
      <c r="P21" s="75"/>
      <c r="Q21" s="3">
        <f>_xlfn.STDEV.S(J3:J227)</f>
        <v>1</v>
      </c>
      <c r="R21" s="1"/>
      <c r="S21" s="1"/>
      <c r="T21" s="1"/>
      <c r="U21" s="1"/>
      <c r="V21" s="1"/>
      <c r="W21" s="1"/>
      <c r="X21" s="1"/>
      <c r="Y21" s="1"/>
      <c r="Z21" s="1"/>
      <c r="AB21" s="84"/>
    </row>
    <row r="22" spans="1:28" ht="16.2" thickBot="1" x14ac:dyDescent="0.35">
      <c r="A22" s="18" t="s">
        <v>16</v>
      </c>
      <c r="B22" s="19" t="s">
        <v>37</v>
      </c>
      <c r="C22" s="19" t="s">
        <v>246</v>
      </c>
      <c r="D22" s="19">
        <v>591.25</v>
      </c>
      <c r="E22" s="19">
        <v>1090550</v>
      </c>
      <c r="F22" s="18">
        <v>-7.05</v>
      </c>
      <c r="G22" s="6">
        <v>3.5299999999999998E-2</v>
      </c>
      <c r="H22" s="18">
        <f t="shared" si="3"/>
        <v>-1.0543050790728734</v>
      </c>
      <c r="I22" s="18">
        <f t="shared" si="0"/>
        <v>-1.0896050790728733</v>
      </c>
      <c r="J22" s="18">
        <f t="shared" si="1"/>
        <v>-0.53923434172959417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s="84"/>
    </row>
    <row r="23" spans="1:28" ht="16.2" thickBot="1" x14ac:dyDescent="0.35">
      <c r="A23" s="18" t="s">
        <v>16</v>
      </c>
      <c r="B23" s="19" t="s">
        <v>38</v>
      </c>
      <c r="C23" s="19" t="s">
        <v>246</v>
      </c>
      <c r="D23" s="19">
        <v>591.75</v>
      </c>
      <c r="E23" s="19">
        <v>1098200</v>
      </c>
      <c r="F23" s="18">
        <v>-10.3</v>
      </c>
      <c r="G23" s="6">
        <v>3.5400000000000001E-2</v>
      </c>
      <c r="H23" s="18">
        <f t="shared" si="3"/>
        <v>8.4566596194503171E-2</v>
      </c>
      <c r="I23" s="18">
        <f t="shared" si="0"/>
        <v>4.916659619450317E-2</v>
      </c>
      <c r="J23" s="18">
        <f t="shared" si="1"/>
        <v>2.4332042538372321E-2</v>
      </c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84"/>
    </row>
    <row r="24" spans="1:28" ht="16.2" thickBot="1" x14ac:dyDescent="0.35">
      <c r="A24" s="18" t="s">
        <v>16</v>
      </c>
      <c r="B24" s="19" t="s">
        <v>39</v>
      </c>
      <c r="C24" s="19" t="s">
        <v>246</v>
      </c>
      <c r="D24" s="19">
        <v>595.75</v>
      </c>
      <c r="E24" s="19">
        <v>1070150</v>
      </c>
      <c r="F24" s="18">
        <v>-18.100000000000001</v>
      </c>
      <c r="G24" s="6">
        <v>3.5499999999999997E-2</v>
      </c>
      <c r="H24" s="18">
        <f t="shared" si="3"/>
        <v>0.67596113223489651</v>
      </c>
      <c r="I24" s="18">
        <f t="shared" si="0"/>
        <v>0.64046113223489654</v>
      </c>
      <c r="J24" s="18">
        <f t="shared" si="1"/>
        <v>0.31695762407599543</v>
      </c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84"/>
    </row>
    <row r="25" spans="1:28" ht="16.2" thickBot="1" x14ac:dyDescent="0.35">
      <c r="A25" s="18" t="s">
        <v>16</v>
      </c>
      <c r="B25" s="19" t="s">
        <v>40</v>
      </c>
      <c r="C25" s="19" t="s">
        <v>246</v>
      </c>
      <c r="D25" s="19">
        <v>570.04999999999995</v>
      </c>
      <c r="E25" s="19">
        <v>1099900</v>
      </c>
      <c r="F25" s="18">
        <v>6.2</v>
      </c>
      <c r="G25" s="6">
        <v>3.56E-2</v>
      </c>
      <c r="H25" s="18">
        <f t="shared" si="3"/>
        <v>-4.3138900545530916</v>
      </c>
      <c r="I25" s="18">
        <f t="shared" si="0"/>
        <v>-4.3494900545530912</v>
      </c>
      <c r="J25" s="18">
        <f t="shared" si="1"/>
        <v>-2.1525178722753475</v>
      </c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84"/>
    </row>
    <row r="26" spans="1:28" ht="16.2" thickBot="1" x14ac:dyDescent="0.35">
      <c r="A26" s="18" t="s">
        <v>16</v>
      </c>
      <c r="B26" s="19" t="s">
        <v>41</v>
      </c>
      <c r="C26" s="19" t="s">
        <v>246</v>
      </c>
      <c r="D26" s="19">
        <v>575.04999999999995</v>
      </c>
      <c r="E26" s="19">
        <v>1077800</v>
      </c>
      <c r="F26" s="18">
        <v>19.2</v>
      </c>
      <c r="G26" s="6">
        <v>3.5699999999999996E-2</v>
      </c>
      <c r="H26" s="18">
        <f t="shared" si="3"/>
        <v>0.87711604245241659</v>
      </c>
      <c r="I26" s="18">
        <f t="shared" si="0"/>
        <v>0.84141604245241663</v>
      </c>
      <c r="J26" s="18">
        <f t="shared" si="1"/>
        <v>0.41640814134109239</v>
      </c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B26" s="84"/>
    </row>
    <row r="27" spans="1:28" ht="16.2" thickBot="1" x14ac:dyDescent="0.35">
      <c r="A27" s="18" t="s">
        <v>16</v>
      </c>
      <c r="B27" s="19" t="s">
        <v>42</v>
      </c>
      <c r="C27" s="19" t="s">
        <v>246</v>
      </c>
      <c r="D27" s="19">
        <v>597.95000000000005</v>
      </c>
      <c r="E27" s="19">
        <v>1047200</v>
      </c>
      <c r="F27" s="18">
        <v>20.8</v>
      </c>
      <c r="G27" s="6">
        <v>3.5099999999999999E-2</v>
      </c>
      <c r="H27" s="18">
        <f t="shared" si="3"/>
        <v>3.9822624119641929</v>
      </c>
      <c r="I27" s="18">
        <f t="shared" si="0"/>
        <v>3.947162411964193</v>
      </c>
      <c r="J27" s="18">
        <f t="shared" si="1"/>
        <v>1.9534100618605483</v>
      </c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B27" s="84"/>
    </row>
    <row r="28" spans="1:28" ht="16.2" thickBot="1" x14ac:dyDescent="0.35">
      <c r="A28" s="18" t="s">
        <v>16</v>
      </c>
      <c r="B28" s="19" t="s">
        <v>43</v>
      </c>
      <c r="C28" s="19" t="s">
        <v>246</v>
      </c>
      <c r="D28" s="19">
        <v>599</v>
      </c>
      <c r="E28" s="19">
        <v>1032750</v>
      </c>
      <c r="F28" s="18">
        <v>-20.7</v>
      </c>
      <c r="G28" s="6">
        <v>3.5200000000000002E-2</v>
      </c>
      <c r="H28" s="18">
        <f t="shared" si="3"/>
        <v>0.17559996655237972</v>
      </c>
      <c r="I28" s="18">
        <f t="shared" si="0"/>
        <v>0.14039996655237971</v>
      </c>
      <c r="J28" s="18">
        <f t="shared" si="1"/>
        <v>6.948249874821491E-2</v>
      </c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84"/>
    </row>
    <row r="29" spans="1:28" ht="16.2" thickBot="1" x14ac:dyDescent="0.35">
      <c r="A29" s="18" t="s">
        <v>16</v>
      </c>
      <c r="B29" s="19" t="s">
        <v>44</v>
      </c>
      <c r="C29" s="19" t="s">
        <v>246</v>
      </c>
      <c r="D29" s="19">
        <v>603.65</v>
      </c>
      <c r="E29" s="19">
        <v>1052300</v>
      </c>
      <c r="F29" s="18">
        <v>2.85</v>
      </c>
      <c r="G29" s="6">
        <v>3.5000000000000003E-2</v>
      </c>
      <c r="H29" s="18">
        <f t="shared" si="3"/>
        <v>0.77629382303839356</v>
      </c>
      <c r="I29" s="18">
        <f t="shared" si="0"/>
        <v>0.74129382303839353</v>
      </c>
      <c r="J29" s="18">
        <f t="shared" si="1"/>
        <v>0.3668586851985372</v>
      </c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84"/>
    </row>
    <row r="30" spans="1:28" ht="16.2" thickBot="1" x14ac:dyDescent="0.35">
      <c r="A30" s="18" t="s">
        <v>16</v>
      </c>
      <c r="B30" s="19" t="s">
        <v>45</v>
      </c>
      <c r="C30" s="19" t="s">
        <v>246</v>
      </c>
      <c r="D30" s="19">
        <v>626.25</v>
      </c>
      <c r="E30" s="19">
        <v>1263950</v>
      </c>
      <c r="F30" s="18">
        <v>6.65</v>
      </c>
      <c r="G30" s="6">
        <v>3.5099999999999999E-2</v>
      </c>
      <c r="H30" s="18">
        <f t="shared" si="3"/>
        <v>3.7438913277561539</v>
      </c>
      <c r="I30" s="18">
        <f t="shared" si="0"/>
        <v>3.7087913277561539</v>
      </c>
      <c r="J30" s="18">
        <f t="shared" si="1"/>
        <v>1.8354426650954172</v>
      </c>
      <c r="K30" s="7"/>
      <c r="L30" s="1"/>
      <c r="M30" s="1"/>
      <c r="N30" s="1"/>
      <c r="O30" s="1"/>
      <c r="P30" s="1"/>
      <c r="Q30" s="1"/>
      <c r="R30" s="1"/>
      <c r="S30" s="1"/>
      <c r="T30" s="1"/>
      <c r="U30" s="1" t="s">
        <v>343</v>
      </c>
      <c r="V30" s="1"/>
      <c r="W30" s="1"/>
      <c r="X30" s="1"/>
      <c r="Y30" s="1"/>
      <c r="Z30" s="1"/>
      <c r="AB30" s="84"/>
    </row>
    <row r="31" spans="1:28" ht="16.2" thickBot="1" x14ac:dyDescent="0.35">
      <c r="A31" s="18" t="s">
        <v>16</v>
      </c>
      <c r="B31" s="19" t="s">
        <v>46</v>
      </c>
      <c r="C31" s="19" t="s">
        <v>246</v>
      </c>
      <c r="D31" s="19">
        <v>610.35</v>
      </c>
      <c r="E31" s="19">
        <v>1274150</v>
      </c>
      <c r="F31" s="18">
        <v>17.100000000000001</v>
      </c>
      <c r="G31" s="6">
        <v>3.5200000000000002E-2</v>
      </c>
      <c r="H31" s="18">
        <f t="shared" si="3"/>
        <v>-2.5389221556886188</v>
      </c>
      <c r="I31" s="18">
        <f t="shared" si="0"/>
        <v>-2.5741221556886189</v>
      </c>
      <c r="J31" s="18">
        <f t="shared" si="1"/>
        <v>-1.273906567446794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 t="s">
        <v>344</v>
      </c>
      <c r="V31" s="1"/>
      <c r="W31" s="1"/>
      <c r="X31" s="1"/>
      <c r="Y31" s="1"/>
      <c r="Z31" s="1"/>
      <c r="AB31" s="84"/>
    </row>
    <row r="32" spans="1:28" ht="16.2" thickBot="1" x14ac:dyDescent="0.35">
      <c r="A32" s="18" t="s">
        <v>16</v>
      </c>
      <c r="B32" s="19" t="s">
        <v>47</v>
      </c>
      <c r="C32" s="19" t="s">
        <v>246</v>
      </c>
      <c r="D32" s="19">
        <v>608.20000000000005</v>
      </c>
      <c r="E32" s="19">
        <v>1217200</v>
      </c>
      <c r="F32" s="18">
        <v>-22.2</v>
      </c>
      <c r="G32" s="6">
        <v>3.5299999999999998E-2</v>
      </c>
      <c r="H32" s="18">
        <f t="shared" si="3"/>
        <v>-0.35225690177766478</v>
      </c>
      <c r="I32" s="18">
        <f t="shared" si="0"/>
        <v>-0.38755690177766478</v>
      </c>
      <c r="J32" s="18">
        <f t="shared" si="1"/>
        <v>-0.19179792277644397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 t="s">
        <v>345</v>
      </c>
      <c r="V32" s="1"/>
      <c r="W32" s="1"/>
      <c r="X32" s="8"/>
      <c r="Y32" s="1"/>
      <c r="Z32" s="1"/>
      <c r="AB32" s="84"/>
    </row>
    <row r="33" spans="1:28" ht="16.2" thickBot="1" x14ac:dyDescent="0.35">
      <c r="A33" s="18" t="s">
        <v>16</v>
      </c>
      <c r="B33" s="19" t="s">
        <v>48</v>
      </c>
      <c r="C33" s="19" t="s">
        <v>246</v>
      </c>
      <c r="D33" s="19">
        <v>609.35</v>
      </c>
      <c r="E33" s="19">
        <v>1110950</v>
      </c>
      <c r="F33" s="18">
        <v>-12.35</v>
      </c>
      <c r="G33" s="6">
        <v>3.56E-2</v>
      </c>
      <c r="H33" s="18">
        <f t="shared" si="3"/>
        <v>0.18908253863860197</v>
      </c>
      <c r="I33" s="18">
        <f t="shared" si="0"/>
        <v>0.15348253863860198</v>
      </c>
      <c r="J33" s="18">
        <f t="shared" si="1"/>
        <v>7.5956929055612743E-2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 t="s">
        <v>346</v>
      </c>
      <c r="V33" s="1"/>
      <c r="W33" s="23"/>
      <c r="X33" s="79"/>
      <c r="Y33" s="7"/>
      <c r="Z33" s="1"/>
      <c r="AB33" s="84"/>
    </row>
    <row r="34" spans="1:28" ht="16.2" thickBot="1" x14ac:dyDescent="0.35">
      <c r="A34" s="18" t="s">
        <v>16</v>
      </c>
      <c r="B34" s="19" t="s">
        <v>49</v>
      </c>
      <c r="C34" s="19" t="s">
        <v>246</v>
      </c>
      <c r="D34" s="19">
        <v>586.15</v>
      </c>
      <c r="E34" s="19">
        <v>1012350</v>
      </c>
      <c r="F34" s="18">
        <v>7.95</v>
      </c>
      <c r="G34" s="6">
        <v>3.56E-2</v>
      </c>
      <c r="H34" s="18">
        <f t="shared" si="3"/>
        <v>-3.8073356855665943</v>
      </c>
      <c r="I34" s="18">
        <f t="shared" si="0"/>
        <v>-3.8429356855665944</v>
      </c>
      <c r="J34" s="18">
        <f t="shared" si="1"/>
        <v>-1.9018293274466986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87" t="s">
        <v>347</v>
      </c>
      <c r="V34" s="1"/>
      <c r="W34" s="23"/>
      <c r="X34" s="79"/>
      <c r="Y34" s="7"/>
      <c r="Z34" s="1"/>
      <c r="AB34" s="84"/>
    </row>
    <row r="35" spans="1:28" ht="16.2" thickBot="1" x14ac:dyDescent="0.35">
      <c r="A35" s="18" t="s">
        <v>16</v>
      </c>
      <c r="B35" s="19" t="s">
        <v>50</v>
      </c>
      <c r="C35" s="19" t="s">
        <v>246</v>
      </c>
      <c r="D35" s="19">
        <v>576.65</v>
      </c>
      <c r="E35" s="19">
        <v>916300</v>
      </c>
      <c r="F35" s="18">
        <v>1.1000000000000001</v>
      </c>
      <c r="G35" s="6">
        <v>3.6000000000000004E-2</v>
      </c>
      <c r="H35" s="18">
        <f t="shared" si="3"/>
        <v>-1.6207455429497568</v>
      </c>
      <c r="I35" s="18">
        <f t="shared" si="0"/>
        <v>-1.6567455429497568</v>
      </c>
      <c r="J35" s="18">
        <f t="shared" si="1"/>
        <v>-0.81990632149595732</v>
      </c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3"/>
      <c r="X35" s="79"/>
      <c r="Y35" s="7"/>
      <c r="Z35" s="1"/>
      <c r="AB35" s="84"/>
    </row>
    <row r="36" spans="1:28" ht="16.2" thickBot="1" x14ac:dyDescent="0.35">
      <c r="A36" s="18" t="s">
        <v>16</v>
      </c>
      <c r="B36" s="19" t="s">
        <v>51</v>
      </c>
      <c r="C36" s="19" t="s">
        <v>246</v>
      </c>
      <c r="D36" s="19">
        <v>584.85</v>
      </c>
      <c r="E36" s="19">
        <v>916300</v>
      </c>
      <c r="F36" s="18">
        <v>-18.95</v>
      </c>
      <c r="G36" s="6">
        <v>3.6699999999999997E-2</v>
      </c>
      <c r="H36" s="18">
        <f t="shared" si="3"/>
        <v>1.4220064163704234</v>
      </c>
      <c r="I36" s="18">
        <f t="shared" si="0"/>
        <v>1.3853064163704234</v>
      </c>
      <c r="J36" s="18">
        <f t="shared" si="1"/>
        <v>0.68557389082740172</v>
      </c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3"/>
      <c r="X36" s="79"/>
      <c r="Y36" s="7"/>
      <c r="Z36" s="1"/>
      <c r="AB36" s="84"/>
    </row>
    <row r="37" spans="1:28" ht="16.2" thickBot="1" x14ac:dyDescent="0.35">
      <c r="A37" s="18" t="s">
        <v>16</v>
      </c>
      <c r="B37" s="19" t="s">
        <v>52</v>
      </c>
      <c r="C37" s="19" t="s">
        <v>246</v>
      </c>
      <c r="D37" s="19">
        <v>597.35</v>
      </c>
      <c r="E37" s="19">
        <v>932450</v>
      </c>
      <c r="F37" s="18">
        <v>1.1499999999999999</v>
      </c>
      <c r="G37" s="6">
        <v>3.6799999999999999E-2</v>
      </c>
      <c r="H37" s="18">
        <f t="shared" si="3"/>
        <v>2.137300162434812</v>
      </c>
      <c r="I37" s="18">
        <f t="shared" si="0"/>
        <v>2.1005001624348121</v>
      </c>
      <c r="J37" s="18">
        <f t="shared" si="1"/>
        <v>1.0395159164981174</v>
      </c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3"/>
      <c r="X37" s="79"/>
      <c r="Y37" s="7"/>
      <c r="Z37" s="1"/>
      <c r="AB37" s="84"/>
    </row>
    <row r="38" spans="1:28" ht="16.2" thickBot="1" x14ac:dyDescent="0.35">
      <c r="A38" s="18" t="s">
        <v>16</v>
      </c>
      <c r="B38" s="19" t="s">
        <v>53</v>
      </c>
      <c r="C38" s="19" t="s">
        <v>246</v>
      </c>
      <c r="D38" s="19">
        <v>613.1</v>
      </c>
      <c r="E38" s="19">
        <v>889100</v>
      </c>
      <c r="F38" s="18">
        <v>13.2</v>
      </c>
      <c r="G38" s="6">
        <v>3.6600000000000001E-2</v>
      </c>
      <c r="H38" s="18">
        <f t="shared" si="3"/>
        <v>2.6366451828911024</v>
      </c>
      <c r="I38" s="18">
        <f t="shared" si="0"/>
        <v>2.6000451828911024</v>
      </c>
      <c r="J38" s="18">
        <f t="shared" si="1"/>
        <v>1.2867356068645099</v>
      </c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3"/>
      <c r="X38" s="79"/>
      <c r="Y38" s="7"/>
      <c r="Z38" s="1"/>
      <c r="AB38" s="84"/>
    </row>
    <row r="39" spans="1:28" ht="16.2" thickBot="1" x14ac:dyDescent="0.35">
      <c r="A39" s="18" t="s">
        <v>16</v>
      </c>
      <c r="B39" s="19" t="s">
        <v>54</v>
      </c>
      <c r="C39" s="19" t="s">
        <v>246</v>
      </c>
      <c r="D39" s="19">
        <v>592.20000000000005</v>
      </c>
      <c r="E39" s="19">
        <v>863600</v>
      </c>
      <c r="F39" s="18">
        <v>2.35</v>
      </c>
      <c r="G39" s="6">
        <v>3.6299999999999999E-2</v>
      </c>
      <c r="H39" s="18">
        <f t="shared" si="3"/>
        <v>-3.4089055618985444</v>
      </c>
      <c r="I39" s="18">
        <f t="shared" si="0"/>
        <v>-3.4452055618985442</v>
      </c>
      <c r="J39" s="18">
        <f t="shared" si="1"/>
        <v>-1.7049967818379173</v>
      </c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3"/>
      <c r="X39" s="79"/>
      <c r="Y39" s="7"/>
      <c r="Z39" s="1"/>
      <c r="AB39" s="84"/>
    </row>
    <row r="40" spans="1:28" ht="16.2" thickBot="1" x14ac:dyDescent="0.35">
      <c r="A40" s="18" t="s">
        <v>16</v>
      </c>
      <c r="B40" s="19" t="s">
        <v>55</v>
      </c>
      <c r="C40" s="19" t="s">
        <v>246</v>
      </c>
      <c r="D40" s="19">
        <v>587.25</v>
      </c>
      <c r="E40" s="19">
        <v>726750</v>
      </c>
      <c r="F40" s="18">
        <v>9.5</v>
      </c>
      <c r="G40" s="6">
        <v>3.6400000000000002E-2</v>
      </c>
      <c r="H40" s="18">
        <f t="shared" si="3"/>
        <v>-0.83586626139818387</v>
      </c>
      <c r="I40" s="18">
        <f t="shared" si="0"/>
        <v>-0.87226626139818386</v>
      </c>
      <c r="J40" s="18">
        <f t="shared" si="1"/>
        <v>-0.4316755972523566</v>
      </c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3"/>
      <c r="X40" s="79"/>
      <c r="Y40" s="7"/>
      <c r="Z40" s="1"/>
      <c r="AB40" s="84"/>
    </row>
    <row r="41" spans="1:28" ht="16.2" thickBot="1" x14ac:dyDescent="0.35">
      <c r="A41" s="18" t="s">
        <v>16</v>
      </c>
      <c r="B41" s="19" t="s">
        <v>56</v>
      </c>
      <c r="C41" s="19" t="s">
        <v>246</v>
      </c>
      <c r="D41" s="19">
        <v>597.85</v>
      </c>
      <c r="E41" s="19">
        <v>481100</v>
      </c>
      <c r="F41" s="18">
        <v>-16.7</v>
      </c>
      <c r="G41" s="6">
        <v>3.6400000000000002E-2</v>
      </c>
      <c r="H41" s="18">
        <f t="shared" si="3"/>
        <v>1.8050234142188204</v>
      </c>
      <c r="I41" s="18">
        <f t="shared" si="0"/>
        <v>1.7686234142188204</v>
      </c>
      <c r="J41" s="18">
        <f t="shared" si="1"/>
        <v>0.8752735287773461</v>
      </c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3"/>
      <c r="X41" s="79"/>
      <c r="Y41" s="7"/>
      <c r="Z41" s="1"/>
      <c r="AB41" s="84"/>
    </row>
    <row r="42" spans="1:28" ht="16.2" thickBot="1" x14ac:dyDescent="0.35">
      <c r="A42" s="18" t="s">
        <v>16</v>
      </c>
      <c r="B42" s="19" t="s">
        <v>57</v>
      </c>
      <c r="C42" s="19" t="s">
        <v>246</v>
      </c>
      <c r="D42" s="19">
        <v>607.15</v>
      </c>
      <c r="E42" s="19">
        <v>272850</v>
      </c>
      <c r="F42" s="18">
        <v>-0.1</v>
      </c>
      <c r="G42" s="6">
        <v>3.644E-2</v>
      </c>
      <c r="H42" s="18">
        <f t="shared" si="3"/>
        <v>1.5555741406707291</v>
      </c>
      <c r="I42" s="18">
        <f t="shared" si="0"/>
        <v>1.519134140670729</v>
      </c>
      <c r="J42" s="18">
        <f t="shared" si="1"/>
        <v>0.75180385451263754</v>
      </c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3"/>
      <c r="X42" s="79"/>
      <c r="Y42" s="7"/>
      <c r="Z42" s="1"/>
      <c r="AB42" s="84"/>
    </row>
    <row r="43" spans="1:28" ht="16.2" thickBot="1" x14ac:dyDescent="0.35">
      <c r="A43" s="18" t="s">
        <v>16</v>
      </c>
      <c r="B43" s="19" t="s">
        <v>58</v>
      </c>
      <c r="C43" s="19" t="s">
        <v>246</v>
      </c>
      <c r="D43" s="19">
        <v>613.95000000000005</v>
      </c>
      <c r="E43" s="19">
        <v>70550</v>
      </c>
      <c r="F43" s="18">
        <v>8.1999999999999993</v>
      </c>
      <c r="G43" s="6">
        <v>3.6499999999999998E-2</v>
      </c>
      <c r="H43" s="18">
        <f t="shared" si="3"/>
        <v>1.1199868236844384</v>
      </c>
      <c r="I43" s="18">
        <f t="shared" si="0"/>
        <v>1.0834868236844384</v>
      </c>
      <c r="J43" s="18">
        <f t="shared" si="1"/>
        <v>0.53620648009396066</v>
      </c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3"/>
      <c r="X43" s="79"/>
      <c r="Y43" s="7"/>
      <c r="Z43" s="1"/>
      <c r="AB43" s="84"/>
    </row>
    <row r="44" spans="1:28" ht="16.2" thickBot="1" x14ac:dyDescent="0.35">
      <c r="A44" s="18" t="s">
        <v>16</v>
      </c>
      <c r="B44" s="19" t="s">
        <v>59</v>
      </c>
      <c r="C44" s="19" t="s">
        <v>247</v>
      </c>
      <c r="D44" s="19">
        <v>622.75</v>
      </c>
      <c r="E44" s="19">
        <v>862750</v>
      </c>
      <c r="F44" s="18">
        <v>-1.5</v>
      </c>
      <c r="G44" s="6">
        <v>3.6400000000000002E-2</v>
      </c>
      <c r="H44" s="18">
        <f t="shared" si="3"/>
        <v>1.4333414773189925</v>
      </c>
      <c r="I44" s="18">
        <f t="shared" si="0"/>
        <v>1.3969414773189925</v>
      </c>
      <c r="J44" s="18">
        <f t="shared" si="1"/>
        <v>0.69133196276748832</v>
      </c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3"/>
      <c r="X44" s="79"/>
      <c r="Y44" s="7"/>
      <c r="Z44" s="1"/>
      <c r="AB44" s="84"/>
    </row>
    <row r="45" spans="1:28" ht="16.2" thickBot="1" x14ac:dyDescent="0.35">
      <c r="A45" s="18" t="s">
        <v>16</v>
      </c>
      <c r="B45" s="19" t="s">
        <v>60</v>
      </c>
      <c r="C45" s="19" t="s">
        <v>247</v>
      </c>
      <c r="D45" s="19">
        <v>615.25</v>
      </c>
      <c r="E45" s="19">
        <v>812600</v>
      </c>
      <c r="F45" s="18">
        <v>-5.25</v>
      </c>
      <c r="G45" s="6">
        <v>3.5900000000000001E-2</v>
      </c>
      <c r="H45" s="18">
        <f t="shared" si="3"/>
        <v>-1.204335608189482</v>
      </c>
      <c r="I45" s="18">
        <f t="shared" si="0"/>
        <v>-1.2402356081894821</v>
      </c>
      <c r="J45" s="18">
        <f t="shared" si="1"/>
        <v>-0.61377984061960322</v>
      </c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9"/>
      <c r="Y45" s="1"/>
      <c r="Z45" s="1"/>
      <c r="AB45" s="84"/>
    </row>
    <row r="46" spans="1:28" ht="16.2" thickBot="1" x14ac:dyDescent="0.35">
      <c r="A46" s="18" t="s">
        <v>16</v>
      </c>
      <c r="B46" s="19" t="s">
        <v>61</v>
      </c>
      <c r="C46" s="19" t="s">
        <v>247</v>
      </c>
      <c r="D46" s="19">
        <v>619.85</v>
      </c>
      <c r="E46" s="19">
        <v>817700</v>
      </c>
      <c r="F46" s="18">
        <v>8.6</v>
      </c>
      <c r="G46" s="6">
        <v>3.6000000000000004E-2</v>
      </c>
      <c r="H46" s="18">
        <f t="shared" si="3"/>
        <v>0.74766355140187279</v>
      </c>
      <c r="I46" s="18">
        <f t="shared" si="0"/>
        <v>0.71166355140187276</v>
      </c>
      <c r="J46" s="18">
        <f t="shared" si="1"/>
        <v>0.35219496865750982</v>
      </c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B46" s="84"/>
    </row>
    <row r="47" spans="1:28" ht="16.2" thickBot="1" x14ac:dyDescent="0.35">
      <c r="A47" s="18" t="s">
        <v>16</v>
      </c>
      <c r="B47" s="19" t="s">
        <v>62</v>
      </c>
      <c r="C47" s="19" t="s">
        <v>247</v>
      </c>
      <c r="D47" s="19">
        <v>631.79999999999995</v>
      </c>
      <c r="E47" s="19">
        <v>987700</v>
      </c>
      <c r="F47" s="18">
        <v>-1.1499999999999999</v>
      </c>
      <c r="G47" s="6">
        <v>3.5799999999999998E-2</v>
      </c>
      <c r="H47" s="18">
        <f t="shared" si="3"/>
        <v>1.9278857788174448</v>
      </c>
      <c r="I47" s="18">
        <f t="shared" si="0"/>
        <v>1.8920857788174448</v>
      </c>
      <c r="J47" s="18">
        <f t="shared" si="1"/>
        <v>0.93637378260450899</v>
      </c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B47" s="84"/>
    </row>
    <row r="48" spans="1:28" ht="16.2" thickBot="1" x14ac:dyDescent="0.35">
      <c r="A48" s="18" t="s">
        <v>16</v>
      </c>
      <c r="B48" s="19" t="s">
        <v>63</v>
      </c>
      <c r="C48" s="19" t="s">
        <v>247</v>
      </c>
      <c r="D48" s="19">
        <v>627.6</v>
      </c>
      <c r="E48" s="19">
        <v>986850</v>
      </c>
      <c r="F48" s="18">
        <v>6.3</v>
      </c>
      <c r="G48" s="6">
        <v>3.5699999999999996E-2</v>
      </c>
      <c r="H48" s="18">
        <f t="shared" si="3"/>
        <v>-0.66476733143398736</v>
      </c>
      <c r="I48" s="18">
        <f t="shared" si="0"/>
        <v>-0.70046733143398732</v>
      </c>
      <c r="J48" s="18">
        <f t="shared" si="1"/>
        <v>-0.34665407460314329</v>
      </c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B48" s="84"/>
    </row>
    <row r="49" spans="1:28" ht="16.2" thickBot="1" x14ac:dyDescent="0.35">
      <c r="A49" s="18" t="s">
        <v>16</v>
      </c>
      <c r="B49" s="19" t="s">
        <v>64</v>
      </c>
      <c r="C49" s="19" t="s">
        <v>247</v>
      </c>
      <c r="D49" s="19">
        <v>631.9</v>
      </c>
      <c r="E49" s="19">
        <v>942650</v>
      </c>
      <c r="F49" s="18">
        <v>-9.5</v>
      </c>
      <c r="G49" s="6">
        <v>3.6000000000000004E-2</v>
      </c>
      <c r="H49" s="18">
        <f t="shared" si="3"/>
        <v>0.6851497769279723</v>
      </c>
      <c r="I49" s="18">
        <f t="shared" si="0"/>
        <v>0.64914977692797227</v>
      </c>
      <c r="J49" s="18">
        <f t="shared" si="1"/>
        <v>0.32125754492950281</v>
      </c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B49" s="84"/>
    </row>
    <row r="50" spans="1:28" ht="16.2" thickBot="1" x14ac:dyDescent="0.35">
      <c r="A50" s="18" t="s">
        <v>16</v>
      </c>
      <c r="B50" s="19" t="s">
        <v>65</v>
      </c>
      <c r="C50" s="19" t="s">
        <v>247</v>
      </c>
      <c r="D50" s="19">
        <v>630.1</v>
      </c>
      <c r="E50" s="19">
        <v>970700</v>
      </c>
      <c r="F50" s="18">
        <v>1</v>
      </c>
      <c r="G50" s="6">
        <v>3.5900000000000001E-2</v>
      </c>
      <c r="H50" s="18">
        <f t="shared" si="3"/>
        <v>-0.28485519860736741</v>
      </c>
      <c r="I50" s="18">
        <f t="shared" si="0"/>
        <v>-0.3207551986073674</v>
      </c>
      <c r="J50" s="18">
        <f t="shared" si="1"/>
        <v>-0.15873844725885425</v>
      </c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B50" s="84"/>
    </row>
    <row r="51" spans="1:28" ht="16.2" thickBot="1" x14ac:dyDescent="0.35">
      <c r="A51" s="18" t="s">
        <v>16</v>
      </c>
      <c r="B51" s="19" t="s">
        <v>66</v>
      </c>
      <c r="C51" s="19" t="s">
        <v>247</v>
      </c>
      <c r="D51" s="19">
        <v>632.65</v>
      </c>
      <c r="E51" s="19">
        <v>1009800</v>
      </c>
      <c r="F51" s="18">
        <v>-24</v>
      </c>
      <c r="G51" s="6">
        <v>3.5799999999999998E-2</v>
      </c>
      <c r="H51" s="18">
        <f t="shared" si="3"/>
        <v>0.40469766703697102</v>
      </c>
      <c r="I51" s="18">
        <f t="shared" si="0"/>
        <v>0.36889766703697102</v>
      </c>
      <c r="J51" s="18">
        <f t="shared" si="1"/>
        <v>0.18256365950452777</v>
      </c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B51" s="84"/>
    </row>
    <row r="52" spans="1:28" ht="16.2" thickBot="1" x14ac:dyDescent="0.35">
      <c r="A52" s="18" t="s">
        <v>16</v>
      </c>
      <c r="B52" s="19" t="s">
        <v>67</v>
      </c>
      <c r="C52" s="19" t="s">
        <v>247</v>
      </c>
      <c r="D52" s="19">
        <v>627.54999999999995</v>
      </c>
      <c r="E52" s="19">
        <v>1007250</v>
      </c>
      <c r="F52" s="18">
        <v>1.4</v>
      </c>
      <c r="G52" s="6">
        <v>3.5699999999999996E-2</v>
      </c>
      <c r="H52" s="18">
        <f t="shared" si="3"/>
        <v>-0.80613293290129184</v>
      </c>
      <c r="I52" s="18">
        <f t="shared" si="0"/>
        <v>-0.8418329329012918</v>
      </c>
      <c r="J52" s="18">
        <f t="shared" si="1"/>
        <v>-0.41661445613448878</v>
      </c>
      <c r="K52" s="7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B52" s="84"/>
    </row>
    <row r="53" spans="1:28" ht="15" thickBot="1" x14ac:dyDescent="0.35">
      <c r="A53" s="18" t="s">
        <v>16</v>
      </c>
      <c r="B53" s="19" t="s">
        <v>68</v>
      </c>
      <c r="C53" s="19" t="s">
        <v>247</v>
      </c>
      <c r="D53" s="19">
        <v>635.79999999999995</v>
      </c>
      <c r="E53" s="19">
        <v>1030200</v>
      </c>
      <c r="F53" s="18">
        <v>8.85</v>
      </c>
      <c r="G53" s="6">
        <v>3.5799999999999998E-2</v>
      </c>
      <c r="H53" s="18">
        <f t="shared" si="3"/>
        <v>1.3146362839614374</v>
      </c>
      <c r="I53" s="18">
        <f t="shared" si="0"/>
        <v>1.2788362839614373</v>
      </c>
      <c r="J53" s="18">
        <f t="shared" si="1"/>
        <v>0.63288291786289097</v>
      </c>
      <c r="K53" s="7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8" ht="15" thickBot="1" x14ac:dyDescent="0.35">
      <c r="A54" s="18" t="s">
        <v>16</v>
      </c>
      <c r="B54" s="19" t="s">
        <v>69</v>
      </c>
      <c r="C54" s="19" t="s">
        <v>247</v>
      </c>
      <c r="D54" s="19">
        <v>635.70000000000005</v>
      </c>
      <c r="E54" s="19">
        <v>1037850</v>
      </c>
      <c r="F54" s="18">
        <v>-5.75</v>
      </c>
      <c r="G54" s="6">
        <v>3.5900000000000001E-2</v>
      </c>
      <c r="H54" s="18">
        <f t="shared" si="3"/>
        <v>-1.5728216420243638E-2</v>
      </c>
      <c r="I54" s="18">
        <f t="shared" si="0"/>
        <v>-5.1628216420243636E-2</v>
      </c>
      <c r="J54" s="18">
        <f t="shared" si="1"/>
        <v>-2.5550273058318931E-2</v>
      </c>
      <c r="K54" s="7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8" ht="15" thickBot="1" x14ac:dyDescent="0.35">
      <c r="A55" s="18" t="s">
        <v>16</v>
      </c>
      <c r="B55" s="19" t="s">
        <v>70</v>
      </c>
      <c r="C55" s="19" t="s">
        <v>247</v>
      </c>
      <c r="D55" s="19">
        <v>626.9</v>
      </c>
      <c r="E55" s="19">
        <v>1026800</v>
      </c>
      <c r="F55" s="18">
        <v>-6.3</v>
      </c>
      <c r="G55" s="6">
        <v>3.6000000000000004E-2</v>
      </c>
      <c r="H55" s="18">
        <f t="shared" si="3"/>
        <v>-1.3843007708038491</v>
      </c>
      <c r="I55" s="18">
        <f t="shared" si="0"/>
        <v>-1.4203007708038491</v>
      </c>
      <c r="J55" s="18">
        <f t="shared" si="1"/>
        <v>-0.70289223674885859</v>
      </c>
      <c r="K55" s="7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8" ht="15" thickBot="1" x14ac:dyDescent="0.35">
      <c r="A56" s="18" t="s">
        <v>16</v>
      </c>
      <c r="B56" s="19" t="s">
        <v>71</v>
      </c>
      <c r="C56" s="19" t="s">
        <v>247</v>
      </c>
      <c r="D56" s="19">
        <v>610</v>
      </c>
      <c r="E56" s="19">
        <v>1031900</v>
      </c>
      <c r="F56" s="18">
        <v>-1.25</v>
      </c>
      <c r="G56" s="6">
        <v>3.73E-2</v>
      </c>
      <c r="H56" s="18">
        <f t="shared" si="3"/>
        <v>-2.6958047535492069</v>
      </c>
      <c r="I56" s="18">
        <f t="shared" si="0"/>
        <v>-2.733104753549207</v>
      </c>
      <c r="J56" s="18">
        <f t="shared" si="1"/>
        <v>-1.3525854192164279</v>
      </c>
      <c r="K56" s="7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8" ht="15" thickBot="1" x14ac:dyDescent="0.35">
      <c r="A57" s="18" t="s">
        <v>16</v>
      </c>
      <c r="B57" s="19" t="s">
        <v>72</v>
      </c>
      <c r="C57" s="19" t="s">
        <v>247</v>
      </c>
      <c r="D57" s="19">
        <v>596.6</v>
      </c>
      <c r="E57" s="19">
        <v>957950</v>
      </c>
      <c r="F57" s="18">
        <v>11.05</v>
      </c>
      <c r="G57" s="6">
        <v>3.73E-2</v>
      </c>
      <c r="H57" s="18">
        <f t="shared" si="3"/>
        <v>-2.1967213114754061</v>
      </c>
      <c r="I57" s="18">
        <f t="shared" si="0"/>
        <v>-2.2340213114754062</v>
      </c>
      <c r="J57" s="18">
        <f t="shared" si="1"/>
        <v>-1.105594159241944</v>
      </c>
      <c r="K57" s="7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8" ht="15" thickBot="1" x14ac:dyDescent="0.35">
      <c r="A58" s="18" t="s">
        <v>16</v>
      </c>
      <c r="B58" s="19" t="s">
        <v>73</v>
      </c>
      <c r="C58" s="19" t="s">
        <v>247</v>
      </c>
      <c r="D58" s="19">
        <v>577.85</v>
      </c>
      <c r="E58" s="19">
        <v>714850</v>
      </c>
      <c r="F58" s="18">
        <v>1.75</v>
      </c>
      <c r="G58" s="6">
        <v>3.73E-2</v>
      </c>
      <c r="H58" s="18">
        <f t="shared" si="3"/>
        <v>-3.142809252430439</v>
      </c>
      <c r="I58" s="18">
        <f t="shared" si="0"/>
        <v>-3.1801092524304391</v>
      </c>
      <c r="J58" s="18">
        <f t="shared" si="1"/>
        <v>-1.5738033460908927</v>
      </c>
      <c r="K58" s="7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8" ht="15" thickBot="1" x14ac:dyDescent="0.35">
      <c r="A59" s="18" t="s">
        <v>16</v>
      </c>
      <c r="B59" s="19" t="s">
        <v>74</v>
      </c>
      <c r="C59" s="19" t="s">
        <v>247</v>
      </c>
      <c r="D59" s="19">
        <v>573.1</v>
      </c>
      <c r="E59" s="19">
        <v>492150</v>
      </c>
      <c r="F59" s="18">
        <v>3.35</v>
      </c>
      <c r="G59" s="6">
        <v>3.7100000000000001E-2</v>
      </c>
      <c r="H59" s="18">
        <f t="shared" si="3"/>
        <v>-0.82201263303625516</v>
      </c>
      <c r="I59" s="18">
        <f t="shared" si="0"/>
        <v>-0.85911263303625518</v>
      </c>
      <c r="J59" s="18">
        <f t="shared" si="1"/>
        <v>-0.4251660019252721</v>
      </c>
      <c r="K59" s="7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8" ht="15" thickBot="1" x14ac:dyDescent="0.35">
      <c r="A60" s="18" t="s">
        <v>16</v>
      </c>
      <c r="B60" s="19" t="s">
        <v>75</v>
      </c>
      <c r="C60" s="19" t="s">
        <v>247</v>
      </c>
      <c r="D60" s="19">
        <v>554.9</v>
      </c>
      <c r="E60" s="19">
        <v>235450</v>
      </c>
      <c r="F60" s="18">
        <v>13.3</v>
      </c>
      <c r="G60" s="6">
        <v>3.7599999999999995E-2</v>
      </c>
      <c r="H60" s="18">
        <f t="shared" si="3"/>
        <v>-3.1757110451928185</v>
      </c>
      <c r="I60" s="18">
        <f t="shared" si="0"/>
        <v>-3.2133110451928184</v>
      </c>
      <c r="J60" s="18">
        <f t="shared" si="1"/>
        <v>-1.5902345716865902</v>
      </c>
      <c r="K60" s="7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8" ht="15" thickBot="1" x14ac:dyDescent="0.35">
      <c r="A61" s="18" t="s">
        <v>16</v>
      </c>
      <c r="B61" s="19" t="s">
        <v>76</v>
      </c>
      <c r="C61" s="19" t="s">
        <v>248</v>
      </c>
      <c r="D61" s="19">
        <v>567.6</v>
      </c>
      <c r="E61" s="19">
        <v>1088850</v>
      </c>
      <c r="F61" s="18">
        <v>5.35</v>
      </c>
      <c r="G61" s="6">
        <v>3.7599999999999995E-2</v>
      </c>
      <c r="H61" s="18">
        <f t="shared" si="3"/>
        <v>2.2887006667868168</v>
      </c>
      <c r="I61" s="18">
        <f t="shared" si="0"/>
        <v>2.251100666786817</v>
      </c>
      <c r="J61" s="18">
        <f t="shared" si="1"/>
        <v>1.1140465564410751</v>
      </c>
      <c r="K61" s="7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8" ht="15" thickBot="1" x14ac:dyDescent="0.35">
      <c r="A62" s="18" t="s">
        <v>16</v>
      </c>
      <c r="B62" s="19" t="s">
        <v>77</v>
      </c>
      <c r="C62" s="19" t="s">
        <v>248</v>
      </c>
      <c r="D62" s="19">
        <v>571.75</v>
      </c>
      <c r="E62" s="19">
        <v>1097350</v>
      </c>
      <c r="F62" s="18">
        <v>-0.65</v>
      </c>
      <c r="G62" s="6">
        <v>3.7599999999999995E-2</v>
      </c>
      <c r="H62" s="18">
        <f t="shared" si="3"/>
        <v>0.73114869626497137</v>
      </c>
      <c r="I62" s="18">
        <f t="shared" si="0"/>
        <v>0.6935486962649714</v>
      </c>
      <c r="J62" s="18">
        <f t="shared" si="1"/>
        <v>0.34323011324991065</v>
      </c>
      <c r="K62" s="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8" ht="15" thickBot="1" x14ac:dyDescent="0.35">
      <c r="A63" s="18" t="s">
        <v>16</v>
      </c>
      <c r="B63" s="19" t="s">
        <v>78</v>
      </c>
      <c r="C63" s="19" t="s">
        <v>248</v>
      </c>
      <c r="D63" s="19">
        <v>579.9</v>
      </c>
      <c r="E63" s="19">
        <v>1085450</v>
      </c>
      <c r="F63" s="18">
        <v>-14.75</v>
      </c>
      <c r="G63" s="6">
        <v>3.7699999999999997E-2</v>
      </c>
      <c r="H63" s="18">
        <f t="shared" si="3"/>
        <v>1.4254481853957108</v>
      </c>
      <c r="I63" s="18">
        <f t="shared" si="0"/>
        <v>1.3877481853957108</v>
      </c>
      <c r="J63" s="18">
        <f t="shared" si="1"/>
        <v>0.68678229719251049</v>
      </c>
      <c r="K63" s="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8" ht="15" thickBot="1" x14ac:dyDescent="0.35">
      <c r="A64" s="18" t="s">
        <v>16</v>
      </c>
      <c r="B64" s="19" t="s">
        <v>79</v>
      </c>
      <c r="C64" s="19" t="s">
        <v>248</v>
      </c>
      <c r="D64" s="19">
        <v>587.65</v>
      </c>
      <c r="E64" s="19">
        <v>1065900</v>
      </c>
      <c r="F64" s="18">
        <v>3.85</v>
      </c>
      <c r="G64" s="6">
        <v>3.8399999999999997E-2</v>
      </c>
      <c r="H64" s="18">
        <f t="shared" si="3"/>
        <v>1.3364373167787551</v>
      </c>
      <c r="I64" s="18">
        <f t="shared" si="0"/>
        <v>1.2980373167787551</v>
      </c>
      <c r="J64" s="18">
        <f t="shared" si="1"/>
        <v>0.64238531142789213</v>
      </c>
      <c r="K64" s="7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18" t="s">
        <v>16</v>
      </c>
      <c r="B65" s="19" t="s">
        <v>80</v>
      </c>
      <c r="C65" s="19" t="s">
        <v>248</v>
      </c>
      <c r="D65" s="19">
        <v>579.20000000000005</v>
      </c>
      <c r="E65" s="19">
        <v>1086300</v>
      </c>
      <c r="F65" s="18">
        <v>1.35</v>
      </c>
      <c r="G65" s="6">
        <v>3.8300000000000001E-2</v>
      </c>
      <c r="H65" s="18">
        <f t="shared" si="3"/>
        <v>-1.4379307410873703</v>
      </c>
      <c r="I65" s="18">
        <f t="shared" si="0"/>
        <v>-1.4762307410873703</v>
      </c>
      <c r="J65" s="18">
        <f t="shared" si="1"/>
        <v>-0.73057140352959016</v>
      </c>
      <c r="K65" s="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18" t="s">
        <v>16</v>
      </c>
      <c r="B66" s="19" t="s">
        <v>81</v>
      </c>
      <c r="C66" s="19" t="s">
        <v>248</v>
      </c>
      <c r="D66" s="19">
        <v>569.6</v>
      </c>
      <c r="E66" s="19">
        <v>1098200</v>
      </c>
      <c r="F66" s="18">
        <v>3.1</v>
      </c>
      <c r="G66" s="6">
        <v>3.8599999999999995E-2</v>
      </c>
      <c r="H66" s="18">
        <f t="shared" si="3"/>
        <v>-1.6574585635359154</v>
      </c>
      <c r="I66" s="18">
        <f t="shared" si="0"/>
        <v>-1.6960585635359153</v>
      </c>
      <c r="J66" s="18">
        <f t="shared" si="1"/>
        <v>-0.83936193085785293</v>
      </c>
      <c r="K66" s="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18" t="s">
        <v>16</v>
      </c>
      <c r="B67" s="19" t="s">
        <v>82</v>
      </c>
      <c r="C67" s="19" t="s">
        <v>248</v>
      </c>
      <c r="D67" s="19">
        <v>572.1</v>
      </c>
      <c r="E67" s="19">
        <v>1085450</v>
      </c>
      <c r="F67" s="18">
        <v>6.25</v>
      </c>
      <c r="G67" s="6">
        <v>3.7900000000000003E-2</v>
      </c>
      <c r="H67" s="18">
        <f t="shared" si="3"/>
        <v>0.43890449438202239</v>
      </c>
      <c r="I67" s="18">
        <f t="shared" si="0"/>
        <v>0.4010044943820224</v>
      </c>
      <c r="J67" s="18">
        <f t="shared" si="1"/>
        <v>0.1984529979822503</v>
      </c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18" t="s">
        <v>16</v>
      </c>
      <c r="B68" s="19" t="s">
        <v>83</v>
      </c>
      <c r="C68" s="19" t="s">
        <v>248</v>
      </c>
      <c r="D68" s="19">
        <v>571.25</v>
      </c>
      <c r="E68" s="19">
        <v>1092250</v>
      </c>
      <c r="F68" s="18">
        <v>-5.4</v>
      </c>
      <c r="G68" s="6">
        <v>3.7400000000000003E-2</v>
      </c>
      <c r="H68" s="18">
        <f t="shared" si="3"/>
        <v>-0.14857542387694855</v>
      </c>
      <c r="I68" s="18">
        <f t="shared" ref="I68:I131" si="4">H68-G68</f>
        <v>-0.18597542387694854</v>
      </c>
      <c r="J68" s="18">
        <f t="shared" ref="J68:J131" si="5">I68/$Q$14</f>
        <v>-9.2037323612238361E-2</v>
      </c>
      <c r="K68" s="7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18" t="s">
        <v>16</v>
      </c>
      <c r="B69" s="19" t="s">
        <v>84</v>
      </c>
      <c r="C69" s="19" t="s">
        <v>248</v>
      </c>
      <c r="D69" s="19">
        <v>588.4</v>
      </c>
      <c r="E69" s="19">
        <v>1012350</v>
      </c>
      <c r="F69" s="18">
        <v>9.6</v>
      </c>
      <c r="G69" s="6">
        <v>3.7400000000000003E-2</v>
      </c>
      <c r="H69" s="18">
        <f t="shared" si="3"/>
        <v>3.0021881838074362</v>
      </c>
      <c r="I69" s="18">
        <f t="shared" si="4"/>
        <v>2.9647881838074364</v>
      </c>
      <c r="J69" s="18">
        <f t="shared" si="5"/>
        <v>1.4672431648569428</v>
      </c>
      <c r="K69" s="7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18" t="s">
        <v>16</v>
      </c>
      <c r="B70" s="19" t="s">
        <v>85</v>
      </c>
      <c r="C70" s="19" t="s">
        <v>248</v>
      </c>
      <c r="D70" s="19">
        <v>600.15</v>
      </c>
      <c r="E70" s="19">
        <v>878900</v>
      </c>
      <c r="F70" s="18">
        <v>-5.2</v>
      </c>
      <c r="G70" s="6">
        <v>3.7400000000000003E-2</v>
      </c>
      <c r="H70" s="18">
        <f t="shared" si="3"/>
        <v>1.9969408565601632</v>
      </c>
      <c r="I70" s="18">
        <f t="shared" si="4"/>
        <v>1.9595408565601631</v>
      </c>
      <c r="J70" s="18">
        <f t="shared" si="5"/>
        <v>0.96975660647484496</v>
      </c>
      <c r="K70" s="7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18" t="s">
        <v>16</v>
      </c>
      <c r="B71" s="19" t="s">
        <v>86</v>
      </c>
      <c r="C71" s="19" t="s">
        <v>248</v>
      </c>
      <c r="D71" s="19">
        <v>587</v>
      </c>
      <c r="E71" s="19">
        <v>889950</v>
      </c>
      <c r="F71" s="18">
        <v>0.15</v>
      </c>
      <c r="G71" s="6">
        <v>3.7400000000000003E-2</v>
      </c>
      <c r="H71" s="18">
        <f t="shared" si="3"/>
        <v>-2.1911188869449267</v>
      </c>
      <c r="I71" s="18">
        <f t="shared" si="4"/>
        <v>-2.2285188869449266</v>
      </c>
      <c r="J71" s="18">
        <f t="shared" si="5"/>
        <v>-1.1028710659610881</v>
      </c>
      <c r="K71" s="7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18" t="s">
        <v>16</v>
      </c>
      <c r="B72" s="19" t="s">
        <v>87</v>
      </c>
      <c r="C72" s="19" t="s">
        <v>248</v>
      </c>
      <c r="D72" s="19">
        <v>567.25</v>
      </c>
      <c r="E72" s="19">
        <v>875500</v>
      </c>
      <c r="F72" s="18">
        <v>12.25</v>
      </c>
      <c r="G72" s="6">
        <v>3.7400000000000003E-2</v>
      </c>
      <c r="H72" s="18">
        <f t="shared" si="3"/>
        <v>-3.3645655877342415</v>
      </c>
      <c r="I72" s="18">
        <f t="shared" si="4"/>
        <v>-3.4019655877342414</v>
      </c>
      <c r="J72" s="18">
        <f t="shared" si="5"/>
        <v>-1.6835977635580721</v>
      </c>
      <c r="K72" s="7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18" t="s">
        <v>16</v>
      </c>
      <c r="B73" s="19" t="s">
        <v>88</v>
      </c>
      <c r="C73" s="19" t="s">
        <v>248</v>
      </c>
      <c r="D73" s="19">
        <v>571.95000000000005</v>
      </c>
      <c r="E73" s="19">
        <v>807500</v>
      </c>
      <c r="F73" s="18">
        <v>9.15</v>
      </c>
      <c r="G73" s="6">
        <v>3.7400000000000003E-2</v>
      </c>
      <c r="H73" s="18">
        <f t="shared" si="3"/>
        <v>0.82855883649185469</v>
      </c>
      <c r="I73" s="18">
        <f t="shared" si="4"/>
        <v>0.7911588364918547</v>
      </c>
      <c r="J73" s="18">
        <f t="shared" si="5"/>
        <v>0.39153636725173929</v>
      </c>
      <c r="K73" s="7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18" t="s">
        <v>16</v>
      </c>
      <c r="B74" s="19" t="s">
        <v>89</v>
      </c>
      <c r="C74" s="19" t="s">
        <v>248</v>
      </c>
      <c r="D74" s="19">
        <v>578.29999999999995</v>
      </c>
      <c r="E74" s="19">
        <v>759900</v>
      </c>
      <c r="F74" s="18">
        <v>17.399999999999999</v>
      </c>
      <c r="G74" s="6">
        <v>3.7400000000000003E-2</v>
      </c>
      <c r="H74" s="18">
        <f t="shared" si="3"/>
        <v>1.1102369088206852</v>
      </c>
      <c r="I74" s="18">
        <f t="shared" si="4"/>
        <v>1.0728369088206851</v>
      </c>
      <c r="J74" s="18">
        <f t="shared" si="5"/>
        <v>0.53093594681421608</v>
      </c>
      <c r="K74" s="7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18" t="s">
        <v>16</v>
      </c>
      <c r="B75" s="19" t="s">
        <v>90</v>
      </c>
      <c r="C75" s="19" t="s">
        <v>248</v>
      </c>
      <c r="D75" s="19">
        <v>561.70000000000005</v>
      </c>
      <c r="E75" s="19">
        <v>796450</v>
      </c>
      <c r="F75" s="18">
        <v>7.4</v>
      </c>
      <c r="G75" s="6">
        <v>3.7400000000000003E-2</v>
      </c>
      <c r="H75" s="18">
        <f t="shared" si="3"/>
        <v>-2.8704824485560976</v>
      </c>
      <c r="I75" s="18">
        <f t="shared" si="4"/>
        <v>-2.9078824485560975</v>
      </c>
      <c r="J75" s="18">
        <f t="shared" si="5"/>
        <v>-1.439081102034141</v>
      </c>
      <c r="K75" s="7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18" t="s">
        <v>16</v>
      </c>
      <c r="B76" s="19" t="s">
        <v>91</v>
      </c>
      <c r="C76" s="19" t="s">
        <v>248</v>
      </c>
      <c r="D76" s="19">
        <v>549.54999999999995</v>
      </c>
      <c r="E76" s="19">
        <v>586500</v>
      </c>
      <c r="F76" s="18">
        <v>1.5</v>
      </c>
      <c r="G76" s="6">
        <v>3.7400000000000003E-2</v>
      </c>
      <c r="H76" s="18">
        <f t="shared" si="3"/>
        <v>-2.1630763752893167</v>
      </c>
      <c r="I76" s="18">
        <f t="shared" si="4"/>
        <v>-2.2004763752893166</v>
      </c>
      <c r="J76" s="18">
        <f t="shared" si="5"/>
        <v>-1.0889931154967567</v>
      </c>
      <c r="K76" s="7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18" t="s">
        <v>16</v>
      </c>
      <c r="B77" s="19" t="s">
        <v>92</v>
      </c>
      <c r="C77" s="19" t="s">
        <v>248</v>
      </c>
      <c r="D77" s="19">
        <v>544.85</v>
      </c>
      <c r="E77" s="19">
        <v>370600</v>
      </c>
      <c r="F77" s="18">
        <v>-9.3000000000000007</v>
      </c>
      <c r="G77" s="6">
        <v>3.7400000000000003E-2</v>
      </c>
      <c r="H77" s="18">
        <f t="shared" si="3"/>
        <v>-0.85524520061867559</v>
      </c>
      <c r="I77" s="18">
        <f t="shared" si="4"/>
        <v>-0.89264520061867558</v>
      </c>
      <c r="J77" s="18">
        <f t="shared" si="5"/>
        <v>-0.44176092457577515</v>
      </c>
      <c r="K77" s="7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18" t="s">
        <v>16</v>
      </c>
      <c r="B78" s="19" t="s">
        <v>93</v>
      </c>
      <c r="C78" s="19" t="s">
        <v>248</v>
      </c>
      <c r="D78" s="19">
        <v>550.45000000000005</v>
      </c>
      <c r="E78" s="19">
        <v>224400</v>
      </c>
      <c r="F78" s="18">
        <v>12.15</v>
      </c>
      <c r="G78" s="6">
        <v>3.7400000000000003E-2</v>
      </c>
      <c r="H78" s="18">
        <f t="shared" si="3"/>
        <v>1.0278058181150815</v>
      </c>
      <c r="I78" s="18">
        <f t="shared" si="4"/>
        <v>0.99040581811508155</v>
      </c>
      <c r="J78" s="18">
        <f t="shared" si="5"/>
        <v>0.49014164822989781</v>
      </c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18" t="s">
        <v>16</v>
      </c>
      <c r="B79" s="19" t="s">
        <v>94</v>
      </c>
      <c r="C79" s="19" t="s">
        <v>248</v>
      </c>
      <c r="D79" s="19">
        <v>530</v>
      </c>
      <c r="E79" s="19">
        <v>32300</v>
      </c>
      <c r="F79" s="18">
        <v>-8.6999999999999993</v>
      </c>
      <c r="G79" s="6">
        <v>3.7400000000000003E-2</v>
      </c>
      <c r="H79" s="18">
        <f t="shared" si="3"/>
        <v>-3.7151421564174845</v>
      </c>
      <c r="I79" s="18">
        <f t="shared" si="4"/>
        <v>-3.7525421564174843</v>
      </c>
      <c r="J79" s="18">
        <f t="shared" si="5"/>
        <v>-1.8570945000092107</v>
      </c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18" t="s">
        <v>16</v>
      </c>
      <c r="B80" s="19" t="s">
        <v>95</v>
      </c>
      <c r="C80" s="19" t="s">
        <v>249</v>
      </c>
      <c r="D80" s="19">
        <v>543.9</v>
      </c>
      <c r="E80" s="19">
        <v>751400</v>
      </c>
      <c r="F80" s="18">
        <v>-4.4000000000000004</v>
      </c>
      <c r="G80" s="6">
        <v>3.7400000000000003E-2</v>
      </c>
      <c r="H80" s="18">
        <f t="shared" si="3"/>
        <v>2.6226415094339579</v>
      </c>
      <c r="I80" s="18">
        <f t="shared" si="4"/>
        <v>2.585241509433958</v>
      </c>
      <c r="J80" s="18">
        <f t="shared" si="5"/>
        <v>1.2794094211985663</v>
      </c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8" t="s">
        <v>16</v>
      </c>
      <c r="B81" s="19" t="s">
        <v>96</v>
      </c>
      <c r="C81" s="19" t="s">
        <v>249</v>
      </c>
      <c r="D81" s="19">
        <v>540.85</v>
      </c>
      <c r="E81" s="19">
        <v>836400</v>
      </c>
      <c r="F81" s="18">
        <v>-4.25</v>
      </c>
      <c r="G81" s="6">
        <v>3.78E-2</v>
      </c>
      <c r="H81" s="18">
        <f t="shared" si="3"/>
        <v>-0.56076484647912384</v>
      </c>
      <c r="I81" s="18">
        <f t="shared" si="4"/>
        <v>-0.59856484647912378</v>
      </c>
      <c r="J81" s="18">
        <f t="shared" si="5"/>
        <v>-0.29622358336314175</v>
      </c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8" t="s">
        <v>16</v>
      </c>
      <c r="B82" s="19" t="s">
        <v>97</v>
      </c>
      <c r="C82" s="19" t="s">
        <v>249</v>
      </c>
      <c r="D82" s="19">
        <v>538.35</v>
      </c>
      <c r="E82" s="19">
        <v>844900</v>
      </c>
      <c r="F82" s="18">
        <v>7.65</v>
      </c>
      <c r="G82" s="6">
        <v>3.7900000000000003E-2</v>
      </c>
      <c r="H82" s="18">
        <f t="shared" si="3"/>
        <v>-0.46223537025053152</v>
      </c>
      <c r="I82" s="18">
        <f t="shared" si="4"/>
        <v>-0.50013537025053156</v>
      </c>
      <c r="J82" s="18">
        <f t="shared" si="5"/>
        <v>-0.24751184840493504</v>
      </c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8" t="s">
        <v>16</v>
      </c>
      <c r="B83" s="19" t="s">
        <v>98</v>
      </c>
      <c r="C83" s="19" t="s">
        <v>249</v>
      </c>
      <c r="D83" s="19">
        <v>537.9</v>
      </c>
      <c r="E83" s="19">
        <v>818550</v>
      </c>
      <c r="F83" s="18">
        <v>0</v>
      </c>
      <c r="G83" s="6">
        <v>3.7999999999999999E-2</v>
      </c>
      <c r="H83" s="18">
        <f t="shared" si="3"/>
        <v>-8.3588743382566263E-2</v>
      </c>
      <c r="I83" s="18">
        <f t="shared" si="4"/>
        <v>-0.12158874338256626</v>
      </c>
      <c r="J83" s="18">
        <f t="shared" si="5"/>
        <v>-6.0173017966669795E-2</v>
      </c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8" t="s">
        <v>16</v>
      </c>
      <c r="B84" s="19" t="s">
        <v>99</v>
      </c>
      <c r="C84" s="19" t="s">
        <v>249</v>
      </c>
      <c r="D84" s="19">
        <v>539.6</v>
      </c>
      <c r="E84" s="19">
        <v>810050</v>
      </c>
      <c r="F84" s="18">
        <v>-0.25</v>
      </c>
      <c r="G84" s="6">
        <v>3.8300000000000001E-2</v>
      </c>
      <c r="H84" s="18">
        <f t="shared" ref="H84:H147" si="6">(D84-D83)/D83*100</f>
        <v>0.31604387432609138</v>
      </c>
      <c r="I84" s="18">
        <f t="shared" si="4"/>
        <v>0.27774387432609138</v>
      </c>
      <c r="J84" s="18">
        <f t="shared" si="5"/>
        <v>0.13745258545333966</v>
      </c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8" t="s">
        <v>16</v>
      </c>
      <c r="B85" s="19" t="s">
        <v>100</v>
      </c>
      <c r="C85" s="19" t="s">
        <v>249</v>
      </c>
      <c r="D85" s="19">
        <v>541.1</v>
      </c>
      <c r="E85" s="19">
        <v>832150</v>
      </c>
      <c r="F85" s="18">
        <v>4.4000000000000004</v>
      </c>
      <c r="G85" s="6">
        <v>3.8399999999999997E-2</v>
      </c>
      <c r="H85" s="18">
        <f t="shared" si="6"/>
        <v>0.27798369162342473</v>
      </c>
      <c r="I85" s="18">
        <f t="shared" si="4"/>
        <v>0.23958369162342474</v>
      </c>
      <c r="J85" s="18">
        <f t="shared" si="5"/>
        <v>0.11856750369742278</v>
      </c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8" t="s">
        <v>16</v>
      </c>
      <c r="B86" s="19" t="s">
        <v>101</v>
      </c>
      <c r="C86" s="19" t="s">
        <v>249</v>
      </c>
      <c r="D86" s="19">
        <v>555.54999999999995</v>
      </c>
      <c r="E86" s="19">
        <v>820250</v>
      </c>
      <c r="F86" s="18">
        <v>12.6</v>
      </c>
      <c r="G86" s="6">
        <v>3.78E-2</v>
      </c>
      <c r="H86" s="18">
        <f t="shared" si="6"/>
        <v>2.6704860469414027</v>
      </c>
      <c r="I86" s="18">
        <f t="shared" si="4"/>
        <v>2.6326860469414028</v>
      </c>
      <c r="J86" s="18">
        <f t="shared" si="5"/>
        <v>1.3028892346124876</v>
      </c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8" t="s">
        <v>16</v>
      </c>
      <c r="B87" s="19" t="s">
        <v>102</v>
      </c>
      <c r="C87" s="19" t="s">
        <v>249</v>
      </c>
      <c r="D87" s="19">
        <v>566.9</v>
      </c>
      <c r="E87" s="19">
        <v>804950</v>
      </c>
      <c r="F87" s="18">
        <v>-8.9</v>
      </c>
      <c r="G87" s="6">
        <v>3.8399999999999997E-2</v>
      </c>
      <c r="H87" s="18">
        <f t="shared" si="6"/>
        <v>2.0430204302043062</v>
      </c>
      <c r="I87" s="18">
        <f t="shared" si="4"/>
        <v>2.004620430204306</v>
      </c>
      <c r="J87" s="18">
        <f t="shared" si="5"/>
        <v>0.99206602360800833</v>
      </c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8" t="s">
        <v>16</v>
      </c>
      <c r="B88" s="19" t="s">
        <v>103</v>
      </c>
      <c r="C88" s="19" t="s">
        <v>249</v>
      </c>
      <c r="D88" s="19">
        <v>579.79999999999995</v>
      </c>
      <c r="E88" s="19">
        <v>853400</v>
      </c>
      <c r="F88" s="18">
        <v>4.3499999999999996</v>
      </c>
      <c r="G88" s="6">
        <v>3.8300000000000001E-2</v>
      </c>
      <c r="H88" s="18">
        <f t="shared" si="6"/>
        <v>2.2755336038101919</v>
      </c>
      <c r="I88" s="18">
        <f t="shared" si="4"/>
        <v>2.2372336038101919</v>
      </c>
      <c r="J88" s="18">
        <f t="shared" si="5"/>
        <v>1.1071838896643327</v>
      </c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8" t="s">
        <v>16</v>
      </c>
      <c r="B89" s="19" t="s">
        <v>104</v>
      </c>
      <c r="C89" s="19" t="s">
        <v>249</v>
      </c>
      <c r="D89" s="19">
        <v>577.54999999999995</v>
      </c>
      <c r="E89" s="19">
        <v>838100</v>
      </c>
      <c r="F89" s="18">
        <v>-1.1000000000000001</v>
      </c>
      <c r="G89" s="6">
        <v>3.8300000000000001E-2</v>
      </c>
      <c r="H89" s="18">
        <f t="shared" si="6"/>
        <v>-0.38806484994825802</v>
      </c>
      <c r="I89" s="18">
        <f t="shared" si="4"/>
        <v>-0.42636484994825802</v>
      </c>
      <c r="J89" s="18">
        <f t="shared" si="5"/>
        <v>-0.21100357699700995</v>
      </c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8" t="s">
        <v>16</v>
      </c>
      <c r="B90" s="19" t="s">
        <v>105</v>
      </c>
      <c r="C90" s="19" t="s">
        <v>249</v>
      </c>
      <c r="D90" s="19">
        <v>574.04999999999995</v>
      </c>
      <c r="E90" s="19">
        <v>807500</v>
      </c>
      <c r="F90" s="18">
        <v>-2.6</v>
      </c>
      <c r="G90" s="6">
        <v>3.7999999999999999E-2</v>
      </c>
      <c r="H90" s="18">
        <f t="shared" si="6"/>
        <v>-0.60600813782356511</v>
      </c>
      <c r="I90" s="18">
        <f t="shared" si="4"/>
        <v>-0.64400813782356514</v>
      </c>
      <c r="J90" s="18">
        <f t="shared" si="5"/>
        <v>-0.31871300064357194</v>
      </c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8" t="s">
        <v>16</v>
      </c>
      <c r="B91" s="19" t="s">
        <v>106</v>
      </c>
      <c r="C91" s="19" t="s">
        <v>249</v>
      </c>
      <c r="D91" s="19">
        <v>574.85</v>
      </c>
      <c r="E91" s="19">
        <v>804100</v>
      </c>
      <c r="F91" s="18">
        <v>-6.9</v>
      </c>
      <c r="G91" s="6">
        <v>3.7900000000000003E-2</v>
      </c>
      <c r="H91" s="18">
        <f t="shared" si="6"/>
        <v>0.13936068286735792</v>
      </c>
      <c r="I91" s="18">
        <f t="shared" si="4"/>
        <v>0.10146068286735792</v>
      </c>
      <c r="J91" s="18">
        <f t="shared" si="5"/>
        <v>5.0211847932984686E-2</v>
      </c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8" t="s">
        <v>16</v>
      </c>
      <c r="B92" s="19" t="s">
        <v>107</v>
      </c>
      <c r="C92" s="19" t="s">
        <v>249</v>
      </c>
      <c r="D92" s="19">
        <v>586.15</v>
      </c>
      <c r="E92" s="19">
        <v>792200</v>
      </c>
      <c r="F92" s="18">
        <v>2.1</v>
      </c>
      <c r="G92" s="6">
        <v>3.78E-2</v>
      </c>
      <c r="H92" s="18">
        <f t="shared" si="6"/>
        <v>1.9657301904844664</v>
      </c>
      <c r="I92" s="18">
        <f t="shared" si="4"/>
        <v>1.9279301904844663</v>
      </c>
      <c r="J92" s="18">
        <f t="shared" si="5"/>
        <v>0.95411281310388707</v>
      </c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8" t="s">
        <v>16</v>
      </c>
      <c r="B93" s="19" t="s">
        <v>108</v>
      </c>
      <c r="C93" s="19" t="s">
        <v>249</v>
      </c>
      <c r="D93" s="19">
        <v>593.70000000000005</v>
      </c>
      <c r="E93" s="19">
        <v>641750</v>
      </c>
      <c r="F93" s="18">
        <v>9.4499999999999993</v>
      </c>
      <c r="G93" s="6">
        <v>3.78E-2</v>
      </c>
      <c r="H93" s="18">
        <f t="shared" si="6"/>
        <v>1.2880661946600818</v>
      </c>
      <c r="I93" s="18">
        <f t="shared" si="4"/>
        <v>1.2502661946600817</v>
      </c>
      <c r="J93" s="18">
        <f t="shared" si="5"/>
        <v>0.61874387465038971</v>
      </c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8" t="s">
        <v>16</v>
      </c>
      <c r="B94" s="19" t="s">
        <v>109</v>
      </c>
      <c r="C94" s="19" t="s">
        <v>249</v>
      </c>
      <c r="D94" s="19">
        <v>586.29999999999995</v>
      </c>
      <c r="E94" s="19">
        <v>527850</v>
      </c>
      <c r="F94" s="18">
        <v>-2.8</v>
      </c>
      <c r="G94" s="6">
        <v>3.78E-2</v>
      </c>
      <c r="H94" s="18">
        <f t="shared" si="6"/>
        <v>-1.2464207512211707</v>
      </c>
      <c r="I94" s="18">
        <f t="shared" si="4"/>
        <v>-1.2842207512211707</v>
      </c>
      <c r="J94" s="18">
        <f t="shared" si="5"/>
        <v>-0.63554763530422065</v>
      </c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8" t="s">
        <v>16</v>
      </c>
      <c r="B95" s="19" t="s">
        <v>110</v>
      </c>
      <c r="C95" s="19" t="s">
        <v>249</v>
      </c>
      <c r="D95" s="19">
        <v>598.85</v>
      </c>
      <c r="E95" s="19">
        <v>255000</v>
      </c>
      <c r="F95" s="18">
        <v>8.6</v>
      </c>
      <c r="G95" s="6">
        <v>3.8300000000000001E-2</v>
      </c>
      <c r="H95" s="18">
        <f t="shared" si="6"/>
        <v>2.140542384444835</v>
      </c>
      <c r="I95" s="18">
        <f t="shared" si="4"/>
        <v>2.102242384444835</v>
      </c>
      <c r="J95" s="18">
        <f t="shared" si="5"/>
        <v>1.0403781242436254</v>
      </c>
      <c r="K95" s="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8" t="s">
        <v>16</v>
      </c>
      <c r="B96" s="19" t="s">
        <v>111</v>
      </c>
      <c r="C96" s="19" t="s">
        <v>250</v>
      </c>
      <c r="D96" s="19">
        <v>616.79999999999995</v>
      </c>
      <c r="E96" s="19">
        <v>975800</v>
      </c>
      <c r="F96" s="18">
        <v>-4.4000000000000004</v>
      </c>
      <c r="G96" s="6">
        <v>3.7499999999999999E-2</v>
      </c>
      <c r="H96" s="18">
        <f t="shared" si="6"/>
        <v>2.9974117057693799</v>
      </c>
      <c r="I96" s="18">
        <f t="shared" si="4"/>
        <v>2.9599117057693798</v>
      </c>
      <c r="J96" s="18">
        <f t="shared" si="5"/>
        <v>1.4648298460542739</v>
      </c>
      <c r="K96" s="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8" t="s">
        <v>16</v>
      </c>
      <c r="B97" s="19" t="s">
        <v>112</v>
      </c>
      <c r="C97" s="19" t="s">
        <v>250</v>
      </c>
      <c r="D97" s="19">
        <v>617</v>
      </c>
      <c r="E97" s="19">
        <v>900150</v>
      </c>
      <c r="F97" s="18">
        <v>10.5</v>
      </c>
      <c r="G97" s="6">
        <v>3.73E-2</v>
      </c>
      <c r="H97" s="18">
        <f t="shared" si="6"/>
        <v>3.2425421530487275E-2</v>
      </c>
      <c r="I97" s="18">
        <f t="shared" si="4"/>
        <v>-4.8745784695127248E-3</v>
      </c>
      <c r="J97" s="18">
        <f t="shared" si="5"/>
        <v>-2.4123787257430258E-3</v>
      </c>
      <c r="K97" s="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8" t="s">
        <v>16</v>
      </c>
      <c r="B98" s="19" t="s">
        <v>113</v>
      </c>
      <c r="C98" s="19" t="s">
        <v>250</v>
      </c>
      <c r="D98" s="19">
        <v>611.35</v>
      </c>
      <c r="E98" s="19">
        <v>831300</v>
      </c>
      <c r="F98" s="18">
        <v>0.4</v>
      </c>
      <c r="G98" s="6">
        <v>3.78E-2</v>
      </c>
      <c r="H98" s="18">
        <f t="shared" si="6"/>
        <v>-0.91572123176660891</v>
      </c>
      <c r="I98" s="18">
        <f t="shared" si="4"/>
        <v>-0.95352123176660886</v>
      </c>
      <c r="J98" s="18">
        <f t="shared" si="5"/>
        <v>-0.47188784598394035</v>
      </c>
      <c r="K98" s="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8" t="s">
        <v>16</v>
      </c>
      <c r="B99" s="19" t="s">
        <v>114</v>
      </c>
      <c r="C99" s="19" t="s">
        <v>250</v>
      </c>
      <c r="D99" s="19">
        <v>613.04999999999995</v>
      </c>
      <c r="E99" s="19">
        <v>816000</v>
      </c>
      <c r="F99" s="18">
        <v>-10.75</v>
      </c>
      <c r="G99" s="6">
        <v>3.8699999999999998E-2</v>
      </c>
      <c r="H99" s="18">
        <f t="shared" si="6"/>
        <v>0.27807311687248415</v>
      </c>
      <c r="I99" s="18">
        <f t="shared" si="4"/>
        <v>0.23937311687248414</v>
      </c>
      <c r="J99" s="18">
        <f t="shared" si="5"/>
        <v>0.11846329241997081</v>
      </c>
      <c r="K99" s="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8" t="s">
        <v>16</v>
      </c>
      <c r="B100" s="19" t="s">
        <v>115</v>
      </c>
      <c r="C100" s="19" t="s">
        <v>250</v>
      </c>
      <c r="D100" s="19">
        <v>651</v>
      </c>
      <c r="E100" s="19">
        <v>1101600</v>
      </c>
      <c r="F100" s="18">
        <v>-2.95</v>
      </c>
      <c r="G100" s="6">
        <v>3.9800000000000002E-2</v>
      </c>
      <c r="H100" s="18">
        <f t="shared" si="6"/>
        <v>6.1903596770247207</v>
      </c>
      <c r="I100" s="18">
        <f t="shared" si="4"/>
        <v>6.1505596770247211</v>
      </c>
      <c r="J100" s="18">
        <f t="shared" si="5"/>
        <v>3.0438486956494772</v>
      </c>
      <c r="K100" s="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8" t="s">
        <v>16</v>
      </c>
      <c r="B101" s="19" t="s">
        <v>116</v>
      </c>
      <c r="C101" s="19" t="s">
        <v>250</v>
      </c>
      <c r="D101" s="19">
        <v>666.7</v>
      </c>
      <c r="E101" s="19">
        <v>1293700</v>
      </c>
      <c r="F101" s="18">
        <v>8.1999999999999993</v>
      </c>
      <c r="G101" s="6">
        <v>0.04</v>
      </c>
      <c r="H101" s="18">
        <f t="shared" si="6"/>
        <v>2.4116743471582254</v>
      </c>
      <c r="I101" s="18">
        <f t="shared" si="4"/>
        <v>2.3716743471582253</v>
      </c>
      <c r="J101" s="18">
        <f t="shared" si="5"/>
        <v>1.1737172301683976</v>
      </c>
      <c r="K101" s="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8" t="s">
        <v>16</v>
      </c>
      <c r="B102" s="19" t="s">
        <v>117</v>
      </c>
      <c r="C102" s="19" t="s">
        <v>250</v>
      </c>
      <c r="D102" s="19">
        <v>647.95000000000005</v>
      </c>
      <c r="E102" s="19">
        <v>1215500</v>
      </c>
      <c r="F102" s="18">
        <v>5.65</v>
      </c>
      <c r="G102" s="6">
        <v>3.9800000000000002E-2</v>
      </c>
      <c r="H102" s="18">
        <f t="shared" si="6"/>
        <v>-2.8123593820308983</v>
      </c>
      <c r="I102" s="18">
        <f t="shared" si="4"/>
        <v>-2.8521593820308984</v>
      </c>
      <c r="J102" s="18">
        <f t="shared" si="5"/>
        <v>-1.4115043297943886</v>
      </c>
      <c r="K102" s="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8" t="s">
        <v>16</v>
      </c>
      <c r="B103" s="19" t="s">
        <v>118</v>
      </c>
      <c r="C103" s="19" t="s">
        <v>250</v>
      </c>
      <c r="D103" s="19">
        <v>638.45000000000005</v>
      </c>
      <c r="E103" s="19">
        <v>1152600</v>
      </c>
      <c r="F103" s="18">
        <v>-7.65</v>
      </c>
      <c r="G103" s="6">
        <v>3.9900000000000005E-2</v>
      </c>
      <c r="H103" s="18">
        <f t="shared" si="6"/>
        <v>-1.4661625125395477</v>
      </c>
      <c r="I103" s="18">
        <f t="shared" si="4"/>
        <v>-1.5060625125395477</v>
      </c>
      <c r="J103" s="18">
        <f t="shared" si="5"/>
        <v>-0.74533484025597752</v>
      </c>
      <c r="K103" s="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8" t="s">
        <v>16</v>
      </c>
      <c r="B104" s="19" t="s">
        <v>119</v>
      </c>
      <c r="C104" s="19" t="s">
        <v>250</v>
      </c>
      <c r="D104" s="19">
        <v>638.9</v>
      </c>
      <c r="E104" s="19">
        <v>1093950</v>
      </c>
      <c r="F104" s="18">
        <v>-14.55</v>
      </c>
      <c r="G104" s="6">
        <v>4.0099999999999997E-2</v>
      </c>
      <c r="H104" s="18">
        <f t="shared" si="6"/>
        <v>7.0483201503630938E-2</v>
      </c>
      <c r="I104" s="18">
        <f t="shared" si="4"/>
        <v>3.0383201503630941E-2</v>
      </c>
      <c r="J104" s="18">
        <f t="shared" si="5"/>
        <v>1.5036333784703568E-2</v>
      </c>
      <c r="K104" s="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8" t="s">
        <v>16</v>
      </c>
      <c r="B105" s="19" t="s">
        <v>120</v>
      </c>
      <c r="C105" s="19" t="s">
        <v>250</v>
      </c>
      <c r="D105" s="19">
        <v>617.15</v>
      </c>
      <c r="E105" s="19">
        <v>971550</v>
      </c>
      <c r="F105" s="18">
        <v>0.95</v>
      </c>
      <c r="G105" s="6">
        <v>3.9900000000000005E-2</v>
      </c>
      <c r="H105" s="18">
        <f t="shared" si="6"/>
        <v>-3.4042886210674599</v>
      </c>
      <c r="I105" s="18">
        <f t="shared" si="4"/>
        <v>-3.4441886210674597</v>
      </c>
      <c r="J105" s="18">
        <f t="shared" si="5"/>
        <v>-1.7044935082848107</v>
      </c>
      <c r="K105" s="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8" t="s">
        <v>16</v>
      </c>
      <c r="B106" s="19" t="s">
        <v>121</v>
      </c>
      <c r="C106" s="19" t="s">
        <v>250</v>
      </c>
      <c r="D106" s="19">
        <v>628.6</v>
      </c>
      <c r="E106" s="19">
        <v>934150</v>
      </c>
      <c r="F106" s="18">
        <v>-0.15</v>
      </c>
      <c r="G106" s="6">
        <v>3.9699999999999999E-2</v>
      </c>
      <c r="H106" s="18">
        <f t="shared" si="6"/>
        <v>1.8553026006643516</v>
      </c>
      <c r="I106" s="18">
        <f t="shared" si="4"/>
        <v>1.8156026006643515</v>
      </c>
      <c r="J106" s="18">
        <f t="shared" si="5"/>
        <v>0.89852304473913214</v>
      </c>
      <c r="K106" s="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8" t="s">
        <v>16</v>
      </c>
      <c r="B107" s="19" t="s">
        <v>122</v>
      </c>
      <c r="C107" s="19" t="s">
        <v>250</v>
      </c>
      <c r="D107" s="19">
        <v>631.75</v>
      </c>
      <c r="E107" s="19">
        <v>898450</v>
      </c>
      <c r="F107" s="18">
        <v>3.6</v>
      </c>
      <c r="G107" s="6">
        <v>3.9699999999999999E-2</v>
      </c>
      <c r="H107" s="18">
        <f t="shared" si="6"/>
        <v>0.50111358574609888</v>
      </c>
      <c r="I107" s="18">
        <f t="shared" si="4"/>
        <v>0.46141358574609886</v>
      </c>
      <c r="J107" s="18">
        <f t="shared" si="5"/>
        <v>0.22834883569613829</v>
      </c>
      <c r="K107" s="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8" t="s">
        <v>16</v>
      </c>
      <c r="B108" s="19" t="s">
        <v>123</v>
      </c>
      <c r="C108" s="19" t="s">
        <v>250</v>
      </c>
      <c r="D108" s="19">
        <v>626.85</v>
      </c>
      <c r="E108" s="19">
        <v>869550</v>
      </c>
      <c r="F108" s="18">
        <v>1.95</v>
      </c>
      <c r="G108" s="6">
        <v>3.9800000000000002E-2</v>
      </c>
      <c r="H108" s="18">
        <f t="shared" si="6"/>
        <v>-0.77562326869805731</v>
      </c>
      <c r="I108" s="18">
        <f t="shared" si="4"/>
        <v>-0.81542326869805737</v>
      </c>
      <c r="J108" s="18">
        <f t="shared" si="5"/>
        <v>-0.40354458507253654</v>
      </c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8" t="s">
        <v>16</v>
      </c>
      <c r="B109" s="19" t="s">
        <v>124</v>
      </c>
      <c r="C109" s="19" t="s">
        <v>250</v>
      </c>
      <c r="D109" s="19">
        <v>634.15</v>
      </c>
      <c r="E109" s="19">
        <v>707200</v>
      </c>
      <c r="F109" s="18">
        <v>2.85</v>
      </c>
      <c r="G109" s="6">
        <v>3.9599999999999996E-2</v>
      </c>
      <c r="H109" s="18">
        <f t="shared" si="6"/>
        <v>1.1645529233468859</v>
      </c>
      <c r="I109" s="18">
        <f t="shared" si="4"/>
        <v>1.1249529233468858</v>
      </c>
      <c r="J109" s="18">
        <f t="shared" si="5"/>
        <v>0.55672762613579008</v>
      </c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8" t="s">
        <v>16</v>
      </c>
      <c r="B110" s="19" t="s">
        <v>125</v>
      </c>
      <c r="C110" s="19" t="s">
        <v>250</v>
      </c>
      <c r="D110" s="19">
        <v>630</v>
      </c>
      <c r="E110" s="19">
        <v>529550</v>
      </c>
      <c r="F110" s="18">
        <v>0.25</v>
      </c>
      <c r="G110" s="6">
        <v>3.9800000000000002E-2</v>
      </c>
      <c r="H110" s="18">
        <f t="shared" si="6"/>
        <v>-0.65441930142710358</v>
      </c>
      <c r="I110" s="18">
        <f t="shared" si="4"/>
        <v>-0.69421930142710364</v>
      </c>
      <c r="J110" s="18">
        <f t="shared" si="5"/>
        <v>-0.34356198884420441</v>
      </c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8" t="s">
        <v>16</v>
      </c>
      <c r="B111" s="19" t="s">
        <v>126</v>
      </c>
      <c r="C111" s="19" t="s">
        <v>250</v>
      </c>
      <c r="D111" s="19">
        <v>618.04999999999995</v>
      </c>
      <c r="E111" s="19">
        <v>353600</v>
      </c>
      <c r="F111" s="18">
        <v>-1.55</v>
      </c>
      <c r="G111" s="6">
        <v>0.04</v>
      </c>
      <c r="H111" s="18">
        <f t="shared" si="6"/>
        <v>-1.8968253968254041</v>
      </c>
      <c r="I111" s="18">
        <f t="shared" si="4"/>
        <v>-1.9368253968254041</v>
      </c>
      <c r="J111" s="18">
        <f t="shared" si="5"/>
        <v>-0.95851495919142715</v>
      </c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8" t="s">
        <v>16</v>
      </c>
      <c r="B112" s="19" t="s">
        <v>127</v>
      </c>
      <c r="C112" s="19" t="s">
        <v>251</v>
      </c>
      <c r="D112" s="19">
        <v>626.20000000000005</v>
      </c>
      <c r="E112" s="19">
        <v>818550</v>
      </c>
      <c r="F112" s="18">
        <v>1.65</v>
      </c>
      <c r="G112" s="6">
        <v>4.0300000000000002E-2</v>
      </c>
      <c r="H112" s="18">
        <f t="shared" si="6"/>
        <v>1.318663538548676</v>
      </c>
      <c r="I112" s="18">
        <f t="shared" si="4"/>
        <v>1.278363538548676</v>
      </c>
      <c r="J112" s="18">
        <f t="shared" si="5"/>
        <v>0.63264896102260815</v>
      </c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8" t="s">
        <v>16</v>
      </c>
      <c r="B113" s="19" t="s">
        <v>128</v>
      </c>
      <c r="C113" s="19" t="s">
        <v>251</v>
      </c>
      <c r="D113" s="19">
        <v>623.20000000000005</v>
      </c>
      <c r="E113" s="19">
        <v>821950</v>
      </c>
      <c r="F113" s="18">
        <v>16.05</v>
      </c>
      <c r="G113" s="6">
        <v>4.0300000000000002E-2</v>
      </c>
      <c r="H113" s="18">
        <f t="shared" si="6"/>
        <v>-0.47908016608112425</v>
      </c>
      <c r="I113" s="18">
        <f t="shared" si="4"/>
        <v>-0.51938016608112425</v>
      </c>
      <c r="J113" s="18">
        <f t="shared" si="5"/>
        <v>-0.25703589983488989</v>
      </c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8" t="s">
        <v>16</v>
      </c>
      <c r="B114" s="19" t="s">
        <v>129</v>
      </c>
      <c r="C114" s="19" t="s">
        <v>251</v>
      </c>
      <c r="D114" s="19">
        <v>609.25</v>
      </c>
      <c r="E114" s="19">
        <v>788800</v>
      </c>
      <c r="F114" s="18">
        <v>-7.65</v>
      </c>
      <c r="G114" s="6">
        <v>4.3700000000000003E-2</v>
      </c>
      <c r="H114" s="18">
        <f t="shared" si="6"/>
        <v>-2.2384467265725361</v>
      </c>
      <c r="I114" s="18">
        <f t="shared" si="4"/>
        <v>-2.2821467265725359</v>
      </c>
      <c r="J114" s="18">
        <f t="shared" si="5"/>
        <v>-1.129410931968853</v>
      </c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8" t="s">
        <v>16</v>
      </c>
      <c r="B115" s="19" t="s">
        <v>130</v>
      </c>
      <c r="C115" s="19" t="s">
        <v>251</v>
      </c>
      <c r="D115" s="19">
        <v>605.04999999999995</v>
      </c>
      <c r="E115" s="19">
        <v>911200</v>
      </c>
      <c r="F115" s="18">
        <v>-4.6500000000000004</v>
      </c>
      <c r="G115" s="6">
        <v>4.58E-2</v>
      </c>
      <c r="H115" s="18">
        <f t="shared" si="6"/>
        <v>-0.68937217890850155</v>
      </c>
      <c r="I115" s="18">
        <f t="shared" si="4"/>
        <v>-0.73517217890850151</v>
      </c>
      <c r="J115" s="18">
        <f t="shared" si="5"/>
        <v>-0.36382914650962622</v>
      </c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8" t="s">
        <v>16</v>
      </c>
      <c r="B116" s="19" t="s">
        <v>131</v>
      </c>
      <c r="C116" s="19" t="s">
        <v>251</v>
      </c>
      <c r="D116" s="19">
        <v>588.04999999999995</v>
      </c>
      <c r="E116" s="19">
        <v>941800</v>
      </c>
      <c r="F116" s="18">
        <v>18.75</v>
      </c>
      <c r="G116" s="6">
        <v>4.58E-2</v>
      </c>
      <c r="H116" s="18">
        <f t="shared" si="6"/>
        <v>-2.8096851499876045</v>
      </c>
      <c r="I116" s="18">
        <f t="shared" si="4"/>
        <v>-2.8554851499876044</v>
      </c>
      <c r="J116" s="18">
        <f t="shared" si="5"/>
        <v>-1.4131502181344151</v>
      </c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8" t="s">
        <v>16</v>
      </c>
      <c r="B117" s="19" t="s">
        <v>132</v>
      </c>
      <c r="C117" s="19" t="s">
        <v>251</v>
      </c>
      <c r="D117" s="19">
        <v>566.79999999999995</v>
      </c>
      <c r="E117" s="19">
        <v>999600</v>
      </c>
      <c r="F117" s="18">
        <v>-5.4</v>
      </c>
      <c r="G117" s="6">
        <v>4.6199999999999998E-2</v>
      </c>
      <c r="H117" s="18">
        <f t="shared" si="6"/>
        <v>-3.6136382960632605</v>
      </c>
      <c r="I117" s="18">
        <f t="shared" si="4"/>
        <v>-3.6598382960632603</v>
      </c>
      <c r="J117" s="18">
        <f t="shared" si="5"/>
        <v>-1.8112163134313388</v>
      </c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8" t="s">
        <v>16</v>
      </c>
      <c r="B118" s="19" t="s">
        <v>133</v>
      </c>
      <c r="C118" s="19" t="s">
        <v>251</v>
      </c>
      <c r="D118" s="19">
        <v>545.75</v>
      </c>
      <c r="E118" s="19">
        <v>975800</v>
      </c>
      <c r="F118" s="18">
        <v>-0.4</v>
      </c>
      <c r="G118" s="6">
        <v>4.7500000000000001E-2</v>
      </c>
      <c r="H118" s="18">
        <f t="shared" si="6"/>
        <v>-3.7138320395201054</v>
      </c>
      <c r="I118" s="18">
        <f t="shared" si="4"/>
        <v>-3.7613320395201053</v>
      </c>
      <c r="J118" s="18">
        <f t="shared" si="5"/>
        <v>-1.8614445227098713</v>
      </c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8" t="s">
        <v>16</v>
      </c>
      <c r="B119" s="19" t="s">
        <v>134</v>
      </c>
      <c r="C119" s="19" t="s">
        <v>251</v>
      </c>
      <c r="D119" s="19">
        <v>539.04999999999995</v>
      </c>
      <c r="E119" s="19">
        <v>964750</v>
      </c>
      <c r="F119" s="18">
        <v>0.8</v>
      </c>
      <c r="G119" s="6">
        <v>4.8399999999999999E-2</v>
      </c>
      <c r="H119" s="18">
        <f t="shared" si="6"/>
        <v>-1.2276683463124225</v>
      </c>
      <c r="I119" s="18">
        <f t="shared" si="4"/>
        <v>-1.2760683463124225</v>
      </c>
      <c r="J119" s="18">
        <f t="shared" si="5"/>
        <v>-0.63151309400213484</v>
      </c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8" t="s">
        <v>16</v>
      </c>
      <c r="B120" s="19" t="s">
        <v>135</v>
      </c>
      <c r="C120" s="19" t="s">
        <v>251</v>
      </c>
      <c r="D120" s="19">
        <v>528.9</v>
      </c>
      <c r="E120" s="19">
        <v>1004700</v>
      </c>
      <c r="F120" s="18">
        <v>3.85</v>
      </c>
      <c r="G120" s="6">
        <v>4.9000000000000002E-2</v>
      </c>
      <c r="H120" s="18">
        <f t="shared" si="6"/>
        <v>-1.8829422131527649</v>
      </c>
      <c r="I120" s="18">
        <f t="shared" si="4"/>
        <v>-1.9319422131527648</v>
      </c>
      <c r="J120" s="18">
        <f t="shared" si="5"/>
        <v>-0.95609832183920329</v>
      </c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8" t="s">
        <v>16</v>
      </c>
      <c r="B121" s="19" t="s">
        <v>136</v>
      </c>
      <c r="C121" s="19" t="s">
        <v>251</v>
      </c>
      <c r="D121" s="19">
        <v>534.04999999999995</v>
      </c>
      <c r="E121" s="19">
        <v>986000</v>
      </c>
      <c r="F121" s="18">
        <v>10.45</v>
      </c>
      <c r="G121" s="6">
        <v>4.8899999999999999E-2</v>
      </c>
      <c r="H121" s="18">
        <f t="shared" si="6"/>
        <v>0.97371903951597227</v>
      </c>
      <c r="I121" s="18">
        <f t="shared" si="4"/>
        <v>0.92481903951597233</v>
      </c>
      <c r="J121" s="18">
        <f t="shared" si="5"/>
        <v>0.45768342638116322</v>
      </c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8" t="s">
        <v>16</v>
      </c>
      <c r="B122" s="19" t="s">
        <v>137</v>
      </c>
      <c r="C122" s="19" t="s">
        <v>251</v>
      </c>
      <c r="D122" s="19">
        <v>560.54999999999995</v>
      </c>
      <c r="E122" s="19">
        <v>945200</v>
      </c>
      <c r="F122" s="18">
        <v>3.7</v>
      </c>
      <c r="G122" s="6">
        <v>4.8799999999999996E-2</v>
      </c>
      <c r="H122" s="18">
        <f t="shared" si="6"/>
        <v>4.9620822020410076</v>
      </c>
      <c r="I122" s="18">
        <f t="shared" si="4"/>
        <v>4.9132822020410076</v>
      </c>
      <c r="J122" s="18">
        <f t="shared" si="5"/>
        <v>2.4315328047145788</v>
      </c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8" t="s">
        <v>16</v>
      </c>
      <c r="B123" s="19" t="s">
        <v>138</v>
      </c>
      <c r="C123" s="19" t="s">
        <v>251</v>
      </c>
      <c r="D123" s="19">
        <v>556.65</v>
      </c>
      <c r="E123" s="19">
        <v>948600</v>
      </c>
      <c r="F123" s="18">
        <v>-3.8</v>
      </c>
      <c r="G123" s="6">
        <v>4.8899999999999999E-2</v>
      </c>
      <c r="H123" s="18">
        <f t="shared" si="6"/>
        <v>-0.69574525020069167</v>
      </c>
      <c r="I123" s="18">
        <f t="shared" si="4"/>
        <v>-0.74464525020069172</v>
      </c>
      <c r="J123" s="18">
        <f t="shared" si="5"/>
        <v>-0.3685172720153812</v>
      </c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8" t="s">
        <v>16</v>
      </c>
      <c r="B124" s="19" t="s">
        <v>139</v>
      </c>
      <c r="C124" s="19" t="s">
        <v>251</v>
      </c>
      <c r="D124" s="19">
        <v>542.25</v>
      </c>
      <c r="E124" s="19">
        <v>939250</v>
      </c>
      <c r="F124" s="18">
        <v>5.55</v>
      </c>
      <c r="G124" s="6">
        <v>4.9100000000000005E-2</v>
      </c>
      <c r="H124" s="18">
        <f t="shared" si="6"/>
        <v>-2.5869037995149515</v>
      </c>
      <c r="I124" s="18">
        <f t="shared" si="4"/>
        <v>-2.6360037995149517</v>
      </c>
      <c r="J124" s="18">
        <f t="shared" si="5"/>
        <v>-1.3045311562218671</v>
      </c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8" t="s">
        <v>16</v>
      </c>
      <c r="B125" s="19" t="s">
        <v>140</v>
      </c>
      <c r="C125" s="19" t="s">
        <v>251</v>
      </c>
      <c r="D125" s="19">
        <v>560.25</v>
      </c>
      <c r="E125" s="19">
        <v>897600</v>
      </c>
      <c r="F125" s="18">
        <v>-14.1</v>
      </c>
      <c r="G125" s="6">
        <v>4.9200000000000001E-2</v>
      </c>
      <c r="H125" s="18">
        <f t="shared" si="6"/>
        <v>3.3195020746887969</v>
      </c>
      <c r="I125" s="18">
        <f t="shared" si="4"/>
        <v>3.270302074688797</v>
      </c>
      <c r="J125" s="18">
        <f t="shared" si="5"/>
        <v>1.6184388457533967</v>
      </c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8" t="s">
        <v>16</v>
      </c>
      <c r="B126" s="19" t="s">
        <v>141</v>
      </c>
      <c r="C126" s="19" t="s">
        <v>251</v>
      </c>
      <c r="D126" s="19">
        <v>560.25</v>
      </c>
      <c r="E126" s="19">
        <v>696150</v>
      </c>
      <c r="F126" s="18">
        <v>8.15</v>
      </c>
      <c r="G126" s="6">
        <v>4.87E-2</v>
      </c>
      <c r="H126" s="18">
        <f t="shared" si="6"/>
        <v>0</v>
      </c>
      <c r="I126" s="18">
        <f t="shared" si="4"/>
        <v>-4.87E-2</v>
      </c>
      <c r="J126" s="18">
        <f t="shared" si="5"/>
        <v>-2.4101128882930721E-2</v>
      </c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8" t="s">
        <v>16</v>
      </c>
      <c r="B127" s="19" t="s">
        <v>142</v>
      </c>
      <c r="C127" s="19" t="s">
        <v>251</v>
      </c>
      <c r="D127" s="19">
        <v>546.5</v>
      </c>
      <c r="E127" s="19">
        <v>511700</v>
      </c>
      <c r="F127" s="18">
        <v>1.65</v>
      </c>
      <c r="G127" s="6">
        <v>4.87E-2</v>
      </c>
      <c r="H127" s="18">
        <f t="shared" si="6"/>
        <v>-2.4542614904060689</v>
      </c>
      <c r="I127" s="18">
        <f t="shared" si="4"/>
        <v>-2.5029614904060691</v>
      </c>
      <c r="J127" s="18">
        <f t="shared" si="5"/>
        <v>-1.2386898864330398</v>
      </c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8" t="s">
        <v>16</v>
      </c>
      <c r="B128" s="19" t="s">
        <v>143</v>
      </c>
      <c r="C128" s="19" t="s">
        <v>251</v>
      </c>
      <c r="D128" s="19">
        <v>529.85</v>
      </c>
      <c r="E128" s="19">
        <v>198900</v>
      </c>
      <c r="F128" s="18">
        <v>-0.2</v>
      </c>
      <c r="G128" s="6">
        <v>4.8799999999999996E-2</v>
      </c>
      <c r="H128" s="18">
        <f t="shared" si="6"/>
        <v>-3.0466605672461076</v>
      </c>
      <c r="I128" s="18">
        <f t="shared" si="4"/>
        <v>-3.0954605672461075</v>
      </c>
      <c r="J128" s="18">
        <f t="shared" si="5"/>
        <v>-1.5319115828178291</v>
      </c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8" t="s">
        <v>16</v>
      </c>
      <c r="B129" s="19" t="s">
        <v>144</v>
      </c>
      <c r="C129" s="19" t="s">
        <v>251</v>
      </c>
      <c r="D129" s="19">
        <v>528.4</v>
      </c>
      <c r="E129" s="19">
        <v>45900</v>
      </c>
      <c r="F129" s="18">
        <v>-8.1999999999999993</v>
      </c>
      <c r="G129" s="6">
        <v>4.8899999999999999E-2</v>
      </c>
      <c r="H129" s="18">
        <f t="shared" si="6"/>
        <v>-0.2736623572709343</v>
      </c>
      <c r="I129" s="18">
        <f t="shared" si="4"/>
        <v>-0.3225623572709343</v>
      </c>
      <c r="J129" s="18">
        <f t="shared" si="5"/>
        <v>-0.15963279148601095</v>
      </c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8" t="s">
        <v>16</v>
      </c>
      <c r="B130" s="19" t="s">
        <v>145</v>
      </c>
      <c r="C130" s="19" t="s">
        <v>252</v>
      </c>
      <c r="D130" s="19">
        <v>531.6</v>
      </c>
      <c r="E130" s="19">
        <v>1030200</v>
      </c>
      <c r="F130" s="18">
        <v>-7.05</v>
      </c>
      <c r="G130" s="6">
        <v>4.8799999999999996E-2</v>
      </c>
      <c r="H130" s="18">
        <f t="shared" si="6"/>
        <v>0.6056018168054591</v>
      </c>
      <c r="I130" s="18">
        <f t="shared" si="4"/>
        <v>0.55680181680545915</v>
      </c>
      <c r="J130" s="18">
        <f t="shared" si="5"/>
        <v>0.27555548971413452</v>
      </c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8" t="s">
        <v>16</v>
      </c>
      <c r="B131" s="19" t="s">
        <v>146</v>
      </c>
      <c r="C131" s="19" t="s">
        <v>252</v>
      </c>
      <c r="D131" s="19">
        <v>558.15</v>
      </c>
      <c r="E131" s="19">
        <v>992800</v>
      </c>
      <c r="F131" s="18">
        <v>-4.3</v>
      </c>
      <c r="G131" s="6">
        <v>4.8899999999999999E-2</v>
      </c>
      <c r="H131" s="18">
        <f t="shared" si="6"/>
        <v>4.9943566591422028</v>
      </c>
      <c r="I131" s="18">
        <f t="shared" si="4"/>
        <v>4.9454566591422031</v>
      </c>
      <c r="J131" s="18">
        <f t="shared" si="5"/>
        <v>2.4474556124627149</v>
      </c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8" t="s">
        <v>16</v>
      </c>
      <c r="B132" s="19" t="s">
        <v>147</v>
      </c>
      <c r="C132" s="19" t="s">
        <v>252</v>
      </c>
      <c r="D132" s="19">
        <v>572.25</v>
      </c>
      <c r="E132" s="19">
        <v>919700</v>
      </c>
      <c r="F132" s="18">
        <v>-1.55</v>
      </c>
      <c r="G132" s="6">
        <v>4.9100000000000005E-2</v>
      </c>
      <c r="H132" s="18">
        <f t="shared" si="6"/>
        <v>2.5262026337006223</v>
      </c>
      <c r="I132" s="18">
        <f t="shared" ref="I132:I195" si="7">H132-G132</f>
        <v>2.4771026337006221</v>
      </c>
      <c r="J132" s="18">
        <f t="shared" ref="J132:J195" si="8">I132/$Q$14</f>
        <v>1.2258926043340004</v>
      </c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8" t="s">
        <v>16</v>
      </c>
      <c r="B133" s="19" t="s">
        <v>148</v>
      </c>
      <c r="C133" s="19" t="s">
        <v>252</v>
      </c>
      <c r="D133" s="19">
        <v>546.45000000000005</v>
      </c>
      <c r="E133" s="19">
        <v>974100</v>
      </c>
      <c r="F133" s="18">
        <v>0.95</v>
      </c>
      <c r="G133" s="6">
        <v>4.9299999999999997E-2</v>
      </c>
      <c r="H133" s="18">
        <f t="shared" si="6"/>
        <v>-4.5085190039318404</v>
      </c>
      <c r="I133" s="18">
        <f t="shared" si="7"/>
        <v>-4.55781900393184</v>
      </c>
      <c r="J133" s="18">
        <f t="shared" si="8"/>
        <v>-2.2556177256433716</v>
      </c>
      <c r="K133" s="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8" t="s">
        <v>16</v>
      </c>
      <c r="B134" s="19" t="s">
        <v>149</v>
      </c>
      <c r="C134" s="19" t="s">
        <v>252</v>
      </c>
      <c r="D134" s="19">
        <v>549.54999999999995</v>
      </c>
      <c r="E134" s="19">
        <v>945200</v>
      </c>
      <c r="F134" s="18">
        <v>3.5</v>
      </c>
      <c r="G134" s="6">
        <v>4.9699999999999994E-2</v>
      </c>
      <c r="H134" s="18">
        <f t="shared" si="6"/>
        <v>0.56729801445693273</v>
      </c>
      <c r="I134" s="18">
        <f t="shared" si="7"/>
        <v>0.51759801445693276</v>
      </c>
      <c r="J134" s="18">
        <f t="shared" si="8"/>
        <v>0.25615393133420072</v>
      </c>
      <c r="K134" s="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8" t="s">
        <v>16</v>
      </c>
      <c r="B135" s="19" t="s">
        <v>150</v>
      </c>
      <c r="C135" s="19" t="s">
        <v>252</v>
      </c>
      <c r="D135" s="19">
        <v>535.6</v>
      </c>
      <c r="E135" s="19">
        <v>1012350</v>
      </c>
      <c r="F135" s="18">
        <v>6.95</v>
      </c>
      <c r="G135" s="6">
        <v>4.9800000000000004E-2</v>
      </c>
      <c r="H135" s="18">
        <f t="shared" si="6"/>
        <v>-2.5384405422618386</v>
      </c>
      <c r="I135" s="18">
        <f t="shared" si="7"/>
        <v>-2.5882405422618384</v>
      </c>
      <c r="J135" s="18">
        <f t="shared" si="8"/>
        <v>-1.2808936116854017</v>
      </c>
      <c r="K135" s="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8" t="s">
        <v>16</v>
      </c>
      <c r="B136" s="19" t="s">
        <v>151</v>
      </c>
      <c r="C136" s="19" t="s">
        <v>252</v>
      </c>
      <c r="D136" s="19">
        <v>533.45000000000005</v>
      </c>
      <c r="E136" s="19">
        <v>1022550</v>
      </c>
      <c r="F136" s="18">
        <v>0.9</v>
      </c>
      <c r="G136" s="6">
        <v>4.9800000000000004E-2</v>
      </c>
      <c r="H136" s="18">
        <f t="shared" si="6"/>
        <v>-0.40141896938013016</v>
      </c>
      <c r="I136" s="18">
        <f t="shared" si="7"/>
        <v>-0.45121896938013017</v>
      </c>
      <c r="J136" s="18">
        <f t="shared" si="8"/>
        <v>-0.22330362495798128</v>
      </c>
      <c r="K136" s="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8" t="s">
        <v>16</v>
      </c>
      <c r="B137" s="19" t="s">
        <v>152</v>
      </c>
      <c r="C137" s="19" t="s">
        <v>252</v>
      </c>
      <c r="D137" s="19">
        <v>532.20000000000005</v>
      </c>
      <c r="E137" s="19">
        <v>1048900</v>
      </c>
      <c r="F137" s="18">
        <v>4.7</v>
      </c>
      <c r="G137" s="6">
        <v>5.0199999999999995E-2</v>
      </c>
      <c r="H137" s="18">
        <f t="shared" si="6"/>
        <v>-0.23432374168150713</v>
      </c>
      <c r="I137" s="18">
        <f t="shared" si="7"/>
        <v>-0.28452374168150713</v>
      </c>
      <c r="J137" s="18">
        <f t="shared" si="8"/>
        <v>-0.14080787204352549</v>
      </c>
      <c r="K137" s="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8" t="s">
        <v>16</v>
      </c>
      <c r="B138" s="19" t="s">
        <v>153</v>
      </c>
      <c r="C138" s="19" t="s">
        <v>252</v>
      </c>
      <c r="D138" s="19">
        <v>529.6</v>
      </c>
      <c r="E138" s="19">
        <v>1082050</v>
      </c>
      <c r="F138" s="18">
        <v>0.9</v>
      </c>
      <c r="G138" s="6">
        <v>4.9699999999999994E-2</v>
      </c>
      <c r="H138" s="18">
        <f t="shared" si="6"/>
        <v>-0.4885381435550587</v>
      </c>
      <c r="I138" s="18">
        <f t="shared" si="7"/>
        <v>-0.53823814355505872</v>
      </c>
      <c r="J138" s="18">
        <f t="shared" si="8"/>
        <v>-0.26636851884044843</v>
      </c>
      <c r="K138" s="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8" t="s">
        <v>16</v>
      </c>
      <c r="B139" s="19" t="s">
        <v>154</v>
      </c>
      <c r="C139" s="19" t="s">
        <v>252</v>
      </c>
      <c r="D139" s="19">
        <v>535.5</v>
      </c>
      <c r="E139" s="19">
        <v>1069300</v>
      </c>
      <c r="F139" s="18">
        <v>1.35</v>
      </c>
      <c r="G139" s="6">
        <v>5.0099999999999999E-2</v>
      </c>
      <c r="H139" s="18">
        <f t="shared" si="6"/>
        <v>1.1140483383685758</v>
      </c>
      <c r="I139" s="18">
        <f t="shared" si="7"/>
        <v>1.0639483383685757</v>
      </c>
      <c r="J139" s="18">
        <f t="shared" si="8"/>
        <v>0.52653708475977468</v>
      </c>
      <c r="K139" s="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8" t="s">
        <v>16</v>
      </c>
      <c r="B140" s="19" t="s">
        <v>155</v>
      </c>
      <c r="C140" s="19" t="s">
        <v>252</v>
      </c>
      <c r="D140" s="19">
        <v>535.85</v>
      </c>
      <c r="E140" s="19">
        <v>1121150</v>
      </c>
      <c r="F140" s="18">
        <v>-10.1</v>
      </c>
      <c r="G140" s="6">
        <v>0.05</v>
      </c>
      <c r="H140" s="18">
        <f t="shared" si="6"/>
        <v>6.5359477124187257E-2</v>
      </c>
      <c r="I140" s="18">
        <f t="shared" si="7"/>
        <v>1.5359477124187254E-2</v>
      </c>
      <c r="J140" s="18">
        <f t="shared" si="8"/>
        <v>7.6012471816111525E-3</v>
      </c>
      <c r="K140" s="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8" t="s">
        <v>16</v>
      </c>
      <c r="B141" s="19" t="s">
        <v>156</v>
      </c>
      <c r="C141" s="19" t="s">
        <v>252</v>
      </c>
      <c r="D141" s="19">
        <v>536.79999999999995</v>
      </c>
      <c r="E141" s="19">
        <v>1099050</v>
      </c>
      <c r="F141" s="18">
        <v>0.65</v>
      </c>
      <c r="G141" s="6">
        <v>4.99E-2</v>
      </c>
      <c r="H141" s="18">
        <f t="shared" si="6"/>
        <v>0.17728842026685299</v>
      </c>
      <c r="I141" s="18">
        <f t="shared" si="7"/>
        <v>0.12738842026685299</v>
      </c>
      <c r="J141" s="18">
        <f t="shared" si="8"/>
        <v>6.3043218378734445E-2</v>
      </c>
      <c r="K141" s="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8" t="s">
        <v>16</v>
      </c>
      <c r="B142" s="19" t="s">
        <v>157</v>
      </c>
      <c r="C142" s="19" t="s">
        <v>252</v>
      </c>
      <c r="D142" s="19">
        <v>545.79999999999995</v>
      </c>
      <c r="E142" s="19">
        <v>1052300</v>
      </c>
      <c r="F142" s="18">
        <v>-0.9</v>
      </c>
      <c r="G142" s="6">
        <v>4.9800000000000004E-2</v>
      </c>
      <c r="H142" s="18">
        <f t="shared" si="6"/>
        <v>1.6766020864381521</v>
      </c>
      <c r="I142" s="18">
        <f t="shared" si="7"/>
        <v>1.6268020864381521</v>
      </c>
      <c r="J142" s="18">
        <f t="shared" si="8"/>
        <v>0.80508761298288511</v>
      </c>
      <c r="K142" s="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8" t="s">
        <v>16</v>
      </c>
      <c r="B143" s="19" t="s">
        <v>158</v>
      </c>
      <c r="C143" s="19" t="s">
        <v>252</v>
      </c>
      <c r="D143" s="19">
        <v>556.29999999999995</v>
      </c>
      <c r="E143" s="19">
        <v>952850</v>
      </c>
      <c r="F143" s="18">
        <v>0.05</v>
      </c>
      <c r="G143" s="6">
        <v>5.04E-2</v>
      </c>
      <c r="H143" s="18">
        <f t="shared" si="6"/>
        <v>1.9237816049835106</v>
      </c>
      <c r="I143" s="18">
        <f t="shared" si="7"/>
        <v>1.8733816049835106</v>
      </c>
      <c r="J143" s="18">
        <f t="shared" si="8"/>
        <v>0.9271172794377659</v>
      </c>
      <c r="K143" s="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8" t="s">
        <v>16</v>
      </c>
      <c r="B144" s="19" t="s">
        <v>159</v>
      </c>
      <c r="C144" s="19" t="s">
        <v>252</v>
      </c>
      <c r="D144" s="19">
        <v>536.4</v>
      </c>
      <c r="E144" s="19">
        <v>972400</v>
      </c>
      <c r="F144" s="18">
        <v>5.95</v>
      </c>
      <c r="G144" s="6">
        <v>5.0700000000000002E-2</v>
      </c>
      <c r="H144" s="18">
        <f t="shared" si="6"/>
        <v>-3.577206543232065</v>
      </c>
      <c r="I144" s="18">
        <f t="shared" si="7"/>
        <v>-3.627906543232065</v>
      </c>
      <c r="J144" s="18">
        <f t="shared" si="8"/>
        <v>-1.7954136175290281</v>
      </c>
      <c r="K144" s="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8" t="s">
        <v>16</v>
      </c>
      <c r="B145" s="19" t="s">
        <v>160</v>
      </c>
      <c r="C145" s="19" t="s">
        <v>252</v>
      </c>
      <c r="D145" s="19">
        <v>537.95000000000005</v>
      </c>
      <c r="E145" s="19">
        <v>929900</v>
      </c>
      <c r="F145" s="18">
        <v>11.8</v>
      </c>
      <c r="G145" s="6">
        <v>5.0700000000000002E-2</v>
      </c>
      <c r="H145" s="18">
        <f t="shared" si="6"/>
        <v>0.28896346010441243</v>
      </c>
      <c r="I145" s="18">
        <f t="shared" si="7"/>
        <v>0.23826346010441243</v>
      </c>
      <c r="J145" s="18">
        <f t="shared" si="8"/>
        <v>0.11791413470368513</v>
      </c>
      <c r="K145" s="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8" t="s">
        <v>16</v>
      </c>
      <c r="B146" s="19" t="s">
        <v>161</v>
      </c>
      <c r="C146" s="19" t="s">
        <v>252</v>
      </c>
      <c r="D146" s="19">
        <v>555.54999999999995</v>
      </c>
      <c r="E146" s="19">
        <v>884850</v>
      </c>
      <c r="F146" s="18">
        <v>3.45</v>
      </c>
      <c r="G146" s="6">
        <v>5.0499999999999996E-2</v>
      </c>
      <c r="H146" s="18">
        <f t="shared" si="6"/>
        <v>3.2716795241193246</v>
      </c>
      <c r="I146" s="18">
        <f t="shared" si="7"/>
        <v>3.2211795241193246</v>
      </c>
      <c r="J146" s="18">
        <f t="shared" si="8"/>
        <v>1.5941286009416282</v>
      </c>
      <c r="K146" s="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8" t="s">
        <v>16</v>
      </c>
      <c r="B147" s="19" t="s">
        <v>162</v>
      </c>
      <c r="C147" s="19" t="s">
        <v>252</v>
      </c>
      <c r="D147" s="19">
        <v>556.35</v>
      </c>
      <c r="E147" s="19">
        <v>878900</v>
      </c>
      <c r="F147" s="18">
        <v>-3.2</v>
      </c>
      <c r="G147" s="6">
        <v>5.0700000000000002E-2</v>
      </c>
      <c r="H147" s="18">
        <f t="shared" si="6"/>
        <v>0.14400144001441242</v>
      </c>
      <c r="I147" s="18">
        <f t="shared" si="7"/>
        <v>9.3301440014412429E-2</v>
      </c>
      <c r="J147" s="18">
        <f t="shared" si="8"/>
        <v>4.6173922602677282E-2</v>
      </c>
      <c r="K147" s="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8" t="s">
        <v>16</v>
      </c>
      <c r="B148" s="19" t="s">
        <v>163</v>
      </c>
      <c r="C148" s="19" t="s">
        <v>252</v>
      </c>
      <c r="D148" s="19">
        <v>555.6</v>
      </c>
      <c r="E148" s="19">
        <v>904400</v>
      </c>
      <c r="F148" s="18">
        <v>9.4499999999999993</v>
      </c>
      <c r="G148" s="6">
        <v>5.1100000000000007E-2</v>
      </c>
      <c r="H148" s="18">
        <f t="shared" ref="H148:H213" si="9">(D148-D147)/D147*100</f>
        <v>-0.13480722566729578</v>
      </c>
      <c r="I148" s="18">
        <f t="shared" si="7"/>
        <v>-0.18590722566729578</v>
      </c>
      <c r="J148" s="18">
        <f t="shared" si="8"/>
        <v>-9.2003573020032481E-2</v>
      </c>
      <c r="K148" s="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8" t="s">
        <v>16</v>
      </c>
      <c r="B149" s="19" t="s">
        <v>164</v>
      </c>
      <c r="C149" s="19" t="s">
        <v>252</v>
      </c>
      <c r="D149" s="19">
        <v>568.5</v>
      </c>
      <c r="E149" s="19">
        <v>926500</v>
      </c>
      <c r="F149" s="18">
        <v>-5.2</v>
      </c>
      <c r="G149" s="6">
        <v>5.1100000000000007E-2</v>
      </c>
      <c r="H149" s="18">
        <f t="shared" si="9"/>
        <v>2.321814254859607</v>
      </c>
      <c r="I149" s="18">
        <f t="shared" si="7"/>
        <v>2.2707142548596071</v>
      </c>
      <c r="J149" s="18">
        <f t="shared" si="8"/>
        <v>1.1237531193568662</v>
      </c>
      <c r="K149" s="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8" t="s">
        <v>16</v>
      </c>
      <c r="B150" s="19" t="s">
        <v>165</v>
      </c>
      <c r="C150" s="19" t="s">
        <v>252</v>
      </c>
      <c r="D150" s="19">
        <v>569.25</v>
      </c>
      <c r="E150" s="19">
        <v>703800</v>
      </c>
      <c r="F150" s="18">
        <v>8.5500000000000007</v>
      </c>
      <c r="G150" s="6">
        <v>5.0799999999999998E-2</v>
      </c>
      <c r="H150" s="18">
        <f t="shared" si="9"/>
        <v>0.13192612137203166</v>
      </c>
      <c r="I150" s="18">
        <f t="shared" si="7"/>
        <v>8.1126121372031665E-2</v>
      </c>
      <c r="J150" s="18">
        <f t="shared" si="8"/>
        <v>4.0148482689109151E-2</v>
      </c>
      <c r="K150" s="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8" t="s">
        <v>16</v>
      </c>
      <c r="B151" s="19" t="s">
        <v>166</v>
      </c>
      <c r="C151" s="19" t="s">
        <v>252</v>
      </c>
      <c r="D151" s="19">
        <v>567.1</v>
      </c>
      <c r="E151" s="19">
        <v>507450</v>
      </c>
      <c r="F151" s="18">
        <v>-7.25</v>
      </c>
      <c r="G151" s="6">
        <v>5.0999999999999997E-2</v>
      </c>
      <c r="H151" s="18">
        <f t="shared" si="9"/>
        <v>-0.37768994290733021</v>
      </c>
      <c r="I151" s="18">
        <f t="shared" si="7"/>
        <v>-0.4286899429073302</v>
      </c>
      <c r="J151" s="18">
        <f t="shared" si="8"/>
        <v>-0.21215424157753138</v>
      </c>
      <c r="K151" s="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8" t="s">
        <v>16</v>
      </c>
      <c r="B152" s="19" t="s">
        <v>167</v>
      </c>
      <c r="C152" s="19" t="s">
        <v>252</v>
      </c>
      <c r="D152" s="19">
        <v>561.29999999999995</v>
      </c>
      <c r="E152" s="19">
        <v>273700</v>
      </c>
      <c r="F152" s="18">
        <v>-1.95</v>
      </c>
      <c r="G152" s="6">
        <v>5.1299999999999998E-2</v>
      </c>
      <c r="H152" s="18">
        <f t="shared" si="9"/>
        <v>-1.0227473108799274</v>
      </c>
      <c r="I152" s="18">
        <f t="shared" si="7"/>
        <v>-1.0740473108799273</v>
      </c>
      <c r="J152" s="18">
        <f t="shared" si="8"/>
        <v>-0.53153496233844533</v>
      </c>
      <c r="K152" s="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8" t="s">
        <v>16</v>
      </c>
      <c r="B153" s="19" t="s">
        <v>168</v>
      </c>
      <c r="C153" s="19" t="s">
        <v>252</v>
      </c>
      <c r="D153" s="19">
        <v>554.79999999999995</v>
      </c>
      <c r="E153" s="19">
        <v>96050</v>
      </c>
      <c r="F153" s="18">
        <v>2.35</v>
      </c>
      <c r="G153" s="6">
        <v>5.1399999999999994E-2</v>
      </c>
      <c r="H153" s="18">
        <f t="shared" si="9"/>
        <v>-1.1580260110457867</v>
      </c>
      <c r="I153" s="18">
        <f t="shared" si="7"/>
        <v>-1.2094260110457866</v>
      </c>
      <c r="J153" s="18">
        <f t="shared" si="8"/>
        <v>-0.59853248802019088</v>
      </c>
      <c r="K153" s="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8" t="s">
        <v>16</v>
      </c>
      <c r="B154" s="19" t="s">
        <v>169</v>
      </c>
      <c r="C154" s="19" t="s">
        <v>253</v>
      </c>
      <c r="D154" s="19">
        <v>561.54999999999995</v>
      </c>
      <c r="E154" s="19">
        <v>867000</v>
      </c>
      <c r="F154" s="18">
        <v>-4.25</v>
      </c>
      <c r="G154" s="6">
        <v>5.1299999999999998E-2</v>
      </c>
      <c r="H154" s="18">
        <f t="shared" si="9"/>
        <v>1.2166546503244413</v>
      </c>
      <c r="I154" s="18">
        <f t="shared" si="7"/>
        <v>1.1653546503244414</v>
      </c>
      <c r="J154" s="18">
        <f t="shared" si="8"/>
        <v>0.57672202508813197</v>
      </c>
      <c r="K154" s="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8" t="s">
        <v>16</v>
      </c>
      <c r="B155" s="19" t="s">
        <v>170</v>
      </c>
      <c r="C155" s="19" t="s">
        <v>253</v>
      </c>
      <c r="D155" s="19">
        <v>558.9</v>
      </c>
      <c r="E155" s="19">
        <v>818000</v>
      </c>
      <c r="F155" s="18">
        <v>-6.55</v>
      </c>
      <c r="G155" s="6">
        <v>5.1100000000000007E-2</v>
      </c>
      <c r="H155" s="18">
        <f t="shared" si="9"/>
        <v>-0.47190811147715739</v>
      </c>
      <c r="I155" s="18">
        <f t="shared" si="7"/>
        <v>-0.52300811147715742</v>
      </c>
      <c r="J155" s="18">
        <f t="shared" si="8"/>
        <v>-0.25883133268027042</v>
      </c>
      <c r="K155" s="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8" t="s">
        <v>16</v>
      </c>
      <c r="B156" s="19" t="s">
        <v>171</v>
      </c>
      <c r="C156" s="19" t="s">
        <v>253</v>
      </c>
      <c r="D156" s="19">
        <v>550.65</v>
      </c>
      <c r="E156" s="19">
        <v>910000</v>
      </c>
      <c r="F156" s="18">
        <v>7.05</v>
      </c>
      <c r="G156" s="6">
        <v>5.1200000000000002E-2</v>
      </c>
      <c r="H156" s="18">
        <f t="shared" si="9"/>
        <v>-1.4761137949543748</v>
      </c>
      <c r="I156" s="18">
        <f t="shared" si="7"/>
        <v>-1.5273137949543747</v>
      </c>
      <c r="J156" s="18">
        <f t="shared" si="8"/>
        <v>-0.75585188124996727</v>
      </c>
      <c r="K156" s="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8" t="s">
        <v>16</v>
      </c>
      <c r="B157" s="19" t="s">
        <v>172</v>
      </c>
      <c r="C157" s="19" t="s">
        <v>253</v>
      </c>
      <c r="D157" s="19">
        <v>548.85</v>
      </c>
      <c r="E157" s="19">
        <v>915000</v>
      </c>
      <c r="F157" s="18">
        <v>-12.2</v>
      </c>
      <c r="G157" s="6">
        <v>5.0900000000000001E-2</v>
      </c>
      <c r="H157" s="18">
        <f t="shared" si="9"/>
        <v>-0.32688640697356847</v>
      </c>
      <c r="I157" s="18">
        <f t="shared" si="7"/>
        <v>-0.37778640697356847</v>
      </c>
      <c r="J157" s="18">
        <f t="shared" si="8"/>
        <v>-0.18696260543509838</v>
      </c>
      <c r="K157" s="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8" t="s">
        <v>16</v>
      </c>
      <c r="B158" s="19" t="s">
        <v>173</v>
      </c>
      <c r="C158" s="19" t="s">
        <v>253</v>
      </c>
      <c r="D158" s="19">
        <v>574.79999999999995</v>
      </c>
      <c r="E158" s="19">
        <v>919000</v>
      </c>
      <c r="F158" s="18">
        <v>-0.65</v>
      </c>
      <c r="G158" s="6">
        <v>5.16E-2</v>
      </c>
      <c r="H158" s="18">
        <f t="shared" si="9"/>
        <v>4.7280677780814306</v>
      </c>
      <c r="I158" s="18">
        <f t="shared" si="7"/>
        <v>4.676467778081431</v>
      </c>
      <c r="J158" s="18">
        <f t="shared" si="8"/>
        <v>2.3143357830885671</v>
      </c>
      <c r="K158" s="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8" t="s">
        <v>16</v>
      </c>
      <c r="B159" s="19" t="s">
        <v>174</v>
      </c>
      <c r="C159" s="19" t="s">
        <v>253</v>
      </c>
      <c r="D159" s="19">
        <v>574.25</v>
      </c>
      <c r="E159" s="19">
        <v>913000</v>
      </c>
      <c r="F159" s="18">
        <v>3.6</v>
      </c>
      <c r="G159" s="6">
        <v>5.1699999999999996E-2</v>
      </c>
      <c r="H159" s="18">
        <f t="shared" si="9"/>
        <v>-9.5685455810708864E-2</v>
      </c>
      <c r="I159" s="18">
        <f t="shared" si="7"/>
        <v>-0.14738545581070886</v>
      </c>
      <c r="J159" s="18">
        <f t="shared" si="8"/>
        <v>-7.2939545502328229E-2</v>
      </c>
      <c r="K159" s="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8" t="s">
        <v>16</v>
      </c>
      <c r="B160" s="19" t="s">
        <v>175</v>
      </c>
      <c r="C160" s="19" t="s">
        <v>253</v>
      </c>
      <c r="D160" s="19">
        <v>574.79999999999995</v>
      </c>
      <c r="E160" s="19">
        <v>939000</v>
      </c>
      <c r="F160" s="18">
        <v>0.25</v>
      </c>
      <c r="G160" s="6">
        <v>5.1500000000000004E-2</v>
      </c>
      <c r="H160" s="18">
        <f t="shared" si="9"/>
        <v>9.5777100565947668E-2</v>
      </c>
      <c r="I160" s="18">
        <f t="shared" si="7"/>
        <v>4.4277100565947664E-2</v>
      </c>
      <c r="J160" s="18">
        <f t="shared" si="8"/>
        <v>2.1912281464114773E-2</v>
      </c>
      <c r="K160" s="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8" t="s">
        <v>16</v>
      </c>
      <c r="B161" s="19" t="s">
        <v>176</v>
      </c>
      <c r="C161" s="19" t="s">
        <v>253</v>
      </c>
      <c r="D161" s="19">
        <v>572.95000000000005</v>
      </c>
      <c r="E161" s="19">
        <v>919000</v>
      </c>
      <c r="F161" s="18">
        <v>1.75</v>
      </c>
      <c r="G161" s="6">
        <v>5.16E-2</v>
      </c>
      <c r="H161" s="18">
        <f t="shared" si="9"/>
        <v>-0.32185107863603152</v>
      </c>
      <c r="I161" s="18">
        <f t="shared" si="7"/>
        <v>-0.3734510786360315</v>
      </c>
      <c r="J161" s="18">
        <f t="shared" si="8"/>
        <v>-0.18481709605085198</v>
      </c>
      <c r="K161" s="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8" t="s">
        <v>16</v>
      </c>
      <c r="B162" s="19" t="s">
        <v>177</v>
      </c>
      <c r="C162" s="19" t="s">
        <v>253</v>
      </c>
      <c r="D162" s="19">
        <v>593.45000000000005</v>
      </c>
      <c r="E162" s="19">
        <v>1005000</v>
      </c>
      <c r="F162" s="18">
        <v>0.95</v>
      </c>
      <c r="G162" s="6">
        <v>5.1799999999999999E-2</v>
      </c>
      <c r="H162" s="18">
        <f t="shared" si="9"/>
        <v>3.5779736451697355</v>
      </c>
      <c r="I162" s="18">
        <f t="shared" si="7"/>
        <v>3.5261736451697354</v>
      </c>
      <c r="J162" s="18">
        <f t="shared" si="8"/>
        <v>1.7450670530971133</v>
      </c>
      <c r="K162" s="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8" t="s">
        <v>16</v>
      </c>
      <c r="B163" s="19" t="s">
        <v>178</v>
      </c>
      <c r="C163" s="19" t="s">
        <v>253</v>
      </c>
      <c r="D163" s="19">
        <v>587.9</v>
      </c>
      <c r="E163" s="19">
        <v>1055000</v>
      </c>
      <c r="F163" s="18">
        <v>7.55</v>
      </c>
      <c r="G163" s="6">
        <v>5.2199999999999996E-2</v>
      </c>
      <c r="H163" s="18">
        <f t="shared" si="9"/>
        <v>-0.93520936894432005</v>
      </c>
      <c r="I163" s="18">
        <f t="shared" si="7"/>
        <v>-0.98740936894432008</v>
      </c>
      <c r="J163" s="18">
        <f t="shared" si="8"/>
        <v>-0.48865873636838497</v>
      </c>
      <c r="K163" s="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8" t="s">
        <v>16</v>
      </c>
      <c r="B164" s="19" t="s">
        <v>179</v>
      </c>
      <c r="C164" s="19" t="s">
        <v>253</v>
      </c>
      <c r="D164" s="19">
        <v>615.45000000000005</v>
      </c>
      <c r="E164" s="19">
        <v>1288000</v>
      </c>
      <c r="F164" s="18">
        <v>-3.65</v>
      </c>
      <c r="G164" s="6">
        <v>5.2300000000000006E-2</v>
      </c>
      <c r="H164" s="18">
        <f t="shared" si="9"/>
        <v>4.6861711175370075</v>
      </c>
      <c r="I164" s="18">
        <f t="shared" si="7"/>
        <v>4.6338711175370078</v>
      </c>
      <c r="J164" s="18">
        <f t="shared" si="8"/>
        <v>2.2932551340995819</v>
      </c>
      <c r="K164" s="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8" t="s">
        <v>16</v>
      </c>
      <c r="B165" s="19" t="s">
        <v>180</v>
      </c>
      <c r="C165" s="19" t="s">
        <v>253</v>
      </c>
      <c r="D165" s="19">
        <v>626.65</v>
      </c>
      <c r="E165" s="19">
        <v>1269000</v>
      </c>
      <c r="F165" s="18">
        <v>1.4</v>
      </c>
      <c r="G165" s="6">
        <v>5.2300000000000006E-2</v>
      </c>
      <c r="H165" s="18">
        <f t="shared" si="9"/>
        <v>1.8198066455438997</v>
      </c>
      <c r="I165" s="18">
        <f t="shared" si="7"/>
        <v>1.7675066455438997</v>
      </c>
      <c r="J165" s="18">
        <f t="shared" si="8"/>
        <v>0.87472085145154155</v>
      </c>
      <c r="K165" s="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8" t="s">
        <v>16</v>
      </c>
      <c r="B166" s="19" t="s">
        <v>181</v>
      </c>
      <c r="C166" s="19" t="s">
        <v>253</v>
      </c>
      <c r="D166" s="19">
        <v>613.45000000000005</v>
      </c>
      <c r="E166" s="19">
        <v>1221000</v>
      </c>
      <c r="F166" s="18">
        <v>-5.8</v>
      </c>
      <c r="G166" s="6">
        <v>5.2499999999999998E-2</v>
      </c>
      <c r="H166" s="18">
        <f t="shared" si="9"/>
        <v>-2.1064390010372507</v>
      </c>
      <c r="I166" s="18">
        <f t="shared" si="7"/>
        <v>-2.1589390010372509</v>
      </c>
      <c r="J166" s="18">
        <f t="shared" si="8"/>
        <v>-1.068436696393932</v>
      </c>
      <c r="K166" s="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8" t="s">
        <v>16</v>
      </c>
      <c r="B167" s="19" t="s">
        <v>182</v>
      </c>
      <c r="C167" s="19" t="s">
        <v>253</v>
      </c>
      <c r="D167" s="19">
        <v>600.5</v>
      </c>
      <c r="E167" s="19">
        <v>1158000</v>
      </c>
      <c r="F167" s="18">
        <v>6.9</v>
      </c>
      <c r="G167" s="6">
        <v>5.4299999999999994E-2</v>
      </c>
      <c r="H167" s="18">
        <f t="shared" si="9"/>
        <v>-2.1110114923791743</v>
      </c>
      <c r="I167" s="18">
        <f t="shared" si="7"/>
        <v>-2.1653114923791743</v>
      </c>
      <c r="J167" s="18">
        <f t="shared" si="8"/>
        <v>-1.07159037678689</v>
      </c>
      <c r="K167" s="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8" t="s">
        <v>16</v>
      </c>
      <c r="B168" s="19" t="s">
        <v>183</v>
      </c>
      <c r="C168" s="19" t="s">
        <v>253</v>
      </c>
      <c r="D168" s="19">
        <v>572.79999999999995</v>
      </c>
      <c r="E168" s="19">
        <v>1329000</v>
      </c>
      <c r="F168" s="18">
        <v>21.35</v>
      </c>
      <c r="G168" s="6">
        <v>5.45E-2</v>
      </c>
      <c r="H168" s="18">
        <f t="shared" si="9"/>
        <v>-4.6128226477935126</v>
      </c>
      <c r="I168" s="18">
        <f t="shared" si="7"/>
        <v>-4.6673226477935126</v>
      </c>
      <c r="J168" s="18">
        <f t="shared" si="8"/>
        <v>-2.3098099522113533</v>
      </c>
      <c r="K168" s="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8" t="s">
        <v>16</v>
      </c>
      <c r="B169" s="19" t="s">
        <v>184</v>
      </c>
      <c r="C169" s="19" t="s">
        <v>253</v>
      </c>
      <c r="D169" s="19">
        <v>568</v>
      </c>
      <c r="E169" s="19">
        <v>1103000</v>
      </c>
      <c r="F169" s="18">
        <v>17.899999999999999</v>
      </c>
      <c r="G169" s="6">
        <v>5.45E-2</v>
      </c>
      <c r="H169" s="18">
        <f t="shared" si="9"/>
        <v>-0.83798882681563458</v>
      </c>
      <c r="I169" s="18">
        <f t="shared" si="7"/>
        <v>-0.89248882681563457</v>
      </c>
      <c r="J169" s="18">
        <f t="shared" si="8"/>
        <v>-0.44168353678971756</v>
      </c>
      <c r="K169" s="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8" t="s">
        <v>16</v>
      </c>
      <c r="B170" s="19" t="s">
        <v>185</v>
      </c>
      <c r="C170" s="19" t="s">
        <v>253</v>
      </c>
      <c r="D170" s="19">
        <v>572.45000000000005</v>
      </c>
      <c r="E170" s="19">
        <v>926000</v>
      </c>
      <c r="F170" s="18">
        <v>4.7</v>
      </c>
      <c r="G170" s="6">
        <v>5.4400000000000004E-2</v>
      </c>
      <c r="H170" s="18">
        <f t="shared" si="9"/>
        <v>0.78345070422536012</v>
      </c>
      <c r="I170" s="18">
        <f t="shared" si="7"/>
        <v>0.72905070422536011</v>
      </c>
      <c r="J170" s="18">
        <f t="shared" si="8"/>
        <v>0.36079969167816855</v>
      </c>
      <c r="K170" s="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8" t="s">
        <v>16</v>
      </c>
      <c r="B171" s="19" t="s">
        <v>186</v>
      </c>
      <c r="C171" s="19" t="s">
        <v>253</v>
      </c>
      <c r="D171" s="19">
        <v>576.79999999999995</v>
      </c>
      <c r="E171" s="19">
        <v>391000</v>
      </c>
      <c r="F171" s="18">
        <v>-0.7</v>
      </c>
      <c r="G171" s="6">
        <v>5.6299999999999996E-2</v>
      </c>
      <c r="H171" s="18">
        <f t="shared" si="9"/>
        <v>0.75989169359767816</v>
      </c>
      <c r="I171" s="18">
        <f t="shared" si="7"/>
        <v>0.70359169359767815</v>
      </c>
      <c r="J171" s="18">
        <f t="shared" si="8"/>
        <v>0.34820028928864771</v>
      </c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8" t="s">
        <v>16</v>
      </c>
      <c r="B172" s="19" t="s">
        <v>187</v>
      </c>
      <c r="C172" s="19" t="s">
        <v>253</v>
      </c>
      <c r="D172" s="19">
        <v>573.1</v>
      </c>
      <c r="E172" s="19">
        <v>192000</v>
      </c>
      <c r="F172" s="18">
        <v>9.65</v>
      </c>
      <c r="G172" s="6">
        <v>5.5999999999999994E-2</v>
      </c>
      <c r="H172" s="18">
        <f t="shared" si="9"/>
        <v>-0.64147018030512004</v>
      </c>
      <c r="I172" s="18">
        <f t="shared" si="7"/>
        <v>-0.69747018030511998</v>
      </c>
      <c r="J172" s="18">
        <f t="shared" si="8"/>
        <v>-0.34517081534978694</v>
      </c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8" t="s">
        <v>16</v>
      </c>
      <c r="B173" s="19" t="s">
        <v>188</v>
      </c>
      <c r="C173" s="19" t="s">
        <v>254</v>
      </c>
      <c r="D173" s="19">
        <v>571</v>
      </c>
      <c r="E173" s="19">
        <v>1522000</v>
      </c>
      <c r="F173" s="18">
        <v>0</v>
      </c>
      <c r="G173" s="6">
        <v>5.5999999999999994E-2</v>
      </c>
      <c r="H173" s="18">
        <f t="shared" si="9"/>
        <v>-0.36642819752225142</v>
      </c>
      <c r="I173" s="18">
        <f t="shared" si="7"/>
        <v>-0.42242819752225141</v>
      </c>
      <c r="J173" s="18">
        <f t="shared" si="8"/>
        <v>-0.20905536821905332</v>
      </c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8" t="s">
        <v>16</v>
      </c>
      <c r="B174" s="19" t="s">
        <v>189</v>
      </c>
      <c r="C174" s="19" t="s">
        <v>254</v>
      </c>
      <c r="D174" s="19">
        <v>574.20000000000005</v>
      </c>
      <c r="E174" s="19">
        <v>1719000</v>
      </c>
      <c r="F174" s="18">
        <v>1.85</v>
      </c>
      <c r="G174" s="6">
        <v>5.5800000000000002E-2</v>
      </c>
      <c r="H174" s="18">
        <f t="shared" si="9"/>
        <v>0.56042031523643532</v>
      </c>
      <c r="I174" s="18">
        <f t="shared" si="7"/>
        <v>0.50462031523643536</v>
      </c>
      <c r="J174" s="18">
        <f t="shared" si="8"/>
        <v>0.24973140152892109</v>
      </c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8" t="s">
        <v>16</v>
      </c>
      <c r="B175" s="19" t="s">
        <v>190</v>
      </c>
      <c r="C175" s="19" t="s">
        <v>254</v>
      </c>
      <c r="D175" s="19">
        <v>560.35</v>
      </c>
      <c r="E175" s="19">
        <v>2225000</v>
      </c>
      <c r="F175" s="18">
        <v>7.75</v>
      </c>
      <c r="G175" s="6">
        <v>5.4699999999999999E-2</v>
      </c>
      <c r="H175" s="18">
        <f t="shared" si="9"/>
        <v>-2.4120515499825879</v>
      </c>
      <c r="I175" s="18">
        <f t="shared" si="7"/>
        <v>-2.4667515499825878</v>
      </c>
      <c r="J175" s="18">
        <f t="shared" si="8"/>
        <v>-1.2207699595133361</v>
      </c>
      <c r="K175" s="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8" t="s">
        <v>16</v>
      </c>
      <c r="B176" s="19" t="s">
        <v>191</v>
      </c>
      <c r="C176" s="19" t="s">
        <v>254</v>
      </c>
      <c r="D176" s="19">
        <v>555.4</v>
      </c>
      <c r="E176" s="19">
        <v>2528000</v>
      </c>
      <c r="F176" s="18">
        <v>-7.75</v>
      </c>
      <c r="G176" s="6">
        <v>5.5300000000000002E-2</v>
      </c>
      <c r="H176" s="18">
        <f t="shared" si="9"/>
        <v>-0.88337646114036683</v>
      </c>
      <c r="I176" s="18">
        <f t="shared" si="7"/>
        <v>-0.93867646114036685</v>
      </c>
      <c r="J176" s="18">
        <f t="shared" si="8"/>
        <v>-0.46454132175189511</v>
      </c>
      <c r="K176" s="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8" t="s">
        <v>16</v>
      </c>
      <c r="B177" s="19" t="s">
        <v>192</v>
      </c>
      <c r="C177" s="19" t="s">
        <v>254</v>
      </c>
      <c r="D177" s="19">
        <v>570.85</v>
      </c>
      <c r="E177" s="19">
        <v>2521000</v>
      </c>
      <c r="F177" s="18">
        <v>10.55</v>
      </c>
      <c r="G177" s="6">
        <v>5.5300000000000002E-2</v>
      </c>
      <c r="H177" s="18">
        <f t="shared" si="9"/>
        <v>2.7817788980914737</v>
      </c>
      <c r="I177" s="18">
        <f t="shared" si="7"/>
        <v>2.7264788980914738</v>
      </c>
      <c r="J177" s="18">
        <f t="shared" si="8"/>
        <v>1.3493063515296415</v>
      </c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8" t="s">
        <v>16</v>
      </c>
      <c r="B178" s="19" t="s">
        <v>193</v>
      </c>
      <c r="C178" s="19" t="s">
        <v>254</v>
      </c>
      <c r="D178" s="19">
        <v>564</v>
      </c>
      <c r="E178" s="19">
        <v>2591000</v>
      </c>
      <c r="F178" s="18">
        <v>-4.7</v>
      </c>
      <c r="G178" s="6">
        <v>5.5800000000000002E-2</v>
      </c>
      <c r="H178" s="18">
        <f t="shared" si="9"/>
        <v>-1.1999649645265871</v>
      </c>
      <c r="I178" s="18">
        <f t="shared" si="7"/>
        <v>-1.2557649645265871</v>
      </c>
      <c r="J178" s="18">
        <f t="shared" si="8"/>
        <v>-0.62146515927565094</v>
      </c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8" t="s">
        <v>16</v>
      </c>
      <c r="B179" s="19" t="s">
        <v>194</v>
      </c>
      <c r="C179" s="19" t="s">
        <v>254</v>
      </c>
      <c r="D179" s="19">
        <v>576.20000000000005</v>
      </c>
      <c r="E179" s="19">
        <v>2542000</v>
      </c>
      <c r="F179" s="18">
        <v>1.55</v>
      </c>
      <c r="G179" s="6">
        <v>5.5800000000000002E-2</v>
      </c>
      <c r="H179" s="18">
        <f t="shared" si="9"/>
        <v>2.1631205673758944</v>
      </c>
      <c r="I179" s="18">
        <f t="shared" si="7"/>
        <v>2.1073205673758943</v>
      </c>
      <c r="J179" s="18">
        <f t="shared" si="8"/>
        <v>1.0428912647223227</v>
      </c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8" t="s">
        <v>16</v>
      </c>
      <c r="B180" s="19" t="s">
        <v>195</v>
      </c>
      <c r="C180" s="19" t="s">
        <v>254</v>
      </c>
      <c r="D180" s="19">
        <v>576</v>
      </c>
      <c r="E180" s="19">
        <v>2562000</v>
      </c>
      <c r="F180" s="18">
        <v>9.4</v>
      </c>
      <c r="G180" s="6">
        <v>5.5300000000000002E-2</v>
      </c>
      <c r="H180" s="18">
        <f t="shared" si="9"/>
        <v>-3.4710170079841278E-2</v>
      </c>
      <c r="I180" s="18">
        <f t="shared" si="7"/>
        <v>-9.0010170079841273E-2</v>
      </c>
      <c r="J180" s="18">
        <f t="shared" si="8"/>
        <v>-4.4545106978824828E-2</v>
      </c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8" t="s">
        <v>16</v>
      </c>
      <c r="B181" s="19" t="s">
        <v>196</v>
      </c>
      <c r="C181" s="19" t="s">
        <v>254</v>
      </c>
      <c r="D181" s="19">
        <v>577.9</v>
      </c>
      <c r="E181" s="19">
        <v>2556000</v>
      </c>
      <c r="F181" s="18">
        <v>11.95</v>
      </c>
      <c r="G181" s="6">
        <v>5.6100000000000004E-2</v>
      </c>
      <c r="H181" s="18">
        <f t="shared" si="9"/>
        <v>0.32986111111110716</v>
      </c>
      <c r="I181" s="18">
        <f t="shared" si="7"/>
        <v>0.27376111111110718</v>
      </c>
      <c r="J181" s="18">
        <f t="shared" si="8"/>
        <v>0.13548155692039243</v>
      </c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8" t="s">
        <v>16</v>
      </c>
      <c r="B182" s="19" t="s">
        <v>197</v>
      </c>
      <c r="C182" s="19" t="s">
        <v>254</v>
      </c>
      <c r="D182" s="19">
        <v>588.29999999999995</v>
      </c>
      <c r="E182" s="19">
        <v>2463000</v>
      </c>
      <c r="F182" s="18">
        <v>-1.8</v>
      </c>
      <c r="G182" s="6">
        <v>5.5500000000000001E-2</v>
      </c>
      <c r="H182" s="18">
        <f t="shared" si="9"/>
        <v>1.7996193112995291</v>
      </c>
      <c r="I182" s="18">
        <f t="shared" si="7"/>
        <v>1.744119311299529</v>
      </c>
      <c r="J182" s="18">
        <f t="shared" si="8"/>
        <v>0.86314670038682373</v>
      </c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8" t="s">
        <v>16</v>
      </c>
      <c r="B183" s="19" t="s">
        <v>198</v>
      </c>
      <c r="C183" s="19" t="s">
        <v>254</v>
      </c>
      <c r="D183" s="19">
        <v>591.95000000000005</v>
      </c>
      <c r="E183" s="19">
        <v>2363000</v>
      </c>
      <c r="F183" s="18">
        <v>6.95</v>
      </c>
      <c r="G183" s="6">
        <v>5.5500000000000001E-2</v>
      </c>
      <c r="H183" s="18">
        <f t="shared" si="9"/>
        <v>0.6204317525072397</v>
      </c>
      <c r="I183" s="18">
        <f t="shared" si="7"/>
        <v>0.5649317525072397</v>
      </c>
      <c r="J183" s="18">
        <f t="shared" si="8"/>
        <v>0.27957891123689743</v>
      </c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8" t="s">
        <v>16</v>
      </c>
      <c r="B184" s="19" t="s">
        <v>199</v>
      </c>
      <c r="C184" s="19" t="s">
        <v>254</v>
      </c>
      <c r="D184" s="19">
        <v>596.4</v>
      </c>
      <c r="E184" s="19">
        <v>2250000</v>
      </c>
      <c r="F184" s="18">
        <v>10.9</v>
      </c>
      <c r="G184" s="6">
        <v>5.5599999999999997E-2</v>
      </c>
      <c r="H184" s="18">
        <f t="shared" si="9"/>
        <v>0.75175268181433086</v>
      </c>
      <c r="I184" s="18">
        <f t="shared" si="7"/>
        <v>0.69615268181433088</v>
      </c>
      <c r="J184" s="18">
        <f t="shared" si="8"/>
        <v>0.34451879890359444</v>
      </c>
      <c r="K184" s="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8" t="s">
        <v>16</v>
      </c>
      <c r="B185" s="19" t="s">
        <v>200</v>
      </c>
      <c r="C185" s="19" t="s">
        <v>254</v>
      </c>
      <c r="D185" s="19">
        <v>582.29999999999995</v>
      </c>
      <c r="E185" s="19">
        <v>2206000</v>
      </c>
      <c r="F185" s="18">
        <v>6.95</v>
      </c>
      <c r="G185" s="6">
        <v>5.5500000000000001E-2</v>
      </c>
      <c r="H185" s="18">
        <f t="shared" si="9"/>
        <v>-2.3641851106639877</v>
      </c>
      <c r="I185" s="18">
        <f t="shared" si="7"/>
        <v>-2.4196851106639876</v>
      </c>
      <c r="J185" s="18">
        <f t="shared" si="8"/>
        <v>-1.1974772630024897</v>
      </c>
      <c r="K185" s="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8" t="s">
        <v>16</v>
      </c>
      <c r="B186" s="19" t="s">
        <v>201</v>
      </c>
      <c r="C186" s="19" t="s">
        <v>254</v>
      </c>
      <c r="D186" s="19">
        <v>577.95000000000005</v>
      </c>
      <c r="E186" s="19">
        <v>2017000</v>
      </c>
      <c r="F186" s="18">
        <v>-3.4</v>
      </c>
      <c r="G186" s="6">
        <v>5.5800000000000002E-2</v>
      </c>
      <c r="H186" s="18">
        <f t="shared" si="9"/>
        <v>-0.74703760947963405</v>
      </c>
      <c r="I186" s="18">
        <f t="shared" si="7"/>
        <v>-0.80283760947963401</v>
      </c>
      <c r="J186" s="18">
        <f t="shared" si="8"/>
        <v>-0.39731607183023948</v>
      </c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8" t="s">
        <v>16</v>
      </c>
      <c r="B187" s="19" t="s">
        <v>202</v>
      </c>
      <c r="C187" s="19" t="s">
        <v>254</v>
      </c>
      <c r="D187" s="19">
        <v>591.85</v>
      </c>
      <c r="E187" s="19">
        <v>1038000</v>
      </c>
      <c r="F187" s="18">
        <v>7</v>
      </c>
      <c r="G187" s="6">
        <v>5.5199999999999999E-2</v>
      </c>
      <c r="H187" s="18">
        <f t="shared" si="9"/>
        <v>2.4050523401678308</v>
      </c>
      <c r="I187" s="18">
        <f t="shared" si="7"/>
        <v>2.3498523401678306</v>
      </c>
      <c r="J187" s="18">
        <f t="shared" si="8"/>
        <v>1.1629177434546458</v>
      </c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8" t="s">
        <v>16</v>
      </c>
      <c r="B188" s="19" t="s">
        <v>203</v>
      </c>
      <c r="C188" s="19" t="s">
        <v>254</v>
      </c>
      <c r="D188" s="19">
        <v>612.6</v>
      </c>
      <c r="E188" s="19">
        <v>626000</v>
      </c>
      <c r="F188" s="18">
        <v>23.65</v>
      </c>
      <c r="G188" s="6">
        <v>5.5800000000000002E-2</v>
      </c>
      <c r="H188" s="18">
        <f t="shared" si="9"/>
        <v>3.5059559009884258</v>
      </c>
      <c r="I188" s="18">
        <f t="shared" si="7"/>
        <v>3.4501559009884257</v>
      </c>
      <c r="J188" s="18">
        <f t="shared" si="8"/>
        <v>1.7074466537151132</v>
      </c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8" t="s">
        <v>16</v>
      </c>
      <c r="B189" s="19" t="s">
        <v>204</v>
      </c>
      <c r="C189" s="19" t="s">
        <v>254</v>
      </c>
      <c r="D189" s="19">
        <v>603.85</v>
      </c>
      <c r="E189" s="19">
        <v>209000</v>
      </c>
      <c r="F189" s="18">
        <v>-9.9</v>
      </c>
      <c r="G189" s="6">
        <v>5.62E-2</v>
      </c>
      <c r="H189" s="18">
        <f t="shared" si="9"/>
        <v>-1.4283382304929806</v>
      </c>
      <c r="I189" s="18">
        <f t="shared" si="7"/>
        <v>-1.4845382304929806</v>
      </c>
      <c r="J189" s="18">
        <f t="shared" si="8"/>
        <v>-0.73468269455337243</v>
      </c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8" t="s">
        <v>16</v>
      </c>
      <c r="B190" s="19" t="s">
        <v>205</v>
      </c>
      <c r="C190" s="19" t="s">
        <v>255</v>
      </c>
      <c r="D190" s="19">
        <v>598.9</v>
      </c>
      <c r="E190" s="19">
        <v>2139000</v>
      </c>
      <c r="F190" s="18">
        <v>0.75</v>
      </c>
      <c r="G190" s="6">
        <v>5.5899999999999998E-2</v>
      </c>
      <c r="H190" s="18">
        <f t="shared" si="9"/>
        <v>-0.81974000165604788</v>
      </c>
      <c r="I190" s="18">
        <f t="shared" si="7"/>
        <v>-0.87564000165604783</v>
      </c>
      <c r="J190" s="18">
        <f t="shared" si="8"/>
        <v>-0.4333452265905971</v>
      </c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8" t="s">
        <v>16</v>
      </c>
      <c r="B191" s="19" t="s">
        <v>206</v>
      </c>
      <c r="C191" s="19" t="s">
        <v>255</v>
      </c>
      <c r="D191" s="19">
        <v>606.20000000000005</v>
      </c>
      <c r="E191" s="19">
        <v>2088000</v>
      </c>
      <c r="F191" s="18">
        <v>-3.45</v>
      </c>
      <c r="G191" s="6">
        <v>5.5999999999999994E-2</v>
      </c>
      <c r="H191" s="18">
        <f t="shared" si="9"/>
        <v>1.2189013190850007</v>
      </c>
      <c r="I191" s="18">
        <f t="shared" si="7"/>
        <v>1.1629013190850006</v>
      </c>
      <c r="J191" s="18">
        <f t="shared" si="8"/>
        <v>0.57550789670221236</v>
      </c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8" t="s">
        <v>16</v>
      </c>
      <c r="B192" s="19" t="s">
        <v>207</v>
      </c>
      <c r="C192" s="19" t="s">
        <v>255</v>
      </c>
      <c r="D192" s="19">
        <v>596.1</v>
      </c>
      <c r="E192" s="19">
        <v>2218000</v>
      </c>
      <c r="F192" s="18">
        <v>0.35</v>
      </c>
      <c r="G192" s="6">
        <v>5.5899999999999998E-2</v>
      </c>
      <c r="H192" s="18">
        <f t="shared" si="9"/>
        <v>-1.6661167931375822</v>
      </c>
      <c r="I192" s="18">
        <f t="shared" si="7"/>
        <v>-1.7220167931375823</v>
      </c>
      <c r="J192" s="18">
        <f t="shared" si="8"/>
        <v>-0.8522083915806965</v>
      </c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8" t="s">
        <v>16</v>
      </c>
      <c r="B193" s="19" t="s">
        <v>208</v>
      </c>
      <c r="C193" s="19" t="s">
        <v>255</v>
      </c>
      <c r="D193" s="19">
        <v>566.15</v>
      </c>
      <c r="E193" s="19">
        <v>4136000</v>
      </c>
      <c r="F193" s="18">
        <v>-5.0999999999999996</v>
      </c>
      <c r="G193" s="6">
        <v>5.5999999999999994E-2</v>
      </c>
      <c r="H193" s="18">
        <f t="shared" si="9"/>
        <v>-5.0243247777218665</v>
      </c>
      <c r="I193" s="18">
        <f t="shared" si="7"/>
        <v>-5.0803247777218665</v>
      </c>
      <c r="J193" s="18">
        <f t="shared" si="8"/>
        <v>-2.5142004565712748</v>
      </c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8" t="s">
        <v>16</v>
      </c>
      <c r="B194" s="19" t="s">
        <v>209</v>
      </c>
      <c r="C194" s="19" t="s">
        <v>255</v>
      </c>
      <c r="D194" s="19">
        <v>569.79999999999995</v>
      </c>
      <c r="E194" s="19">
        <v>4211000</v>
      </c>
      <c r="F194" s="18">
        <v>8.5500000000000007</v>
      </c>
      <c r="G194" s="6">
        <v>5.5899999999999998E-2</v>
      </c>
      <c r="H194" s="18">
        <f t="shared" si="9"/>
        <v>0.64470546674909079</v>
      </c>
      <c r="I194" s="18">
        <f t="shared" si="7"/>
        <v>0.58880546674909084</v>
      </c>
      <c r="J194" s="18">
        <f t="shared" si="8"/>
        <v>0.29139376675757739</v>
      </c>
      <c r="K194" s="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8" t="s">
        <v>16</v>
      </c>
      <c r="B195" s="19" t="s">
        <v>210</v>
      </c>
      <c r="C195" s="19" t="s">
        <v>255</v>
      </c>
      <c r="D195" s="19">
        <v>574</v>
      </c>
      <c r="E195" s="19">
        <v>4295000</v>
      </c>
      <c r="F195" s="18">
        <v>-3.8</v>
      </c>
      <c r="G195" s="6">
        <v>5.6399999999999999E-2</v>
      </c>
      <c r="H195" s="18">
        <f t="shared" si="9"/>
        <v>0.73710073710074508</v>
      </c>
      <c r="I195" s="18">
        <f t="shared" si="7"/>
        <v>0.68070073710074508</v>
      </c>
      <c r="J195" s="18">
        <f t="shared" si="8"/>
        <v>0.33687179046347021</v>
      </c>
      <c r="K195" s="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8" t="s">
        <v>16</v>
      </c>
      <c r="B196" s="19" t="s">
        <v>211</v>
      </c>
      <c r="C196" s="19" t="s">
        <v>255</v>
      </c>
      <c r="D196" s="19">
        <v>572.70000000000005</v>
      </c>
      <c r="E196" s="19">
        <v>4201000</v>
      </c>
      <c r="F196" s="18">
        <v>-2.85</v>
      </c>
      <c r="G196" s="6">
        <v>5.6399999999999999E-2</v>
      </c>
      <c r="H196" s="18">
        <f t="shared" si="9"/>
        <v>-0.22648083623692589</v>
      </c>
      <c r="I196" s="18">
        <f t="shared" ref="I196:I227" si="10">H196-G196</f>
        <v>-0.28288083623692589</v>
      </c>
      <c r="J196" s="18">
        <f t="shared" ref="J196:J227" si="11">I196/$Q$14</f>
        <v>-0.13999481504429917</v>
      </c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8" t="s">
        <v>16</v>
      </c>
      <c r="B197" s="19" t="s">
        <v>212</v>
      </c>
      <c r="C197" s="19" t="s">
        <v>255</v>
      </c>
      <c r="D197" s="19">
        <v>570.9</v>
      </c>
      <c r="E197" s="19">
        <v>3959000</v>
      </c>
      <c r="F197" s="18">
        <v>1.7</v>
      </c>
      <c r="G197" s="6">
        <v>5.6600000000000004E-2</v>
      </c>
      <c r="H197" s="18">
        <f t="shared" si="9"/>
        <v>-0.31430068098482072</v>
      </c>
      <c r="I197" s="18">
        <f t="shared" si="10"/>
        <v>-0.37090068098482071</v>
      </c>
      <c r="J197" s="18">
        <f t="shared" si="11"/>
        <v>-0.18355493049654897</v>
      </c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8" t="s">
        <v>16</v>
      </c>
      <c r="B198" s="19" t="s">
        <v>213</v>
      </c>
      <c r="C198" s="19" t="s">
        <v>255</v>
      </c>
      <c r="D198" s="19">
        <v>570.15</v>
      </c>
      <c r="E198" s="19">
        <v>3912000</v>
      </c>
      <c r="F198" s="18">
        <v>3.25</v>
      </c>
      <c r="G198" s="6">
        <v>5.6600000000000004E-2</v>
      </c>
      <c r="H198" s="18">
        <f t="shared" si="9"/>
        <v>-0.13137151865475566</v>
      </c>
      <c r="I198" s="18">
        <f t="shared" si="10"/>
        <v>-0.18797151865475567</v>
      </c>
      <c r="J198" s="18">
        <f t="shared" si="11"/>
        <v>-9.3025170378202932E-2</v>
      </c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8" t="s">
        <v>16</v>
      </c>
      <c r="B199" s="19" t="s">
        <v>214</v>
      </c>
      <c r="C199" s="19" t="s">
        <v>255</v>
      </c>
      <c r="D199" s="19">
        <v>569.9</v>
      </c>
      <c r="E199" s="19">
        <v>4008000</v>
      </c>
      <c r="F199" s="18">
        <v>5.35</v>
      </c>
      <c r="G199" s="6">
        <v>5.7000000000000002E-2</v>
      </c>
      <c r="H199" s="18">
        <f t="shared" si="9"/>
        <v>-4.3848110146452686E-2</v>
      </c>
      <c r="I199" s="18">
        <f t="shared" si="10"/>
        <v>-0.10084811014645269</v>
      </c>
      <c r="J199" s="18">
        <f t="shared" si="11"/>
        <v>-4.9908691996707381E-2</v>
      </c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8" t="s">
        <v>16</v>
      </c>
      <c r="B200" s="19" t="s">
        <v>215</v>
      </c>
      <c r="C200" s="19" t="s">
        <v>255</v>
      </c>
      <c r="D200" s="19">
        <v>570.70000000000005</v>
      </c>
      <c r="E200" s="19">
        <v>3910000</v>
      </c>
      <c r="F200" s="18">
        <v>0.3</v>
      </c>
      <c r="G200" s="6">
        <v>5.7599999999999998E-2</v>
      </c>
      <c r="H200" s="18">
        <f t="shared" si="9"/>
        <v>0.14037550447448119</v>
      </c>
      <c r="I200" s="18">
        <f t="shared" si="10"/>
        <v>8.277550447448119E-2</v>
      </c>
      <c r="J200" s="18">
        <f t="shared" si="11"/>
        <v>4.0964745414560161E-2</v>
      </c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8" t="s">
        <v>16</v>
      </c>
      <c r="B201" s="19" t="s">
        <v>216</v>
      </c>
      <c r="C201" s="19" t="s">
        <v>255</v>
      </c>
      <c r="D201" s="19">
        <v>566.85</v>
      </c>
      <c r="E201" s="19">
        <v>3769000</v>
      </c>
      <c r="F201" s="18">
        <v>-3.05</v>
      </c>
      <c r="G201" s="6">
        <v>5.7699999999999994E-2</v>
      </c>
      <c r="H201" s="18">
        <f t="shared" si="9"/>
        <v>-0.67461012791309316</v>
      </c>
      <c r="I201" s="18">
        <f t="shared" si="10"/>
        <v>-0.73231012791309313</v>
      </c>
      <c r="J201" s="18">
        <f t="shared" si="11"/>
        <v>-0.3624127469221548</v>
      </c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8" t="s">
        <v>16</v>
      </c>
      <c r="B202" s="19" t="s">
        <v>217</v>
      </c>
      <c r="C202" s="19" t="s">
        <v>255</v>
      </c>
      <c r="D202" s="19">
        <v>567.65</v>
      </c>
      <c r="E202" s="19">
        <v>3691000</v>
      </c>
      <c r="F202" s="18">
        <v>-0.75</v>
      </c>
      <c r="G202" s="6">
        <v>5.7800000000000004E-2</v>
      </c>
      <c r="H202" s="18">
        <f t="shared" si="9"/>
        <v>0.14113081062008548</v>
      </c>
      <c r="I202" s="18">
        <f t="shared" si="10"/>
        <v>8.3330810620085474E-2</v>
      </c>
      <c r="J202" s="18">
        <f t="shared" si="11"/>
        <v>4.123956071198711E-2</v>
      </c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8" t="s">
        <v>16</v>
      </c>
      <c r="B203" s="19" t="s">
        <v>218</v>
      </c>
      <c r="C203" s="19" t="s">
        <v>255</v>
      </c>
      <c r="D203" s="19">
        <v>570.79999999999995</v>
      </c>
      <c r="E203" s="19">
        <v>3782000</v>
      </c>
      <c r="F203" s="18">
        <v>-21.35</v>
      </c>
      <c r="G203" s="6">
        <v>5.79E-2</v>
      </c>
      <c r="H203" s="18">
        <f t="shared" si="9"/>
        <v>0.55491940456266664</v>
      </c>
      <c r="I203" s="18">
        <f t="shared" si="10"/>
        <v>0.49701940456266663</v>
      </c>
      <c r="J203" s="18">
        <f t="shared" si="11"/>
        <v>0.24596978904891814</v>
      </c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8" t="s">
        <v>16</v>
      </c>
      <c r="B204" s="19" t="s">
        <v>219</v>
      </c>
      <c r="C204" s="19" t="s">
        <v>255</v>
      </c>
      <c r="D204" s="19">
        <v>565.65</v>
      </c>
      <c r="E204" s="19">
        <v>3763000</v>
      </c>
      <c r="F204" s="18">
        <v>8</v>
      </c>
      <c r="G204" s="6">
        <v>5.8499999999999996E-2</v>
      </c>
      <c r="H204" s="18">
        <f t="shared" si="9"/>
        <v>-0.90224246671338082</v>
      </c>
      <c r="I204" s="18">
        <f t="shared" si="10"/>
        <v>-0.96074246671338082</v>
      </c>
      <c r="J204" s="18">
        <f t="shared" si="11"/>
        <v>-0.47546156085346958</v>
      </c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8" t="s">
        <v>16</v>
      </c>
      <c r="B205" s="19" t="s">
        <v>220</v>
      </c>
      <c r="C205" s="19" t="s">
        <v>255</v>
      </c>
      <c r="D205" s="19">
        <v>556.45000000000005</v>
      </c>
      <c r="E205" s="19">
        <v>3374000</v>
      </c>
      <c r="F205" s="18">
        <v>14.25</v>
      </c>
      <c r="G205" s="6">
        <v>5.9000000000000004E-2</v>
      </c>
      <c r="H205" s="18">
        <f t="shared" si="9"/>
        <v>-1.6264474498364594</v>
      </c>
      <c r="I205" s="18">
        <f t="shared" si="10"/>
        <v>-1.6854474498364593</v>
      </c>
      <c r="J205" s="18">
        <f t="shared" si="11"/>
        <v>-0.83411059987505987</v>
      </c>
      <c r="K205" s="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8" t="s">
        <v>16</v>
      </c>
      <c r="B206" s="19" t="s">
        <v>221</v>
      </c>
      <c r="C206" s="19" t="s">
        <v>255</v>
      </c>
      <c r="D206" s="19">
        <v>556.1</v>
      </c>
      <c r="E206" s="19">
        <v>2887000</v>
      </c>
      <c r="F206" s="18">
        <v>0.5</v>
      </c>
      <c r="G206" s="6">
        <v>5.9400000000000001E-2</v>
      </c>
      <c r="H206" s="18">
        <f t="shared" si="9"/>
        <v>-6.2898733039810001E-2</v>
      </c>
      <c r="I206" s="18">
        <f t="shared" si="10"/>
        <v>-0.12229873303981001</v>
      </c>
      <c r="J206" s="18">
        <f t="shared" si="11"/>
        <v>-6.0524384542332624E-2</v>
      </c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8" t="s">
        <v>16</v>
      </c>
      <c r="B207" s="19" t="s">
        <v>222</v>
      </c>
      <c r="C207" s="19" t="s">
        <v>255</v>
      </c>
      <c r="D207" s="19">
        <v>551.4</v>
      </c>
      <c r="E207" s="19">
        <v>2629000</v>
      </c>
      <c r="F207" s="18">
        <v>10.4</v>
      </c>
      <c r="G207" s="6">
        <v>5.9699999999999996E-2</v>
      </c>
      <c r="H207" s="18">
        <f t="shared" si="9"/>
        <v>-0.84517173170293936</v>
      </c>
      <c r="I207" s="18">
        <f t="shared" si="10"/>
        <v>-0.90487173170293933</v>
      </c>
      <c r="J207" s="18">
        <f t="shared" si="11"/>
        <v>-0.44781170899986139</v>
      </c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8" t="s">
        <v>16</v>
      </c>
      <c r="B208" s="19" t="s">
        <v>223</v>
      </c>
      <c r="C208" s="19" t="s">
        <v>255</v>
      </c>
      <c r="D208" s="19">
        <v>545.6</v>
      </c>
      <c r="E208" s="19">
        <v>1711000</v>
      </c>
      <c r="F208" s="18">
        <v>-3.85</v>
      </c>
      <c r="G208" s="6">
        <v>6.0999999999999999E-2</v>
      </c>
      <c r="H208" s="18">
        <f t="shared" si="9"/>
        <v>-1.0518679724337965</v>
      </c>
      <c r="I208" s="18">
        <f t="shared" si="10"/>
        <v>-1.1128679724337964</v>
      </c>
      <c r="J208" s="18">
        <f t="shared" si="11"/>
        <v>-0.55074690828157535</v>
      </c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8" t="s">
        <v>16</v>
      </c>
      <c r="B209" s="19" t="s">
        <v>224</v>
      </c>
      <c r="C209" s="19" t="s">
        <v>255</v>
      </c>
      <c r="D209" s="19">
        <v>556.4</v>
      </c>
      <c r="E209" s="19">
        <v>912000</v>
      </c>
      <c r="F209" s="18">
        <v>1.3</v>
      </c>
      <c r="G209" s="6">
        <v>6.0899999999999996E-2</v>
      </c>
      <c r="H209" s="18">
        <f t="shared" si="9"/>
        <v>1.9794721407624549</v>
      </c>
      <c r="I209" s="18">
        <f t="shared" si="10"/>
        <v>1.918572140762455</v>
      </c>
      <c r="J209" s="18">
        <f t="shared" si="11"/>
        <v>0.94948161058965563</v>
      </c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8" t="s">
        <v>16</v>
      </c>
      <c r="B210" s="19" t="s">
        <v>225</v>
      </c>
      <c r="C210" s="19" t="s">
        <v>256</v>
      </c>
      <c r="D210" s="19">
        <v>559.25</v>
      </c>
      <c r="E210" s="19">
        <v>2063000</v>
      </c>
      <c r="F210" s="18">
        <v>3.2</v>
      </c>
      <c r="G210" s="6">
        <v>5.9800000000000006E-2</v>
      </c>
      <c r="H210" s="18">
        <f t="shared" si="9"/>
        <v>0.51222142343638077</v>
      </c>
      <c r="I210" s="18">
        <f t="shared" si="10"/>
        <v>0.45242142343638075</v>
      </c>
      <c r="J210" s="18">
        <f t="shared" si="11"/>
        <v>0.22389870709731388</v>
      </c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8" t="s">
        <v>16</v>
      </c>
      <c r="B211" s="19" t="s">
        <v>226</v>
      </c>
      <c r="C211" s="19" t="s">
        <v>256</v>
      </c>
      <c r="D211" s="19">
        <v>566.65</v>
      </c>
      <c r="E211" s="19">
        <v>2093000</v>
      </c>
      <c r="F211" s="18">
        <v>24.6</v>
      </c>
      <c r="G211" s="6">
        <v>5.96E-2</v>
      </c>
      <c r="H211" s="18">
        <f t="shared" si="9"/>
        <v>1.3232007152436258</v>
      </c>
      <c r="I211" s="18">
        <f t="shared" si="10"/>
        <v>1.2636007152436257</v>
      </c>
      <c r="J211" s="18">
        <f t="shared" si="11"/>
        <v>0.62534299167659269</v>
      </c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8" t="s">
        <v>16</v>
      </c>
      <c r="B212" s="19" t="s">
        <v>227</v>
      </c>
      <c r="C212" s="19" t="s">
        <v>256</v>
      </c>
      <c r="D212" s="19">
        <v>570.75</v>
      </c>
      <c r="E212" s="19">
        <v>2156000</v>
      </c>
      <c r="F212" s="18">
        <v>27.15</v>
      </c>
      <c r="G212" s="6">
        <v>6.0899999999999996E-2</v>
      </c>
      <c r="H212" s="18">
        <f t="shared" si="9"/>
        <v>0.72355069266743544</v>
      </c>
      <c r="I212" s="18">
        <f t="shared" si="10"/>
        <v>0.66265069266743548</v>
      </c>
      <c r="J212" s="18">
        <f t="shared" si="11"/>
        <v>0.32793900920618435</v>
      </c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8" t="s">
        <v>16</v>
      </c>
      <c r="B213" s="19" t="s">
        <v>228</v>
      </c>
      <c r="C213" s="19" t="s">
        <v>256</v>
      </c>
      <c r="D213" s="19">
        <v>565.04999999999995</v>
      </c>
      <c r="E213" s="19">
        <v>2144000</v>
      </c>
      <c r="F213" s="18">
        <v>-0.9</v>
      </c>
      <c r="G213" s="6">
        <v>6.1200000000000004E-2</v>
      </c>
      <c r="H213" s="18">
        <f t="shared" si="9"/>
        <v>-0.99868593955322749</v>
      </c>
      <c r="I213" s="18">
        <f t="shared" si="10"/>
        <v>-1.0598859395532274</v>
      </c>
      <c r="J213" s="18">
        <f t="shared" si="11"/>
        <v>-0.52452664538764793</v>
      </c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8" t="s">
        <v>16</v>
      </c>
      <c r="B214" s="19" t="s">
        <v>229</v>
      </c>
      <c r="C214" s="19" t="s">
        <v>256</v>
      </c>
      <c r="D214" s="19">
        <v>562.35</v>
      </c>
      <c r="E214" s="19">
        <v>2154000</v>
      </c>
      <c r="F214" s="18">
        <v>-2.4500000000000002</v>
      </c>
      <c r="G214" s="6">
        <v>6.13E-2</v>
      </c>
      <c r="H214" s="18">
        <f t="shared" ref="H214:H227" si="12">(D214-D213)/D213*100</f>
        <v>-0.47783382001591573</v>
      </c>
      <c r="I214" s="18">
        <f t="shared" si="10"/>
        <v>-0.5391338200159157</v>
      </c>
      <c r="J214" s="18">
        <f t="shared" si="11"/>
        <v>-0.26681177990452482</v>
      </c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8" t="s">
        <v>16</v>
      </c>
      <c r="B215" s="19" t="s">
        <v>230</v>
      </c>
      <c r="C215" s="19" t="s">
        <v>256</v>
      </c>
      <c r="D215" s="19">
        <v>565.29999999999995</v>
      </c>
      <c r="E215" s="19">
        <v>2112000</v>
      </c>
      <c r="F215" s="18">
        <v>-2.9</v>
      </c>
      <c r="G215" s="6">
        <v>6.2E-2</v>
      </c>
      <c r="H215" s="18">
        <f t="shared" si="12"/>
        <v>0.52458433360005896</v>
      </c>
      <c r="I215" s="18">
        <f t="shared" si="10"/>
        <v>0.46258433360005896</v>
      </c>
      <c r="J215" s="18">
        <f t="shared" si="11"/>
        <v>0.22892822676221028</v>
      </c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8" t="s">
        <v>16</v>
      </c>
      <c r="B216" s="19" t="s">
        <v>231</v>
      </c>
      <c r="C216" s="19" t="s">
        <v>256</v>
      </c>
      <c r="D216" s="19">
        <v>555.85</v>
      </c>
      <c r="E216" s="19">
        <v>2151000</v>
      </c>
      <c r="F216" s="18">
        <v>0.15</v>
      </c>
      <c r="G216" s="6">
        <v>6.2300000000000001E-2</v>
      </c>
      <c r="H216" s="18">
        <f t="shared" si="12"/>
        <v>-1.6716787546435401</v>
      </c>
      <c r="I216" s="18">
        <f t="shared" si="10"/>
        <v>-1.7339787546435401</v>
      </c>
      <c r="J216" s="18">
        <f t="shared" si="11"/>
        <v>-0.85812824324286785</v>
      </c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8" t="s">
        <v>16</v>
      </c>
      <c r="B217" s="19" t="s">
        <v>232</v>
      </c>
      <c r="C217" s="19" t="s">
        <v>256</v>
      </c>
      <c r="D217" s="19">
        <v>550.04999999999995</v>
      </c>
      <c r="E217" s="19">
        <v>2232000</v>
      </c>
      <c r="F217" s="18">
        <v>-5.6</v>
      </c>
      <c r="G217" s="6">
        <v>6.3E-2</v>
      </c>
      <c r="H217" s="18">
        <f t="shared" si="12"/>
        <v>-1.0434469731042668</v>
      </c>
      <c r="I217" s="18">
        <f t="shared" si="10"/>
        <v>-1.1064469731042668</v>
      </c>
      <c r="J217" s="18">
        <f t="shared" si="11"/>
        <v>-0.54756922178469225</v>
      </c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8" t="s">
        <v>16</v>
      </c>
      <c r="B218" s="19" t="s">
        <v>233</v>
      </c>
      <c r="C218" s="19" t="s">
        <v>256</v>
      </c>
      <c r="D218" s="19">
        <v>551.15</v>
      </c>
      <c r="E218" s="19">
        <v>2207000</v>
      </c>
      <c r="F218" s="18">
        <v>16.899999999999999</v>
      </c>
      <c r="G218" s="6">
        <v>6.3299999999999995E-2</v>
      </c>
      <c r="H218" s="18">
        <f t="shared" si="12"/>
        <v>0.19998181983456464</v>
      </c>
      <c r="I218" s="18">
        <f t="shared" si="10"/>
        <v>0.13668181983456465</v>
      </c>
      <c r="J218" s="18">
        <f t="shared" si="11"/>
        <v>6.7642426196845157E-2</v>
      </c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8" t="s">
        <v>16</v>
      </c>
      <c r="B219" s="19" t="s">
        <v>234</v>
      </c>
      <c r="C219" s="19" t="s">
        <v>256</v>
      </c>
      <c r="D219" s="19">
        <v>538.4</v>
      </c>
      <c r="E219" s="19">
        <v>2599000</v>
      </c>
      <c r="F219" s="18">
        <v>-16.2</v>
      </c>
      <c r="G219" s="6">
        <v>6.3E-2</v>
      </c>
      <c r="H219" s="18">
        <f t="shared" si="12"/>
        <v>-2.3133448244579515</v>
      </c>
      <c r="I219" s="18">
        <f t="shared" si="10"/>
        <v>-2.3763448244579517</v>
      </c>
      <c r="J219" s="18">
        <f t="shared" si="11"/>
        <v>-1.1760286013253896</v>
      </c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8" t="s">
        <v>16</v>
      </c>
      <c r="B220" s="19" t="s">
        <v>235</v>
      </c>
      <c r="C220" s="19" t="s">
        <v>256</v>
      </c>
      <c r="D220" s="19">
        <v>555.15</v>
      </c>
      <c r="E220" s="19">
        <v>2661000</v>
      </c>
      <c r="F220" s="18">
        <v>-1.55</v>
      </c>
      <c r="G220" s="6">
        <v>6.3E-2</v>
      </c>
      <c r="H220" s="18">
        <f t="shared" si="12"/>
        <v>3.1110698365527489</v>
      </c>
      <c r="I220" s="18">
        <f t="shared" si="10"/>
        <v>3.0480698365527488</v>
      </c>
      <c r="J220" s="18">
        <f t="shared" si="11"/>
        <v>1.5084583978425334</v>
      </c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8" t="s">
        <v>16</v>
      </c>
      <c r="B221" s="19" t="s">
        <v>236</v>
      </c>
      <c r="C221" s="19" t="s">
        <v>256</v>
      </c>
      <c r="D221" s="19">
        <v>591.04999999999995</v>
      </c>
      <c r="E221" s="19">
        <v>2467000</v>
      </c>
      <c r="F221" s="18">
        <v>-2.9</v>
      </c>
      <c r="G221" s="6">
        <v>6.3299999999999995E-2</v>
      </c>
      <c r="H221" s="18">
        <f t="shared" si="12"/>
        <v>6.4667207061154599</v>
      </c>
      <c r="I221" s="18">
        <f t="shared" si="10"/>
        <v>6.40342070611546</v>
      </c>
      <c r="J221" s="18">
        <f t="shared" si="11"/>
        <v>3.1689870170372885</v>
      </c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8" t="s">
        <v>16</v>
      </c>
      <c r="B222" s="19" t="s">
        <v>237</v>
      </c>
      <c r="C222" s="19" t="s">
        <v>256</v>
      </c>
      <c r="D222" s="19">
        <v>581.04999999999995</v>
      </c>
      <c r="E222" s="19">
        <v>2088000</v>
      </c>
      <c r="F222" s="18">
        <v>-14.75</v>
      </c>
      <c r="G222" s="6">
        <v>6.3799999999999996E-2</v>
      </c>
      <c r="H222" s="18">
        <f t="shared" si="12"/>
        <v>-1.6919042382201168</v>
      </c>
      <c r="I222" s="18">
        <f t="shared" si="10"/>
        <v>-1.7557042382201169</v>
      </c>
      <c r="J222" s="18">
        <f t="shared" si="11"/>
        <v>-0.86887996151233549</v>
      </c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8" t="s">
        <v>16</v>
      </c>
      <c r="B223" s="19" t="s">
        <v>238</v>
      </c>
      <c r="C223" s="19" t="s">
        <v>256</v>
      </c>
      <c r="D223" s="19">
        <v>579.79999999999995</v>
      </c>
      <c r="E223" s="19">
        <v>1627000</v>
      </c>
      <c r="F223" s="18">
        <v>30.5</v>
      </c>
      <c r="G223" s="6">
        <v>6.3799999999999996E-2</v>
      </c>
      <c r="H223" s="18">
        <f t="shared" si="12"/>
        <v>-0.21512778590482748</v>
      </c>
      <c r="I223" s="18">
        <f t="shared" si="10"/>
        <v>-0.27892778590482747</v>
      </c>
      <c r="J223" s="18">
        <f t="shared" si="11"/>
        <v>-0.13803849111135019</v>
      </c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8" t="s">
        <v>16</v>
      </c>
      <c r="B224" s="19" t="s">
        <v>239</v>
      </c>
      <c r="C224" s="19" t="s">
        <v>256</v>
      </c>
      <c r="D224" s="19">
        <v>587.70000000000005</v>
      </c>
      <c r="E224" s="19">
        <v>878000</v>
      </c>
      <c r="F224" s="18">
        <v>18.899999999999999</v>
      </c>
      <c r="G224" s="6">
        <v>6.3600000000000004E-2</v>
      </c>
      <c r="H224" s="18">
        <f t="shared" si="12"/>
        <v>1.3625388064850106</v>
      </c>
      <c r="I224" s="18">
        <f t="shared" si="10"/>
        <v>1.2989388064850105</v>
      </c>
      <c r="J224" s="18">
        <f t="shared" si="11"/>
        <v>0.64283144940729864</v>
      </c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8" t="s">
        <v>16</v>
      </c>
      <c r="B225" s="19" t="s">
        <v>240</v>
      </c>
      <c r="C225" s="19" t="s">
        <v>256</v>
      </c>
      <c r="D225" s="19">
        <v>594.9</v>
      </c>
      <c r="E225" s="19">
        <v>330000</v>
      </c>
      <c r="F225" s="18">
        <v>-25.55</v>
      </c>
      <c r="G225" s="6">
        <v>6.3799999999999996E-2</v>
      </c>
      <c r="H225" s="18">
        <f t="shared" si="12"/>
        <v>1.2251148545175994</v>
      </c>
      <c r="I225" s="18">
        <f t="shared" si="10"/>
        <v>1.1613148545175993</v>
      </c>
      <c r="J225" s="18">
        <f t="shared" si="11"/>
        <v>0.57472277171233266</v>
      </c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8" t="s">
        <v>16</v>
      </c>
      <c r="B226" s="19" t="s">
        <v>241</v>
      </c>
      <c r="C226" s="19" t="s">
        <v>257</v>
      </c>
      <c r="D226" s="19">
        <v>617.25</v>
      </c>
      <c r="E226" s="19">
        <v>2326000</v>
      </c>
      <c r="F226" s="18">
        <v>-10.199999999999999</v>
      </c>
      <c r="G226" s="6">
        <v>6.4500000000000002E-2</v>
      </c>
      <c r="H226" s="18">
        <f t="shared" si="12"/>
        <v>3.7569339384770593</v>
      </c>
      <c r="I226" s="18">
        <f t="shared" si="10"/>
        <v>3.692433938477059</v>
      </c>
      <c r="J226" s="18">
        <f t="shared" si="11"/>
        <v>1.8273475614567369</v>
      </c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8" t="s">
        <v>16</v>
      </c>
      <c r="B227" s="19" t="s">
        <v>242</v>
      </c>
      <c r="C227" s="19" t="s">
        <v>257</v>
      </c>
      <c r="D227" s="19">
        <v>632.54999999999995</v>
      </c>
      <c r="E227" s="19">
        <v>2223000</v>
      </c>
      <c r="F227" s="18">
        <v>-2.4500000000000002</v>
      </c>
      <c r="G227" s="6">
        <v>6.4399999999999999E-2</v>
      </c>
      <c r="H227" s="18">
        <f t="shared" si="12"/>
        <v>2.4787363304981698</v>
      </c>
      <c r="I227" s="18">
        <f t="shared" si="10"/>
        <v>2.4143363304981698</v>
      </c>
      <c r="J227" s="18">
        <f t="shared" si="11"/>
        <v>1.1948302067367229</v>
      </c>
      <c r="K227" s="14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x14ac:dyDescent="0.3">
      <c r="A228" s="10"/>
      <c r="F228" s="10"/>
      <c r="H228" s="10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3">
      <c r="A229" s="10"/>
      <c r="F229" s="10"/>
      <c r="H229" s="10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3">
      <c r="A230" s="10"/>
      <c r="F230" s="10"/>
      <c r="H230" s="10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3">
      <c r="A231" s="10"/>
      <c r="F231" s="10"/>
      <c r="H231" s="10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3">
      <c r="A232" s="10"/>
      <c r="F232" s="10"/>
      <c r="H232" s="10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3">
      <c r="A233" s="10"/>
      <c r="F233" s="10"/>
      <c r="H233" s="10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3">
      <c r="A234" s="10"/>
      <c r="F234" s="10"/>
      <c r="H234" s="10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3">
      <c r="A235" s="10"/>
      <c r="F235" s="10"/>
      <c r="H235" s="10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3">
      <c r="A236" s="10"/>
      <c r="F236" s="10"/>
      <c r="H236" s="10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3">
      <c r="A237" s="10"/>
      <c r="F237" s="10"/>
      <c r="H237" s="10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3">
      <c r="A238" s="10"/>
      <c r="F238" s="10"/>
      <c r="H238" s="10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3">
      <c r="A239" s="10"/>
      <c r="F239" s="10"/>
      <c r="H239" s="10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3">
      <c r="A240" s="10"/>
      <c r="F240" s="10"/>
      <c r="H240" s="10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3">
      <c r="A241" s="10"/>
      <c r="F241" s="10"/>
      <c r="H241" s="10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3">
      <c r="A242" s="10"/>
      <c r="F242" s="10"/>
      <c r="H242" s="10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3">
      <c r="A243" s="10"/>
      <c r="F243" s="10"/>
      <c r="H243" s="10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3">
      <c r="A244" s="10"/>
      <c r="F244" s="10"/>
      <c r="H244" s="10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3">
      <c r="A245" s="10"/>
      <c r="F245" s="10"/>
      <c r="H245" s="10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3">
      <c r="A246" s="10"/>
      <c r="F246" s="10"/>
      <c r="H246" s="10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3">
      <c r="A247" s="10"/>
      <c r="F247" s="10"/>
      <c r="H247" s="10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3">
      <c r="A248" s="10"/>
      <c r="F248" s="10"/>
      <c r="H248" s="10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3">
      <c r="A249" s="10"/>
      <c r="F249" s="10"/>
      <c r="H249" s="10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3">
      <c r="A250" s="10"/>
      <c r="F250" s="10"/>
      <c r="H250" s="10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" thickBot="1" x14ac:dyDescent="0.35">
      <c r="A251" s="9"/>
      <c r="F251" s="11"/>
      <c r="H251" s="11"/>
      <c r="I251" s="11"/>
      <c r="J251" s="11"/>
      <c r="K251" s="11"/>
      <c r="L251" s="12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" thickBot="1" x14ac:dyDescent="0.35">
      <c r="A252" s="1"/>
      <c r="F252" s="11"/>
      <c r="H252" s="11"/>
      <c r="I252" s="11"/>
      <c r="J252" s="11"/>
      <c r="K252" s="11"/>
      <c r="L252" s="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F253" s="9"/>
      <c r="H253" s="9"/>
      <c r="I253" s="9"/>
      <c r="J253" s="9"/>
      <c r="K253" s="9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F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F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F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F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F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F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F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F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F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F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F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F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F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F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F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F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F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F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F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F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F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F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F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F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F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F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F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F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F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F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F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F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F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F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F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F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F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F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F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F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F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F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F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F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F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F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F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F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F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F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F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F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F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F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F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F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F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F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F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F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F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F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F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F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F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F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F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F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F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F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F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F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F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F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F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F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F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F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F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F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F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F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F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F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F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F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F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F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F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F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F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F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F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F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F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F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F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F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F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F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F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F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F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F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F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F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F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F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F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F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F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F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F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F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F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F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F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F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F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F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F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F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F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F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F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F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F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F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F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F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F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F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F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F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F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F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F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F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F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F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F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F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F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F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F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F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F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F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F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F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F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F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F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F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F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F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F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F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F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F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F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F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F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F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F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F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F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F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F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F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F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F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F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F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F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F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F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F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F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F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F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F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F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F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F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F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F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F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F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F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F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F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F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F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F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F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F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F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F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F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F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F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F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F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F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F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F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F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F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F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F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F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F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F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F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F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F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F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F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F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F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F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F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F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F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F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F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F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F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F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F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F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F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F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F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F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F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F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F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F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F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F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F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F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F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F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F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F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F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F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F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F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F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F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F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F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F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F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F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F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F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F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F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F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F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F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F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F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F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F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F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F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F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F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F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F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F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F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F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F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F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F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F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F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F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F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F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F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F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F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F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F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F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F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F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F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F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F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F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F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F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F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F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F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F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F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F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F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F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F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F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F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F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F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F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F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F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F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F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F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F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F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F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F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F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F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F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F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F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F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F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F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F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F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F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F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F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F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F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F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F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F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F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F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F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F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F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F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F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F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F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F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F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F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F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F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F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F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F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F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F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F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F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F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F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F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F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F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F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F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F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F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F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F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F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F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F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F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F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F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F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F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F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F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F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F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F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F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F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F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F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F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F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F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F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F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F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F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F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F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F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F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F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F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F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F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F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F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F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F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F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F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F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F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F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F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F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F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F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F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F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F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F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F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F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F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F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F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F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F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F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F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F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F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F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F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F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F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F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F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F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F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F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F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F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F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F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F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F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F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F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F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F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F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F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F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F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F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F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F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F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F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F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F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F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F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F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F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F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F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F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F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F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F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F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F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F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F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F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F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F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F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F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F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F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F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F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F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F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F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F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F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F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F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F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F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F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F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F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F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F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F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F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F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F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F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F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F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F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F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F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F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F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F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F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F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F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F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F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F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F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F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F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F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F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F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F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F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F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F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F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F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F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F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F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F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F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F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F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F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F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F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F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F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F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F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F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F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F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F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F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F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F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F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F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F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F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F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F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F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F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F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F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F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F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F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F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F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F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F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F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F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F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F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F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F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F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F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F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F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F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F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F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F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F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F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F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F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F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F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F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F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F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F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F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F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F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F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F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F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F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F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F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F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F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F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F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F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F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F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F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F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F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F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F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F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F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F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F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F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F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F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F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F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F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F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F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F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F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F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F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F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F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F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F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F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F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F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F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F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F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F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F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F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F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F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F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F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F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F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F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F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F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F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F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F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F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F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F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F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F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F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F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F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F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F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F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F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F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F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F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F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F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F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F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F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F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F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F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F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F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F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F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F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F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F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F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F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F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F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F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F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F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F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F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F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F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F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F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F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F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F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F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F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F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F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F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F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F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F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F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F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F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F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F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F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F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F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F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F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F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F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F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F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F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F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F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F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F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F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F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F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F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F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F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F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F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F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F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F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F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F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F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F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F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L19:P19"/>
    <mergeCell ref="L20:P20"/>
    <mergeCell ref="L21:P21"/>
    <mergeCell ref="L11:P11"/>
    <mergeCell ref="L12:P12"/>
    <mergeCell ref="L13:P13"/>
    <mergeCell ref="L14:P14"/>
    <mergeCell ref="L17:Q17"/>
    <mergeCell ref="L18:P18"/>
    <mergeCell ref="L10:Q10"/>
    <mergeCell ref="L3:Q3"/>
    <mergeCell ref="L4:P4"/>
    <mergeCell ref="L5:P5"/>
    <mergeCell ref="L6:P6"/>
    <mergeCell ref="L7:P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EFA-0AD0-43A9-A332-A078E7F0836D}">
  <dimension ref="A1:Z1000"/>
  <sheetViews>
    <sheetView topLeftCell="A23" zoomScale="50" zoomScaleNormal="100" workbookViewId="0">
      <selection activeCell="AC1" activeCellId="1" sqref="E1:E1048576 AC1:AC1048576"/>
    </sheetView>
  </sheetViews>
  <sheetFormatPr defaultRowHeight="14.4" x14ac:dyDescent="0.3"/>
  <cols>
    <col min="1" max="1" width="15.77734375" customWidth="1"/>
    <col min="2" max="2" width="22.109375" style="6" customWidth="1"/>
    <col min="3" max="3" width="17.33203125" customWidth="1"/>
    <col min="4" max="4" width="16.21875" customWidth="1"/>
    <col min="5" max="5" width="17.5546875" customWidth="1"/>
    <col min="6" max="6" width="15.21875" customWidth="1"/>
    <col min="7" max="7" width="23.5546875" style="6" bestFit="1" customWidth="1"/>
    <col min="8" max="8" width="13.6640625" customWidth="1"/>
    <col min="9" max="9" width="13.109375" customWidth="1"/>
    <col min="10" max="10" width="13" customWidth="1"/>
    <col min="17" max="17" width="13.44140625" bestFit="1" customWidth="1"/>
    <col min="29" max="29" width="17.77734375" customWidth="1"/>
  </cols>
  <sheetData>
    <row r="1" spans="1:26" ht="31.8" thickBot="1" x14ac:dyDescent="0.35">
      <c r="A1" s="29" t="s">
        <v>0</v>
      </c>
      <c r="B1" s="5" t="s">
        <v>1</v>
      </c>
      <c r="C1" s="30" t="s">
        <v>258</v>
      </c>
      <c r="D1" s="4" t="s">
        <v>259</v>
      </c>
      <c r="E1" s="30"/>
      <c r="F1" s="29" t="s">
        <v>265</v>
      </c>
      <c r="G1" s="5" t="s">
        <v>266</v>
      </c>
      <c r="H1" s="31" t="s">
        <v>6</v>
      </c>
      <c r="I1" s="31" t="s">
        <v>7</v>
      </c>
      <c r="J1" s="31" t="s">
        <v>8</v>
      </c>
      <c r="K1" s="7"/>
      <c r="L1" s="8"/>
      <c r="M1" s="8"/>
      <c r="N1" s="8"/>
      <c r="O1" s="8"/>
      <c r="P1" s="8"/>
      <c r="Q1" s="8"/>
      <c r="R1" s="25"/>
      <c r="S1" s="1"/>
      <c r="T1" s="1"/>
      <c r="U1" s="1"/>
      <c r="V1" s="1"/>
      <c r="W1" s="1"/>
      <c r="X1" s="1"/>
      <c r="Y1" s="1"/>
      <c r="Z1" s="1"/>
    </row>
    <row r="2" spans="1:26" ht="16.2" thickBot="1" x14ac:dyDescent="0.35">
      <c r="A2" s="32" t="s">
        <v>16</v>
      </c>
      <c r="B2" s="6" t="s">
        <v>285</v>
      </c>
      <c r="C2" s="33" t="s">
        <v>245</v>
      </c>
      <c r="D2" s="19">
        <v>551.75</v>
      </c>
      <c r="E2" s="33"/>
      <c r="F2" s="32"/>
      <c r="G2" s="6">
        <v>3.5299999999999998E-2</v>
      </c>
      <c r="H2" s="32"/>
      <c r="I2" s="32"/>
      <c r="J2" s="34"/>
      <c r="K2" s="24"/>
      <c r="L2" s="26"/>
      <c r="M2" s="26"/>
      <c r="N2" s="26"/>
      <c r="O2" s="26"/>
      <c r="P2" s="26"/>
      <c r="Q2" s="27"/>
      <c r="R2" s="21"/>
      <c r="S2" s="7"/>
      <c r="T2" s="1"/>
      <c r="U2" s="1"/>
      <c r="V2" s="1"/>
      <c r="W2" s="1"/>
      <c r="X2" s="1"/>
      <c r="Y2" s="1"/>
      <c r="Z2" s="1"/>
    </row>
    <row r="3" spans="1:26" ht="16.2" thickBot="1" x14ac:dyDescent="0.35">
      <c r="A3" s="32" t="s">
        <v>16</v>
      </c>
      <c r="B3" s="6" t="s">
        <v>286</v>
      </c>
      <c r="C3" s="33" t="s">
        <v>245</v>
      </c>
      <c r="D3" s="19">
        <v>554.95000000000005</v>
      </c>
      <c r="E3" s="33"/>
      <c r="F3" s="32">
        <f xml:space="preserve"> (D3-D2)</f>
        <v>3.2000000000000455</v>
      </c>
      <c r="G3" s="6">
        <v>3.5400000000000001E-2</v>
      </c>
      <c r="H3" s="32">
        <f>(D3-D2)*100/D2</f>
        <v>0.57997281377436261</v>
      </c>
      <c r="I3" s="32">
        <f>H3-G3</f>
        <v>0.54457281377436262</v>
      </c>
      <c r="J3" s="35">
        <f>I3/$Q$14</f>
        <v>0.13270417028587</v>
      </c>
      <c r="K3" s="24"/>
      <c r="L3" s="70" t="s">
        <v>262</v>
      </c>
      <c r="M3" s="71"/>
      <c r="N3" s="71"/>
      <c r="O3" s="71"/>
      <c r="P3" s="71"/>
      <c r="Q3" s="72"/>
      <c r="R3" s="21"/>
      <c r="S3" s="7"/>
      <c r="T3" s="1"/>
      <c r="U3" s="1"/>
      <c r="V3" s="1"/>
      <c r="W3" s="1"/>
      <c r="X3" s="1"/>
      <c r="Y3" s="1"/>
      <c r="Z3" s="1"/>
    </row>
    <row r="4" spans="1:26" ht="16.2" thickBot="1" x14ac:dyDescent="0.35">
      <c r="A4" s="32" t="s">
        <v>16</v>
      </c>
      <c r="B4" s="6" t="s">
        <v>287</v>
      </c>
      <c r="C4" s="33" t="s">
        <v>245</v>
      </c>
      <c r="D4" s="19">
        <v>604.9</v>
      </c>
      <c r="E4" s="33"/>
      <c r="F4" s="32">
        <f t="shared" ref="F4:F53" si="0" xml:space="preserve"> (D4-D3)</f>
        <v>49.949999999999932</v>
      </c>
      <c r="G4" s="6">
        <v>3.5400000000000001E-2</v>
      </c>
      <c r="H4" s="32">
        <f t="shared" ref="H4:H53" si="1">(D4-D3)*100/D3</f>
        <v>9.000810883863398</v>
      </c>
      <c r="I4" s="32">
        <f t="shared" ref="I4:I53" si="2">H4-G4</f>
        <v>8.9654108838633988</v>
      </c>
      <c r="J4" s="35">
        <f t="shared" ref="J4:J53" si="3">I4/$Q$14</f>
        <v>2.1847352319500084</v>
      </c>
      <c r="K4" s="24"/>
      <c r="L4" s="73" t="s">
        <v>10</v>
      </c>
      <c r="M4" s="74"/>
      <c r="N4" s="74"/>
      <c r="O4" s="74"/>
      <c r="P4" s="75"/>
      <c r="Q4" s="3">
        <f>AVERAGE(H3:H54)</f>
        <v>0.30247691317072301</v>
      </c>
      <c r="R4" s="21"/>
      <c r="S4" s="7"/>
      <c r="T4" s="1"/>
      <c r="U4" s="1"/>
      <c r="V4" s="1"/>
      <c r="W4" s="1"/>
      <c r="X4" s="1"/>
      <c r="Y4" s="1"/>
      <c r="Z4" s="1"/>
    </row>
    <row r="5" spans="1:26" ht="16.2" thickBot="1" x14ac:dyDescent="0.35">
      <c r="A5" s="32" t="s">
        <v>16</v>
      </c>
      <c r="B5" s="6" t="s">
        <v>288</v>
      </c>
      <c r="C5" s="33" t="s">
        <v>246</v>
      </c>
      <c r="D5" s="19">
        <v>592.25</v>
      </c>
      <c r="E5" s="33"/>
      <c r="F5" s="32">
        <f t="shared" si="0"/>
        <v>-12.649999999999977</v>
      </c>
      <c r="G5" s="6">
        <v>3.5499999999999997E-2</v>
      </c>
      <c r="H5" s="32">
        <f t="shared" si="1"/>
        <v>-2.0912547528517074</v>
      </c>
      <c r="I5" s="32">
        <f t="shared" si="2"/>
        <v>-2.1267547528517072</v>
      </c>
      <c r="J5" s="35">
        <f t="shared" si="3"/>
        <v>-0.51825801387811243</v>
      </c>
      <c r="K5" s="24"/>
      <c r="L5" s="73" t="s">
        <v>11</v>
      </c>
      <c r="M5" s="74"/>
      <c r="N5" s="74"/>
      <c r="O5" s="74"/>
      <c r="P5" s="75"/>
      <c r="Q5" s="3">
        <f>MAX(H3:H54)</f>
        <v>9.000810883863398</v>
      </c>
      <c r="R5" s="21"/>
      <c r="S5" s="7"/>
      <c r="T5" s="1"/>
      <c r="U5" s="1"/>
      <c r="V5" s="1"/>
      <c r="W5" s="1"/>
      <c r="X5" s="1"/>
      <c r="Y5" s="1"/>
      <c r="Z5" s="1"/>
    </row>
    <row r="6" spans="1:26" ht="16.2" thickBot="1" x14ac:dyDescent="0.35">
      <c r="A6" s="32" t="s">
        <v>16</v>
      </c>
      <c r="B6" s="6" t="s">
        <v>289</v>
      </c>
      <c r="C6" s="33" t="s">
        <v>246</v>
      </c>
      <c r="D6" s="19">
        <v>595.75</v>
      </c>
      <c r="E6" s="33"/>
      <c r="F6" s="32">
        <f t="shared" si="0"/>
        <v>3.5</v>
      </c>
      <c r="G6" s="6">
        <v>3.5000000000000003E-2</v>
      </c>
      <c r="H6" s="32">
        <f t="shared" si="1"/>
        <v>0.59096665259603209</v>
      </c>
      <c r="I6" s="32">
        <f t="shared" si="2"/>
        <v>0.55596665259603206</v>
      </c>
      <c r="J6" s="35">
        <f t="shared" si="3"/>
        <v>0.13548067673084113</v>
      </c>
      <c r="K6" s="24"/>
      <c r="L6" s="73" t="s">
        <v>12</v>
      </c>
      <c r="M6" s="74"/>
      <c r="N6" s="74"/>
      <c r="O6" s="74"/>
      <c r="P6" s="75"/>
      <c r="Q6" s="3">
        <f>MIN(H3:H54)</f>
        <v>-10.058668480571377</v>
      </c>
      <c r="R6" s="21"/>
      <c r="S6" s="7"/>
      <c r="T6" s="1"/>
      <c r="U6" s="1"/>
      <c r="V6" s="1"/>
      <c r="W6" s="1"/>
      <c r="X6" s="1"/>
      <c r="Y6" s="1"/>
      <c r="Z6" s="1"/>
    </row>
    <row r="7" spans="1:26" ht="16.2" thickBot="1" x14ac:dyDescent="0.35">
      <c r="A7" s="32" t="s">
        <v>16</v>
      </c>
      <c r="B7" s="6" t="s">
        <v>290</v>
      </c>
      <c r="C7" s="33" t="s">
        <v>246</v>
      </c>
      <c r="D7" s="19">
        <v>603.65</v>
      </c>
      <c r="E7" s="33"/>
      <c r="F7" s="32">
        <f t="shared" si="0"/>
        <v>7.8999999999999773</v>
      </c>
      <c r="G7" s="6">
        <v>3.56E-2</v>
      </c>
      <c r="H7" s="32">
        <f t="shared" si="1"/>
        <v>1.3260595887536679</v>
      </c>
      <c r="I7" s="32">
        <f t="shared" si="2"/>
        <v>1.2904595887536678</v>
      </c>
      <c r="J7" s="35">
        <f t="shared" si="3"/>
        <v>0.31446551256588379</v>
      </c>
      <c r="K7" s="7"/>
      <c r="L7" s="73" t="s">
        <v>13</v>
      </c>
      <c r="M7" s="74"/>
      <c r="N7" s="74"/>
      <c r="O7" s="74"/>
      <c r="P7" s="75"/>
      <c r="Q7" s="3">
        <f>_xlfn.STDEV.S(H3:H54)</f>
        <v>4.1035588460956438</v>
      </c>
      <c r="R7" s="9"/>
      <c r="S7" s="1"/>
      <c r="T7" s="1"/>
      <c r="U7" s="1"/>
      <c r="V7" s="1"/>
      <c r="W7" s="1"/>
      <c r="X7" s="1"/>
      <c r="Y7" s="1"/>
      <c r="Z7" s="1"/>
    </row>
    <row r="8" spans="1:26" ht="16.2" thickBot="1" x14ac:dyDescent="0.35">
      <c r="A8" s="32" t="s">
        <v>16</v>
      </c>
      <c r="B8" s="6" t="s">
        <v>291</v>
      </c>
      <c r="C8" s="33" t="s">
        <v>246</v>
      </c>
      <c r="D8" s="19">
        <v>586.15</v>
      </c>
      <c r="E8" s="33"/>
      <c r="F8" s="32">
        <f t="shared" si="0"/>
        <v>-17.5</v>
      </c>
      <c r="G8" s="6">
        <v>3.6299999999999999E-2</v>
      </c>
      <c r="H8" s="32">
        <f t="shared" si="1"/>
        <v>-2.8990308953863995</v>
      </c>
      <c r="I8" s="32">
        <f t="shared" si="2"/>
        <v>-2.9353308953863992</v>
      </c>
      <c r="J8" s="35">
        <f t="shared" si="3"/>
        <v>-0.71529580826289563</v>
      </c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2" thickBot="1" x14ac:dyDescent="0.35">
      <c r="A9" s="32" t="s">
        <v>16</v>
      </c>
      <c r="B9" s="6" t="s">
        <v>292</v>
      </c>
      <c r="C9" s="33" t="s">
        <v>246</v>
      </c>
      <c r="D9" s="19">
        <v>592.20000000000005</v>
      </c>
      <c r="E9" s="33"/>
      <c r="F9" s="32">
        <f t="shared" si="0"/>
        <v>6.0500000000000682</v>
      </c>
      <c r="G9" s="6">
        <v>3.6400000000000002E-2</v>
      </c>
      <c r="H9" s="32">
        <f t="shared" si="1"/>
        <v>1.0321590036680148</v>
      </c>
      <c r="I9" s="32">
        <f t="shared" si="2"/>
        <v>0.99575900366801484</v>
      </c>
      <c r="J9" s="35">
        <f t="shared" si="3"/>
        <v>0.24265143070693157</v>
      </c>
      <c r="K9" s="7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</row>
    <row r="10" spans="1:26" ht="16.2" thickBot="1" x14ac:dyDescent="0.35">
      <c r="A10" s="32" t="s">
        <v>16</v>
      </c>
      <c r="B10" s="6" t="s">
        <v>293</v>
      </c>
      <c r="C10" s="33" t="s">
        <v>247</v>
      </c>
      <c r="D10" s="19">
        <v>622.75</v>
      </c>
      <c r="E10" s="33"/>
      <c r="F10" s="32">
        <f t="shared" si="0"/>
        <v>30.549999999999955</v>
      </c>
      <c r="G10" s="6">
        <v>3.6000000000000004E-2</v>
      </c>
      <c r="H10" s="32">
        <f t="shared" si="1"/>
        <v>5.1587301587301511</v>
      </c>
      <c r="I10" s="32">
        <f t="shared" si="2"/>
        <v>5.1227301587301515</v>
      </c>
      <c r="J10" s="35">
        <f t="shared" si="3"/>
        <v>1.24833197346197</v>
      </c>
      <c r="K10" s="7"/>
      <c r="L10" s="70" t="s">
        <v>263</v>
      </c>
      <c r="M10" s="71"/>
      <c r="N10" s="71"/>
      <c r="O10" s="71"/>
      <c r="P10" s="71"/>
      <c r="Q10" s="72"/>
      <c r="R10" s="1"/>
      <c r="S10" s="1"/>
      <c r="T10" s="1"/>
      <c r="U10" s="1"/>
      <c r="V10" s="1"/>
      <c r="W10" s="1"/>
      <c r="X10" s="1"/>
      <c r="Y10" s="1"/>
      <c r="Z10" s="1"/>
    </row>
    <row r="11" spans="1:26" ht="16.2" thickBot="1" x14ac:dyDescent="0.35">
      <c r="A11" s="32" t="s">
        <v>16</v>
      </c>
      <c r="B11" s="6" t="s">
        <v>294</v>
      </c>
      <c r="C11" s="33" t="s">
        <v>247</v>
      </c>
      <c r="D11" s="19">
        <v>631.9</v>
      </c>
      <c r="E11" s="33"/>
      <c r="F11" s="32">
        <f t="shared" si="0"/>
        <v>9.1499999999999773</v>
      </c>
      <c r="G11" s="6">
        <v>3.5900000000000001E-2</v>
      </c>
      <c r="H11" s="32">
        <f t="shared" si="1"/>
        <v>1.4692894419911646</v>
      </c>
      <c r="I11" s="32">
        <f t="shared" si="2"/>
        <v>1.4333894419911646</v>
      </c>
      <c r="J11" s="35">
        <f t="shared" si="3"/>
        <v>0.34929535919649818</v>
      </c>
      <c r="K11" s="7"/>
      <c r="L11" s="73" t="s">
        <v>10</v>
      </c>
      <c r="M11" s="74"/>
      <c r="N11" s="74"/>
      <c r="O11" s="74"/>
      <c r="P11" s="75"/>
      <c r="Q11" s="28">
        <f>AVERAGE(I3:I54)</f>
        <v>0.25563965826876206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4.4" customHeight="1" thickBot="1" x14ac:dyDescent="0.35">
      <c r="A12" s="32" t="s">
        <v>16</v>
      </c>
      <c r="B12" s="6" t="s">
        <v>295</v>
      </c>
      <c r="C12" s="33" t="s">
        <v>247</v>
      </c>
      <c r="D12" s="19">
        <v>635.70000000000005</v>
      </c>
      <c r="E12" s="33"/>
      <c r="F12" s="32">
        <f t="shared" si="0"/>
        <v>3.8000000000000682</v>
      </c>
      <c r="G12" s="6">
        <v>3.73E-2</v>
      </c>
      <c r="H12" s="32">
        <f t="shared" si="1"/>
        <v>0.6013609748378016</v>
      </c>
      <c r="I12" s="32">
        <f t="shared" si="2"/>
        <v>0.5640609748378016</v>
      </c>
      <c r="J12" s="35">
        <f t="shared" si="3"/>
        <v>0.13745314081636112</v>
      </c>
      <c r="K12" s="7"/>
      <c r="L12" s="73" t="s">
        <v>11</v>
      </c>
      <c r="M12" s="74"/>
      <c r="N12" s="74"/>
      <c r="O12" s="74"/>
      <c r="P12" s="75"/>
      <c r="Q12" s="3">
        <f>MAX(I3:I54)</f>
        <v>8.9654108838633988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3.8" customHeight="1" thickBot="1" x14ac:dyDescent="0.35">
      <c r="A13" s="32" t="s">
        <v>16</v>
      </c>
      <c r="B13" s="6" t="s">
        <v>296</v>
      </c>
      <c r="C13" s="33" t="s">
        <v>247</v>
      </c>
      <c r="D13" s="19">
        <v>596.6</v>
      </c>
      <c r="E13" s="33"/>
      <c r="F13" s="32">
        <f t="shared" si="0"/>
        <v>-39.100000000000023</v>
      </c>
      <c r="G13" s="6">
        <v>3.7599999999999995E-2</v>
      </c>
      <c r="H13" s="32">
        <f t="shared" si="1"/>
        <v>-6.1507000157306937</v>
      </c>
      <c r="I13" s="32">
        <f t="shared" si="2"/>
        <v>-6.188300015730694</v>
      </c>
      <c r="J13" s="35">
        <f t="shared" si="3"/>
        <v>-1.5079952548050595</v>
      </c>
      <c r="K13" s="7"/>
      <c r="L13" s="73" t="s">
        <v>12</v>
      </c>
      <c r="M13" s="74"/>
      <c r="N13" s="74"/>
      <c r="O13" s="74"/>
      <c r="P13" s="75"/>
      <c r="Q13" s="3">
        <f>MIN(I3:I54)</f>
        <v>-10.107868480571378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3.8" customHeight="1" thickBot="1" x14ac:dyDescent="0.35">
      <c r="A14" s="32" t="s">
        <v>16</v>
      </c>
      <c r="B14" s="6" t="s">
        <v>297</v>
      </c>
      <c r="C14" s="33" t="s">
        <v>248</v>
      </c>
      <c r="D14" s="19">
        <v>567.6</v>
      </c>
      <c r="E14" s="33"/>
      <c r="F14" s="32">
        <f t="shared" si="0"/>
        <v>-29</v>
      </c>
      <c r="G14" s="6">
        <v>3.8599999999999995E-2</v>
      </c>
      <c r="H14" s="32">
        <f t="shared" si="1"/>
        <v>-4.860878310425746</v>
      </c>
      <c r="I14" s="32">
        <f t="shared" si="2"/>
        <v>-4.8994783104257458</v>
      </c>
      <c r="J14" s="35">
        <f t="shared" si="3"/>
        <v>-1.1939288696994335</v>
      </c>
      <c r="K14" s="7"/>
      <c r="L14" s="73" t="s">
        <v>13</v>
      </c>
      <c r="M14" s="74"/>
      <c r="N14" s="74"/>
      <c r="O14" s="74"/>
      <c r="P14" s="75"/>
      <c r="Q14" s="3">
        <f>_xlfn.STDEV.S(I3:I54)</f>
        <v>4.1036601381949733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6.2" thickBot="1" x14ac:dyDescent="0.35">
      <c r="A15" s="32" t="s">
        <v>16</v>
      </c>
      <c r="B15" s="6" t="s">
        <v>298</v>
      </c>
      <c r="C15" s="33" t="s">
        <v>248</v>
      </c>
      <c r="D15" s="19">
        <v>572.1</v>
      </c>
      <c r="E15" s="33"/>
      <c r="F15" s="32">
        <f t="shared" si="0"/>
        <v>4.5</v>
      </c>
      <c r="G15" s="6">
        <v>3.7499999999999999E-2</v>
      </c>
      <c r="H15" s="32">
        <f t="shared" si="1"/>
        <v>0.79281183932346722</v>
      </c>
      <c r="I15" s="32">
        <f t="shared" si="2"/>
        <v>0.75531183932346724</v>
      </c>
      <c r="J15" s="35">
        <f t="shared" si="3"/>
        <v>0.18405808811830529</v>
      </c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2" thickBot="1" x14ac:dyDescent="0.35">
      <c r="A16" s="32" t="s">
        <v>16</v>
      </c>
      <c r="B16" s="6" t="s">
        <v>299</v>
      </c>
      <c r="C16" s="33" t="s">
        <v>248</v>
      </c>
      <c r="D16" s="19">
        <v>587</v>
      </c>
      <c r="E16" s="33"/>
      <c r="F16" s="32">
        <f t="shared" si="0"/>
        <v>14.899999999999977</v>
      </c>
      <c r="G16" s="6">
        <v>3.7200000000000004E-2</v>
      </c>
      <c r="H16" s="32">
        <f t="shared" si="1"/>
        <v>2.6044397832546715</v>
      </c>
      <c r="I16" s="32">
        <f t="shared" si="2"/>
        <v>2.5672397832546716</v>
      </c>
      <c r="J16" s="35">
        <f t="shared" si="3"/>
        <v>0.62559756334594807</v>
      </c>
      <c r="K16" s="7"/>
      <c r="L16" s="2"/>
      <c r="M16" s="2"/>
      <c r="N16" s="2"/>
      <c r="O16" s="2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1:26" ht="16.2" thickBot="1" x14ac:dyDescent="0.35">
      <c r="A17" s="32" t="s">
        <v>16</v>
      </c>
      <c r="B17" s="6" t="s">
        <v>300</v>
      </c>
      <c r="C17" s="33" t="s">
        <v>248</v>
      </c>
      <c r="D17" s="19">
        <v>561.70000000000005</v>
      </c>
      <c r="E17" s="33"/>
      <c r="F17" s="32">
        <f t="shared" si="0"/>
        <v>-25.299999999999955</v>
      </c>
      <c r="G17" s="6">
        <v>3.7400000000000003E-2</v>
      </c>
      <c r="H17" s="32">
        <f t="shared" si="1"/>
        <v>-4.3100511073253758</v>
      </c>
      <c r="I17" s="32">
        <f t="shared" si="2"/>
        <v>-4.3474511073253757</v>
      </c>
      <c r="J17" s="35">
        <f t="shared" si="3"/>
        <v>-1.0594081773150044</v>
      </c>
      <c r="K17" s="7"/>
      <c r="L17" s="76" t="s">
        <v>264</v>
      </c>
      <c r="M17" s="71"/>
      <c r="N17" s="71"/>
      <c r="O17" s="71"/>
      <c r="P17" s="71"/>
      <c r="Q17" s="72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thickBot="1" x14ac:dyDescent="0.35">
      <c r="A18" s="32" t="s">
        <v>16</v>
      </c>
      <c r="B18" s="6" t="s">
        <v>301</v>
      </c>
      <c r="C18" s="33" t="s">
        <v>249</v>
      </c>
      <c r="D18" s="19">
        <v>543.9</v>
      </c>
      <c r="E18" s="33"/>
      <c r="F18" s="32">
        <f t="shared" si="0"/>
        <v>-17.800000000000068</v>
      </c>
      <c r="G18" s="6">
        <v>3.7999999999999999E-2</v>
      </c>
      <c r="H18" s="32">
        <f t="shared" si="1"/>
        <v>-3.1689513975431844</v>
      </c>
      <c r="I18" s="32">
        <f t="shared" si="2"/>
        <v>-3.2069513975431843</v>
      </c>
      <c r="J18" s="35">
        <f t="shared" si="3"/>
        <v>-0.78148562247988373</v>
      </c>
      <c r="K18" s="7"/>
      <c r="L18" s="77" t="s">
        <v>10</v>
      </c>
      <c r="M18" s="74"/>
      <c r="N18" s="74"/>
      <c r="O18" s="74"/>
      <c r="P18" s="75"/>
      <c r="Q18" s="28">
        <f>AVERAGE(J3:J54)</f>
        <v>6.2295523912759304E-2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6.2" thickBot="1" x14ac:dyDescent="0.35">
      <c r="A19" s="32" t="s">
        <v>16</v>
      </c>
      <c r="B19" s="6" t="s">
        <v>302</v>
      </c>
      <c r="C19" s="33" t="s">
        <v>249</v>
      </c>
      <c r="D19" s="19">
        <v>537.9</v>
      </c>
      <c r="E19" s="33"/>
      <c r="F19" s="32">
        <f t="shared" si="0"/>
        <v>-6</v>
      </c>
      <c r="G19" s="6">
        <v>3.8300000000000001E-2</v>
      </c>
      <c r="H19" s="32">
        <f t="shared" si="1"/>
        <v>-1.1031439602868174</v>
      </c>
      <c r="I19" s="32">
        <f t="shared" si="2"/>
        <v>-1.1414439602868174</v>
      </c>
      <c r="J19" s="35">
        <f t="shared" si="3"/>
        <v>-0.27815265442252007</v>
      </c>
      <c r="K19" s="7"/>
      <c r="L19" s="77" t="s">
        <v>11</v>
      </c>
      <c r="M19" s="74"/>
      <c r="N19" s="74"/>
      <c r="O19" s="74"/>
      <c r="P19" s="75"/>
      <c r="Q19" s="3">
        <f>MAX(J3:J54)</f>
        <v>2.1847352319500084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6.2" thickBot="1" x14ac:dyDescent="0.35">
      <c r="A20" s="32" t="s">
        <v>16</v>
      </c>
      <c r="B20" s="6" t="s">
        <v>303</v>
      </c>
      <c r="C20" s="33" t="s">
        <v>249</v>
      </c>
      <c r="D20" s="19">
        <v>579.79999999999995</v>
      </c>
      <c r="E20" s="33"/>
      <c r="F20" s="32">
        <f t="shared" si="0"/>
        <v>41.899999999999977</v>
      </c>
      <c r="G20" s="6">
        <v>3.7699999999999997E-2</v>
      </c>
      <c r="H20" s="32">
        <f t="shared" si="1"/>
        <v>7.7895519613310995</v>
      </c>
      <c r="I20" s="32">
        <f t="shared" si="2"/>
        <v>7.7518519613310994</v>
      </c>
      <c r="J20" s="35">
        <f t="shared" si="3"/>
        <v>1.8890092503471332</v>
      </c>
      <c r="K20" s="7"/>
      <c r="L20" s="77" t="s">
        <v>12</v>
      </c>
      <c r="M20" s="74"/>
      <c r="N20" s="74"/>
      <c r="O20" s="74"/>
      <c r="P20" s="75"/>
      <c r="Q20" s="3">
        <f>MIN(J3:J54)</f>
        <v>-2.4631348942598845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6.2" thickBot="1" x14ac:dyDescent="0.35">
      <c r="A21" s="32" t="s">
        <v>16</v>
      </c>
      <c r="B21" s="6" t="s">
        <v>304</v>
      </c>
      <c r="C21" s="33" t="s">
        <v>249</v>
      </c>
      <c r="D21" s="19">
        <v>574.85</v>
      </c>
      <c r="E21" s="33"/>
      <c r="F21" s="32">
        <f t="shared" si="0"/>
        <v>-4.9499999999999318</v>
      </c>
      <c r="G21" s="6">
        <v>3.7900000000000003E-2</v>
      </c>
      <c r="H21" s="32">
        <f t="shared" si="1"/>
        <v>-0.85374266988615599</v>
      </c>
      <c r="I21" s="32">
        <f t="shared" si="2"/>
        <v>-0.89164266988615604</v>
      </c>
      <c r="J21" s="35">
        <f t="shared" si="3"/>
        <v>-0.21727985258505153</v>
      </c>
      <c r="K21" s="7"/>
      <c r="L21" s="77" t="s">
        <v>13</v>
      </c>
      <c r="M21" s="74"/>
      <c r="N21" s="74"/>
      <c r="O21" s="74"/>
      <c r="P21" s="75"/>
      <c r="Q21" s="3">
        <f>_xlfn.STDEV.S(J3:J54)</f>
        <v>1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6.2" thickBot="1" x14ac:dyDescent="0.35">
      <c r="A22" s="32" t="s">
        <v>16</v>
      </c>
      <c r="B22" s="6" t="s">
        <v>305</v>
      </c>
      <c r="C22" s="33" t="s">
        <v>249</v>
      </c>
      <c r="D22" s="19">
        <v>586.15</v>
      </c>
      <c r="E22" s="33"/>
      <c r="F22" s="32">
        <f t="shared" si="0"/>
        <v>11.299999999999955</v>
      </c>
      <c r="G22" s="6">
        <v>3.8300000000000001E-2</v>
      </c>
      <c r="H22" s="32">
        <f t="shared" si="1"/>
        <v>1.9657301904844662</v>
      </c>
      <c r="I22" s="32">
        <f t="shared" si="2"/>
        <v>1.9274301904844662</v>
      </c>
      <c r="J22" s="35">
        <f t="shared" si="3"/>
        <v>0.46968562833574745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2" thickBot="1" x14ac:dyDescent="0.35">
      <c r="A23" s="32" t="s">
        <v>16</v>
      </c>
      <c r="B23" s="6" t="s">
        <v>306</v>
      </c>
      <c r="C23" s="33" t="s">
        <v>250</v>
      </c>
      <c r="D23" s="19">
        <v>598.85</v>
      </c>
      <c r="E23" s="33"/>
      <c r="F23" s="32">
        <f t="shared" si="0"/>
        <v>12.700000000000045</v>
      </c>
      <c r="G23" s="6">
        <v>3.9800000000000002E-2</v>
      </c>
      <c r="H23" s="32">
        <f t="shared" si="1"/>
        <v>2.1666808837328406</v>
      </c>
      <c r="I23" s="32">
        <f t="shared" si="2"/>
        <v>2.1268808837328406</v>
      </c>
      <c r="J23" s="35">
        <f t="shared" si="3"/>
        <v>0.51828875006894837</v>
      </c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2" thickBot="1" x14ac:dyDescent="0.35">
      <c r="A24" s="32" t="s">
        <v>16</v>
      </c>
      <c r="B24" s="6" t="s">
        <v>307</v>
      </c>
      <c r="C24" s="33" t="s">
        <v>250</v>
      </c>
      <c r="D24" s="19">
        <v>651</v>
      </c>
      <c r="E24" s="33"/>
      <c r="F24" s="32">
        <f t="shared" si="0"/>
        <v>52.149999999999977</v>
      </c>
      <c r="G24" s="6">
        <v>3.9900000000000005E-2</v>
      </c>
      <c r="H24" s="32">
        <f t="shared" si="1"/>
        <v>8.7083576855639944</v>
      </c>
      <c r="I24" s="32">
        <f t="shared" si="2"/>
        <v>8.668457685563995</v>
      </c>
      <c r="J24" s="35">
        <f t="shared" si="3"/>
        <v>2.112372222271039</v>
      </c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2" thickBot="1" x14ac:dyDescent="0.35">
      <c r="A25" s="32" t="s">
        <v>16</v>
      </c>
      <c r="B25" s="6" t="s">
        <v>308</v>
      </c>
      <c r="C25" s="33" t="s">
        <v>250</v>
      </c>
      <c r="D25" s="19">
        <v>638.45000000000005</v>
      </c>
      <c r="E25" s="33"/>
      <c r="F25" s="32">
        <f t="shared" si="0"/>
        <v>-12.549999999999955</v>
      </c>
      <c r="G25" s="6">
        <v>3.9800000000000002E-2</v>
      </c>
      <c r="H25" s="32">
        <f t="shared" si="1"/>
        <v>-1.9278033794162757</v>
      </c>
      <c r="I25" s="32">
        <f t="shared" si="2"/>
        <v>-1.9676033794162757</v>
      </c>
      <c r="J25" s="35">
        <f t="shared" si="3"/>
        <v>-0.47947522776136653</v>
      </c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2" thickBot="1" x14ac:dyDescent="0.35">
      <c r="A26" s="32" t="s">
        <v>16</v>
      </c>
      <c r="B26" s="6" t="s">
        <v>309</v>
      </c>
      <c r="C26" s="33" t="s">
        <v>251</v>
      </c>
      <c r="D26" s="19">
        <v>626.85</v>
      </c>
      <c r="E26" s="33"/>
      <c r="F26" s="32">
        <f t="shared" si="0"/>
        <v>-11.600000000000023</v>
      </c>
      <c r="G26" s="6">
        <v>4.0099999999999997E-2</v>
      </c>
      <c r="H26" s="32">
        <f t="shared" si="1"/>
        <v>-1.8169003054272099</v>
      </c>
      <c r="I26" s="32">
        <f t="shared" si="2"/>
        <v>-1.85700030542721</v>
      </c>
      <c r="J26" s="35">
        <f t="shared" si="3"/>
        <v>-0.45252292901722263</v>
      </c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2" thickBot="1" x14ac:dyDescent="0.35">
      <c r="A27" s="32" t="s">
        <v>16</v>
      </c>
      <c r="B27" s="6" t="s">
        <v>310</v>
      </c>
      <c r="C27" s="33" t="s">
        <v>251</v>
      </c>
      <c r="D27" s="19">
        <v>626.20000000000005</v>
      </c>
      <c r="E27" s="33"/>
      <c r="F27" s="32">
        <f t="shared" si="0"/>
        <v>-0.64999999999997726</v>
      </c>
      <c r="G27" s="6">
        <v>4.6300000000000001E-2</v>
      </c>
      <c r="H27" s="32">
        <f t="shared" si="1"/>
        <v>-0.10369306851718549</v>
      </c>
      <c r="I27" s="32">
        <f t="shared" si="2"/>
        <v>-0.1499930685171855</v>
      </c>
      <c r="J27" s="35">
        <f t="shared" si="3"/>
        <v>-3.6551045521806082E-2</v>
      </c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2" thickBot="1" x14ac:dyDescent="0.35">
      <c r="A28" s="32" t="s">
        <v>16</v>
      </c>
      <c r="B28" s="6" t="s">
        <v>311</v>
      </c>
      <c r="C28" s="33" t="s">
        <v>251</v>
      </c>
      <c r="D28" s="19">
        <v>588.04999999999995</v>
      </c>
      <c r="E28" s="33"/>
      <c r="F28" s="32">
        <f t="shared" si="0"/>
        <v>-38.150000000000091</v>
      </c>
      <c r="G28" s="6">
        <v>4.9000000000000002E-2</v>
      </c>
      <c r="H28" s="32">
        <f t="shared" si="1"/>
        <v>-6.092302778664977</v>
      </c>
      <c r="I28" s="32">
        <f t="shared" si="2"/>
        <v>-6.1413027786649774</v>
      </c>
      <c r="J28" s="35">
        <f t="shared" si="3"/>
        <v>-1.496542737909645</v>
      </c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2" thickBot="1" x14ac:dyDescent="0.35">
      <c r="A29" s="32" t="s">
        <v>16</v>
      </c>
      <c r="B29" s="6" t="s">
        <v>312</v>
      </c>
      <c r="C29" s="33" t="s">
        <v>251</v>
      </c>
      <c r="D29" s="19">
        <v>528.9</v>
      </c>
      <c r="E29" s="33"/>
      <c r="F29" s="32">
        <f t="shared" si="0"/>
        <v>-59.149999999999977</v>
      </c>
      <c r="G29" s="6">
        <v>4.9200000000000001E-2</v>
      </c>
      <c r="H29" s="32">
        <f t="shared" si="1"/>
        <v>-10.058668480571377</v>
      </c>
      <c r="I29" s="32">
        <f t="shared" si="2"/>
        <v>-10.107868480571378</v>
      </c>
      <c r="J29" s="35">
        <f t="shared" si="3"/>
        <v>-2.4631348942598845</v>
      </c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2" thickBot="1" x14ac:dyDescent="0.35">
      <c r="A30" s="32" t="s">
        <v>16</v>
      </c>
      <c r="B30" s="6" t="s">
        <v>313</v>
      </c>
      <c r="C30" s="33" t="s">
        <v>252</v>
      </c>
      <c r="D30" s="19">
        <v>560.25</v>
      </c>
      <c r="E30" s="33"/>
      <c r="F30" s="32">
        <f t="shared" si="0"/>
        <v>31.350000000000023</v>
      </c>
      <c r="G30" s="6">
        <v>4.8799999999999996E-2</v>
      </c>
      <c r="H30" s="32">
        <f t="shared" si="1"/>
        <v>5.9273964832671631</v>
      </c>
      <c r="I30" s="32">
        <f t="shared" si="2"/>
        <v>5.8785964832671631</v>
      </c>
      <c r="J30" s="35">
        <f t="shared" si="3"/>
        <v>1.4325251812526827</v>
      </c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2" thickBot="1" x14ac:dyDescent="0.35">
      <c r="A31" s="32" t="s">
        <v>16</v>
      </c>
      <c r="B31" s="6" t="s">
        <v>314</v>
      </c>
      <c r="C31" s="33" t="s">
        <v>252</v>
      </c>
      <c r="D31" s="19">
        <v>531.6</v>
      </c>
      <c r="E31" s="33"/>
      <c r="F31" s="32">
        <f t="shared" si="0"/>
        <v>-28.649999999999977</v>
      </c>
      <c r="G31" s="6">
        <v>4.9800000000000004E-2</v>
      </c>
      <c r="H31" s="32">
        <f t="shared" si="1"/>
        <v>-5.1137884872824593</v>
      </c>
      <c r="I31" s="32">
        <f t="shared" si="2"/>
        <v>-5.1635884872824596</v>
      </c>
      <c r="J31" s="35">
        <f t="shared" si="3"/>
        <v>-1.2582885310657583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2" thickBot="1" x14ac:dyDescent="0.35">
      <c r="A32" s="32" t="s">
        <v>16</v>
      </c>
      <c r="B32" s="6" t="s">
        <v>315</v>
      </c>
      <c r="C32" s="33" t="s">
        <v>252</v>
      </c>
      <c r="D32" s="19">
        <v>535.6</v>
      </c>
      <c r="E32" s="33"/>
      <c r="F32" s="32">
        <f t="shared" si="0"/>
        <v>4</v>
      </c>
      <c r="G32" s="6">
        <v>0.05</v>
      </c>
      <c r="H32" s="32">
        <f t="shared" si="1"/>
        <v>0.7524454477050414</v>
      </c>
      <c r="I32" s="32">
        <f t="shared" si="2"/>
        <v>0.70244544770504136</v>
      </c>
      <c r="J32" s="35">
        <f t="shared" si="3"/>
        <v>0.17117534689751804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2" thickBot="1" x14ac:dyDescent="0.35">
      <c r="A33" s="32" t="s">
        <v>16</v>
      </c>
      <c r="B33" s="6" t="s">
        <v>316</v>
      </c>
      <c r="C33" s="33" t="s">
        <v>252</v>
      </c>
      <c r="D33" s="19">
        <v>535.85</v>
      </c>
      <c r="E33" s="33"/>
      <c r="F33" s="32">
        <f t="shared" si="0"/>
        <v>0.25</v>
      </c>
      <c r="G33" s="6">
        <v>5.1200000000000002E-2</v>
      </c>
      <c r="H33" s="32">
        <f t="shared" si="1"/>
        <v>4.6676624346527258E-2</v>
      </c>
      <c r="I33" s="32">
        <f t="shared" si="2"/>
        <v>-4.5233756534727443E-3</v>
      </c>
      <c r="J33" s="35">
        <f t="shared" si="3"/>
        <v>-1.1022783323041917E-3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2" thickBot="1" x14ac:dyDescent="0.35">
      <c r="A34" s="32" t="s">
        <v>16</v>
      </c>
      <c r="B34" s="6" t="s">
        <v>317</v>
      </c>
      <c r="C34" s="33" t="s">
        <v>252</v>
      </c>
      <c r="D34" s="19">
        <v>536.4</v>
      </c>
      <c r="E34" s="33"/>
      <c r="F34" s="32">
        <f t="shared" si="0"/>
        <v>0.54999999999995453</v>
      </c>
      <c r="G34" s="6">
        <v>5.1100000000000007E-2</v>
      </c>
      <c r="H34" s="32">
        <f t="shared" si="1"/>
        <v>0.10264066436501904</v>
      </c>
      <c r="I34" s="32">
        <f t="shared" si="2"/>
        <v>5.1540664365019029E-2</v>
      </c>
      <c r="J34" s="35">
        <f t="shared" si="3"/>
        <v>1.2559681510976585E-2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2" thickBot="1" x14ac:dyDescent="0.35">
      <c r="A35" s="32" t="s">
        <v>16</v>
      </c>
      <c r="B35" s="6" t="s">
        <v>318</v>
      </c>
      <c r="C35" s="33" t="s">
        <v>253</v>
      </c>
      <c r="D35" s="19">
        <v>568.5</v>
      </c>
      <c r="E35" s="33"/>
      <c r="F35" s="32">
        <f t="shared" si="0"/>
        <v>32.100000000000023</v>
      </c>
      <c r="G35" s="6">
        <v>5.1299999999999998E-2</v>
      </c>
      <c r="H35" s="32">
        <f t="shared" si="1"/>
        <v>5.9843400447427335</v>
      </c>
      <c r="I35" s="32">
        <f t="shared" si="2"/>
        <v>5.9330400447427332</v>
      </c>
      <c r="J35" s="35">
        <f t="shared" si="3"/>
        <v>1.4457922549483901</v>
      </c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2" thickBot="1" x14ac:dyDescent="0.35">
      <c r="A36" s="32" t="s">
        <v>16</v>
      </c>
      <c r="B36" s="6" t="s">
        <v>319</v>
      </c>
      <c r="C36" s="33" t="s">
        <v>253</v>
      </c>
      <c r="D36" s="19">
        <v>561.54999999999995</v>
      </c>
      <c r="E36" s="33"/>
      <c r="F36" s="32">
        <f t="shared" si="0"/>
        <v>-6.9500000000000455</v>
      </c>
      <c r="G36" s="6">
        <v>5.1699999999999996E-2</v>
      </c>
      <c r="H36" s="32">
        <f t="shared" si="1"/>
        <v>-1.2225153913808346</v>
      </c>
      <c r="I36" s="32">
        <f t="shared" si="2"/>
        <v>-1.2742153913808347</v>
      </c>
      <c r="J36" s="35">
        <f t="shared" si="3"/>
        <v>-0.31050704699471243</v>
      </c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2" thickBot="1" x14ac:dyDescent="0.35">
      <c r="A37" s="32" t="s">
        <v>16</v>
      </c>
      <c r="B37" s="6" t="s">
        <v>320</v>
      </c>
      <c r="C37" s="33" t="s">
        <v>253</v>
      </c>
      <c r="D37" s="19">
        <v>574.25</v>
      </c>
      <c r="E37" s="33"/>
      <c r="F37" s="32">
        <f t="shared" si="0"/>
        <v>12.700000000000045</v>
      </c>
      <c r="G37" s="6">
        <v>5.2300000000000006E-2</v>
      </c>
      <c r="H37" s="32">
        <f t="shared" si="1"/>
        <v>2.2615973644377254</v>
      </c>
      <c r="I37" s="32">
        <f t="shared" si="2"/>
        <v>2.2092973644377256</v>
      </c>
      <c r="J37" s="35">
        <f t="shared" si="3"/>
        <v>0.53837240171879885</v>
      </c>
      <c r="K37" s="7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2" thickBot="1" x14ac:dyDescent="0.35">
      <c r="A38" s="32" t="s">
        <v>16</v>
      </c>
      <c r="B38" s="6" t="s">
        <v>321</v>
      </c>
      <c r="C38" s="33" t="s">
        <v>253</v>
      </c>
      <c r="D38" s="19">
        <v>615.45000000000005</v>
      </c>
      <c r="E38" s="33"/>
      <c r="F38" s="32">
        <f t="shared" si="0"/>
        <v>41.200000000000045</v>
      </c>
      <c r="G38" s="6">
        <v>5.45E-2</v>
      </c>
      <c r="H38" s="32">
        <f t="shared" si="1"/>
        <v>7.174575533304318</v>
      </c>
      <c r="I38" s="32">
        <f t="shared" si="2"/>
        <v>7.120075533304318</v>
      </c>
      <c r="J38" s="35">
        <f t="shared" si="3"/>
        <v>1.735054876263739</v>
      </c>
      <c r="K38" s="7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2" thickBot="1" x14ac:dyDescent="0.35">
      <c r="A39" s="32" t="s">
        <v>16</v>
      </c>
      <c r="B39" s="6" t="s">
        <v>322</v>
      </c>
      <c r="C39" s="33" t="s">
        <v>254</v>
      </c>
      <c r="D39" s="19">
        <v>572.79999999999995</v>
      </c>
      <c r="E39" s="33"/>
      <c r="F39" s="32">
        <f t="shared" si="0"/>
        <v>-42.650000000000091</v>
      </c>
      <c r="G39" s="6">
        <v>5.5999999999999994E-2</v>
      </c>
      <c r="H39" s="32">
        <f t="shared" si="1"/>
        <v>-6.9298886993257112</v>
      </c>
      <c r="I39" s="32">
        <f t="shared" si="2"/>
        <v>-6.9858886993257112</v>
      </c>
      <c r="J39" s="35">
        <f t="shared" si="3"/>
        <v>-1.7023555713847465</v>
      </c>
      <c r="K39" s="7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2" thickBot="1" x14ac:dyDescent="0.35">
      <c r="A40" s="32" t="s">
        <v>16</v>
      </c>
      <c r="B40" s="6" t="s">
        <v>323</v>
      </c>
      <c r="C40" s="33" t="s">
        <v>254</v>
      </c>
      <c r="D40" s="19">
        <v>571</v>
      </c>
      <c r="E40" s="33"/>
      <c r="F40" s="32">
        <f t="shared" si="0"/>
        <v>-1.7999999999999545</v>
      </c>
      <c r="G40" s="6">
        <v>5.5800000000000002E-2</v>
      </c>
      <c r="H40" s="32">
        <f t="shared" si="1"/>
        <v>-0.314245810055858</v>
      </c>
      <c r="I40" s="32">
        <f t="shared" si="2"/>
        <v>-0.37004581005585802</v>
      </c>
      <c r="J40" s="35">
        <f t="shared" si="3"/>
        <v>-9.0174575280160874E-2</v>
      </c>
      <c r="K40" s="7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2" thickBot="1" x14ac:dyDescent="0.35">
      <c r="A41" s="32" t="s">
        <v>16</v>
      </c>
      <c r="B41" s="6" t="s">
        <v>324</v>
      </c>
      <c r="C41" s="33" t="s">
        <v>254</v>
      </c>
      <c r="D41" s="19">
        <v>564</v>
      </c>
      <c r="E41" s="33"/>
      <c r="F41" s="32">
        <f t="shared" si="0"/>
        <v>-7</v>
      </c>
      <c r="G41" s="6">
        <v>5.5500000000000001E-2</v>
      </c>
      <c r="H41" s="32">
        <f t="shared" si="1"/>
        <v>-1.2259194395796849</v>
      </c>
      <c r="I41" s="32">
        <f t="shared" si="2"/>
        <v>-1.281419439579685</v>
      </c>
      <c r="J41" s="35">
        <f t="shared" si="3"/>
        <v>-0.31226256474136943</v>
      </c>
      <c r="K41" s="7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2" thickBot="1" x14ac:dyDescent="0.35">
      <c r="A42" s="32" t="s">
        <v>16</v>
      </c>
      <c r="B42" s="6" t="s">
        <v>325</v>
      </c>
      <c r="C42" s="33" t="s">
        <v>254</v>
      </c>
      <c r="D42" s="19">
        <v>588.29999999999995</v>
      </c>
      <c r="E42" s="33"/>
      <c r="F42" s="32">
        <f t="shared" si="0"/>
        <v>24.299999999999955</v>
      </c>
      <c r="G42" s="6">
        <v>5.5500000000000001E-2</v>
      </c>
      <c r="H42" s="32">
        <f t="shared" si="1"/>
        <v>4.3085106382978644</v>
      </c>
      <c r="I42" s="32">
        <f t="shared" si="2"/>
        <v>4.2530106382978641</v>
      </c>
      <c r="J42" s="35">
        <f t="shared" si="3"/>
        <v>1.0363944613036555</v>
      </c>
      <c r="K42" s="7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2" thickBot="1" x14ac:dyDescent="0.35">
      <c r="A43" s="32" t="s">
        <v>16</v>
      </c>
      <c r="B43" s="6" t="s">
        <v>326</v>
      </c>
      <c r="C43" s="33" t="s">
        <v>255</v>
      </c>
      <c r="D43" s="19">
        <v>582.29999999999995</v>
      </c>
      <c r="E43" s="33"/>
      <c r="F43" s="32">
        <f t="shared" si="0"/>
        <v>-6</v>
      </c>
      <c r="G43" s="6">
        <v>5.5899999999999998E-2</v>
      </c>
      <c r="H43" s="32">
        <f t="shared" si="1"/>
        <v>-1.0198878123406425</v>
      </c>
      <c r="I43" s="32">
        <f t="shared" si="2"/>
        <v>-1.0757878123406426</v>
      </c>
      <c r="J43" s="35">
        <f t="shared" si="3"/>
        <v>-0.26215324274242557</v>
      </c>
      <c r="K43" s="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2" thickBot="1" x14ac:dyDescent="0.35">
      <c r="A44" s="32" t="s">
        <v>16</v>
      </c>
      <c r="B44" s="6" t="s">
        <v>327</v>
      </c>
      <c r="C44" s="33" t="s">
        <v>255</v>
      </c>
      <c r="D44" s="19">
        <v>598.9</v>
      </c>
      <c r="E44" s="33"/>
      <c r="F44" s="32">
        <f t="shared" si="0"/>
        <v>16.600000000000023</v>
      </c>
      <c r="G44" s="6">
        <v>5.6299999999999996E-2</v>
      </c>
      <c r="H44" s="32">
        <f t="shared" si="1"/>
        <v>2.8507642108878626</v>
      </c>
      <c r="I44" s="32">
        <f t="shared" si="2"/>
        <v>2.7944642108878628</v>
      </c>
      <c r="J44" s="35">
        <f t="shared" si="3"/>
        <v>0.68096872469488412</v>
      </c>
      <c r="K44" s="7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2" thickBot="1" x14ac:dyDescent="0.35">
      <c r="A45" s="32" t="s">
        <v>16</v>
      </c>
      <c r="B45" s="6" t="s">
        <v>328</v>
      </c>
      <c r="C45" s="33" t="s">
        <v>255</v>
      </c>
      <c r="D45" s="19">
        <v>596.1</v>
      </c>
      <c r="E45" s="33"/>
      <c r="F45" s="32">
        <f t="shared" si="0"/>
        <v>-2.7999999999999545</v>
      </c>
      <c r="G45" s="6">
        <v>5.6399999999999999E-2</v>
      </c>
      <c r="H45" s="32">
        <f t="shared" si="1"/>
        <v>-0.4675237936216321</v>
      </c>
      <c r="I45" s="32">
        <f t="shared" si="2"/>
        <v>-0.52392379362163211</v>
      </c>
      <c r="J45" s="35">
        <f t="shared" si="3"/>
        <v>-0.12767231592723563</v>
      </c>
      <c r="K45" s="7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2" thickBot="1" x14ac:dyDescent="0.35">
      <c r="A46" s="32" t="s">
        <v>16</v>
      </c>
      <c r="B46" s="6" t="s">
        <v>329</v>
      </c>
      <c r="C46" s="33" t="s">
        <v>255</v>
      </c>
      <c r="D46" s="19">
        <v>572.70000000000005</v>
      </c>
      <c r="E46" s="33"/>
      <c r="F46" s="32">
        <f t="shared" si="0"/>
        <v>-23.399999999999977</v>
      </c>
      <c r="G46" s="6">
        <v>5.7699999999999994E-2</v>
      </c>
      <c r="H46" s="32">
        <f t="shared" si="1"/>
        <v>-3.9255158530447871</v>
      </c>
      <c r="I46" s="32">
        <f t="shared" si="2"/>
        <v>-3.9832158530447872</v>
      </c>
      <c r="J46" s="35">
        <f t="shared" si="3"/>
        <v>-0.97064954672314441</v>
      </c>
      <c r="K46" s="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2" thickBot="1" x14ac:dyDescent="0.35">
      <c r="A47" s="32" t="s">
        <v>16</v>
      </c>
      <c r="B47" s="6" t="s">
        <v>330</v>
      </c>
      <c r="C47" s="33" t="s">
        <v>255</v>
      </c>
      <c r="D47" s="19">
        <v>566.85</v>
      </c>
      <c r="E47" s="33"/>
      <c r="F47" s="32">
        <f t="shared" si="0"/>
        <v>-5.8500000000000227</v>
      </c>
      <c r="G47" s="6">
        <v>5.9000000000000004E-2</v>
      </c>
      <c r="H47" s="32">
        <f t="shared" si="1"/>
        <v>-1.0214772132006325</v>
      </c>
      <c r="I47" s="32">
        <f t="shared" si="2"/>
        <v>-1.0804772132006324</v>
      </c>
      <c r="J47" s="35">
        <f t="shared" si="3"/>
        <v>-0.26329597891015621</v>
      </c>
      <c r="K47" s="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2" thickBot="1" x14ac:dyDescent="0.35">
      <c r="A48" s="32" t="s">
        <v>16</v>
      </c>
      <c r="B48" s="6" t="s">
        <v>331</v>
      </c>
      <c r="C48" s="33" t="s">
        <v>256</v>
      </c>
      <c r="D48" s="19">
        <v>556.45000000000005</v>
      </c>
      <c r="E48" s="33"/>
      <c r="F48" s="32">
        <f t="shared" si="0"/>
        <v>-10.399999999999977</v>
      </c>
      <c r="G48" s="6">
        <v>6.0899999999999996E-2</v>
      </c>
      <c r="H48" s="32">
        <f t="shared" si="1"/>
        <v>-1.8347005380612114</v>
      </c>
      <c r="I48" s="32">
        <f t="shared" si="2"/>
        <v>-1.8956005380612113</v>
      </c>
      <c r="J48" s="35">
        <f t="shared" si="3"/>
        <v>-0.46192922274869619</v>
      </c>
      <c r="K48" s="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2" thickBot="1" x14ac:dyDescent="0.35">
      <c r="A49" s="32" t="s">
        <v>16</v>
      </c>
      <c r="B49" s="6" t="s">
        <v>332</v>
      </c>
      <c r="C49" s="33" t="s">
        <v>256</v>
      </c>
      <c r="D49" s="19">
        <v>556.4</v>
      </c>
      <c r="E49" s="33"/>
      <c r="F49" s="32">
        <f t="shared" si="0"/>
        <v>-5.0000000000068212E-2</v>
      </c>
      <c r="G49" s="6">
        <v>6.1200000000000004E-2</v>
      </c>
      <c r="H49" s="32">
        <f t="shared" si="1"/>
        <v>-8.9855332914131024E-3</v>
      </c>
      <c r="I49" s="32">
        <f t="shared" si="2"/>
        <v>-7.018553329141311E-2</v>
      </c>
      <c r="J49" s="35">
        <f t="shared" si="3"/>
        <v>-1.7103154483520355E-2</v>
      </c>
      <c r="K49" s="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2" thickBot="1" x14ac:dyDescent="0.35">
      <c r="A50" s="32" t="s">
        <v>16</v>
      </c>
      <c r="B50" s="6" t="s">
        <v>333</v>
      </c>
      <c r="C50" s="33" t="s">
        <v>256</v>
      </c>
      <c r="D50" s="19">
        <v>565.04999999999995</v>
      </c>
      <c r="E50" s="33"/>
      <c r="F50" s="32">
        <f t="shared" si="0"/>
        <v>8.6499999999999773</v>
      </c>
      <c r="G50" s="6">
        <v>6.3299999999999995E-2</v>
      </c>
      <c r="H50" s="32">
        <f t="shared" si="1"/>
        <v>1.5546369518332095</v>
      </c>
      <c r="I50" s="32">
        <f t="shared" si="2"/>
        <v>1.4913369518332096</v>
      </c>
      <c r="J50" s="35">
        <f t="shared" si="3"/>
        <v>0.36341629219060662</v>
      </c>
      <c r="K50" s="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2" thickBot="1" x14ac:dyDescent="0.35">
      <c r="A51" s="32" t="s">
        <v>16</v>
      </c>
      <c r="B51" s="6" t="s">
        <v>334</v>
      </c>
      <c r="C51" s="33" t="s">
        <v>256</v>
      </c>
      <c r="D51" s="19">
        <v>551.15</v>
      </c>
      <c r="E51" s="33"/>
      <c r="F51" s="32">
        <f t="shared" si="0"/>
        <v>-13.899999999999977</v>
      </c>
      <c r="G51" s="6">
        <v>6.3799999999999996E-2</v>
      </c>
      <c r="H51" s="32">
        <f t="shared" si="1"/>
        <v>-2.4599592956375504</v>
      </c>
      <c r="I51" s="32">
        <f t="shared" si="2"/>
        <v>-2.5237592956375505</v>
      </c>
      <c r="J51" s="35">
        <f t="shared" si="3"/>
        <v>-0.61500202517931846</v>
      </c>
      <c r="K51" s="7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32" t="s">
        <v>16</v>
      </c>
      <c r="B52" s="6" t="s">
        <v>335</v>
      </c>
      <c r="C52" s="33" t="s">
        <v>257</v>
      </c>
      <c r="D52" s="19">
        <v>579.79999999999995</v>
      </c>
      <c r="E52" s="33"/>
      <c r="F52" s="32">
        <f t="shared" si="0"/>
        <v>28.649999999999977</v>
      </c>
      <c r="G52" s="6">
        <v>6.4500000000000002E-2</v>
      </c>
      <c r="H52" s="32">
        <f t="shared" si="1"/>
        <v>5.1982218996643343</v>
      </c>
      <c r="I52" s="32">
        <f t="shared" si="2"/>
        <v>5.1337218996643346</v>
      </c>
      <c r="J52" s="35">
        <f t="shared" si="3"/>
        <v>1.2510104947244589</v>
      </c>
      <c r="K52" s="1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6" x14ac:dyDescent="0.3">
      <c r="A53" s="32" t="s">
        <v>16</v>
      </c>
      <c r="B53" s="6" t="s">
        <v>336</v>
      </c>
      <c r="C53" s="33" t="s">
        <v>257</v>
      </c>
      <c r="D53" s="19">
        <v>617.25</v>
      </c>
      <c r="F53" s="32">
        <f t="shared" si="0"/>
        <v>37.450000000000045</v>
      </c>
      <c r="G53" s="6">
        <v>6.480000000000001E-2</v>
      </c>
      <c r="H53" s="32">
        <f t="shared" si="1"/>
        <v>6.4591238358054586</v>
      </c>
      <c r="I53" s="32">
        <f t="shared" si="2"/>
        <v>6.3943238358054586</v>
      </c>
      <c r="J53" s="35">
        <f t="shared" si="3"/>
        <v>1.5582001482749621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3">
      <c r="A54" s="10"/>
      <c r="F54" s="10"/>
      <c r="H54" s="1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3">
      <c r="A55" s="10"/>
      <c r="F55" s="10"/>
      <c r="H55" s="1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3">
      <c r="A56" s="10"/>
      <c r="F56" s="10"/>
      <c r="H56" s="1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3">
      <c r="A57" s="10"/>
      <c r="F57" s="10"/>
      <c r="H57" s="1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3">
      <c r="A58" s="10"/>
      <c r="F58" s="10"/>
      <c r="H58" s="1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3">
      <c r="A59" s="10"/>
      <c r="F59" s="10"/>
      <c r="H59" s="1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3">
      <c r="A60" s="10"/>
      <c r="F60" s="10"/>
      <c r="H60" s="1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3">
      <c r="A61" s="10"/>
      <c r="F61" s="10"/>
      <c r="H61" s="1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3">
      <c r="A62" s="10"/>
      <c r="F62" s="10"/>
      <c r="H62" s="1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3">
      <c r="A63" s="10"/>
      <c r="F63" s="10"/>
      <c r="H63" s="1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3">
      <c r="A64" s="10"/>
      <c r="F64" s="10"/>
      <c r="H64" s="1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3">
      <c r="A65" s="10"/>
      <c r="F65" s="10"/>
      <c r="H65" s="1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3">
      <c r="A66" s="10"/>
      <c r="F66" s="10"/>
      <c r="H66" s="1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3">
      <c r="A67" s="10"/>
      <c r="F67" s="10"/>
      <c r="H67" s="1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3">
      <c r="A68" s="10"/>
      <c r="F68" s="10"/>
      <c r="H68" s="1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3">
      <c r="A69" s="10"/>
      <c r="F69" s="10"/>
      <c r="H69" s="1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3">
      <c r="A70" s="10"/>
      <c r="F70" s="10"/>
      <c r="H70" s="1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3">
      <c r="A71" s="10"/>
      <c r="F71" s="10"/>
      <c r="H71" s="1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3">
      <c r="A72" s="10"/>
      <c r="F72" s="10"/>
      <c r="H72" s="1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3">
      <c r="A73" s="10"/>
      <c r="F73" s="10"/>
      <c r="H73" s="1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3">
      <c r="A74" s="10"/>
      <c r="F74" s="10"/>
      <c r="H74" s="1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3">
      <c r="A75" s="10"/>
      <c r="F75" s="10"/>
      <c r="H75" s="1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" thickBot="1" x14ac:dyDescent="0.35">
      <c r="A76" s="9"/>
      <c r="F76" s="11"/>
      <c r="H76" s="11"/>
      <c r="I76" s="11"/>
      <c r="J76" s="10"/>
      <c r="K76" s="11"/>
      <c r="L76" s="12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" thickBot="1" x14ac:dyDescent="0.35">
      <c r="A77" s="1"/>
      <c r="F77" s="11"/>
      <c r="H77" s="11"/>
      <c r="I77" s="11"/>
      <c r="J77" s="10"/>
      <c r="K77" s="11"/>
      <c r="L77" s="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1"/>
      <c r="F78" s="22"/>
      <c r="H78" s="11"/>
      <c r="I78" s="11"/>
      <c r="J78" s="10"/>
      <c r="K78" s="1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1"/>
      <c r="F79" s="23"/>
      <c r="H79" s="11"/>
      <c r="I79" s="11"/>
      <c r="J79" s="10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1"/>
      <c r="F80" s="23"/>
      <c r="H80" s="11"/>
      <c r="I80" s="11"/>
      <c r="J80" s="10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"/>
      <c r="F81" s="23"/>
      <c r="H81" s="11"/>
      <c r="I81" s="11"/>
      <c r="J81" s="10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F82" s="23"/>
      <c r="H82" s="11"/>
      <c r="I82" s="11"/>
      <c r="J82" s="10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F83" s="23"/>
      <c r="H83" s="11"/>
      <c r="I83" s="11"/>
      <c r="J83" s="10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F84" s="23"/>
      <c r="H84" s="11"/>
      <c r="I84" s="11"/>
      <c r="J84" s="10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F85" s="23"/>
      <c r="H85" s="11"/>
      <c r="I85" s="11"/>
      <c r="J85" s="10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F86" s="23"/>
      <c r="H86" s="11"/>
      <c r="I86" s="11"/>
      <c r="J86" s="10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F87" s="23"/>
      <c r="H87" s="11"/>
      <c r="I87" s="11"/>
      <c r="J87" s="10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F88" s="23"/>
      <c r="H88" s="11"/>
      <c r="I88" s="11"/>
      <c r="J88" s="10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F89" s="23"/>
      <c r="H89" s="11"/>
      <c r="I89" s="11"/>
      <c r="J89" s="10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F90" s="23"/>
      <c r="H90" s="11"/>
      <c r="I90" s="11"/>
      <c r="J90" s="10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F91" s="23"/>
      <c r="H91" s="11"/>
      <c r="I91" s="11"/>
      <c r="J91" s="10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F92" s="23"/>
      <c r="H92" s="11"/>
      <c r="I92" s="11"/>
      <c r="J92" s="10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F93" s="23"/>
      <c r="H93" s="11"/>
      <c r="I93" s="11"/>
      <c r="J93" s="10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F94" s="23"/>
      <c r="H94" s="11"/>
      <c r="I94" s="11"/>
      <c r="J94" s="10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F95" s="23"/>
      <c r="H95" s="11"/>
      <c r="I95" s="11"/>
      <c r="J95" s="10"/>
      <c r="K95" s="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F96" s="23"/>
      <c r="H96" s="11"/>
      <c r="I96" s="11"/>
      <c r="J96" s="10"/>
      <c r="K96" s="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F97" s="23"/>
      <c r="H97" s="11"/>
      <c r="I97" s="11"/>
      <c r="J97" s="10"/>
      <c r="K97" s="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F98" s="23"/>
      <c r="H98" s="11"/>
      <c r="I98" s="11"/>
      <c r="J98" s="10"/>
      <c r="K98" s="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F99" s="23"/>
      <c r="H99" s="11"/>
      <c r="I99" s="11"/>
      <c r="J99" s="10"/>
      <c r="K99" s="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F100" s="23"/>
      <c r="H100" s="11"/>
      <c r="I100" s="11"/>
      <c r="J100" s="10"/>
      <c r="K100" s="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F101" s="23"/>
      <c r="H101" s="11"/>
      <c r="I101" s="11"/>
      <c r="J101" s="10"/>
      <c r="K101" s="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F102" s="23"/>
      <c r="H102" s="11"/>
      <c r="I102" s="11"/>
      <c r="J102" s="10"/>
      <c r="K102" s="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F103" s="23"/>
      <c r="H103" s="11"/>
      <c r="I103" s="11"/>
      <c r="J103" s="10"/>
      <c r="K103" s="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F104" s="23"/>
      <c r="H104" s="11"/>
      <c r="I104" s="11"/>
      <c r="J104" s="10"/>
      <c r="K104" s="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F105" s="23"/>
      <c r="H105" s="11"/>
      <c r="I105" s="11"/>
      <c r="J105" s="10"/>
      <c r="K105" s="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F106" s="23"/>
      <c r="H106" s="11"/>
      <c r="I106" s="11"/>
      <c r="J106" s="10"/>
      <c r="K106" s="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F107" s="23"/>
      <c r="H107" s="11"/>
      <c r="I107" s="11"/>
      <c r="J107" s="10"/>
      <c r="K107" s="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F108" s="23"/>
      <c r="H108" s="11"/>
      <c r="I108" s="11"/>
      <c r="J108" s="10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F109" s="23"/>
      <c r="H109" s="11"/>
      <c r="I109" s="11"/>
      <c r="J109" s="10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F110" s="23"/>
      <c r="H110" s="11"/>
      <c r="I110" s="11"/>
      <c r="J110" s="10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F111" s="23"/>
      <c r="H111" s="11"/>
      <c r="I111" s="11"/>
      <c r="J111" s="10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F112" s="23"/>
      <c r="H112" s="11"/>
      <c r="I112" s="11"/>
      <c r="J112" s="10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F113" s="23"/>
      <c r="H113" s="11"/>
      <c r="I113" s="11"/>
      <c r="J113" s="10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F114" s="23"/>
      <c r="H114" s="11"/>
      <c r="I114" s="11"/>
      <c r="J114" s="10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F115" s="23"/>
      <c r="H115" s="11"/>
      <c r="I115" s="11"/>
      <c r="J115" s="10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F116" s="23"/>
      <c r="H116" s="11"/>
      <c r="I116" s="11"/>
      <c r="J116" s="10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F117" s="23"/>
      <c r="H117" s="11"/>
      <c r="I117" s="11"/>
      <c r="J117" s="10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F118" s="23"/>
      <c r="H118" s="11"/>
      <c r="I118" s="11"/>
      <c r="J118" s="10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F119" s="23"/>
      <c r="H119" s="11"/>
      <c r="I119" s="11"/>
      <c r="J119" s="10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F120" s="23"/>
      <c r="H120" s="11"/>
      <c r="I120" s="11"/>
      <c r="J120" s="10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F121" s="23"/>
      <c r="H121" s="11"/>
      <c r="I121" s="11"/>
      <c r="J121" s="10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F122" s="23"/>
      <c r="H122" s="11"/>
      <c r="I122" s="11"/>
      <c r="J122" s="10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F123" s="23"/>
      <c r="H123" s="11"/>
      <c r="I123" s="11"/>
      <c r="J123" s="10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F124" s="23"/>
      <c r="H124" s="11"/>
      <c r="I124" s="11"/>
      <c r="J124" s="10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F125" s="23"/>
      <c r="H125" s="11"/>
      <c r="I125" s="11"/>
      <c r="J125" s="10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F126" s="23"/>
      <c r="H126" s="11"/>
      <c r="I126" s="11"/>
      <c r="J126" s="10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F127" s="23"/>
      <c r="H127" s="11"/>
      <c r="I127" s="11"/>
      <c r="J127" s="10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F128" s="23"/>
      <c r="H128" s="11"/>
      <c r="I128" s="11"/>
      <c r="J128" s="10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F129" s="23"/>
      <c r="H129" s="11"/>
      <c r="I129" s="11"/>
      <c r="J129" s="10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F130" s="23"/>
      <c r="H130" s="11"/>
      <c r="I130" s="11"/>
      <c r="J130" s="10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F131" s="23"/>
      <c r="H131" s="11"/>
      <c r="I131" s="11"/>
      <c r="J131" s="10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F132" s="23"/>
      <c r="H132" s="11"/>
      <c r="I132" s="11"/>
      <c r="J132" s="10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F133" s="23"/>
      <c r="H133" s="11"/>
      <c r="I133" s="11"/>
      <c r="J133" s="10"/>
      <c r="K133" s="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F134" s="23"/>
      <c r="H134" s="11"/>
      <c r="I134" s="11"/>
      <c r="J134" s="10"/>
      <c r="K134" s="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F135" s="23"/>
      <c r="H135" s="11"/>
      <c r="I135" s="11"/>
      <c r="J135" s="10"/>
      <c r="K135" s="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F136" s="23"/>
      <c r="H136" s="11"/>
      <c r="I136" s="11"/>
      <c r="J136" s="10"/>
      <c r="K136" s="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F137" s="23"/>
      <c r="H137" s="11"/>
      <c r="I137" s="11"/>
      <c r="J137" s="10"/>
      <c r="K137" s="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F138" s="23"/>
      <c r="H138" s="11"/>
      <c r="I138" s="11"/>
      <c r="J138" s="10"/>
      <c r="K138" s="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F139" s="23"/>
      <c r="H139" s="11"/>
      <c r="I139" s="11"/>
      <c r="J139" s="10"/>
      <c r="K139" s="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F140" s="23"/>
      <c r="H140" s="11"/>
      <c r="I140" s="11"/>
      <c r="J140" s="10"/>
      <c r="K140" s="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F141" s="23"/>
      <c r="H141" s="11"/>
      <c r="I141" s="11"/>
      <c r="J141" s="10"/>
      <c r="K141" s="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F142" s="23"/>
      <c r="H142" s="11"/>
      <c r="I142" s="11"/>
      <c r="J142" s="10"/>
      <c r="K142" s="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F143" s="23"/>
      <c r="H143" s="11"/>
      <c r="I143" s="11"/>
      <c r="J143" s="10"/>
      <c r="K143" s="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F144" s="23"/>
      <c r="H144" s="11"/>
      <c r="I144" s="11"/>
      <c r="J144" s="10"/>
      <c r="K144" s="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F145" s="23"/>
      <c r="H145" s="11"/>
      <c r="I145" s="11"/>
      <c r="J145" s="10"/>
      <c r="K145" s="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F146" s="23"/>
      <c r="H146" s="11"/>
      <c r="I146" s="11"/>
      <c r="J146" s="10"/>
      <c r="K146" s="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F147" s="23"/>
      <c r="H147" s="11"/>
      <c r="I147" s="11"/>
      <c r="J147" s="10"/>
      <c r="K147" s="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F148" s="23"/>
      <c r="H148" s="11"/>
      <c r="I148" s="11"/>
      <c r="J148" s="10"/>
      <c r="K148" s="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F149" s="23"/>
      <c r="H149" s="11"/>
      <c r="I149" s="11"/>
      <c r="J149" s="10"/>
      <c r="K149" s="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F150" s="23"/>
      <c r="H150" s="11"/>
      <c r="I150" s="11"/>
      <c r="J150" s="10"/>
      <c r="K150" s="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F151" s="23"/>
      <c r="H151" s="11"/>
      <c r="I151" s="11"/>
      <c r="J151" s="10"/>
      <c r="K151" s="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F152" s="23"/>
      <c r="H152" s="11"/>
      <c r="I152" s="11"/>
      <c r="J152" s="10"/>
      <c r="K152" s="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F153" s="23"/>
      <c r="H153" s="11"/>
      <c r="I153" s="11"/>
      <c r="J153" s="10"/>
      <c r="K153" s="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F154" s="23"/>
      <c r="H154" s="11"/>
      <c r="I154" s="11"/>
      <c r="J154" s="10"/>
      <c r="K154" s="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F155" s="23"/>
      <c r="H155" s="11"/>
      <c r="I155" s="11"/>
      <c r="J155" s="10"/>
      <c r="K155" s="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F156" s="23"/>
      <c r="H156" s="11"/>
      <c r="I156" s="11"/>
      <c r="J156" s="10"/>
      <c r="K156" s="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F157" s="23"/>
      <c r="H157" s="11"/>
      <c r="I157" s="11"/>
      <c r="J157" s="10"/>
      <c r="K157" s="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F158" s="23"/>
      <c r="H158" s="11"/>
      <c r="I158" s="11"/>
      <c r="J158" s="10"/>
      <c r="K158" s="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F159" s="23"/>
      <c r="H159" s="11"/>
      <c r="I159" s="11"/>
      <c r="J159" s="10"/>
      <c r="K159" s="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F160" s="23"/>
      <c r="H160" s="11"/>
      <c r="I160" s="11"/>
      <c r="J160" s="10"/>
      <c r="K160" s="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F161" s="23"/>
      <c r="H161" s="11"/>
      <c r="I161" s="11"/>
      <c r="J161" s="10"/>
      <c r="K161" s="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F162" s="23"/>
      <c r="H162" s="11"/>
      <c r="I162" s="11"/>
      <c r="J162" s="10"/>
      <c r="K162" s="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F163" s="23"/>
      <c r="H163" s="11"/>
      <c r="I163" s="11"/>
      <c r="J163" s="10"/>
      <c r="K163" s="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F164" s="23"/>
      <c r="H164" s="11"/>
      <c r="I164" s="11"/>
      <c r="J164" s="10"/>
      <c r="K164" s="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F165" s="23"/>
      <c r="H165" s="11"/>
      <c r="I165" s="11"/>
      <c r="J165" s="10"/>
      <c r="K165" s="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F166" s="23"/>
      <c r="H166" s="11"/>
      <c r="I166" s="11"/>
      <c r="J166" s="10"/>
      <c r="K166" s="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F167" s="23"/>
      <c r="H167" s="11"/>
      <c r="I167" s="11"/>
      <c r="J167" s="10"/>
      <c r="K167" s="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F168" s="23"/>
      <c r="H168" s="11"/>
      <c r="I168" s="11"/>
      <c r="J168" s="10"/>
      <c r="K168" s="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F169" s="23"/>
      <c r="H169" s="11"/>
      <c r="I169" s="11"/>
      <c r="J169" s="10"/>
      <c r="K169" s="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F170" s="23"/>
      <c r="H170" s="11"/>
      <c r="I170" s="11"/>
      <c r="J170" s="10"/>
      <c r="K170" s="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F171" s="23"/>
      <c r="H171" s="11"/>
      <c r="I171" s="11"/>
      <c r="J171" s="10"/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F172" s="23"/>
      <c r="H172" s="11"/>
      <c r="I172" s="11"/>
      <c r="J172" s="10"/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F173" s="23"/>
      <c r="H173" s="11"/>
      <c r="I173" s="11"/>
      <c r="J173" s="10"/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F174" s="23"/>
      <c r="H174" s="11"/>
      <c r="I174" s="11"/>
      <c r="J174" s="10"/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F175" s="23"/>
      <c r="H175" s="11"/>
      <c r="I175" s="11"/>
      <c r="J175" s="10"/>
      <c r="K175" s="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F176" s="23"/>
      <c r="H176" s="11"/>
      <c r="I176" s="11"/>
      <c r="J176" s="10"/>
      <c r="K176" s="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F177" s="23"/>
      <c r="H177" s="11"/>
      <c r="I177" s="11"/>
      <c r="J177" s="10"/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F178" s="23"/>
      <c r="H178" s="11"/>
      <c r="I178" s="11"/>
      <c r="J178" s="10"/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F179" s="23"/>
      <c r="H179" s="11"/>
      <c r="I179" s="11"/>
      <c r="J179" s="10"/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F180" s="23"/>
      <c r="H180" s="11"/>
      <c r="I180" s="11"/>
      <c r="J180" s="10"/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F181" s="23"/>
      <c r="H181" s="11"/>
      <c r="I181" s="11"/>
      <c r="J181" s="10"/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F182" s="23"/>
      <c r="H182" s="11"/>
      <c r="I182" s="11"/>
      <c r="J182" s="10"/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F183" s="23"/>
      <c r="H183" s="11"/>
      <c r="I183" s="11"/>
      <c r="J183" s="10"/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F184" s="23"/>
      <c r="H184" s="11"/>
      <c r="I184" s="11"/>
      <c r="J184" s="10"/>
      <c r="K184" s="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F185" s="23"/>
      <c r="H185" s="11"/>
      <c r="I185" s="11"/>
      <c r="J185" s="10"/>
      <c r="K185" s="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F186" s="23"/>
      <c r="H186" s="11"/>
      <c r="I186" s="11"/>
      <c r="J186" s="10"/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F187" s="23"/>
      <c r="H187" s="11"/>
      <c r="I187" s="11"/>
      <c r="J187" s="10"/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F188" s="23"/>
      <c r="H188" s="11"/>
      <c r="I188" s="11"/>
      <c r="J188" s="10"/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F189" s="23"/>
      <c r="H189" s="11"/>
      <c r="I189" s="11"/>
      <c r="J189" s="10"/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F190" s="23"/>
      <c r="H190" s="11"/>
      <c r="I190" s="11"/>
      <c r="J190" s="10"/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F191" s="23"/>
      <c r="H191" s="11"/>
      <c r="I191" s="11"/>
      <c r="J191" s="10"/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F192" s="23"/>
      <c r="H192" s="11"/>
      <c r="I192" s="11"/>
      <c r="J192" s="10"/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F193" s="23"/>
      <c r="H193" s="11"/>
      <c r="I193" s="11"/>
      <c r="J193" s="10"/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F194" s="23"/>
      <c r="H194" s="11"/>
      <c r="I194" s="11"/>
      <c r="J194" s="10"/>
      <c r="K194" s="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F195" s="23"/>
      <c r="H195" s="11"/>
      <c r="I195" s="11"/>
      <c r="J195" s="10"/>
      <c r="K195" s="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F196" s="23"/>
      <c r="H196" s="11"/>
      <c r="I196" s="11"/>
      <c r="J196" s="10"/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F197" s="23"/>
      <c r="H197" s="11"/>
      <c r="I197" s="11"/>
      <c r="J197" s="10"/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F198" s="23"/>
      <c r="H198" s="11"/>
      <c r="I198" s="11"/>
      <c r="J198" s="10"/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F199" s="23"/>
      <c r="H199" s="11"/>
      <c r="I199" s="11"/>
      <c r="J199" s="10"/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F200" s="23"/>
      <c r="H200" s="11"/>
      <c r="I200" s="11"/>
      <c r="J200" s="10"/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F201" s="23"/>
      <c r="H201" s="11"/>
      <c r="I201" s="11"/>
      <c r="J201" s="10"/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F202" s="23"/>
      <c r="H202" s="11"/>
      <c r="I202" s="11"/>
      <c r="J202" s="10"/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F203" s="23"/>
      <c r="H203" s="11"/>
      <c r="I203" s="11"/>
      <c r="J203" s="10"/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F204" s="23"/>
      <c r="H204" s="11"/>
      <c r="I204" s="11"/>
      <c r="J204" s="10"/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F205" s="23"/>
      <c r="H205" s="11"/>
      <c r="I205" s="11"/>
      <c r="J205" s="10"/>
      <c r="K205" s="7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F206" s="23"/>
      <c r="H206" s="11"/>
      <c r="I206" s="11"/>
      <c r="J206" s="10"/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F207" s="23"/>
      <c r="H207" s="11"/>
      <c r="I207" s="11"/>
      <c r="J207" s="10"/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F208" s="23"/>
      <c r="H208" s="11"/>
      <c r="I208" s="11"/>
      <c r="J208" s="10"/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F209" s="23"/>
      <c r="H209" s="11"/>
      <c r="I209" s="11"/>
      <c r="J209" s="10"/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F210" s="23"/>
      <c r="H210" s="11"/>
      <c r="I210" s="11"/>
      <c r="J210" s="10"/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F211" s="23"/>
      <c r="H211" s="11"/>
      <c r="I211" s="11"/>
      <c r="J211" s="10"/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F212" s="23"/>
      <c r="H212" s="11"/>
      <c r="I212" s="11"/>
      <c r="J212" s="10"/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F213" s="23"/>
      <c r="H213" s="11"/>
      <c r="I213" s="11"/>
      <c r="J213" s="10"/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F214" s="23"/>
      <c r="H214" s="11"/>
      <c r="I214" s="11"/>
      <c r="J214" s="10"/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F215" s="23"/>
      <c r="H215" s="11"/>
      <c r="I215" s="11"/>
      <c r="J215" s="10"/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F216" s="23"/>
      <c r="H216" s="11"/>
      <c r="I216" s="11"/>
      <c r="J216" s="10"/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F217" s="23"/>
      <c r="H217" s="11"/>
      <c r="I217" s="11"/>
      <c r="J217" s="10"/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F218" s="23"/>
      <c r="H218" s="11"/>
      <c r="I218" s="11"/>
      <c r="J218" s="10"/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F219" s="23"/>
      <c r="H219" s="11"/>
      <c r="I219" s="11"/>
      <c r="J219" s="10"/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F220" s="23"/>
      <c r="H220" s="11"/>
      <c r="I220" s="11"/>
      <c r="J220" s="10"/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F221" s="23"/>
      <c r="H221" s="11"/>
      <c r="I221" s="11"/>
      <c r="J221" s="10"/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F222" s="23"/>
      <c r="H222" s="11"/>
      <c r="I222" s="11"/>
      <c r="J222" s="10"/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F223" s="23"/>
      <c r="H223" s="11"/>
      <c r="I223" s="11"/>
      <c r="J223" s="10"/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F224" s="23"/>
      <c r="H224" s="11"/>
      <c r="I224" s="11"/>
      <c r="J224" s="10"/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F225" s="23"/>
      <c r="H225" s="11"/>
      <c r="I225" s="11"/>
      <c r="J225" s="10"/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F226" s="23"/>
      <c r="H226" s="11"/>
      <c r="I226" s="11"/>
      <c r="J226" s="10"/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F227" s="23"/>
      <c r="H227" s="11"/>
      <c r="I227" s="11"/>
      <c r="J227" s="10"/>
      <c r="K227" s="7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F228" s="1"/>
      <c r="H228" s="9"/>
      <c r="I228" s="9"/>
      <c r="J228" s="10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F229" s="1"/>
      <c r="H229" s="1"/>
      <c r="I229" s="1"/>
      <c r="J229" s="10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F230" s="1"/>
      <c r="H230" s="1"/>
      <c r="I230" s="1"/>
      <c r="J230" s="10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F231" s="1"/>
      <c r="H231" s="1"/>
      <c r="I231" s="1"/>
      <c r="J231" s="10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F232" s="1"/>
      <c r="H232" s="1"/>
      <c r="I232" s="1"/>
      <c r="J232" s="10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F233" s="1"/>
      <c r="H233" s="1"/>
      <c r="I233" s="1"/>
      <c r="J233" s="10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F234" s="1"/>
      <c r="H234" s="1"/>
      <c r="I234" s="1"/>
      <c r="J234" s="10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F235" s="1"/>
      <c r="H235" s="1"/>
      <c r="I235" s="1"/>
      <c r="J235" s="10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F236" s="1"/>
      <c r="H236" s="1"/>
      <c r="I236" s="1"/>
      <c r="J236" s="10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F237" s="1"/>
      <c r="H237" s="1"/>
      <c r="I237" s="1"/>
      <c r="J237" s="10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F238" s="1"/>
      <c r="H238" s="1"/>
      <c r="I238" s="1"/>
      <c r="J238" s="10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F239" s="1"/>
      <c r="H239" s="1"/>
      <c r="I239" s="1"/>
      <c r="J239" s="10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F240" s="1"/>
      <c r="H240" s="1"/>
      <c r="I240" s="1"/>
      <c r="J240" s="10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F241" s="1"/>
      <c r="H241" s="1"/>
      <c r="I241" s="1"/>
      <c r="J241" s="10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F242" s="1"/>
      <c r="H242" s="1"/>
      <c r="I242" s="1"/>
      <c r="J242" s="10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F243" s="1"/>
      <c r="H243" s="1"/>
      <c r="I243" s="1"/>
      <c r="J243" s="10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F244" s="1"/>
      <c r="H244" s="1"/>
      <c r="I244" s="1"/>
      <c r="J244" s="10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F245" s="1"/>
      <c r="H245" s="1"/>
      <c r="I245" s="1"/>
      <c r="J245" s="10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F246" s="1"/>
      <c r="H246" s="1"/>
      <c r="I246" s="1"/>
      <c r="J246" s="10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F247" s="1"/>
      <c r="H247" s="1"/>
      <c r="I247" s="1"/>
      <c r="J247" s="10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F248" s="1"/>
      <c r="H248" s="1"/>
      <c r="I248" s="1"/>
      <c r="J248" s="10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F249" s="1"/>
      <c r="H249" s="1"/>
      <c r="I249" s="1"/>
      <c r="J249" s="10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F250" s="1"/>
      <c r="H250" s="1"/>
      <c r="I250" s="1"/>
      <c r="J250" s="10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F251" s="1"/>
      <c r="H251" s="1"/>
      <c r="I251" s="1"/>
      <c r="J251" s="1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F252" s="1"/>
      <c r="H252" s="1"/>
      <c r="I252" s="1"/>
      <c r="J252" s="1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F253" s="1"/>
      <c r="H253" s="1"/>
      <c r="I253" s="1"/>
      <c r="J253" s="9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F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F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F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F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F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F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F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F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F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F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F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F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F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F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F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F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F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F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F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F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F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F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F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F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F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F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F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F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F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F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F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F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F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F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F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F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F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F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F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F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F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F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F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F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F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F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F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F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F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F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F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F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F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F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F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F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F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F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F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F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F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F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F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F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F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F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F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F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F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F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F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F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F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F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F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F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F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F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F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F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F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F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F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F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F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F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F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F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F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F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F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F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F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F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F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F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F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F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F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F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F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F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F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F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F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F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F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F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F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F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F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F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F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F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F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F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F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F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F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F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F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F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F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F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F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F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F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F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F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F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F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F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F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F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F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F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F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F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F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F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F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F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F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F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F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F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F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F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F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F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F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F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F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F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F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F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F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F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F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F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F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F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F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F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F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F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F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F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F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F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F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F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F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F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F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F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F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F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F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F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F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F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F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F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F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F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F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F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F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F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F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F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F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F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F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F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F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F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F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F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F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F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F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F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F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F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F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F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F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F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F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F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F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F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F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F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F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F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F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F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F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F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F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F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F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F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F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F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F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F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F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F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F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F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F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F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F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F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F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F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F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F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F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F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F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F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F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F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F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F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F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F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F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F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F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F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F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F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F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F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F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F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F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F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F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F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F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F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F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F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F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F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F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F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F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F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F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F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F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F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F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F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F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F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F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F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F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F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F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F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F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F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F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F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F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F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F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F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F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F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F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F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F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F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F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F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F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F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F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F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F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F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F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F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F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F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F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F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F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F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F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F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F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F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F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F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F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F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F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F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F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F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F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F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F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F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F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F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F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F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F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F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F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F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F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F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F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F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F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F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F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F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F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F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F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F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F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F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F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F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F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F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F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F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F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F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F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F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F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F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F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F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F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F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F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F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F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F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F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F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F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F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F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F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F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F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F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F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F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F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F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F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F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F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F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F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F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F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F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F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F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F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F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F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F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F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F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F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F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F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F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F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F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F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F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F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F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F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F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F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F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F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F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F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F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F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F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F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F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F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F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F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F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F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F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F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F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F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F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F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F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F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F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F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F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F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F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F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F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F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F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F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F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F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F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F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F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F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F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F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F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F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F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F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F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F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F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F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F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F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F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F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F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F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F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F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F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F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F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F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F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F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F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F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F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F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F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F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F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F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F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F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F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F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F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F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F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F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F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F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F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F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F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F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F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F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F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F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F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F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F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F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F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F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F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F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F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F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F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F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F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F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F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F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F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F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F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F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F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F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F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F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F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F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F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F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F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F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F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F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F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F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F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F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F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F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F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F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F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F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F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F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F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F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F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F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F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F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F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F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F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F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F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F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F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F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F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F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F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F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J826" s="1"/>
    </row>
    <row r="827" spans="1:26" ht="15" thickBot="1" x14ac:dyDescent="0.35">
      <c r="J827" s="1"/>
    </row>
    <row r="828" spans="1:26" ht="15" thickBot="1" x14ac:dyDescent="0.35">
      <c r="J828" s="1"/>
    </row>
    <row r="829" spans="1:26" ht="15" thickBot="1" x14ac:dyDescent="0.35">
      <c r="J829" s="1"/>
    </row>
    <row r="830" spans="1:26" ht="15" thickBot="1" x14ac:dyDescent="0.35">
      <c r="J830" s="1"/>
    </row>
    <row r="831" spans="1:26" ht="15" thickBot="1" x14ac:dyDescent="0.35">
      <c r="J831" s="1"/>
    </row>
    <row r="832" spans="1:26" ht="15" thickBot="1" x14ac:dyDescent="0.35">
      <c r="J832" s="1"/>
    </row>
    <row r="833" spans="10:10" ht="15" thickBot="1" x14ac:dyDescent="0.35">
      <c r="J833" s="1"/>
    </row>
    <row r="834" spans="10:10" ht="15" thickBot="1" x14ac:dyDescent="0.35">
      <c r="J834" s="1"/>
    </row>
    <row r="835" spans="10:10" ht="15" thickBot="1" x14ac:dyDescent="0.35">
      <c r="J835" s="1"/>
    </row>
    <row r="836" spans="10:10" ht="15" thickBot="1" x14ac:dyDescent="0.35">
      <c r="J836" s="1"/>
    </row>
    <row r="837" spans="10:10" ht="15" thickBot="1" x14ac:dyDescent="0.35">
      <c r="J837" s="1"/>
    </row>
    <row r="838" spans="10:10" ht="15" thickBot="1" x14ac:dyDescent="0.35">
      <c r="J838" s="1"/>
    </row>
    <row r="839" spans="10:10" ht="15" thickBot="1" x14ac:dyDescent="0.35">
      <c r="J839" s="1"/>
    </row>
    <row r="840" spans="10:10" ht="15" thickBot="1" x14ac:dyDescent="0.35">
      <c r="J840" s="1"/>
    </row>
    <row r="841" spans="10:10" ht="15" thickBot="1" x14ac:dyDescent="0.35">
      <c r="J841" s="1"/>
    </row>
    <row r="842" spans="10:10" ht="15" thickBot="1" x14ac:dyDescent="0.35">
      <c r="J842" s="1"/>
    </row>
    <row r="843" spans="10:10" ht="15" thickBot="1" x14ac:dyDescent="0.35">
      <c r="J843" s="1"/>
    </row>
    <row r="844" spans="10:10" ht="15" thickBot="1" x14ac:dyDescent="0.35">
      <c r="J844" s="1"/>
    </row>
    <row r="845" spans="10:10" ht="15" thickBot="1" x14ac:dyDescent="0.35">
      <c r="J845" s="1"/>
    </row>
    <row r="846" spans="10:10" ht="15" thickBot="1" x14ac:dyDescent="0.35">
      <c r="J846" s="1"/>
    </row>
    <row r="847" spans="10:10" ht="15" thickBot="1" x14ac:dyDescent="0.35">
      <c r="J847" s="1"/>
    </row>
    <row r="848" spans="10:10" ht="15" thickBot="1" x14ac:dyDescent="0.35">
      <c r="J848" s="1"/>
    </row>
    <row r="849" spans="10:10" ht="15" thickBot="1" x14ac:dyDescent="0.35">
      <c r="J849" s="1"/>
    </row>
    <row r="850" spans="10:10" ht="15" thickBot="1" x14ac:dyDescent="0.35">
      <c r="J850" s="1"/>
    </row>
    <row r="851" spans="10:10" ht="15" thickBot="1" x14ac:dyDescent="0.35">
      <c r="J851" s="1"/>
    </row>
    <row r="852" spans="10:10" ht="15" thickBot="1" x14ac:dyDescent="0.35">
      <c r="J852" s="1"/>
    </row>
    <row r="853" spans="10:10" ht="15" thickBot="1" x14ac:dyDescent="0.35">
      <c r="J853" s="1"/>
    </row>
    <row r="854" spans="10:10" ht="15" thickBot="1" x14ac:dyDescent="0.35">
      <c r="J854" s="1"/>
    </row>
    <row r="855" spans="10:10" ht="15" thickBot="1" x14ac:dyDescent="0.35">
      <c r="J855" s="1"/>
    </row>
    <row r="856" spans="10:10" ht="15" thickBot="1" x14ac:dyDescent="0.35">
      <c r="J856" s="1"/>
    </row>
    <row r="857" spans="10:10" ht="15" thickBot="1" x14ac:dyDescent="0.35">
      <c r="J857" s="1"/>
    </row>
    <row r="858" spans="10:10" ht="15" thickBot="1" x14ac:dyDescent="0.35">
      <c r="J858" s="1"/>
    </row>
    <row r="859" spans="10:10" ht="15" thickBot="1" x14ac:dyDescent="0.35">
      <c r="J859" s="1"/>
    </row>
    <row r="860" spans="10:10" ht="15" thickBot="1" x14ac:dyDescent="0.35">
      <c r="J860" s="1"/>
    </row>
    <row r="861" spans="10:10" ht="15" thickBot="1" x14ac:dyDescent="0.35">
      <c r="J861" s="1"/>
    </row>
    <row r="862" spans="10:10" ht="15" thickBot="1" x14ac:dyDescent="0.35">
      <c r="J862" s="1"/>
    </row>
    <row r="863" spans="10:10" ht="15" thickBot="1" x14ac:dyDescent="0.35">
      <c r="J863" s="1"/>
    </row>
    <row r="864" spans="10:10" ht="15" thickBot="1" x14ac:dyDescent="0.35">
      <c r="J864" s="1"/>
    </row>
    <row r="865" spans="10:10" ht="15" thickBot="1" x14ac:dyDescent="0.35">
      <c r="J865" s="1"/>
    </row>
    <row r="866" spans="10:10" ht="15" thickBot="1" x14ac:dyDescent="0.35">
      <c r="J866" s="1"/>
    </row>
    <row r="867" spans="10:10" ht="15" thickBot="1" x14ac:dyDescent="0.35">
      <c r="J867" s="1"/>
    </row>
    <row r="868" spans="10:10" ht="15" thickBot="1" x14ac:dyDescent="0.35">
      <c r="J868" s="1"/>
    </row>
    <row r="869" spans="10:10" ht="15" thickBot="1" x14ac:dyDescent="0.35">
      <c r="J869" s="1"/>
    </row>
    <row r="870" spans="10:10" ht="15" thickBot="1" x14ac:dyDescent="0.35">
      <c r="J870" s="1"/>
    </row>
    <row r="871" spans="10:10" ht="15" thickBot="1" x14ac:dyDescent="0.35">
      <c r="J871" s="1"/>
    </row>
    <row r="872" spans="10:10" ht="15" thickBot="1" x14ac:dyDescent="0.35">
      <c r="J872" s="1"/>
    </row>
    <row r="873" spans="10:10" ht="15" thickBot="1" x14ac:dyDescent="0.35">
      <c r="J873" s="1"/>
    </row>
    <row r="874" spans="10:10" ht="15" thickBot="1" x14ac:dyDescent="0.35">
      <c r="J874" s="1"/>
    </row>
    <row r="875" spans="10:10" ht="15" thickBot="1" x14ac:dyDescent="0.35">
      <c r="J875" s="1"/>
    </row>
    <row r="876" spans="10:10" ht="15" thickBot="1" x14ac:dyDescent="0.35">
      <c r="J876" s="1"/>
    </row>
    <row r="877" spans="10:10" ht="15" thickBot="1" x14ac:dyDescent="0.35">
      <c r="J877" s="1"/>
    </row>
    <row r="878" spans="10:10" ht="15" thickBot="1" x14ac:dyDescent="0.35">
      <c r="J878" s="1"/>
    </row>
    <row r="879" spans="10:10" ht="15" thickBot="1" x14ac:dyDescent="0.35">
      <c r="J879" s="1"/>
    </row>
    <row r="880" spans="10:10" ht="15" thickBot="1" x14ac:dyDescent="0.35">
      <c r="J880" s="1"/>
    </row>
    <row r="881" spans="10:10" ht="15" thickBot="1" x14ac:dyDescent="0.35">
      <c r="J881" s="1"/>
    </row>
    <row r="882" spans="10:10" ht="15" thickBot="1" x14ac:dyDescent="0.35">
      <c r="J882" s="1"/>
    </row>
    <row r="883" spans="10:10" ht="15" thickBot="1" x14ac:dyDescent="0.35">
      <c r="J883" s="1"/>
    </row>
    <row r="884" spans="10:10" ht="15" thickBot="1" x14ac:dyDescent="0.35">
      <c r="J884" s="1"/>
    </row>
    <row r="885" spans="10:10" ht="15" thickBot="1" x14ac:dyDescent="0.35">
      <c r="J885" s="1"/>
    </row>
    <row r="886" spans="10:10" ht="15" thickBot="1" x14ac:dyDescent="0.35">
      <c r="J886" s="1"/>
    </row>
    <row r="887" spans="10:10" ht="15" thickBot="1" x14ac:dyDescent="0.35">
      <c r="J887" s="1"/>
    </row>
    <row r="888" spans="10:10" ht="15" thickBot="1" x14ac:dyDescent="0.35">
      <c r="J888" s="1"/>
    </row>
    <row r="889" spans="10:10" ht="15" thickBot="1" x14ac:dyDescent="0.35">
      <c r="J889" s="1"/>
    </row>
    <row r="890" spans="10:10" ht="15" thickBot="1" x14ac:dyDescent="0.35">
      <c r="J890" s="1"/>
    </row>
    <row r="891" spans="10:10" ht="15" thickBot="1" x14ac:dyDescent="0.35">
      <c r="J891" s="1"/>
    </row>
    <row r="892" spans="10:10" ht="15" thickBot="1" x14ac:dyDescent="0.35">
      <c r="J892" s="1"/>
    </row>
    <row r="893" spans="10:10" ht="15" thickBot="1" x14ac:dyDescent="0.35">
      <c r="J893" s="1"/>
    </row>
    <row r="894" spans="10:10" ht="15" thickBot="1" x14ac:dyDescent="0.35">
      <c r="J894" s="1"/>
    </row>
    <row r="895" spans="10:10" ht="15" thickBot="1" x14ac:dyDescent="0.35">
      <c r="J895" s="1"/>
    </row>
    <row r="896" spans="10:10" ht="15" thickBot="1" x14ac:dyDescent="0.35">
      <c r="J896" s="1"/>
    </row>
    <row r="897" spans="10:10" ht="15" thickBot="1" x14ac:dyDescent="0.35">
      <c r="J897" s="1"/>
    </row>
    <row r="898" spans="10:10" ht="15" thickBot="1" x14ac:dyDescent="0.35">
      <c r="J898" s="1"/>
    </row>
    <row r="899" spans="10:10" ht="15" thickBot="1" x14ac:dyDescent="0.35">
      <c r="J899" s="1"/>
    </row>
    <row r="900" spans="10:10" ht="15" thickBot="1" x14ac:dyDescent="0.35">
      <c r="J900" s="1"/>
    </row>
    <row r="901" spans="10:10" ht="15" thickBot="1" x14ac:dyDescent="0.35">
      <c r="J901" s="1"/>
    </row>
    <row r="902" spans="10:10" ht="15" thickBot="1" x14ac:dyDescent="0.35">
      <c r="J902" s="1"/>
    </row>
    <row r="903" spans="10:10" ht="15" thickBot="1" x14ac:dyDescent="0.35">
      <c r="J903" s="1"/>
    </row>
    <row r="904" spans="10:10" ht="15" thickBot="1" x14ac:dyDescent="0.35">
      <c r="J904" s="1"/>
    </row>
    <row r="905" spans="10:10" ht="15" thickBot="1" x14ac:dyDescent="0.35">
      <c r="J905" s="1"/>
    </row>
    <row r="906" spans="10:10" ht="15" thickBot="1" x14ac:dyDescent="0.35">
      <c r="J906" s="1"/>
    </row>
    <row r="907" spans="10:10" ht="15" thickBot="1" x14ac:dyDescent="0.35">
      <c r="J907" s="1"/>
    </row>
    <row r="908" spans="10:10" ht="15" thickBot="1" x14ac:dyDescent="0.35">
      <c r="J908" s="1"/>
    </row>
    <row r="909" spans="10:10" ht="15" thickBot="1" x14ac:dyDescent="0.35">
      <c r="J909" s="1"/>
    </row>
    <row r="910" spans="10:10" ht="15" thickBot="1" x14ac:dyDescent="0.35">
      <c r="J910" s="1"/>
    </row>
    <row r="911" spans="10:10" ht="15" thickBot="1" x14ac:dyDescent="0.35">
      <c r="J911" s="1"/>
    </row>
    <row r="912" spans="10:10" ht="15" thickBot="1" x14ac:dyDescent="0.35">
      <c r="J912" s="1"/>
    </row>
    <row r="913" spans="10:10" ht="15" thickBot="1" x14ac:dyDescent="0.35">
      <c r="J913" s="1"/>
    </row>
    <row r="914" spans="10:10" ht="15" thickBot="1" x14ac:dyDescent="0.35">
      <c r="J914" s="1"/>
    </row>
    <row r="915" spans="10:10" ht="15" thickBot="1" x14ac:dyDescent="0.35">
      <c r="J915" s="1"/>
    </row>
    <row r="916" spans="10:10" ht="15" thickBot="1" x14ac:dyDescent="0.35">
      <c r="J916" s="1"/>
    </row>
    <row r="917" spans="10:10" ht="15" thickBot="1" x14ac:dyDescent="0.35">
      <c r="J917" s="1"/>
    </row>
    <row r="918" spans="10:10" ht="15" thickBot="1" x14ac:dyDescent="0.35">
      <c r="J918" s="1"/>
    </row>
    <row r="919" spans="10:10" ht="15" thickBot="1" x14ac:dyDescent="0.35">
      <c r="J919" s="1"/>
    </row>
    <row r="920" spans="10:10" ht="15" thickBot="1" x14ac:dyDescent="0.35">
      <c r="J920" s="1"/>
    </row>
    <row r="921" spans="10:10" ht="15" thickBot="1" x14ac:dyDescent="0.35">
      <c r="J921" s="1"/>
    </row>
    <row r="922" spans="10:10" ht="15" thickBot="1" x14ac:dyDescent="0.35">
      <c r="J922" s="1"/>
    </row>
    <row r="923" spans="10:10" ht="15" thickBot="1" x14ac:dyDescent="0.35">
      <c r="J923" s="1"/>
    </row>
    <row r="924" spans="10:10" ht="15" thickBot="1" x14ac:dyDescent="0.35">
      <c r="J924" s="1"/>
    </row>
    <row r="925" spans="10:10" ht="15" thickBot="1" x14ac:dyDescent="0.35">
      <c r="J925" s="1"/>
    </row>
    <row r="926" spans="10:10" ht="15" thickBot="1" x14ac:dyDescent="0.35">
      <c r="J926" s="1"/>
    </row>
    <row r="927" spans="10:10" ht="15" thickBot="1" x14ac:dyDescent="0.35">
      <c r="J927" s="1"/>
    </row>
    <row r="928" spans="10:10" ht="15" thickBot="1" x14ac:dyDescent="0.35">
      <c r="J928" s="1"/>
    </row>
    <row r="929" spans="10:10" ht="15" thickBot="1" x14ac:dyDescent="0.35">
      <c r="J929" s="1"/>
    </row>
    <row r="930" spans="10:10" ht="15" thickBot="1" x14ac:dyDescent="0.35">
      <c r="J930" s="1"/>
    </row>
    <row r="931" spans="10:10" ht="15" thickBot="1" x14ac:dyDescent="0.35">
      <c r="J931" s="1"/>
    </row>
    <row r="932" spans="10:10" ht="15" thickBot="1" x14ac:dyDescent="0.35">
      <c r="J932" s="1"/>
    </row>
    <row r="933" spans="10:10" ht="15" thickBot="1" x14ac:dyDescent="0.35">
      <c r="J933" s="1"/>
    </row>
    <row r="934" spans="10:10" ht="15" thickBot="1" x14ac:dyDescent="0.35">
      <c r="J934" s="1"/>
    </row>
    <row r="935" spans="10:10" ht="15" thickBot="1" x14ac:dyDescent="0.35">
      <c r="J935" s="1"/>
    </row>
    <row r="936" spans="10:10" ht="15" thickBot="1" x14ac:dyDescent="0.35">
      <c r="J936" s="1"/>
    </row>
    <row r="937" spans="10:10" ht="15" thickBot="1" x14ac:dyDescent="0.35">
      <c r="J937" s="1"/>
    </row>
    <row r="938" spans="10:10" ht="15" thickBot="1" x14ac:dyDescent="0.35">
      <c r="J938" s="1"/>
    </row>
    <row r="939" spans="10:10" ht="15" thickBot="1" x14ac:dyDescent="0.35">
      <c r="J939" s="1"/>
    </row>
    <row r="940" spans="10:10" ht="15" thickBot="1" x14ac:dyDescent="0.35">
      <c r="J940" s="1"/>
    </row>
    <row r="941" spans="10:10" ht="15" thickBot="1" x14ac:dyDescent="0.35">
      <c r="J941" s="1"/>
    </row>
    <row r="942" spans="10:10" ht="15" thickBot="1" x14ac:dyDescent="0.35">
      <c r="J942" s="1"/>
    </row>
    <row r="943" spans="10:10" ht="15" thickBot="1" x14ac:dyDescent="0.35">
      <c r="J943" s="1"/>
    </row>
    <row r="944" spans="10:10" ht="15" thickBot="1" x14ac:dyDescent="0.35">
      <c r="J944" s="1"/>
    </row>
    <row r="945" spans="10:10" ht="15" thickBot="1" x14ac:dyDescent="0.35">
      <c r="J945" s="1"/>
    </row>
    <row r="946" spans="10:10" ht="15" thickBot="1" x14ac:dyDescent="0.35">
      <c r="J946" s="1"/>
    </row>
    <row r="947" spans="10:10" ht="15" thickBot="1" x14ac:dyDescent="0.35">
      <c r="J947" s="1"/>
    </row>
    <row r="948" spans="10:10" ht="15" thickBot="1" x14ac:dyDescent="0.35">
      <c r="J948" s="1"/>
    </row>
    <row r="949" spans="10:10" ht="15" thickBot="1" x14ac:dyDescent="0.35">
      <c r="J949" s="1"/>
    </row>
    <row r="950" spans="10:10" ht="15" thickBot="1" x14ac:dyDescent="0.35">
      <c r="J950" s="1"/>
    </row>
    <row r="951" spans="10:10" ht="15" thickBot="1" x14ac:dyDescent="0.35">
      <c r="J951" s="1"/>
    </row>
    <row r="952" spans="10:10" ht="15" thickBot="1" x14ac:dyDescent="0.35">
      <c r="J952" s="1"/>
    </row>
    <row r="953" spans="10:10" ht="15" thickBot="1" x14ac:dyDescent="0.35">
      <c r="J953" s="1"/>
    </row>
    <row r="954" spans="10:10" ht="15" thickBot="1" x14ac:dyDescent="0.35">
      <c r="J954" s="1"/>
    </row>
    <row r="955" spans="10:10" ht="15" thickBot="1" x14ac:dyDescent="0.35">
      <c r="J955" s="1"/>
    </row>
    <row r="956" spans="10:10" ht="15" thickBot="1" x14ac:dyDescent="0.35">
      <c r="J956" s="1"/>
    </row>
    <row r="957" spans="10:10" ht="15" thickBot="1" x14ac:dyDescent="0.35">
      <c r="J957" s="1"/>
    </row>
    <row r="958" spans="10:10" ht="15" thickBot="1" x14ac:dyDescent="0.35">
      <c r="J958" s="1"/>
    </row>
    <row r="959" spans="10:10" ht="15" thickBot="1" x14ac:dyDescent="0.35">
      <c r="J959" s="1"/>
    </row>
    <row r="960" spans="10:10" ht="15" thickBot="1" x14ac:dyDescent="0.35">
      <c r="J960" s="1"/>
    </row>
    <row r="961" spans="10:10" ht="15" thickBot="1" x14ac:dyDescent="0.35">
      <c r="J961" s="1"/>
    </row>
    <row r="962" spans="10:10" ht="15" thickBot="1" x14ac:dyDescent="0.35">
      <c r="J962" s="1"/>
    </row>
    <row r="963" spans="10:10" ht="15" thickBot="1" x14ac:dyDescent="0.35">
      <c r="J963" s="1"/>
    </row>
    <row r="964" spans="10:10" ht="15" thickBot="1" x14ac:dyDescent="0.35">
      <c r="J964" s="1"/>
    </row>
    <row r="965" spans="10:10" ht="15" thickBot="1" x14ac:dyDescent="0.35">
      <c r="J965" s="1"/>
    </row>
    <row r="966" spans="10:10" ht="15" thickBot="1" x14ac:dyDescent="0.35">
      <c r="J966" s="1"/>
    </row>
    <row r="967" spans="10:10" ht="15" thickBot="1" x14ac:dyDescent="0.35">
      <c r="J967" s="1"/>
    </row>
    <row r="968" spans="10:10" ht="15" thickBot="1" x14ac:dyDescent="0.35">
      <c r="J968" s="1"/>
    </row>
    <row r="969" spans="10:10" ht="15" thickBot="1" x14ac:dyDescent="0.35">
      <c r="J969" s="1"/>
    </row>
    <row r="970" spans="10:10" ht="15" thickBot="1" x14ac:dyDescent="0.35">
      <c r="J970" s="1"/>
    </row>
    <row r="971" spans="10:10" ht="15" thickBot="1" x14ac:dyDescent="0.35">
      <c r="J971" s="1"/>
    </row>
    <row r="972" spans="10:10" ht="15" thickBot="1" x14ac:dyDescent="0.35">
      <c r="J972" s="1"/>
    </row>
    <row r="973" spans="10:10" ht="15" thickBot="1" x14ac:dyDescent="0.35">
      <c r="J973" s="1"/>
    </row>
    <row r="974" spans="10:10" ht="15" thickBot="1" x14ac:dyDescent="0.35">
      <c r="J974" s="1"/>
    </row>
    <row r="975" spans="10:10" ht="15" thickBot="1" x14ac:dyDescent="0.35">
      <c r="J975" s="1"/>
    </row>
    <row r="976" spans="10:10" ht="15" thickBot="1" x14ac:dyDescent="0.35">
      <c r="J976" s="1"/>
    </row>
    <row r="977" spans="10:10" ht="15" thickBot="1" x14ac:dyDescent="0.35">
      <c r="J977" s="1"/>
    </row>
    <row r="978" spans="10:10" ht="15" thickBot="1" x14ac:dyDescent="0.35">
      <c r="J978" s="1"/>
    </row>
    <row r="979" spans="10:10" ht="15" thickBot="1" x14ac:dyDescent="0.35">
      <c r="J979" s="1"/>
    </row>
    <row r="980" spans="10:10" ht="15" thickBot="1" x14ac:dyDescent="0.35">
      <c r="J980" s="1"/>
    </row>
    <row r="981" spans="10:10" ht="15" thickBot="1" x14ac:dyDescent="0.35">
      <c r="J981" s="1"/>
    </row>
    <row r="982" spans="10:10" ht="15" thickBot="1" x14ac:dyDescent="0.35">
      <c r="J982" s="1"/>
    </row>
    <row r="983" spans="10:10" ht="15" thickBot="1" x14ac:dyDescent="0.35">
      <c r="J983" s="1"/>
    </row>
    <row r="984" spans="10:10" ht="15" thickBot="1" x14ac:dyDescent="0.35">
      <c r="J984" s="1"/>
    </row>
    <row r="985" spans="10:10" ht="15" thickBot="1" x14ac:dyDescent="0.35">
      <c r="J985" s="1"/>
    </row>
    <row r="986" spans="10:10" ht="15" thickBot="1" x14ac:dyDescent="0.35">
      <c r="J986" s="1"/>
    </row>
    <row r="987" spans="10:10" ht="15" thickBot="1" x14ac:dyDescent="0.35">
      <c r="J987" s="1"/>
    </row>
    <row r="988" spans="10:10" ht="15" thickBot="1" x14ac:dyDescent="0.35">
      <c r="J988" s="1"/>
    </row>
    <row r="989" spans="10:10" ht="15" thickBot="1" x14ac:dyDescent="0.35">
      <c r="J989" s="1"/>
    </row>
    <row r="990" spans="10:10" ht="15" thickBot="1" x14ac:dyDescent="0.35">
      <c r="J990" s="1"/>
    </row>
    <row r="991" spans="10:10" ht="15" thickBot="1" x14ac:dyDescent="0.35">
      <c r="J991" s="1"/>
    </row>
    <row r="992" spans="10:10" ht="15" thickBot="1" x14ac:dyDescent="0.35">
      <c r="J992" s="1"/>
    </row>
    <row r="993" spans="10:10" ht="15" thickBot="1" x14ac:dyDescent="0.35">
      <c r="J993" s="1"/>
    </row>
    <row r="994" spans="10:10" ht="15" thickBot="1" x14ac:dyDescent="0.35">
      <c r="J994" s="1"/>
    </row>
    <row r="995" spans="10:10" ht="15" thickBot="1" x14ac:dyDescent="0.35">
      <c r="J995" s="1"/>
    </row>
    <row r="996" spans="10:10" ht="15" thickBot="1" x14ac:dyDescent="0.35">
      <c r="J996" s="1"/>
    </row>
    <row r="997" spans="10:10" ht="15" thickBot="1" x14ac:dyDescent="0.35">
      <c r="J997" s="1"/>
    </row>
    <row r="998" spans="10:10" ht="15" thickBot="1" x14ac:dyDescent="0.35">
      <c r="J998" s="1"/>
    </row>
    <row r="999" spans="10:10" ht="15" thickBot="1" x14ac:dyDescent="0.35">
      <c r="J999" s="1"/>
    </row>
    <row r="1000" spans="10:10" ht="15" thickBot="1" x14ac:dyDescent="0.35">
      <c r="J1000" s="1"/>
    </row>
  </sheetData>
  <mergeCells count="15">
    <mergeCell ref="L17:Q17"/>
    <mergeCell ref="L18:P18"/>
    <mergeCell ref="L20:P20"/>
    <mergeCell ref="L21:P21"/>
    <mergeCell ref="L19:P19"/>
    <mergeCell ref="L12:P12"/>
    <mergeCell ref="L13:P13"/>
    <mergeCell ref="L14:P14"/>
    <mergeCell ref="L3:Q3"/>
    <mergeCell ref="L4:P4"/>
    <mergeCell ref="L5:P5"/>
    <mergeCell ref="L6:P6"/>
    <mergeCell ref="L7:P7"/>
    <mergeCell ref="L10:Q10"/>
    <mergeCell ref="L11:P11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2C4A-22A6-4418-9BC6-325F02FFCC2C}">
  <dimension ref="A1:Z1000"/>
  <sheetViews>
    <sheetView topLeftCell="F1" zoomScale="88" zoomScaleNormal="100" workbookViewId="0">
      <selection activeCell="W1" activeCellId="4" sqref="E1:E1048576 U1 U1:U1048576 V1:V1048576 W1:W1048576"/>
    </sheetView>
  </sheetViews>
  <sheetFormatPr defaultRowHeight="14.4" x14ac:dyDescent="0.3"/>
  <cols>
    <col min="1" max="1" width="22.44140625" customWidth="1"/>
    <col min="2" max="2" width="29.109375" customWidth="1"/>
    <col min="3" max="3" width="15.77734375" customWidth="1"/>
    <col min="4" max="4" width="15.33203125" customWidth="1"/>
    <col min="5" max="5" width="18.109375" customWidth="1"/>
    <col min="6" max="6" width="16.44140625" customWidth="1"/>
    <col min="7" max="7" width="20" style="38" customWidth="1"/>
    <col min="8" max="8" width="14.77734375" customWidth="1"/>
    <col min="9" max="9" width="14.109375" customWidth="1"/>
    <col min="10" max="10" width="14.44140625" customWidth="1"/>
  </cols>
  <sheetData>
    <row r="1" spans="1:26" ht="29.4" thickBot="1" x14ac:dyDescent="0.35">
      <c r="A1" s="39" t="s">
        <v>0</v>
      </c>
      <c r="B1" s="15" t="s">
        <v>1</v>
      </c>
      <c r="C1" s="15" t="s">
        <v>2</v>
      </c>
      <c r="D1" s="41" t="s">
        <v>3</v>
      </c>
      <c r="E1" s="41"/>
      <c r="F1" s="17" t="s">
        <v>274</v>
      </c>
      <c r="G1" s="16" t="s">
        <v>267</v>
      </c>
      <c r="H1" s="17" t="s">
        <v>6</v>
      </c>
      <c r="I1" s="17" t="s">
        <v>7</v>
      </c>
      <c r="J1" s="17" t="s">
        <v>8</v>
      </c>
      <c r="K1" s="24"/>
      <c r="L1" s="11"/>
      <c r="M1" s="11"/>
      <c r="N1" s="11"/>
      <c r="O1" s="11"/>
      <c r="P1" s="7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40" t="s">
        <v>16</v>
      </c>
      <c r="B2" s="19" t="s">
        <v>36</v>
      </c>
      <c r="C2" s="19" t="s">
        <v>246</v>
      </c>
      <c r="D2" s="19">
        <v>597.54999999999995</v>
      </c>
      <c r="E2" s="19"/>
      <c r="F2" s="18">
        <v>-8.4</v>
      </c>
      <c r="G2" s="20">
        <v>3.5499999999999997E-2</v>
      </c>
      <c r="H2" s="18"/>
      <c r="I2" s="18"/>
      <c r="J2" s="18"/>
      <c r="K2" s="24"/>
      <c r="L2" s="11"/>
      <c r="M2" s="11"/>
      <c r="N2" s="11"/>
      <c r="O2" s="11"/>
      <c r="P2" s="7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thickBot="1" x14ac:dyDescent="0.35">
      <c r="A3" s="40" t="s">
        <v>16</v>
      </c>
      <c r="B3" s="19" t="s">
        <v>59</v>
      </c>
      <c r="C3" s="19" t="s">
        <v>247</v>
      </c>
      <c r="D3" s="19">
        <v>622.75</v>
      </c>
      <c r="E3" s="19"/>
      <c r="F3" s="18">
        <f>D3-D2</f>
        <v>25.200000000000045</v>
      </c>
      <c r="G3" s="20">
        <v>3.6400000000000002E-2</v>
      </c>
      <c r="H3" s="18">
        <f t="shared" ref="H3:H13" si="0">(D3-D2)/D2*100</f>
        <v>4.2172203162915318</v>
      </c>
      <c r="I3" s="18">
        <f t="shared" ref="I3:I13" si="1">H3-G3</f>
        <v>4.1808203162915314</v>
      </c>
      <c r="J3" s="18">
        <f t="shared" ref="J3:J13" si="2">I3/$Q$14</f>
        <v>0.86108382927760008</v>
      </c>
      <c r="K3" s="24"/>
      <c r="L3" s="70" t="s">
        <v>9</v>
      </c>
      <c r="M3" s="71"/>
      <c r="N3" s="71"/>
      <c r="O3" s="71"/>
      <c r="P3" s="71"/>
      <c r="Q3" s="72"/>
      <c r="R3" s="1"/>
      <c r="S3" s="1"/>
      <c r="T3" s="1"/>
      <c r="U3" s="1"/>
      <c r="V3" s="1"/>
      <c r="W3" s="1"/>
      <c r="X3" s="1"/>
      <c r="Y3" s="1"/>
      <c r="Z3" s="1"/>
    </row>
    <row r="4" spans="1:26" ht="15" thickBot="1" x14ac:dyDescent="0.35">
      <c r="A4" s="40" t="s">
        <v>16</v>
      </c>
      <c r="B4" s="19" t="s">
        <v>77</v>
      </c>
      <c r="C4" s="19" t="s">
        <v>248</v>
      </c>
      <c r="D4" s="19">
        <v>571.75</v>
      </c>
      <c r="E4" s="19"/>
      <c r="F4" s="18">
        <f t="shared" ref="F4:F13" si="3">D4-D3</f>
        <v>-51</v>
      </c>
      <c r="G4" s="20">
        <v>3.7599999999999995E-2</v>
      </c>
      <c r="H4" s="18">
        <f t="shared" si="0"/>
        <v>-8.189482135688479</v>
      </c>
      <c r="I4" s="18">
        <f t="shared" si="1"/>
        <v>-8.2270821356884785</v>
      </c>
      <c r="J4" s="18">
        <f t="shared" si="2"/>
        <v>-1.6944539236892631</v>
      </c>
      <c r="K4" s="24"/>
      <c r="L4" s="73" t="s">
        <v>10</v>
      </c>
      <c r="M4" s="74"/>
      <c r="N4" s="74"/>
      <c r="O4" s="74"/>
      <c r="P4" s="75"/>
      <c r="Q4" s="3">
        <v>0.33579999999999999</v>
      </c>
      <c r="R4" s="1"/>
      <c r="S4" s="1"/>
      <c r="T4" s="1"/>
      <c r="U4" s="1"/>
      <c r="V4" s="1"/>
      <c r="W4" s="1"/>
      <c r="X4" s="1"/>
      <c r="Y4" s="1"/>
      <c r="Z4" s="1"/>
    </row>
    <row r="5" spans="1:26" ht="15" thickBot="1" x14ac:dyDescent="0.35">
      <c r="A5" s="40" t="s">
        <v>16</v>
      </c>
      <c r="B5" s="36">
        <v>44620</v>
      </c>
      <c r="C5" s="19" t="s">
        <v>249</v>
      </c>
      <c r="D5" s="19">
        <v>543.9</v>
      </c>
      <c r="E5" s="19"/>
      <c r="F5" s="18">
        <f t="shared" si="3"/>
        <v>-27.850000000000023</v>
      </c>
      <c r="G5" s="20">
        <v>3.73E-2</v>
      </c>
      <c r="H5" s="18">
        <f t="shared" si="0"/>
        <v>-4.8710100568430299</v>
      </c>
      <c r="I5" s="18">
        <f t="shared" si="1"/>
        <v>-4.90831005684303</v>
      </c>
      <c r="J5" s="18">
        <f t="shared" si="2"/>
        <v>-1.0109179776415527</v>
      </c>
      <c r="K5" s="24"/>
      <c r="L5" s="73" t="s">
        <v>11</v>
      </c>
      <c r="M5" s="74"/>
      <c r="N5" s="74"/>
      <c r="O5" s="74"/>
      <c r="P5" s="75"/>
      <c r="Q5" s="3">
        <v>14.567500000000001</v>
      </c>
      <c r="R5" s="1"/>
      <c r="S5" s="1"/>
      <c r="T5" s="1"/>
      <c r="U5" s="1"/>
      <c r="V5" s="1"/>
      <c r="W5" s="1"/>
      <c r="X5" s="1"/>
      <c r="Y5" s="1"/>
      <c r="Z5" s="1"/>
    </row>
    <row r="6" spans="1:26" ht="15" thickBot="1" x14ac:dyDescent="0.35">
      <c r="A6" s="40" t="s">
        <v>16</v>
      </c>
      <c r="B6" s="36">
        <v>44651</v>
      </c>
      <c r="C6" s="19" t="s">
        <v>249</v>
      </c>
      <c r="D6" s="19">
        <v>598.85</v>
      </c>
      <c r="E6" s="19"/>
      <c r="F6" s="18">
        <f t="shared" si="3"/>
        <v>54.950000000000045</v>
      </c>
      <c r="G6" s="20">
        <v>3.8300000000000001E-2</v>
      </c>
      <c r="H6" s="18">
        <f t="shared" si="0"/>
        <v>10.102960102960113</v>
      </c>
      <c r="I6" s="18">
        <f t="shared" si="1"/>
        <v>10.064660102960113</v>
      </c>
      <c r="J6" s="18">
        <f t="shared" si="2"/>
        <v>2.0729223946944813</v>
      </c>
      <c r="K6" s="24"/>
      <c r="L6" s="73" t="s">
        <v>12</v>
      </c>
      <c r="M6" s="74"/>
      <c r="N6" s="74"/>
      <c r="O6" s="74"/>
      <c r="P6" s="75"/>
      <c r="Q6" s="3">
        <v>-29.726900000000001</v>
      </c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40" t="s">
        <v>16</v>
      </c>
      <c r="B7" s="19" t="s">
        <v>127</v>
      </c>
      <c r="C7" s="19" t="s">
        <v>251</v>
      </c>
      <c r="D7" s="19">
        <v>626.20000000000005</v>
      </c>
      <c r="E7" s="19"/>
      <c r="F7" s="18">
        <f t="shared" si="3"/>
        <v>27.350000000000023</v>
      </c>
      <c r="G7" s="20">
        <v>4.0300000000000002E-2</v>
      </c>
      <c r="H7" s="18">
        <f t="shared" si="0"/>
        <v>4.5670869165901342</v>
      </c>
      <c r="I7" s="18">
        <f t="shared" si="1"/>
        <v>4.526786916590134</v>
      </c>
      <c r="J7" s="18">
        <f t="shared" si="2"/>
        <v>0.93233928214325257</v>
      </c>
      <c r="K7" s="24"/>
      <c r="L7" s="73" t="s">
        <v>13</v>
      </c>
      <c r="M7" s="74"/>
      <c r="N7" s="74"/>
      <c r="O7" s="74"/>
      <c r="P7" s="75"/>
      <c r="Q7" s="3">
        <v>4.8552999999999997</v>
      </c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40" t="s">
        <v>16</v>
      </c>
      <c r="B8" s="19" t="s">
        <v>147</v>
      </c>
      <c r="C8" s="19" t="s">
        <v>252</v>
      </c>
      <c r="D8" s="19">
        <v>572.25</v>
      </c>
      <c r="E8" s="19"/>
      <c r="F8" s="18">
        <f t="shared" si="3"/>
        <v>-53.950000000000045</v>
      </c>
      <c r="G8" s="20">
        <v>4.9100000000000005E-2</v>
      </c>
      <c r="H8" s="18">
        <f t="shared" si="0"/>
        <v>-8.6154583200255566</v>
      </c>
      <c r="I8" s="18">
        <f t="shared" si="1"/>
        <v>-8.6645583200255558</v>
      </c>
      <c r="J8" s="18">
        <f t="shared" si="2"/>
        <v>-1.7845567359433108</v>
      </c>
      <c r="K8" s="2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40" t="s">
        <v>16</v>
      </c>
      <c r="B9" s="19" t="s">
        <v>168</v>
      </c>
      <c r="C9" s="19" t="s">
        <v>252</v>
      </c>
      <c r="D9" s="19">
        <v>554.79999999999995</v>
      </c>
      <c r="E9" s="19"/>
      <c r="F9" s="18">
        <f t="shared" si="3"/>
        <v>-17.450000000000045</v>
      </c>
      <c r="G9" s="20">
        <v>5.1399999999999994E-2</v>
      </c>
      <c r="H9" s="18">
        <f t="shared" si="0"/>
        <v>-3.0493665356050759</v>
      </c>
      <c r="I9" s="18">
        <f t="shared" si="1"/>
        <v>-3.100766535605076</v>
      </c>
      <c r="J9" s="18">
        <f t="shared" si="2"/>
        <v>-0.63863541606184504</v>
      </c>
      <c r="K9" s="24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40" t="s">
        <v>16</v>
      </c>
      <c r="B10" s="19" t="s">
        <v>188</v>
      </c>
      <c r="C10" s="19" t="s">
        <v>254</v>
      </c>
      <c r="D10" s="19">
        <v>571</v>
      </c>
      <c r="E10" s="19"/>
      <c r="F10" s="18">
        <f t="shared" si="3"/>
        <v>16.200000000000045</v>
      </c>
      <c r="G10" s="20">
        <v>5.5999999999999994E-2</v>
      </c>
      <c r="H10" s="18">
        <f t="shared" si="0"/>
        <v>2.9199711607786676</v>
      </c>
      <c r="I10" s="18">
        <f t="shared" si="1"/>
        <v>2.8639711607786675</v>
      </c>
      <c r="J10" s="18">
        <f t="shared" si="2"/>
        <v>0.58986492302816873</v>
      </c>
      <c r="K10" s="24"/>
      <c r="L10" s="70" t="s">
        <v>14</v>
      </c>
      <c r="M10" s="71"/>
      <c r="N10" s="71"/>
      <c r="O10" s="71"/>
      <c r="P10" s="71"/>
      <c r="Q10" s="72"/>
      <c r="R10" s="1"/>
      <c r="S10" s="1"/>
      <c r="T10" s="1"/>
      <c r="U10" s="1"/>
      <c r="V10" s="1"/>
      <c r="W10" s="1"/>
      <c r="X10" s="1"/>
      <c r="Y10" s="1"/>
      <c r="Z10" s="1"/>
    </row>
    <row r="11" spans="1:26" ht="15" thickBot="1" x14ac:dyDescent="0.35">
      <c r="A11" s="40" t="s">
        <v>16</v>
      </c>
      <c r="B11" s="19" t="s">
        <v>207</v>
      </c>
      <c r="C11" s="19" t="s">
        <v>255</v>
      </c>
      <c r="D11" s="19">
        <v>596.1</v>
      </c>
      <c r="E11" s="19"/>
      <c r="F11" s="18">
        <f t="shared" si="3"/>
        <v>25.100000000000023</v>
      </c>
      <c r="G11" s="20">
        <v>5.5899999999999998E-2</v>
      </c>
      <c r="H11" s="18">
        <f t="shared" si="0"/>
        <v>4.3957968476357312</v>
      </c>
      <c r="I11" s="18">
        <f t="shared" si="1"/>
        <v>4.3398968476357309</v>
      </c>
      <c r="J11" s="18">
        <f t="shared" si="2"/>
        <v>0.89384731069876855</v>
      </c>
      <c r="K11" s="24"/>
      <c r="L11" s="73" t="s">
        <v>10</v>
      </c>
      <c r="M11" s="74"/>
      <c r="N11" s="74"/>
      <c r="O11" s="74"/>
      <c r="P11" s="75"/>
      <c r="Q11" s="3">
        <v>0.31940000000000002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35">
      <c r="A12" s="40" t="s">
        <v>16</v>
      </c>
      <c r="B12" s="36">
        <v>44834</v>
      </c>
      <c r="C12" s="19" t="s">
        <v>275</v>
      </c>
      <c r="D12" s="19">
        <v>556.4</v>
      </c>
      <c r="E12" s="19"/>
      <c r="F12" s="18">
        <f t="shared" si="3"/>
        <v>-39.700000000000045</v>
      </c>
      <c r="G12" s="20">
        <v>6.0899999999999996E-2</v>
      </c>
      <c r="H12" s="18">
        <f t="shared" si="0"/>
        <v>-6.6599563831571968</v>
      </c>
      <c r="I12" s="18">
        <f t="shared" si="1"/>
        <v>-6.720856383157197</v>
      </c>
      <c r="J12" s="18">
        <f t="shared" si="2"/>
        <v>-1.384230919440034</v>
      </c>
      <c r="K12" s="24"/>
      <c r="L12" s="73" t="s">
        <v>11</v>
      </c>
      <c r="M12" s="74"/>
      <c r="N12" s="74"/>
      <c r="O12" s="74"/>
      <c r="P12" s="75"/>
      <c r="Q12" s="3">
        <v>14.549899999999999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35">
      <c r="A13" s="40" t="s">
        <v>16</v>
      </c>
      <c r="B13" s="19" t="s">
        <v>242</v>
      </c>
      <c r="C13" s="19" t="s">
        <v>257</v>
      </c>
      <c r="D13" s="19">
        <v>632.54999999999995</v>
      </c>
      <c r="E13" s="19"/>
      <c r="F13" s="18">
        <f t="shared" si="3"/>
        <v>76.149999999999977</v>
      </c>
      <c r="G13" s="20">
        <v>6.4399999999999999E-2</v>
      </c>
      <c r="H13" s="18">
        <f t="shared" si="0"/>
        <v>13.686196980589502</v>
      </c>
      <c r="I13" s="18">
        <f t="shared" si="1"/>
        <v>13.621796980589503</v>
      </c>
      <c r="J13" s="18">
        <f t="shared" si="2"/>
        <v>2.8055520731138146</v>
      </c>
      <c r="K13" s="37"/>
      <c r="L13" s="73" t="s">
        <v>12</v>
      </c>
      <c r="M13" s="74"/>
      <c r="N13" s="74"/>
      <c r="O13" s="74"/>
      <c r="P13" s="75"/>
      <c r="Q13" s="3">
        <v>-29.744399999999999</v>
      </c>
      <c r="R13" s="8"/>
      <c r="S13" s="8"/>
      <c r="T13" s="8"/>
      <c r="U13" s="8"/>
      <c r="V13" s="8"/>
      <c r="W13" s="8"/>
      <c r="X13" s="8"/>
      <c r="Y13" s="8"/>
      <c r="Z13" s="8"/>
    </row>
    <row r="14" spans="1:26" ht="15" thickBot="1" x14ac:dyDescent="0.35">
      <c r="A14" s="1"/>
      <c r="B14" s="9"/>
      <c r="C14" s="9"/>
      <c r="D14" s="9"/>
      <c r="E14" s="9"/>
      <c r="F14" s="9"/>
      <c r="H14" s="9"/>
      <c r="I14" s="9"/>
      <c r="J14" s="9"/>
      <c r="K14" s="23"/>
      <c r="L14" s="73" t="s">
        <v>13</v>
      </c>
      <c r="M14" s="74"/>
      <c r="N14" s="74"/>
      <c r="O14" s="74"/>
      <c r="P14" s="75"/>
      <c r="Q14" s="3">
        <v>4.8552999999999997</v>
      </c>
      <c r="R14" s="1"/>
      <c r="S14" s="1"/>
      <c r="T14" s="1"/>
      <c r="U14" s="1"/>
      <c r="V14" s="6"/>
      <c r="W14" s="6"/>
      <c r="X14" s="1"/>
      <c r="Y14" s="1"/>
      <c r="Z14" s="1"/>
    </row>
    <row r="15" spans="1:26" ht="15" thickBot="1" x14ac:dyDescent="0.35">
      <c r="A15" s="1"/>
      <c r="B15" s="1"/>
      <c r="C15" s="1"/>
      <c r="D15" s="1"/>
      <c r="E15" s="1"/>
      <c r="F15" s="1"/>
      <c r="H15" s="1"/>
      <c r="I15" s="1"/>
      <c r="J15" s="1"/>
      <c r="K15" s="23"/>
      <c r="L15" s="1"/>
      <c r="M15" s="1"/>
      <c r="N15" s="1"/>
      <c r="O15" s="1"/>
      <c r="P15" s="1"/>
      <c r="Q15" s="1"/>
      <c r="R15" s="1"/>
      <c r="S15" s="1"/>
      <c r="T15" s="1"/>
      <c r="U15" s="1"/>
      <c r="V15" s="6"/>
      <c r="W15" s="6"/>
      <c r="X15" s="1"/>
      <c r="Y15" s="1"/>
      <c r="Z15" s="1"/>
    </row>
    <row r="16" spans="1:26" ht="15" thickBot="1" x14ac:dyDescent="0.35">
      <c r="A16" s="1"/>
      <c r="B16" s="1"/>
      <c r="C16" s="1"/>
      <c r="D16" s="1"/>
      <c r="E16" s="1"/>
      <c r="F16" s="1"/>
      <c r="H16" s="1"/>
      <c r="I16" s="1"/>
      <c r="J16" s="1"/>
      <c r="K16" s="23"/>
      <c r="L16" s="2"/>
      <c r="M16" s="2"/>
      <c r="N16" s="2"/>
      <c r="O16" s="2"/>
      <c r="P16" s="2"/>
      <c r="Q16" s="2"/>
      <c r="R16" s="1"/>
      <c r="S16" s="1"/>
      <c r="T16" s="1"/>
      <c r="U16" s="1"/>
      <c r="V16" s="6"/>
      <c r="W16" s="6"/>
      <c r="X16" s="1"/>
      <c r="Y16" s="1"/>
      <c r="Z16" s="1"/>
    </row>
    <row r="17" spans="1:26" ht="27.6" customHeight="1" thickBot="1" x14ac:dyDescent="0.35">
      <c r="A17" s="1"/>
      <c r="B17" s="1"/>
      <c r="C17" s="1"/>
      <c r="D17" s="1"/>
      <c r="E17" s="1"/>
      <c r="F17" s="1"/>
      <c r="H17" s="1"/>
      <c r="I17" s="1"/>
      <c r="J17" s="1"/>
      <c r="K17" s="23"/>
      <c r="L17" s="70" t="s">
        <v>15</v>
      </c>
      <c r="M17" s="71"/>
      <c r="N17" s="71"/>
      <c r="O17" s="71"/>
      <c r="P17" s="71"/>
      <c r="Q17" s="72"/>
      <c r="R17" s="1"/>
      <c r="S17" s="1"/>
      <c r="T17" s="1"/>
      <c r="U17" s="1"/>
      <c r="V17" s="6"/>
      <c r="W17" s="6"/>
      <c r="X17" s="1"/>
      <c r="Y17" s="1"/>
      <c r="Z17" s="1"/>
    </row>
    <row r="18" spans="1:26" ht="15" thickBot="1" x14ac:dyDescent="0.35">
      <c r="A18" s="1"/>
      <c r="B18" s="1"/>
      <c r="C18" s="1"/>
      <c r="D18" s="1"/>
      <c r="E18" s="1"/>
      <c r="F18" s="1"/>
      <c r="H18" s="1"/>
      <c r="I18" s="1"/>
      <c r="J18" s="1"/>
      <c r="K18" s="23"/>
      <c r="L18" s="73" t="s">
        <v>10</v>
      </c>
      <c r="M18" s="74"/>
      <c r="N18" s="74"/>
      <c r="O18" s="74"/>
      <c r="P18" s="75"/>
      <c r="Q18" s="3">
        <v>6.5799999999999997E-2</v>
      </c>
      <c r="R18" s="1"/>
      <c r="S18" s="1"/>
      <c r="T18" s="1"/>
      <c r="U18" s="1"/>
      <c r="V18" s="6"/>
      <c r="W18" s="6"/>
      <c r="X18" s="1"/>
      <c r="Y18" s="1"/>
      <c r="Z18" s="1"/>
    </row>
    <row r="19" spans="1:26" ht="15" thickBot="1" x14ac:dyDescent="0.35">
      <c r="A19" s="1"/>
      <c r="B19" s="1"/>
      <c r="C19" s="1"/>
      <c r="D19" s="1"/>
      <c r="E19" s="1"/>
      <c r="F19" s="1"/>
      <c r="H19" s="1"/>
      <c r="I19" s="1"/>
      <c r="J19" s="1"/>
      <c r="K19" s="23"/>
      <c r="L19" s="73" t="s">
        <v>11</v>
      </c>
      <c r="M19" s="74"/>
      <c r="N19" s="74"/>
      <c r="O19" s="74"/>
      <c r="P19" s="75"/>
      <c r="Q19" s="3">
        <v>2.9967000000000001</v>
      </c>
      <c r="R19" s="1"/>
      <c r="S19" s="1"/>
      <c r="T19" s="1"/>
      <c r="U19" s="1"/>
      <c r="V19" s="6"/>
      <c r="W19" s="6"/>
      <c r="X19" s="1"/>
      <c r="Y19" s="1"/>
      <c r="Z19" s="1"/>
    </row>
    <row r="20" spans="1:26" ht="15" thickBot="1" x14ac:dyDescent="0.35">
      <c r="A20" s="1"/>
      <c r="B20" s="1"/>
      <c r="C20" s="1"/>
      <c r="D20" s="1"/>
      <c r="E20" s="1"/>
      <c r="F20" s="1"/>
      <c r="H20" s="1"/>
      <c r="I20" s="1"/>
      <c r="J20" s="1"/>
      <c r="K20" s="23"/>
      <c r="L20" s="73" t="s">
        <v>12</v>
      </c>
      <c r="M20" s="74"/>
      <c r="N20" s="74"/>
      <c r="O20" s="74"/>
      <c r="P20" s="75"/>
      <c r="Q20" s="3">
        <v>-6.1261000000000001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" thickBot="1" x14ac:dyDescent="0.35">
      <c r="A21" s="1"/>
      <c r="B21" s="1"/>
      <c r="C21" s="1"/>
      <c r="D21" s="1"/>
      <c r="E21" s="1"/>
      <c r="F21" s="1"/>
      <c r="H21" s="1"/>
      <c r="I21" s="1"/>
      <c r="J21" s="1"/>
      <c r="K21" s="23"/>
      <c r="L21" s="73" t="s">
        <v>13</v>
      </c>
      <c r="M21" s="74"/>
      <c r="N21" s="74"/>
      <c r="O21" s="74"/>
      <c r="P21" s="75"/>
      <c r="Q21" s="3">
        <v>1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1"/>
      <c r="B22" s="1"/>
      <c r="C22" s="1"/>
      <c r="D22" s="1"/>
      <c r="E22" s="1"/>
      <c r="F22" s="1"/>
      <c r="H22" s="1"/>
      <c r="I22" s="1"/>
      <c r="J22" s="1"/>
      <c r="K22" s="23"/>
      <c r="L22" s="11"/>
      <c r="M22" s="11"/>
      <c r="N22" s="11"/>
      <c r="O22" s="11"/>
      <c r="P22" s="7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1"/>
      <c r="B23" s="1"/>
      <c r="C23" s="1"/>
      <c r="D23" s="1"/>
      <c r="E23" s="1"/>
      <c r="F23" s="1"/>
      <c r="H23" s="1"/>
      <c r="I23" s="1"/>
      <c r="J23" s="1"/>
      <c r="K23" s="1"/>
      <c r="L23" s="9"/>
      <c r="M23" s="9"/>
      <c r="N23" s="9"/>
      <c r="O23" s="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thickBot="1" x14ac:dyDescent="0.35">
      <c r="A24" s="1"/>
      <c r="B24" s="1"/>
      <c r="C24" s="1"/>
      <c r="D24" s="1"/>
      <c r="E24" s="1"/>
      <c r="F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thickBot="1" x14ac:dyDescent="0.35">
      <c r="A25" s="1"/>
      <c r="B25" s="1"/>
      <c r="C25" s="1"/>
      <c r="D25" s="1"/>
      <c r="E25" s="1"/>
      <c r="F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thickBot="1" x14ac:dyDescent="0.35">
      <c r="A26" s="1"/>
      <c r="B26" s="1"/>
      <c r="C26" s="1"/>
      <c r="D26" s="1"/>
      <c r="E26" s="1"/>
      <c r="F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thickBot="1" x14ac:dyDescent="0.35">
      <c r="A27" s="1"/>
      <c r="B27" s="1"/>
      <c r="C27" s="1"/>
      <c r="D27" s="1"/>
      <c r="E27" s="1"/>
      <c r="F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35">
      <c r="A28" s="1"/>
      <c r="B28" s="1"/>
      <c r="C28" s="1"/>
      <c r="D28" s="1"/>
      <c r="E28" s="1"/>
      <c r="F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35">
      <c r="A29" s="1"/>
      <c r="B29" s="1"/>
      <c r="C29" s="1"/>
      <c r="D29" s="1"/>
      <c r="E29" s="1"/>
      <c r="F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35">
      <c r="A30" s="1"/>
      <c r="B30" s="1"/>
      <c r="C30" s="1"/>
      <c r="D30" s="1"/>
      <c r="E30" s="1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35">
      <c r="A31" s="1"/>
      <c r="B31" s="1"/>
      <c r="C31" s="1"/>
      <c r="D31" s="1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35">
      <c r="A32" s="1"/>
      <c r="B32" s="1"/>
      <c r="C32" s="1"/>
      <c r="D32" s="1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35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35">
      <c r="A34" s="1"/>
      <c r="B34" s="1"/>
      <c r="C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1"/>
      <c r="B35" s="1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1"/>
      <c r="B36" s="1"/>
      <c r="C36" s="1"/>
      <c r="D36" s="1"/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35">
      <c r="A37" s="1"/>
      <c r="B37" s="1"/>
      <c r="C37" s="1"/>
      <c r="D37" s="1"/>
      <c r="E37" s="1"/>
      <c r="F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35">
      <c r="A38" s="1"/>
      <c r="B38" s="1"/>
      <c r="C38" s="1"/>
      <c r="D38" s="1"/>
      <c r="E38" s="1"/>
      <c r="F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35">
      <c r="A39" s="1"/>
      <c r="B39" s="1"/>
      <c r="C39" s="1"/>
      <c r="D39" s="1"/>
      <c r="E39" s="1"/>
      <c r="F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35">
      <c r="A40" s="1"/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35">
      <c r="A41" s="1"/>
      <c r="B41" s="1"/>
      <c r="C41" s="1"/>
      <c r="D41" s="1"/>
      <c r="E41" s="1"/>
      <c r="F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35">
      <c r="A42" s="1"/>
      <c r="B42" s="1"/>
      <c r="C42" s="1"/>
      <c r="D42" s="1"/>
      <c r="E42" s="1"/>
      <c r="F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35">
      <c r="A43" s="1"/>
      <c r="B43" s="1"/>
      <c r="C43" s="1"/>
      <c r="D43" s="1"/>
      <c r="E43" s="1"/>
      <c r="F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35">
      <c r="A44" s="1"/>
      <c r="B44" s="1"/>
      <c r="C44" s="1"/>
      <c r="D44" s="1"/>
      <c r="E44" s="1"/>
      <c r="F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35">
      <c r="A45" s="1"/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35">
      <c r="A46" s="1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35">
      <c r="A47" s="1"/>
      <c r="B47" s="1"/>
      <c r="C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1"/>
      <c r="B49" s="1"/>
      <c r="C49" s="1"/>
      <c r="D49" s="1"/>
      <c r="E49" s="1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35">
      <c r="A50" s="1"/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35">
      <c r="A51" s="1"/>
      <c r="B51" s="1"/>
      <c r="C51" s="1"/>
      <c r="D51" s="1"/>
      <c r="E51" s="1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35">
      <c r="A52" s="1"/>
      <c r="B52" s="1"/>
      <c r="C52" s="1"/>
      <c r="D52" s="1"/>
      <c r="E52" s="1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1"/>
      <c r="B53" s="1"/>
      <c r="C53" s="1"/>
      <c r="D53" s="1"/>
      <c r="E53" s="1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35">
      <c r="A54" s="1"/>
      <c r="B54" s="1"/>
      <c r="C54" s="1"/>
      <c r="D54" s="1"/>
      <c r="E54" s="1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35">
      <c r="A55" s="1"/>
      <c r="B55" s="1"/>
      <c r="C55" s="1"/>
      <c r="D55" s="1"/>
      <c r="E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35">
      <c r="A56" s="1"/>
      <c r="B56" s="1"/>
      <c r="C56" s="1"/>
      <c r="D56" s="1"/>
      <c r="E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35">
      <c r="A57" s="1"/>
      <c r="B57" s="1"/>
      <c r="C57" s="1"/>
      <c r="D57" s="1"/>
      <c r="E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35">
      <c r="A58" s="1"/>
      <c r="B58" s="1"/>
      <c r="C58" s="1"/>
      <c r="D58" s="1"/>
      <c r="E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35">
      <c r="A59" s="1"/>
      <c r="B59" s="1"/>
      <c r="C59" s="1"/>
      <c r="D59" s="1"/>
      <c r="E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35">
      <c r="A60" s="1"/>
      <c r="B60" s="1"/>
      <c r="C60" s="1"/>
      <c r="D60" s="1"/>
      <c r="E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1"/>
      <c r="B62" s="1"/>
      <c r="C62" s="1"/>
      <c r="D62" s="1"/>
      <c r="E62" s="1"/>
      <c r="F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35">
      <c r="A63" s="1"/>
      <c r="B63" s="1"/>
      <c r="C63" s="1"/>
      <c r="D63" s="1"/>
      <c r="E63" s="1"/>
      <c r="F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35">
      <c r="A64" s="1"/>
      <c r="B64" s="1"/>
      <c r="C64" s="1"/>
      <c r="D64" s="1"/>
      <c r="E64" s="1"/>
      <c r="F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1"/>
      <c r="B65" s="1"/>
      <c r="C65" s="1"/>
      <c r="D65" s="1"/>
      <c r="E65" s="1"/>
      <c r="F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1"/>
      <c r="B66" s="1"/>
      <c r="C66" s="1"/>
      <c r="D66" s="1"/>
      <c r="E66" s="1"/>
      <c r="F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1"/>
      <c r="B67" s="1"/>
      <c r="C67" s="1"/>
      <c r="D67" s="1"/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1"/>
      <c r="B68" s="1"/>
      <c r="C68" s="1"/>
      <c r="D68" s="1"/>
      <c r="E68" s="1"/>
      <c r="F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1"/>
      <c r="B69" s="1"/>
      <c r="C69" s="1"/>
      <c r="D69" s="1"/>
      <c r="E69" s="1"/>
      <c r="F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1"/>
      <c r="B70" s="1"/>
      <c r="C70" s="1"/>
      <c r="D70" s="1"/>
      <c r="E70" s="1"/>
      <c r="F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1"/>
      <c r="B71" s="1"/>
      <c r="C71" s="1"/>
      <c r="D71" s="1"/>
      <c r="E71" s="1"/>
      <c r="F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1"/>
      <c r="B72" s="1"/>
      <c r="C72" s="1"/>
      <c r="D72" s="1"/>
      <c r="E72" s="1"/>
      <c r="F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1"/>
      <c r="B73" s="1"/>
      <c r="C73" s="1"/>
      <c r="D73" s="1"/>
      <c r="E73" s="1"/>
      <c r="F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1"/>
      <c r="B74" s="1"/>
      <c r="C74" s="1"/>
      <c r="D74" s="1"/>
      <c r="E74" s="1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1"/>
      <c r="B75" s="1"/>
      <c r="C75" s="1"/>
      <c r="D75" s="1"/>
      <c r="E75" s="1"/>
      <c r="F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1"/>
      <c r="B76" s="1"/>
      <c r="C76" s="1"/>
      <c r="D76" s="1"/>
      <c r="E76" s="1"/>
      <c r="F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1"/>
      <c r="B77" s="1"/>
      <c r="C77" s="1"/>
      <c r="D77" s="1"/>
      <c r="E77" s="1"/>
      <c r="F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1"/>
      <c r="B78" s="1"/>
      <c r="C78" s="1"/>
      <c r="D78" s="1"/>
      <c r="E78" s="1"/>
      <c r="F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1"/>
      <c r="B79" s="1"/>
      <c r="C79" s="1"/>
      <c r="D79" s="1"/>
      <c r="E79" s="1"/>
      <c r="F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1"/>
      <c r="B80" s="1"/>
      <c r="C80" s="1"/>
      <c r="D80" s="1"/>
      <c r="E80" s="1"/>
      <c r="F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"/>
      <c r="B81" s="1"/>
      <c r="C81" s="1"/>
      <c r="D81" s="1"/>
      <c r="E81" s="1"/>
      <c r="F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B82" s="1"/>
      <c r="C82" s="1"/>
      <c r="D82" s="1"/>
      <c r="E82" s="1"/>
      <c r="F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B83" s="1"/>
      <c r="C83" s="1"/>
      <c r="D83" s="1"/>
      <c r="E83" s="1"/>
      <c r="F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B84" s="1"/>
      <c r="C84" s="1"/>
      <c r="D84" s="1"/>
      <c r="E84" s="1"/>
      <c r="F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B85" s="1"/>
      <c r="C85" s="1"/>
      <c r="D85" s="1"/>
      <c r="E85" s="1"/>
      <c r="F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B86" s="1"/>
      <c r="C86" s="1"/>
      <c r="D86" s="1"/>
      <c r="E86" s="1"/>
      <c r="F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B87" s="1"/>
      <c r="C87" s="1"/>
      <c r="D87" s="1"/>
      <c r="E87" s="1"/>
      <c r="F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B99" s="1"/>
      <c r="C99" s="1"/>
      <c r="D99" s="1"/>
      <c r="E99" s="1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B112" s="1"/>
      <c r="C112" s="1"/>
      <c r="D112" s="1"/>
      <c r="E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B113" s="1"/>
      <c r="C113" s="1"/>
      <c r="D113" s="1"/>
      <c r="E113" s="1"/>
      <c r="F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L18:P18"/>
    <mergeCell ref="L19:P19"/>
    <mergeCell ref="L20:P20"/>
    <mergeCell ref="L21:P21"/>
    <mergeCell ref="L3:Q3"/>
    <mergeCell ref="L4:P4"/>
    <mergeCell ref="L5:P5"/>
    <mergeCell ref="L6:P6"/>
    <mergeCell ref="L7:P7"/>
    <mergeCell ref="L10:Q10"/>
    <mergeCell ref="L11:P11"/>
    <mergeCell ref="L12:P12"/>
    <mergeCell ref="L13:P13"/>
    <mergeCell ref="L14:P14"/>
    <mergeCell ref="L17:Q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F31B-4642-4E6A-AD8A-DDCD1E0C155B}">
  <dimension ref="A1:AE975"/>
  <sheetViews>
    <sheetView topLeftCell="A213" zoomScale="55" workbookViewId="0">
      <selection activeCell="U43" sqref="U43"/>
    </sheetView>
  </sheetViews>
  <sheetFormatPr defaultRowHeight="14.4" x14ac:dyDescent="0.3"/>
  <cols>
    <col min="1" max="1" width="14" customWidth="1"/>
    <col min="2" max="2" width="17.77734375" customWidth="1"/>
    <col min="4" max="4" width="12.6640625" customWidth="1"/>
    <col min="5" max="5" width="13.21875" customWidth="1"/>
    <col min="7" max="7" width="20" customWidth="1"/>
    <col min="8" max="8" width="13.109375" bestFit="1" customWidth="1"/>
    <col min="10" max="10" width="13.109375" bestFit="1" customWidth="1"/>
    <col min="17" max="17" width="13.44140625" bestFit="1" customWidth="1"/>
    <col min="29" max="29" width="22.88671875" style="79" customWidth="1"/>
    <col min="30" max="30" width="19" style="79" customWidth="1"/>
  </cols>
  <sheetData>
    <row r="1" spans="1:31" ht="43.8" thickBot="1" x14ac:dyDescent="0.35">
      <c r="A1" s="54" t="s">
        <v>0</v>
      </c>
      <c r="B1" s="4" t="s">
        <v>243</v>
      </c>
      <c r="C1" s="4" t="s">
        <v>244</v>
      </c>
      <c r="D1" s="4" t="s">
        <v>259</v>
      </c>
      <c r="E1" s="4" t="s">
        <v>260</v>
      </c>
      <c r="F1" s="54" t="s">
        <v>5</v>
      </c>
      <c r="G1" s="5" t="s">
        <v>261</v>
      </c>
      <c r="H1" s="56" t="s">
        <v>6</v>
      </c>
      <c r="I1" s="56" t="s">
        <v>7</v>
      </c>
      <c r="J1" s="56" t="s">
        <v>8</v>
      </c>
      <c r="K1" s="48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C1" s="81"/>
    </row>
    <row r="2" spans="1:31" ht="15" thickBot="1" x14ac:dyDescent="0.35">
      <c r="A2" s="57" t="s">
        <v>16</v>
      </c>
      <c r="B2" s="58" t="s">
        <v>17</v>
      </c>
      <c r="C2" s="58" t="s">
        <v>246</v>
      </c>
      <c r="D2" s="58">
        <v>549.15</v>
      </c>
      <c r="E2" s="58">
        <v>49300</v>
      </c>
      <c r="F2" s="59"/>
      <c r="G2" s="6">
        <v>3.61E-2</v>
      </c>
      <c r="H2" s="59"/>
      <c r="I2" s="59"/>
      <c r="J2" s="59"/>
      <c r="K2" s="48"/>
      <c r="L2" s="44"/>
      <c r="M2" s="44"/>
      <c r="N2" s="44"/>
      <c r="O2" s="44"/>
      <c r="P2" s="44"/>
      <c r="Q2" s="44"/>
      <c r="R2" s="43"/>
      <c r="S2" s="43"/>
      <c r="T2" s="43"/>
      <c r="U2" s="43"/>
      <c r="V2" s="43"/>
      <c r="W2" s="43"/>
      <c r="X2" s="43"/>
      <c r="Y2" s="43"/>
      <c r="Z2" s="43"/>
      <c r="AC2" s="83"/>
      <c r="AE2" s="83"/>
    </row>
    <row r="3" spans="1:31" ht="16.8" thickBot="1" x14ac:dyDescent="0.5">
      <c r="A3" s="57" t="s">
        <v>16</v>
      </c>
      <c r="B3" s="58" t="s">
        <v>18</v>
      </c>
      <c r="C3" s="58" t="s">
        <v>246</v>
      </c>
      <c r="D3" s="58">
        <v>542.9</v>
      </c>
      <c r="E3" s="58">
        <v>51000</v>
      </c>
      <c r="F3" s="61">
        <f>D3-D2</f>
        <v>-6.25</v>
      </c>
      <c r="G3" s="6">
        <v>3.61E-2</v>
      </c>
      <c r="H3" s="62">
        <f>(D3-D2)*100/D2</f>
        <v>-1.1381225530365111</v>
      </c>
      <c r="I3" s="63">
        <f>H3-G3</f>
        <v>-1.1742225530365111</v>
      </c>
      <c r="J3" s="62">
        <f>I3/$Q$14</f>
        <v>-0.53145005944273482</v>
      </c>
      <c r="K3" s="52"/>
      <c r="L3" s="70" t="s">
        <v>277</v>
      </c>
      <c r="M3" s="71"/>
      <c r="N3" s="71"/>
      <c r="O3" s="71"/>
      <c r="P3" s="71"/>
      <c r="Q3" s="72"/>
      <c r="R3" s="43"/>
      <c r="S3" s="43"/>
      <c r="T3" s="43"/>
      <c r="U3" s="43"/>
      <c r="V3" s="43"/>
      <c r="W3" s="43"/>
      <c r="X3" s="43"/>
      <c r="Y3" s="43"/>
      <c r="Z3" s="43"/>
      <c r="AC3" s="83"/>
      <c r="AE3" s="83"/>
    </row>
    <row r="4" spans="1:31" ht="16.8" thickBot="1" x14ac:dyDescent="0.5">
      <c r="A4" s="57" t="s">
        <v>16</v>
      </c>
      <c r="B4" s="58" t="s">
        <v>19</v>
      </c>
      <c r="C4" s="58" t="s">
        <v>246</v>
      </c>
      <c r="D4" s="58">
        <v>547</v>
      </c>
      <c r="E4" s="58">
        <v>52700</v>
      </c>
      <c r="F4" s="61">
        <f t="shared" ref="F4:F67" si="0">D4-D3</f>
        <v>4.1000000000000227</v>
      </c>
      <c r="G4" s="6">
        <v>3.6699999999999997E-2</v>
      </c>
      <c r="H4" s="62">
        <f t="shared" ref="H4:H67" si="1">(D4-D3)*100/D3</f>
        <v>0.75520353656290717</v>
      </c>
      <c r="I4" s="63">
        <f t="shared" ref="I4:I67" si="2">H4-G4</f>
        <v>0.71850353656290722</v>
      </c>
      <c r="J4" s="62">
        <f t="shared" ref="J4:J67" si="3">I4/$Q$14</f>
        <v>0.32519282330995997</v>
      </c>
      <c r="K4" s="52"/>
      <c r="L4" s="73" t="s">
        <v>10</v>
      </c>
      <c r="M4" s="74"/>
      <c r="N4" s="74"/>
      <c r="O4" s="74"/>
      <c r="P4" s="75"/>
      <c r="Q4" s="3">
        <f>AVERAGE(H3:H54)</f>
        <v>0.28743452310354284</v>
      </c>
      <c r="R4" s="43"/>
      <c r="S4" s="43"/>
      <c r="T4" s="43"/>
      <c r="U4" s="43"/>
      <c r="V4" s="43"/>
      <c r="W4" s="43"/>
      <c r="X4" s="43"/>
      <c r="Y4" s="43"/>
      <c r="Z4" s="43"/>
      <c r="AC4" s="83"/>
      <c r="AE4" s="83"/>
    </row>
    <row r="5" spans="1:31" ht="16.8" thickBot="1" x14ac:dyDescent="0.5">
      <c r="A5" s="57" t="s">
        <v>16</v>
      </c>
      <c r="B5" s="58" t="s">
        <v>20</v>
      </c>
      <c r="C5" s="58" t="s">
        <v>246</v>
      </c>
      <c r="D5" s="58">
        <v>554.54999999999995</v>
      </c>
      <c r="E5" s="58">
        <v>54400</v>
      </c>
      <c r="F5" s="61">
        <f t="shared" si="0"/>
        <v>7.5499999999999545</v>
      </c>
      <c r="G5" s="6">
        <v>0.36499999999999999</v>
      </c>
      <c r="H5" s="62">
        <f t="shared" si="1"/>
        <v>1.3802559414990776</v>
      </c>
      <c r="I5" s="63">
        <f t="shared" si="2"/>
        <v>1.0152559414990776</v>
      </c>
      <c r="J5" s="62">
        <f t="shared" si="3"/>
        <v>0.45950218641601714</v>
      </c>
      <c r="K5" s="52"/>
      <c r="L5" s="73" t="s">
        <v>11</v>
      </c>
      <c r="M5" s="74"/>
      <c r="N5" s="74"/>
      <c r="O5" s="74"/>
      <c r="P5" s="75"/>
      <c r="Q5" s="3">
        <f>MAX(H3:H54)</f>
        <v>7.1325907294286619</v>
      </c>
      <c r="R5" s="43"/>
      <c r="S5" s="43"/>
      <c r="T5" s="43"/>
      <c r="U5" s="43"/>
      <c r="V5" s="43"/>
      <c r="W5" s="43"/>
      <c r="X5" s="43"/>
      <c r="Y5" s="43"/>
      <c r="Z5" s="43"/>
      <c r="AC5" s="83"/>
      <c r="AE5" s="83"/>
    </row>
    <row r="6" spans="1:31" ht="16.8" thickBot="1" x14ac:dyDescent="0.5">
      <c r="A6" s="57" t="s">
        <v>16</v>
      </c>
      <c r="B6" s="58" t="s">
        <v>21</v>
      </c>
      <c r="C6" s="58" t="s">
        <v>246</v>
      </c>
      <c r="D6" s="58">
        <v>552.75</v>
      </c>
      <c r="E6" s="58">
        <v>56100</v>
      </c>
      <c r="F6" s="61">
        <f t="shared" si="0"/>
        <v>-1.7999999999999545</v>
      </c>
      <c r="G6" s="6">
        <v>3.6299999999999999E-2</v>
      </c>
      <c r="H6" s="62">
        <f t="shared" si="1"/>
        <v>-0.32458750338111164</v>
      </c>
      <c r="I6" s="63">
        <f t="shared" si="2"/>
        <v>-0.36088750338111164</v>
      </c>
      <c r="J6" s="62">
        <f t="shared" si="3"/>
        <v>-0.16333674108716284</v>
      </c>
      <c r="K6" s="52"/>
      <c r="L6" s="73" t="s">
        <v>12</v>
      </c>
      <c r="M6" s="74"/>
      <c r="N6" s="74"/>
      <c r="O6" s="74"/>
      <c r="P6" s="75"/>
      <c r="Q6" s="3">
        <f>MIN(H3:H54)</f>
        <v>-3.9304231476835594</v>
      </c>
      <c r="R6" s="43"/>
      <c r="S6" s="43"/>
      <c r="T6" s="43"/>
      <c r="U6" s="43"/>
      <c r="V6" s="43"/>
      <c r="W6" s="43"/>
      <c r="X6" s="43"/>
      <c r="Y6" s="43"/>
      <c r="Z6" s="43"/>
      <c r="AC6" s="83"/>
      <c r="AE6" s="83"/>
    </row>
    <row r="7" spans="1:31" ht="16.8" thickBot="1" x14ac:dyDescent="0.5">
      <c r="A7" s="57" t="s">
        <v>16</v>
      </c>
      <c r="B7" s="58" t="s">
        <v>22</v>
      </c>
      <c r="C7" s="58" t="s">
        <v>246</v>
      </c>
      <c r="D7" s="58">
        <v>557.75</v>
      </c>
      <c r="E7" s="58">
        <v>58650</v>
      </c>
      <c r="F7" s="61">
        <f t="shared" si="0"/>
        <v>5</v>
      </c>
      <c r="G7" s="6">
        <v>3.5499999999999997E-2</v>
      </c>
      <c r="H7" s="62">
        <f t="shared" si="1"/>
        <v>0.90456806874717322</v>
      </c>
      <c r="I7" s="63">
        <f t="shared" si="2"/>
        <v>0.86906806874717324</v>
      </c>
      <c r="J7" s="62">
        <f t="shared" si="3"/>
        <v>0.39333793717476551</v>
      </c>
      <c r="K7" s="52"/>
      <c r="L7" s="73" t="s">
        <v>13</v>
      </c>
      <c r="M7" s="74"/>
      <c r="N7" s="74"/>
      <c r="O7" s="74"/>
      <c r="P7" s="75"/>
      <c r="Q7" s="3">
        <f>_xlfn.STDEV.S(H3:H54)</f>
        <v>2.2122128915473782</v>
      </c>
      <c r="R7" s="43"/>
      <c r="S7" s="43"/>
      <c r="T7" s="43"/>
      <c r="U7" s="43"/>
      <c r="V7" s="43"/>
      <c r="W7" s="43"/>
      <c r="X7" s="43"/>
      <c r="Y7" s="43"/>
      <c r="Z7" s="43"/>
      <c r="AC7" s="83"/>
      <c r="AE7" s="83"/>
    </row>
    <row r="8" spans="1:31" ht="16.8" thickBot="1" x14ac:dyDescent="0.5">
      <c r="A8" s="57" t="s">
        <v>16</v>
      </c>
      <c r="B8" s="58" t="s">
        <v>23</v>
      </c>
      <c r="C8" s="58" t="s">
        <v>246</v>
      </c>
      <c r="D8" s="58">
        <v>548.20000000000005</v>
      </c>
      <c r="E8" s="58">
        <v>63750</v>
      </c>
      <c r="F8" s="61">
        <f t="shared" si="0"/>
        <v>-9.5499999999999545</v>
      </c>
      <c r="G8" s="6">
        <v>3.5299999999999998E-2</v>
      </c>
      <c r="H8" s="62">
        <f t="shared" si="1"/>
        <v>-1.7122366651725602</v>
      </c>
      <c r="I8" s="63">
        <f t="shared" si="2"/>
        <v>-1.7475366651725603</v>
      </c>
      <c r="J8" s="62">
        <f t="shared" si="3"/>
        <v>-0.79093052861456836</v>
      </c>
      <c r="K8" s="48"/>
      <c r="L8" s="1"/>
      <c r="M8" s="1"/>
      <c r="N8" s="1"/>
      <c r="O8" s="1"/>
      <c r="P8" s="1"/>
      <c r="Q8" s="1"/>
      <c r="R8" s="43"/>
      <c r="S8" s="43"/>
      <c r="T8" s="43"/>
      <c r="U8" s="43"/>
      <c r="V8" s="43"/>
      <c r="W8" s="43"/>
      <c r="X8" s="43"/>
      <c r="Y8" s="43"/>
      <c r="Z8" s="43"/>
      <c r="AC8" s="83"/>
      <c r="AE8" s="83"/>
    </row>
    <row r="9" spans="1:31" ht="16.8" thickBot="1" x14ac:dyDescent="0.5">
      <c r="A9" s="57" t="s">
        <v>16</v>
      </c>
      <c r="B9" s="58" t="s">
        <v>24</v>
      </c>
      <c r="C9" s="58" t="s">
        <v>246</v>
      </c>
      <c r="D9" s="58">
        <v>548</v>
      </c>
      <c r="E9" s="58">
        <v>67150</v>
      </c>
      <c r="F9" s="61">
        <f t="shared" si="0"/>
        <v>-0.20000000000004547</v>
      </c>
      <c r="G9" s="6">
        <v>3.5699999999999996E-2</v>
      </c>
      <c r="H9" s="62">
        <f t="shared" si="1"/>
        <v>-3.6483035388552618E-2</v>
      </c>
      <c r="I9" s="63">
        <f t="shared" si="2"/>
        <v>-7.2183035388552613E-2</v>
      </c>
      <c r="J9" s="62">
        <f t="shared" si="3"/>
        <v>-3.2669853213771909E-2</v>
      </c>
      <c r="K9" s="48"/>
      <c r="L9" s="2"/>
      <c r="M9" s="2"/>
      <c r="N9" s="2"/>
      <c r="O9" s="2"/>
      <c r="P9" s="2"/>
      <c r="Q9" s="2"/>
      <c r="R9" s="43"/>
      <c r="S9" s="43"/>
      <c r="T9" s="43"/>
      <c r="U9" s="43"/>
      <c r="V9" s="43"/>
      <c r="W9" s="43"/>
      <c r="X9" s="43"/>
      <c r="Y9" s="43"/>
      <c r="Z9" s="43"/>
      <c r="AC9" s="83"/>
      <c r="AE9" s="83"/>
    </row>
    <row r="10" spans="1:31" ht="16.8" thickBot="1" x14ac:dyDescent="0.5">
      <c r="A10" s="57" t="s">
        <v>16</v>
      </c>
      <c r="B10" s="58" t="s">
        <v>25</v>
      </c>
      <c r="C10" s="58" t="s">
        <v>246</v>
      </c>
      <c r="D10" s="58">
        <v>556.6</v>
      </c>
      <c r="E10" s="58">
        <v>85850</v>
      </c>
      <c r="F10" s="61">
        <f t="shared" si="0"/>
        <v>8.6000000000000227</v>
      </c>
      <c r="G10" s="6">
        <v>3.5299999999999998E-2</v>
      </c>
      <c r="H10" s="62">
        <f t="shared" si="1"/>
        <v>1.5693430656934348</v>
      </c>
      <c r="I10" s="63">
        <f t="shared" si="2"/>
        <v>1.5340430656934347</v>
      </c>
      <c r="J10" s="62">
        <f t="shared" si="3"/>
        <v>0.69430388331601156</v>
      </c>
      <c r="K10" s="52"/>
      <c r="L10" s="70" t="s">
        <v>278</v>
      </c>
      <c r="M10" s="71"/>
      <c r="N10" s="71"/>
      <c r="O10" s="71"/>
      <c r="P10" s="71"/>
      <c r="Q10" s="72"/>
      <c r="R10" s="43"/>
      <c r="S10" s="43"/>
      <c r="T10" s="43"/>
      <c r="U10" s="43"/>
      <c r="V10" s="43"/>
      <c r="W10" s="43"/>
      <c r="X10" s="43"/>
      <c r="Y10" s="43"/>
      <c r="Z10" s="43"/>
      <c r="AC10" s="83"/>
      <c r="AE10" s="83"/>
    </row>
    <row r="11" spans="1:31" ht="16.8" thickBot="1" x14ac:dyDescent="0.5">
      <c r="A11" s="57" t="s">
        <v>16</v>
      </c>
      <c r="B11" s="58" t="s">
        <v>26</v>
      </c>
      <c r="C11" s="58" t="s">
        <v>246</v>
      </c>
      <c r="D11" s="58">
        <v>596.29999999999995</v>
      </c>
      <c r="E11" s="58">
        <v>109650</v>
      </c>
      <c r="F11" s="61">
        <f t="shared" si="0"/>
        <v>39.699999999999932</v>
      </c>
      <c r="G11" s="6">
        <v>3.5499999999999997E-2</v>
      </c>
      <c r="H11" s="62">
        <f t="shared" si="1"/>
        <v>7.1325907294286619</v>
      </c>
      <c r="I11" s="63">
        <f t="shared" si="2"/>
        <v>7.097090729428662</v>
      </c>
      <c r="J11" s="62">
        <f t="shared" si="3"/>
        <v>3.2121247205410017</v>
      </c>
      <c r="K11" s="52"/>
      <c r="L11" s="73" t="s">
        <v>10</v>
      </c>
      <c r="M11" s="74"/>
      <c r="N11" s="74"/>
      <c r="O11" s="74"/>
      <c r="P11" s="75"/>
      <c r="Q11" s="28">
        <f>AVERAGE(I3:I54)</f>
        <v>0.24535567694969673</v>
      </c>
      <c r="R11" s="43"/>
      <c r="S11" s="43"/>
      <c r="T11" s="43"/>
      <c r="U11" s="43"/>
      <c r="V11" s="43"/>
      <c r="W11" s="43"/>
      <c r="X11" s="43"/>
      <c r="Y11" s="43"/>
      <c r="Z11" s="43"/>
      <c r="AC11" s="83"/>
      <c r="AE11" s="83"/>
    </row>
    <row r="12" spans="1:31" ht="16.8" thickBot="1" x14ac:dyDescent="0.5">
      <c r="A12" s="57" t="s">
        <v>16</v>
      </c>
      <c r="B12" s="58" t="s">
        <v>27</v>
      </c>
      <c r="C12" s="58" t="s">
        <v>246</v>
      </c>
      <c r="D12" s="58">
        <v>605</v>
      </c>
      <c r="E12" s="58">
        <v>134300</v>
      </c>
      <c r="F12" s="61">
        <f t="shared" si="0"/>
        <v>8.7000000000000455</v>
      </c>
      <c r="G12" s="6">
        <v>3.5499999999999997E-2</v>
      </c>
      <c r="H12" s="62">
        <f t="shared" si="1"/>
        <v>1.4589971490860383</v>
      </c>
      <c r="I12" s="63">
        <f t="shared" si="2"/>
        <v>1.4234971490860382</v>
      </c>
      <c r="J12" s="62">
        <f t="shared" si="3"/>
        <v>0.64427109029885543</v>
      </c>
      <c r="K12" s="52"/>
      <c r="L12" s="73" t="s">
        <v>11</v>
      </c>
      <c r="M12" s="74"/>
      <c r="N12" s="74"/>
      <c r="O12" s="74"/>
      <c r="P12" s="75"/>
      <c r="Q12" s="3">
        <f>MAX(I3:I54)</f>
        <v>7.097090729428662</v>
      </c>
      <c r="R12" s="43"/>
      <c r="S12" s="43"/>
      <c r="T12" s="43"/>
      <c r="U12" s="43"/>
      <c r="V12" s="43"/>
      <c r="W12" s="43"/>
      <c r="X12" s="43"/>
      <c r="Y12" s="43"/>
      <c r="Z12" s="43"/>
      <c r="AC12" s="83"/>
      <c r="AE12" s="83"/>
    </row>
    <row r="13" spans="1:31" ht="16.8" customHeight="1" thickBot="1" x14ac:dyDescent="0.5">
      <c r="A13" s="57" t="s">
        <v>16</v>
      </c>
      <c r="B13" s="58" t="s">
        <v>28</v>
      </c>
      <c r="C13" s="58" t="s">
        <v>246</v>
      </c>
      <c r="D13" s="58">
        <v>611.25</v>
      </c>
      <c r="E13" s="58">
        <v>158950</v>
      </c>
      <c r="F13" s="61">
        <f t="shared" si="0"/>
        <v>6.25</v>
      </c>
      <c r="G13" s="6">
        <v>3.56E-2</v>
      </c>
      <c r="H13" s="62">
        <f t="shared" si="1"/>
        <v>1.0330578512396693</v>
      </c>
      <c r="I13" s="63">
        <f t="shared" si="2"/>
        <v>0.99745785123966935</v>
      </c>
      <c r="J13" s="62">
        <f t="shared" si="3"/>
        <v>0.45144681726826108</v>
      </c>
      <c r="K13" s="52"/>
      <c r="L13" s="73" t="s">
        <v>12</v>
      </c>
      <c r="M13" s="74"/>
      <c r="N13" s="74"/>
      <c r="O13" s="74"/>
      <c r="P13" s="75"/>
      <c r="Q13" s="3">
        <f>MIN(I3:I54)</f>
        <v>-3.9660231476835595</v>
      </c>
      <c r="R13" s="43"/>
      <c r="S13" s="43"/>
      <c r="T13" s="43"/>
      <c r="U13" s="43"/>
      <c r="V13" s="43"/>
      <c r="W13" s="43"/>
      <c r="X13" s="43"/>
      <c r="Y13" s="43"/>
      <c r="Z13" s="43"/>
      <c r="AC13" s="83"/>
      <c r="AE13" s="83"/>
    </row>
    <row r="14" spans="1:31" ht="16.8" customHeight="1" thickBot="1" x14ac:dyDescent="0.5">
      <c r="A14" s="57" t="s">
        <v>16</v>
      </c>
      <c r="B14" s="58" t="s">
        <v>29</v>
      </c>
      <c r="C14" s="58" t="s">
        <v>246</v>
      </c>
      <c r="D14" s="58">
        <v>607.25</v>
      </c>
      <c r="E14" s="58">
        <v>198900</v>
      </c>
      <c r="F14" s="61">
        <f t="shared" si="0"/>
        <v>-4</v>
      </c>
      <c r="G14" s="6">
        <v>3.5400000000000001E-2</v>
      </c>
      <c r="H14" s="62">
        <f t="shared" si="1"/>
        <v>-0.65439672801635995</v>
      </c>
      <c r="I14" s="63">
        <f t="shared" si="2"/>
        <v>-0.68979672801635994</v>
      </c>
      <c r="J14" s="62">
        <f t="shared" si="3"/>
        <v>-0.31220019676823541</v>
      </c>
      <c r="K14" s="52"/>
      <c r="L14" s="73" t="s">
        <v>13</v>
      </c>
      <c r="M14" s="74"/>
      <c r="N14" s="74"/>
      <c r="O14" s="74"/>
      <c r="P14" s="75"/>
      <c r="Q14" s="3">
        <f>_xlfn.STDEV.S(I3:I54)</f>
        <v>2.2094692289013409</v>
      </c>
      <c r="R14" s="43"/>
      <c r="S14" s="43"/>
      <c r="T14" s="43"/>
      <c r="U14" s="43"/>
      <c r="V14" s="43"/>
      <c r="W14" s="43"/>
      <c r="X14" s="43"/>
      <c r="Y14" s="43"/>
      <c r="Z14" s="43"/>
      <c r="AC14" s="83"/>
      <c r="AE14" s="83"/>
    </row>
    <row r="15" spans="1:31" ht="16.8" thickBot="1" x14ac:dyDescent="0.5">
      <c r="A15" s="57" t="s">
        <v>16</v>
      </c>
      <c r="B15" s="58" t="s">
        <v>30</v>
      </c>
      <c r="C15" s="58" t="s">
        <v>246</v>
      </c>
      <c r="D15" s="58">
        <v>609.15</v>
      </c>
      <c r="E15" s="58">
        <v>449650</v>
      </c>
      <c r="F15" s="61">
        <f t="shared" si="0"/>
        <v>1.8999999999999773</v>
      </c>
      <c r="G15" s="6">
        <v>3.5400000000000001E-2</v>
      </c>
      <c r="H15" s="62">
        <f t="shared" si="1"/>
        <v>0.31288596130094315</v>
      </c>
      <c r="I15" s="63">
        <f t="shared" si="2"/>
        <v>0.27748596130094316</v>
      </c>
      <c r="J15" s="62">
        <f t="shared" si="3"/>
        <v>0.12558942105698531</v>
      </c>
      <c r="K15" s="48"/>
      <c r="L15" s="1"/>
      <c r="M15" s="1"/>
      <c r="N15" s="1"/>
      <c r="O15" s="1"/>
      <c r="P15" s="1"/>
      <c r="Q15" s="1"/>
      <c r="R15" s="43"/>
      <c r="S15" s="43"/>
      <c r="T15" s="43"/>
      <c r="U15" s="43"/>
      <c r="V15" s="43"/>
      <c r="W15" s="43"/>
      <c r="X15" s="43"/>
      <c r="Y15" s="43"/>
      <c r="Z15" s="43"/>
      <c r="AC15" s="83"/>
      <c r="AE15" s="83"/>
    </row>
    <row r="16" spans="1:31" ht="16.8" thickBot="1" x14ac:dyDescent="0.5">
      <c r="A16" s="57" t="s">
        <v>16</v>
      </c>
      <c r="B16" s="58" t="s">
        <v>31</v>
      </c>
      <c r="C16" s="58" t="s">
        <v>246</v>
      </c>
      <c r="D16" s="58">
        <v>587.85</v>
      </c>
      <c r="E16" s="58">
        <v>725900</v>
      </c>
      <c r="F16" s="61">
        <f t="shared" si="0"/>
        <v>-21.299999999999955</v>
      </c>
      <c r="G16" s="6">
        <v>3.5299999999999998E-2</v>
      </c>
      <c r="H16" s="62">
        <f t="shared" si="1"/>
        <v>-3.4966756956414602</v>
      </c>
      <c r="I16" s="63">
        <f t="shared" si="2"/>
        <v>-3.5319756956414601</v>
      </c>
      <c r="J16" s="62">
        <f t="shared" si="3"/>
        <v>-1.5985629713420972</v>
      </c>
      <c r="K16" s="48"/>
      <c r="L16" s="2"/>
      <c r="M16" s="2"/>
      <c r="N16" s="2"/>
      <c r="O16" s="2"/>
      <c r="P16" s="2"/>
      <c r="Q16" s="2"/>
      <c r="R16" s="43"/>
      <c r="S16" s="43"/>
      <c r="T16" s="43"/>
      <c r="U16" s="43"/>
      <c r="V16" s="43"/>
      <c r="W16" s="43"/>
      <c r="X16" s="43"/>
      <c r="Y16" s="43"/>
      <c r="Z16" s="43"/>
      <c r="AC16" s="83"/>
      <c r="AE16" s="83"/>
    </row>
    <row r="17" spans="1:31" ht="16.8" customHeight="1" thickBot="1" x14ac:dyDescent="0.5">
      <c r="A17" s="57" t="s">
        <v>16</v>
      </c>
      <c r="B17" s="58" t="s">
        <v>32</v>
      </c>
      <c r="C17" s="58" t="s">
        <v>246</v>
      </c>
      <c r="D17" s="58">
        <v>580.35</v>
      </c>
      <c r="E17" s="58">
        <v>906950</v>
      </c>
      <c r="F17" s="61">
        <f t="shared" si="0"/>
        <v>-7.5</v>
      </c>
      <c r="G17" s="6">
        <v>3.5499999999999997E-2</v>
      </c>
      <c r="H17" s="62">
        <f t="shared" si="1"/>
        <v>-1.2758356723653992</v>
      </c>
      <c r="I17" s="63">
        <f t="shared" si="2"/>
        <v>-1.3113356723653993</v>
      </c>
      <c r="J17" s="62">
        <f t="shared" si="3"/>
        <v>-0.5935070989956539</v>
      </c>
      <c r="K17" s="52"/>
      <c r="L17" s="70" t="s">
        <v>279</v>
      </c>
      <c r="M17" s="71"/>
      <c r="N17" s="71"/>
      <c r="O17" s="71"/>
      <c r="P17" s="71"/>
      <c r="Q17" s="72"/>
      <c r="R17" s="43"/>
      <c r="S17" s="43"/>
      <c r="T17" s="43"/>
      <c r="U17" s="43"/>
      <c r="V17" s="43"/>
      <c r="W17" s="43"/>
      <c r="X17" s="43"/>
      <c r="Y17" s="43"/>
      <c r="Z17" s="43"/>
      <c r="AC17" s="83"/>
      <c r="AE17" s="83"/>
    </row>
    <row r="18" spans="1:31" ht="16.8" customHeight="1" thickBot="1" x14ac:dyDescent="0.5">
      <c r="A18" s="57" t="s">
        <v>16</v>
      </c>
      <c r="B18" s="58" t="s">
        <v>33</v>
      </c>
      <c r="C18" s="58" t="s">
        <v>246</v>
      </c>
      <c r="D18" s="58">
        <v>589.9</v>
      </c>
      <c r="E18" s="58">
        <v>1117750</v>
      </c>
      <c r="F18" s="61">
        <f t="shared" si="0"/>
        <v>9.5499999999999545</v>
      </c>
      <c r="G18" s="6">
        <v>3.5499999999999997E-2</v>
      </c>
      <c r="H18" s="62">
        <f t="shared" si="1"/>
        <v>1.6455587145687869</v>
      </c>
      <c r="I18" s="63">
        <f t="shared" si="2"/>
        <v>1.6100587145687868</v>
      </c>
      <c r="J18" s="62">
        <f t="shared" si="3"/>
        <v>0.72870836737988376</v>
      </c>
      <c r="K18" s="52"/>
      <c r="L18" s="73" t="s">
        <v>10</v>
      </c>
      <c r="M18" s="74"/>
      <c r="N18" s="74"/>
      <c r="O18" s="74"/>
      <c r="P18" s="75"/>
      <c r="Q18" s="3">
        <f>AVERAGE(J3:J54)</f>
        <v>0.11104733831106575</v>
      </c>
      <c r="R18" s="43"/>
      <c r="S18" s="43"/>
      <c r="T18" s="43"/>
      <c r="U18" s="43"/>
      <c r="V18" s="43"/>
      <c r="W18" s="43"/>
      <c r="X18" s="43"/>
      <c r="Y18" s="43"/>
      <c r="Z18" s="43"/>
      <c r="AC18" s="83"/>
      <c r="AE18" s="83"/>
    </row>
    <row r="19" spans="1:31" ht="16.8" customHeight="1" thickBot="1" x14ac:dyDescent="0.5">
      <c r="A19" s="57" t="s">
        <v>16</v>
      </c>
      <c r="B19" s="58" t="s">
        <v>34</v>
      </c>
      <c r="C19" s="58" t="s">
        <v>247</v>
      </c>
      <c r="D19" s="58">
        <v>595.20000000000005</v>
      </c>
      <c r="E19" s="58">
        <v>52700</v>
      </c>
      <c r="F19" s="61">
        <f t="shared" si="0"/>
        <v>5.3000000000000682</v>
      </c>
      <c r="G19" s="6">
        <v>3.5400000000000001E-2</v>
      </c>
      <c r="H19" s="62">
        <f t="shared" si="1"/>
        <v>0.8984573656552074</v>
      </c>
      <c r="I19" s="63">
        <f t="shared" si="2"/>
        <v>0.86305736565520741</v>
      </c>
      <c r="J19" s="62">
        <f t="shared" si="3"/>
        <v>0.39061750866037764</v>
      </c>
      <c r="K19" s="52"/>
      <c r="L19" s="73" t="s">
        <v>11</v>
      </c>
      <c r="M19" s="74"/>
      <c r="N19" s="74"/>
      <c r="O19" s="74"/>
      <c r="P19" s="75"/>
      <c r="Q19" s="3">
        <f>MAX(J3:J54)</f>
        <v>3.2121247205410017</v>
      </c>
      <c r="R19" s="43"/>
      <c r="S19" s="43"/>
      <c r="T19" s="43"/>
      <c r="U19" s="43"/>
      <c r="V19" s="43"/>
      <c r="W19" s="43"/>
      <c r="X19" s="43"/>
      <c r="Y19" s="43"/>
      <c r="Z19" s="43"/>
      <c r="AC19" s="83"/>
      <c r="AE19" s="83"/>
    </row>
    <row r="20" spans="1:31" ht="16.8" customHeight="1" thickBot="1" x14ac:dyDescent="0.5">
      <c r="A20" s="57" t="s">
        <v>16</v>
      </c>
      <c r="B20" s="58" t="s">
        <v>35</v>
      </c>
      <c r="C20" s="58" t="s">
        <v>247</v>
      </c>
      <c r="D20" s="58">
        <v>591.04999999999995</v>
      </c>
      <c r="E20" s="58">
        <v>54400</v>
      </c>
      <c r="F20" s="61">
        <f t="shared" si="0"/>
        <v>-4.1500000000000909</v>
      </c>
      <c r="G20" s="6">
        <v>3.5400000000000001E-2</v>
      </c>
      <c r="H20" s="62">
        <f t="shared" si="1"/>
        <v>-0.69724462365592921</v>
      </c>
      <c r="I20" s="63">
        <f t="shared" si="2"/>
        <v>-0.73264462365592919</v>
      </c>
      <c r="J20" s="62">
        <f t="shared" si="3"/>
        <v>-0.33159304237979226</v>
      </c>
      <c r="K20" s="52"/>
      <c r="L20" s="73" t="s">
        <v>12</v>
      </c>
      <c r="M20" s="74"/>
      <c r="N20" s="74"/>
      <c r="O20" s="74"/>
      <c r="P20" s="75"/>
      <c r="Q20" s="3">
        <f>MIN(J3:J54)</f>
        <v>-1.7950117140376132</v>
      </c>
      <c r="R20" s="43"/>
      <c r="S20" s="43"/>
      <c r="T20" s="43"/>
      <c r="U20" s="43"/>
      <c r="V20" s="43"/>
      <c r="W20" s="43"/>
      <c r="X20" s="43"/>
      <c r="Y20" s="43"/>
      <c r="Z20" s="43"/>
      <c r="AC20" s="83"/>
      <c r="AE20" s="83"/>
    </row>
    <row r="21" spans="1:31" ht="16.8" customHeight="1" thickBot="1" x14ac:dyDescent="0.5">
      <c r="A21" s="57" t="s">
        <v>16</v>
      </c>
      <c r="B21" s="58" t="s">
        <v>36</v>
      </c>
      <c r="C21" s="58" t="s">
        <v>247</v>
      </c>
      <c r="D21" s="58">
        <v>598.1</v>
      </c>
      <c r="E21" s="58">
        <v>52700</v>
      </c>
      <c r="F21" s="61">
        <f t="shared" si="0"/>
        <v>7.0500000000000682</v>
      </c>
      <c r="G21" s="6">
        <v>3.5499999999999997E-2</v>
      </c>
      <c r="H21" s="62">
        <f t="shared" si="1"/>
        <v>1.1927924879451939</v>
      </c>
      <c r="I21" s="63">
        <f t="shared" si="2"/>
        <v>1.1572924879451938</v>
      </c>
      <c r="J21" s="62">
        <f t="shared" si="3"/>
        <v>0.52378755621804141</v>
      </c>
      <c r="K21" s="52"/>
      <c r="L21" s="73" t="s">
        <v>13</v>
      </c>
      <c r="M21" s="74"/>
      <c r="N21" s="74"/>
      <c r="O21" s="74"/>
      <c r="P21" s="75"/>
      <c r="Q21" s="3">
        <f>_xlfn.STDEV.S(J3:J54)</f>
        <v>0.99999999999999978</v>
      </c>
      <c r="R21" s="43"/>
      <c r="S21" s="43"/>
      <c r="T21" s="43"/>
      <c r="U21" s="43"/>
      <c r="V21" s="43"/>
      <c r="W21" s="43"/>
      <c r="X21" s="43"/>
      <c r="Y21" s="43"/>
      <c r="Z21" s="43"/>
      <c r="AC21" s="83"/>
      <c r="AE21" s="83"/>
    </row>
    <row r="22" spans="1:31" ht="16.8" thickBot="1" x14ac:dyDescent="0.5">
      <c r="A22" s="57" t="s">
        <v>16</v>
      </c>
      <c r="B22" s="58" t="s">
        <v>37</v>
      </c>
      <c r="C22" s="58" t="s">
        <v>247</v>
      </c>
      <c r="D22" s="58">
        <v>592.15</v>
      </c>
      <c r="E22" s="58">
        <v>55250</v>
      </c>
      <c r="F22" s="61">
        <f t="shared" si="0"/>
        <v>-5.9500000000000455</v>
      </c>
      <c r="G22" s="6">
        <v>3.5299999999999998E-2</v>
      </c>
      <c r="H22" s="62">
        <f t="shared" si="1"/>
        <v>-0.99481692024745783</v>
      </c>
      <c r="I22" s="63">
        <f t="shared" si="2"/>
        <v>-1.0301169202474578</v>
      </c>
      <c r="J22" s="62">
        <f t="shared" si="3"/>
        <v>-0.4662282265680992</v>
      </c>
      <c r="K22" s="48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C22" s="83"/>
      <c r="AE22" s="83"/>
    </row>
    <row r="23" spans="1:31" ht="16.8" thickBot="1" x14ac:dyDescent="0.5">
      <c r="A23" s="57" t="s">
        <v>16</v>
      </c>
      <c r="B23" s="58" t="s">
        <v>38</v>
      </c>
      <c r="C23" s="58" t="s">
        <v>247</v>
      </c>
      <c r="D23" s="58">
        <v>592.75</v>
      </c>
      <c r="E23" s="58">
        <v>55250</v>
      </c>
      <c r="F23" s="61">
        <f t="shared" si="0"/>
        <v>0.60000000000002274</v>
      </c>
      <c r="G23" s="6">
        <v>3.5400000000000001E-2</v>
      </c>
      <c r="H23" s="62">
        <f t="shared" si="1"/>
        <v>0.1013256776154729</v>
      </c>
      <c r="I23" s="63">
        <f t="shared" si="2"/>
        <v>6.5925677615472897E-2</v>
      </c>
      <c r="J23" s="62">
        <f t="shared" si="3"/>
        <v>2.9837789435182338E-2</v>
      </c>
      <c r="K23" s="48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C23" s="83"/>
      <c r="AE23" s="83"/>
    </row>
    <row r="24" spans="1:31" ht="16.8" thickBot="1" x14ac:dyDescent="0.5">
      <c r="A24" s="57" t="s">
        <v>16</v>
      </c>
      <c r="B24" s="58" t="s">
        <v>39</v>
      </c>
      <c r="C24" s="58" t="s">
        <v>247</v>
      </c>
      <c r="D24" s="58">
        <v>597.9</v>
      </c>
      <c r="E24" s="58">
        <v>55250</v>
      </c>
      <c r="F24" s="61">
        <f t="shared" si="0"/>
        <v>5.1499999999999773</v>
      </c>
      <c r="G24" s="6">
        <v>3.5499999999999997E-2</v>
      </c>
      <c r="H24" s="62">
        <f t="shared" si="1"/>
        <v>0.8688317165752808</v>
      </c>
      <c r="I24" s="63">
        <f t="shared" si="2"/>
        <v>0.83333171657528082</v>
      </c>
      <c r="J24" s="62">
        <f t="shared" si="3"/>
        <v>0.37716375755531806</v>
      </c>
      <c r="K24" s="48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C24" s="83"/>
      <c r="AE24" s="83"/>
    </row>
    <row r="25" spans="1:31" ht="16.8" thickBot="1" x14ac:dyDescent="0.5">
      <c r="A25" s="57" t="s">
        <v>16</v>
      </c>
      <c r="B25" s="58" t="s">
        <v>40</v>
      </c>
      <c r="C25" s="58" t="s">
        <v>247</v>
      </c>
      <c r="D25" s="58">
        <v>574.4</v>
      </c>
      <c r="E25" s="58">
        <v>62050</v>
      </c>
      <c r="F25" s="61">
        <f t="shared" si="0"/>
        <v>-23.5</v>
      </c>
      <c r="G25" s="6">
        <v>3.56E-2</v>
      </c>
      <c r="H25" s="62">
        <f t="shared" si="1"/>
        <v>-3.9304231476835594</v>
      </c>
      <c r="I25" s="63">
        <f t="shared" si="2"/>
        <v>-3.9660231476835595</v>
      </c>
      <c r="J25" s="62">
        <f t="shared" si="3"/>
        <v>-1.7950117140376132</v>
      </c>
      <c r="K25" s="48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C25" s="83"/>
      <c r="AE25" s="83"/>
    </row>
    <row r="26" spans="1:31" ht="16.8" thickBot="1" x14ac:dyDescent="0.5">
      <c r="A26" s="57" t="s">
        <v>16</v>
      </c>
      <c r="B26" s="58" t="s">
        <v>41</v>
      </c>
      <c r="C26" s="58" t="s">
        <v>247</v>
      </c>
      <c r="D26" s="58">
        <v>580.45000000000005</v>
      </c>
      <c r="E26" s="58">
        <v>63750</v>
      </c>
      <c r="F26" s="61">
        <f t="shared" si="0"/>
        <v>6.0500000000000682</v>
      </c>
      <c r="G26" s="6">
        <v>3.5699999999999996E-2</v>
      </c>
      <c r="H26" s="62">
        <f t="shared" si="1"/>
        <v>1.0532729805014047</v>
      </c>
      <c r="I26" s="63">
        <f t="shared" si="2"/>
        <v>1.0175729805014047</v>
      </c>
      <c r="J26" s="62">
        <f t="shared" si="3"/>
        <v>0.46055087221440649</v>
      </c>
      <c r="K26" s="48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C26" s="83"/>
      <c r="AE26" s="83"/>
    </row>
    <row r="27" spans="1:31" ht="16.8" thickBot="1" x14ac:dyDescent="0.5">
      <c r="A27" s="57" t="s">
        <v>16</v>
      </c>
      <c r="B27" s="58" t="s">
        <v>42</v>
      </c>
      <c r="C27" s="58" t="s">
        <v>247</v>
      </c>
      <c r="D27" s="58">
        <v>602.54999999999995</v>
      </c>
      <c r="E27" s="58">
        <v>65450</v>
      </c>
      <c r="F27" s="61">
        <f t="shared" si="0"/>
        <v>22.099999999999909</v>
      </c>
      <c r="G27" s="6">
        <v>3.5099999999999999E-2</v>
      </c>
      <c r="H27" s="62">
        <f t="shared" si="1"/>
        <v>3.8073908174691891</v>
      </c>
      <c r="I27" s="63">
        <f t="shared" si="2"/>
        <v>3.7722908174691892</v>
      </c>
      <c r="J27" s="62">
        <f t="shared" si="3"/>
        <v>1.70732896757515</v>
      </c>
      <c r="K27" s="48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C27" s="83"/>
      <c r="AE27" s="83"/>
    </row>
    <row r="28" spans="1:31" ht="16.8" thickBot="1" x14ac:dyDescent="0.5">
      <c r="A28" s="57" t="s">
        <v>16</v>
      </c>
      <c r="B28" s="58" t="s">
        <v>43</v>
      </c>
      <c r="C28" s="58" t="s">
        <v>247</v>
      </c>
      <c r="D28" s="58">
        <v>602.75</v>
      </c>
      <c r="E28" s="58">
        <v>63750</v>
      </c>
      <c r="F28" s="61">
        <f t="shared" si="0"/>
        <v>0.20000000000004547</v>
      </c>
      <c r="G28" s="6">
        <v>3.5200000000000002E-2</v>
      </c>
      <c r="H28" s="62">
        <f t="shared" si="1"/>
        <v>3.3192266201982491E-2</v>
      </c>
      <c r="I28" s="63">
        <f t="shared" si="2"/>
        <v>-2.0077337980175108E-3</v>
      </c>
      <c r="J28" s="62">
        <f t="shared" si="3"/>
        <v>-9.0869507108540129E-4</v>
      </c>
      <c r="K28" s="48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C28" s="83"/>
      <c r="AE28" s="83"/>
    </row>
    <row r="29" spans="1:31" ht="16.8" thickBot="1" x14ac:dyDescent="0.5">
      <c r="A29" s="57" t="s">
        <v>16</v>
      </c>
      <c r="B29" s="58" t="s">
        <v>44</v>
      </c>
      <c r="C29" s="58" t="s">
        <v>247</v>
      </c>
      <c r="D29" s="58">
        <v>605.65</v>
      </c>
      <c r="E29" s="58">
        <v>66300</v>
      </c>
      <c r="F29" s="61">
        <f t="shared" si="0"/>
        <v>2.8999999999999773</v>
      </c>
      <c r="G29" s="6">
        <v>3.5000000000000003E-2</v>
      </c>
      <c r="H29" s="62">
        <f t="shared" si="1"/>
        <v>0.48112816258813396</v>
      </c>
      <c r="I29" s="63">
        <f t="shared" si="2"/>
        <v>0.44612816258813393</v>
      </c>
      <c r="J29" s="62">
        <f t="shared" si="3"/>
        <v>0.2019164407236263</v>
      </c>
      <c r="K29" s="48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C29" s="83"/>
      <c r="AE29" s="83"/>
    </row>
    <row r="30" spans="1:31" ht="16.8" thickBot="1" x14ac:dyDescent="0.5">
      <c r="A30" s="57" t="s">
        <v>16</v>
      </c>
      <c r="B30" s="58" t="s">
        <v>45</v>
      </c>
      <c r="C30" s="58" t="s">
        <v>247</v>
      </c>
      <c r="D30" s="58">
        <v>628.6</v>
      </c>
      <c r="E30" s="58">
        <v>68850</v>
      </c>
      <c r="F30" s="61">
        <f t="shared" si="0"/>
        <v>22.950000000000045</v>
      </c>
      <c r="G30" s="6">
        <v>3.5099999999999999E-2</v>
      </c>
      <c r="H30" s="62">
        <f t="shared" si="1"/>
        <v>3.7893172624453144</v>
      </c>
      <c r="I30" s="63">
        <f t="shared" si="2"/>
        <v>3.7542172624453145</v>
      </c>
      <c r="J30" s="62">
        <f t="shared" si="3"/>
        <v>1.6991489237947432</v>
      </c>
      <c r="K30" s="48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C30" s="83"/>
      <c r="AE30" s="83"/>
    </row>
    <row r="31" spans="1:31" ht="16.8" thickBot="1" x14ac:dyDescent="0.5">
      <c r="A31" s="57" t="s">
        <v>16</v>
      </c>
      <c r="B31" s="58" t="s">
        <v>46</v>
      </c>
      <c r="C31" s="58" t="s">
        <v>247</v>
      </c>
      <c r="D31" s="58">
        <v>612.15</v>
      </c>
      <c r="E31" s="58">
        <v>99450</v>
      </c>
      <c r="F31" s="61">
        <f t="shared" si="0"/>
        <v>-16.450000000000045</v>
      </c>
      <c r="G31" s="6">
        <v>3.5200000000000002E-2</v>
      </c>
      <c r="H31" s="62">
        <f t="shared" si="1"/>
        <v>-2.6169265033407645</v>
      </c>
      <c r="I31" s="63">
        <f t="shared" si="2"/>
        <v>-2.6521265033407646</v>
      </c>
      <c r="J31" s="62">
        <f t="shared" si="3"/>
        <v>-1.2003455258164131</v>
      </c>
      <c r="K31" s="48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C31" s="83"/>
      <c r="AE31" s="83"/>
    </row>
    <row r="32" spans="1:31" ht="16.8" thickBot="1" x14ac:dyDescent="0.5">
      <c r="A32" s="57" t="s">
        <v>16</v>
      </c>
      <c r="B32" s="58" t="s">
        <v>47</v>
      </c>
      <c r="C32" s="58" t="s">
        <v>247</v>
      </c>
      <c r="D32" s="58">
        <v>610.1</v>
      </c>
      <c r="E32" s="58">
        <v>103700</v>
      </c>
      <c r="F32" s="61">
        <f t="shared" si="0"/>
        <v>-2.0499999999999545</v>
      </c>
      <c r="G32" s="6">
        <v>3.5299999999999998E-2</v>
      </c>
      <c r="H32" s="62">
        <f t="shared" si="1"/>
        <v>-0.33488524054561047</v>
      </c>
      <c r="I32" s="63">
        <f t="shared" si="2"/>
        <v>-0.37018524054561047</v>
      </c>
      <c r="J32" s="62">
        <f t="shared" si="3"/>
        <v>-0.16754487263426845</v>
      </c>
      <c r="K32" s="48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C32" s="83"/>
      <c r="AE32" s="83"/>
    </row>
    <row r="33" spans="1:31" ht="16.8" thickBot="1" x14ac:dyDescent="0.5">
      <c r="A33" s="57" t="s">
        <v>16</v>
      </c>
      <c r="B33" s="58" t="s">
        <v>48</v>
      </c>
      <c r="C33" s="58" t="s">
        <v>247</v>
      </c>
      <c r="D33" s="58">
        <v>611.85</v>
      </c>
      <c r="E33" s="58">
        <v>104550</v>
      </c>
      <c r="F33" s="61">
        <f t="shared" si="0"/>
        <v>1.75</v>
      </c>
      <c r="G33" s="6">
        <v>3.56E-2</v>
      </c>
      <c r="H33" s="62">
        <f t="shared" si="1"/>
        <v>0.28683822324209146</v>
      </c>
      <c r="I33" s="63">
        <f t="shared" si="2"/>
        <v>0.25123822324209144</v>
      </c>
      <c r="J33" s="62">
        <f t="shared" si="3"/>
        <v>0.11370976339282159</v>
      </c>
      <c r="K33" s="48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C33" s="83"/>
      <c r="AE33" s="83"/>
    </row>
    <row r="34" spans="1:31" ht="16.8" thickBot="1" x14ac:dyDescent="0.5">
      <c r="A34" s="57" t="s">
        <v>16</v>
      </c>
      <c r="B34" s="58" t="s">
        <v>49</v>
      </c>
      <c r="C34" s="58" t="s">
        <v>247</v>
      </c>
      <c r="D34" s="58">
        <v>588.5</v>
      </c>
      <c r="E34" s="58">
        <v>120700</v>
      </c>
      <c r="F34" s="61">
        <f t="shared" si="0"/>
        <v>-23.350000000000023</v>
      </c>
      <c r="G34" s="6">
        <v>3.56E-2</v>
      </c>
      <c r="H34" s="62">
        <f t="shared" si="1"/>
        <v>-3.8162948435073991</v>
      </c>
      <c r="I34" s="63">
        <f t="shared" si="2"/>
        <v>-3.8518948435073992</v>
      </c>
      <c r="J34" s="62">
        <f t="shared" si="3"/>
        <v>-1.7433575417670581</v>
      </c>
      <c r="K34" s="48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C34" s="83"/>
      <c r="AE34" s="83"/>
    </row>
    <row r="35" spans="1:31" ht="16.8" thickBot="1" x14ac:dyDescent="0.5">
      <c r="A35" s="57" t="s">
        <v>16</v>
      </c>
      <c r="B35" s="58" t="s">
        <v>50</v>
      </c>
      <c r="C35" s="58" t="s">
        <v>247</v>
      </c>
      <c r="D35" s="58">
        <v>579.1</v>
      </c>
      <c r="E35" s="58">
        <v>134300</v>
      </c>
      <c r="F35" s="61">
        <f t="shared" si="0"/>
        <v>-9.3999999999999773</v>
      </c>
      <c r="G35" s="6">
        <v>3.6000000000000004E-2</v>
      </c>
      <c r="H35" s="62">
        <f t="shared" si="1"/>
        <v>-1.5972812234494438</v>
      </c>
      <c r="I35" s="63">
        <f t="shared" si="2"/>
        <v>-1.6332812234494438</v>
      </c>
      <c r="J35" s="62">
        <f t="shared" si="3"/>
        <v>-0.73921881422245161</v>
      </c>
      <c r="K35" s="48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C35" s="83"/>
      <c r="AE35" s="83"/>
    </row>
    <row r="36" spans="1:31" ht="16.8" thickBot="1" x14ac:dyDescent="0.5">
      <c r="A36" s="57" t="s">
        <v>16</v>
      </c>
      <c r="B36" s="58" t="s">
        <v>51</v>
      </c>
      <c r="C36" s="58" t="s">
        <v>247</v>
      </c>
      <c r="D36" s="58">
        <v>586.45000000000005</v>
      </c>
      <c r="E36" s="58">
        <v>159800</v>
      </c>
      <c r="F36" s="61">
        <f t="shared" si="0"/>
        <v>7.3500000000000227</v>
      </c>
      <c r="G36" s="6">
        <v>3.6699999999999997E-2</v>
      </c>
      <c r="H36" s="62">
        <f t="shared" si="1"/>
        <v>1.2692108444137493</v>
      </c>
      <c r="I36" s="63">
        <f t="shared" si="2"/>
        <v>1.2325108444137494</v>
      </c>
      <c r="J36" s="62">
        <f t="shared" si="3"/>
        <v>0.55783118782179908</v>
      </c>
      <c r="K36" s="48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C36" s="83"/>
      <c r="AE36" s="83"/>
    </row>
    <row r="37" spans="1:31" ht="16.8" thickBot="1" x14ac:dyDescent="0.5">
      <c r="A37" s="57" t="s">
        <v>16</v>
      </c>
      <c r="B37" s="58" t="s">
        <v>52</v>
      </c>
      <c r="C37" s="58" t="s">
        <v>247</v>
      </c>
      <c r="D37" s="58">
        <v>599.45000000000005</v>
      </c>
      <c r="E37" s="58">
        <v>164900</v>
      </c>
      <c r="F37" s="61">
        <f t="shared" si="0"/>
        <v>13</v>
      </c>
      <c r="G37" s="6">
        <v>3.6799999999999999E-2</v>
      </c>
      <c r="H37" s="62">
        <f t="shared" si="1"/>
        <v>2.2167277687782416</v>
      </c>
      <c r="I37" s="63">
        <f t="shared" si="2"/>
        <v>2.1799277687782417</v>
      </c>
      <c r="J37" s="62">
        <f t="shared" si="3"/>
        <v>0.98662961233554325</v>
      </c>
      <c r="K37" s="48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C37" s="83"/>
      <c r="AE37" s="83"/>
    </row>
    <row r="38" spans="1:31" ht="16.8" thickBot="1" x14ac:dyDescent="0.5">
      <c r="A38" s="57" t="s">
        <v>16</v>
      </c>
      <c r="B38" s="58" t="s">
        <v>53</v>
      </c>
      <c r="C38" s="58" t="s">
        <v>247</v>
      </c>
      <c r="D38" s="58">
        <v>614.65</v>
      </c>
      <c r="E38" s="58">
        <v>221850</v>
      </c>
      <c r="F38" s="61">
        <f t="shared" si="0"/>
        <v>15.199999999999932</v>
      </c>
      <c r="G38" s="6">
        <v>3.6600000000000001E-2</v>
      </c>
      <c r="H38" s="62">
        <f t="shared" si="1"/>
        <v>2.5356576862123497</v>
      </c>
      <c r="I38" s="63">
        <f t="shared" si="2"/>
        <v>2.4990576862123497</v>
      </c>
      <c r="J38" s="62">
        <f t="shared" si="3"/>
        <v>1.1310669791291941</v>
      </c>
      <c r="K38" s="48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C38" s="83"/>
      <c r="AE38" s="83"/>
    </row>
    <row r="39" spans="1:31" ht="16.8" thickBot="1" x14ac:dyDescent="0.5">
      <c r="A39" s="57" t="s">
        <v>16</v>
      </c>
      <c r="B39" s="58" t="s">
        <v>54</v>
      </c>
      <c r="C39" s="58" t="s">
        <v>247</v>
      </c>
      <c r="D39" s="58">
        <v>594.04999999999995</v>
      </c>
      <c r="E39" s="58">
        <v>270300</v>
      </c>
      <c r="F39" s="61">
        <f t="shared" si="0"/>
        <v>-20.600000000000023</v>
      </c>
      <c r="G39" s="6">
        <v>3.6299999999999999E-2</v>
      </c>
      <c r="H39" s="62">
        <f t="shared" si="1"/>
        <v>-3.3515008541446392</v>
      </c>
      <c r="I39" s="63">
        <f t="shared" si="2"/>
        <v>-3.3878008541446389</v>
      </c>
      <c r="J39" s="62">
        <f t="shared" si="3"/>
        <v>-1.5333098147871576</v>
      </c>
      <c r="K39" s="48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C39" s="83"/>
      <c r="AE39" s="83"/>
    </row>
    <row r="40" spans="1:31" ht="16.8" thickBot="1" x14ac:dyDescent="0.5">
      <c r="A40" s="57" t="s">
        <v>16</v>
      </c>
      <c r="B40" s="58" t="s">
        <v>55</v>
      </c>
      <c r="C40" s="58" t="s">
        <v>247</v>
      </c>
      <c r="D40" s="58">
        <v>588.9</v>
      </c>
      <c r="E40" s="58">
        <v>430950</v>
      </c>
      <c r="F40" s="61">
        <f t="shared" si="0"/>
        <v>-5.1499999999999773</v>
      </c>
      <c r="G40" s="6">
        <v>3.6400000000000002E-2</v>
      </c>
      <c r="H40" s="62">
        <f t="shared" si="1"/>
        <v>-0.86693039306455311</v>
      </c>
      <c r="I40" s="63">
        <f t="shared" si="2"/>
        <v>-0.90333039306455309</v>
      </c>
      <c r="J40" s="62">
        <f t="shared" si="3"/>
        <v>-0.40884497563866701</v>
      </c>
      <c r="K40" s="48"/>
      <c r="L40" s="43"/>
      <c r="M40" s="43"/>
      <c r="N40" s="43"/>
      <c r="O40" s="43"/>
      <c r="P40" s="43"/>
      <c r="Q40" s="43"/>
      <c r="R40" s="43"/>
      <c r="S40" s="43"/>
      <c r="T40" s="43"/>
      <c r="U40" s="43" t="s">
        <v>343</v>
      </c>
      <c r="V40" s="43"/>
      <c r="W40" s="43"/>
      <c r="X40" s="43"/>
      <c r="Y40" s="43"/>
      <c r="Z40" s="43"/>
      <c r="AC40" s="83"/>
      <c r="AE40" s="83"/>
    </row>
    <row r="41" spans="1:31" ht="16.8" thickBot="1" x14ac:dyDescent="0.5">
      <c r="A41" s="57" t="s">
        <v>16</v>
      </c>
      <c r="B41" s="58" t="s">
        <v>56</v>
      </c>
      <c r="C41" s="58" t="s">
        <v>247</v>
      </c>
      <c r="D41" s="58">
        <v>597.25</v>
      </c>
      <c r="E41" s="58">
        <v>710600</v>
      </c>
      <c r="F41" s="61">
        <f t="shared" si="0"/>
        <v>8.3500000000000227</v>
      </c>
      <c r="G41" s="6">
        <v>3.6400000000000002E-2</v>
      </c>
      <c r="H41" s="62">
        <f t="shared" si="1"/>
        <v>1.4178977755136735</v>
      </c>
      <c r="I41" s="63">
        <f t="shared" si="2"/>
        <v>1.3814977755136735</v>
      </c>
      <c r="J41" s="62">
        <f t="shared" si="3"/>
        <v>0.62526228355785862</v>
      </c>
      <c r="K41" s="48"/>
      <c r="L41" s="43"/>
      <c r="M41" s="43"/>
      <c r="N41" s="43"/>
      <c r="O41" s="43"/>
      <c r="P41" s="43"/>
      <c r="Q41" s="43"/>
      <c r="R41" s="43"/>
      <c r="S41" s="43"/>
      <c r="T41" s="43"/>
      <c r="U41" s="43" t="s">
        <v>348</v>
      </c>
      <c r="V41" s="43"/>
      <c r="W41" s="43"/>
      <c r="X41" s="43"/>
      <c r="Y41" s="43"/>
      <c r="Z41" s="43"/>
      <c r="AC41" s="83"/>
      <c r="AE41" s="83"/>
    </row>
    <row r="42" spans="1:31" ht="16.8" thickBot="1" x14ac:dyDescent="0.5">
      <c r="A42" s="57" t="s">
        <v>16</v>
      </c>
      <c r="B42" s="58" t="s">
        <v>58</v>
      </c>
      <c r="C42" s="58" t="s">
        <v>248</v>
      </c>
      <c r="D42" s="58">
        <v>638</v>
      </c>
      <c r="E42" s="58">
        <v>62900</v>
      </c>
      <c r="F42" s="61">
        <f t="shared" si="0"/>
        <v>40.75</v>
      </c>
      <c r="G42" s="6">
        <v>3.6499999999999998E-2</v>
      </c>
      <c r="H42" s="62">
        <f t="shared" si="1"/>
        <v>6.8229384679782337</v>
      </c>
      <c r="I42" s="63">
        <f t="shared" si="2"/>
        <v>6.7864384679782335</v>
      </c>
      <c r="J42" s="62">
        <f t="shared" si="3"/>
        <v>3.0715243186947627</v>
      </c>
      <c r="K42" s="48"/>
      <c r="L42" s="43"/>
      <c r="M42" s="43"/>
      <c r="N42" s="43"/>
      <c r="O42" s="43"/>
      <c r="P42" s="43"/>
      <c r="Q42" s="43"/>
      <c r="R42" s="43"/>
      <c r="S42" s="43"/>
      <c r="T42" s="43"/>
      <c r="U42" s="43" t="s">
        <v>349</v>
      </c>
      <c r="V42" s="43"/>
      <c r="W42" s="43"/>
      <c r="X42" s="43"/>
      <c r="Y42" s="43"/>
      <c r="Z42" s="43"/>
      <c r="AC42" s="83"/>
      <c r="AE42" s="83"/>
    </row>
    <row r="43" spans="1:31" ht="16.8" thickBot="1" x14ac:dyDescent="0.5">
      <c r="A43" s="57" t="s">
        <v>16</v>
      </c>
      <c r="B43" s="58" t="s">
        <v>59</v>
      </c>
      <c r="C43" s="58" t="s">
        <v>247</v>
      </c>
      <c r="D43" s="58">
        <v>616.5</v>
      </c>
      <c r="E43" s="58">
        <v>844900</v>
      </c>
      <c r="F43" s="61">
        <f t="shared" si="0"/>
        <v>-21.5</v>
      </c>
      <c r="G43" s="6">
        <v>3.6400000000000002E-2</v>
      </c>
      <c r="H43" s="62">
        <f t="shared" si="1"/>
        <v>-3.3699059561128526</v>
      </c>
      <c r="I43" s="63">
        <f t="shared" si="2"/>
        <v>-3.4063059561128526</v>
      </c>
      <c r="J43" s="62">
        <f t="shared" si="3"/>
        <v>-1.5416851755870069</v>
      </c>
      <c r="K43" s="48"/>
      <c r="L43" s="43"/>
      <c r="M43" s="43"/>
      <c r="N43" s="43"/>
      <c r="O43" s="43"/>
      <c r="P43" s="43"/>
      <c r="Q43" s="43"/>
      <c r="R43" s="43"/>
      <c r="S43" s="43"/>
      <c r="T43" s="43"/>
      <c r="U43" s="43" t="s">
        <v>350</v>
      </c>
      <c r="V43" s="43"/>
      <c r="W43" s="43"/>
      <c r="X43" s="43"/>
      <c r="Y43" s="43"/>
      <c r="Z43" s="43"/>
      <c r="AC43" s="83"/>
      <c r="AE43" s="83"/>
    </row>
    <row r="44" spans="1:31" ht="16.8" thickBot="1" x14ac:dyDescent="0.5">
      <c r="A44" s="57" t="s">
        <v>16</v>
      </c>
      <c r="B44" s="58" t="s">
        <v>60</v>
      </c>
      <c r="C44" s="58" t="s">
        <v>248</v>
      </c>
      <c r="D44" s="58">
        <v>625.85</v>
      </c>
      <c r="E44" s="58">
        <v>19550</v>
      </c>
      <c r="F44" s="61">
        <f t="shared" si="0"/>
        <v>9.3500000000000227</v>
      </c>
      <c r="G44" s="6">
        <v>3.5900000000000001E-2</v>
      </c>
      <c r="H44" s="62">
        <f t="shared" si="1"/>
        <v>1.5166261151662648</v>
      </c>
      <c r="I44" s="63">
        <f t="shared" si="2"/>
        <v>1.4807261151662647</v>
      </c>
      <c r="J44" s="62">
        <f t="shared" si="3"/>
        <v>0.67017277081634496</v>
      </c>
      <c r="K44" s="48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C44" s="83"/>
      <c r="AE44" s="83"/>
    </row>
    <row r="45" spans="1:31" ht="16.8" thickBot="1" x14ac:dyDescent="0.5">
      <c r="A45" s="57" t="s">
        <v>16</v>
      </c>
      <c r="B45" s="58" t="s">
        <v>61</v>
      </c>
      <c r="C45" s="58" t="s">
        <v>248</v>
      </c>
      <c r="D45" s="58">
        <v>617</v>
      </c>
      <c r="E45" s="58">
        <v>22950</v>
      </c>
      <c r="F45" s="61">
        <f t="shared" si="0"/>
        <v>-8.8500000000000227</v>
      </c>
      <c r="G45" s="6">
        <v>3.6000000000000004E-2</v>
      </c>
      <c r="H45" s="62">
        <f t="shared" si="1"/>
        <v>-1.4140768554765555</v>
      </c>
      <c r="I45" s="63">
        <f t="shared" si="2"/>
        <v>-1.4500768554765555</v>
      </c>
      <c r="J45" s="62">
        <f t="shared" si="3"/>
        <v>-0.65630099596254909</v>
      </c>
      <c r="K45" s="48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C45" s="83"/>
      <c r="AE45" s="83"/>
    </row>
    <row r="46" spans="1:31" ht="16.8" thickBot="1" x14ac:dyDescent="0.5">
      <c r="A46" s="57" t="s">
        <v>16</v>
      </c>
      <c r="B46" s="58" t="s">
        <v>62</v>
      </c>
      <c r="C46" s="58" t="s">
        <v>248</v>
      </c>
      <c r="D46" s="58">
        <v>621.29999999999995</v>
      </c>
      <c r="E46" s="58">
        <v>24650</v>
      </c>
      <c r="F46" s="61">
        <f t="shared" si="0"/>
        <v>4.2999999999999545</v>
      </c>
      <c r="G46" s="6">
        <v>3.5799999999999998E-2</v>
      </c>
      <c r="H46" s="62">
        <f t="shared" si="1"/>
        <v>0.69692058346838814</v>
      </c>
      <c r="I46" s="63">
        <f t="shared" si="2"/>
        <v>0.6611205834683882</v>
      </c>
      <c r="J46" s="62">
        <f t="shared" si="3"/>
        <v>0.29922144867214584</v>
      </c>
      <c r="K46" s="48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C46" s="83"/>
      <c r="AE46" s="83"/>
    </row>
    <row r="47" spans="1:31" ht="16.8" thickBot="1" x14ac:dyDescent="0.5">
      <c r="A47" s="57" t="s">
        <v>16</v>
      </c>
      <c r="B47" s="58" t="s">
        <v>63</v>
      </c>
      <c r="C47" s="58" t="s">
        <v>248</v>
      </c>
      <c r="D47" s="58">
        <v>633.85</v>
      </c>
      <c r="E47" s="58">
        <v>34000</v>
      </c>
      <c r="F47" s="61">
        <f t="shared" si="0"/>
        <v>12.550000000000068</v>
      </c>
      <c r="G47" s="6">
        <v>3.5699999999999996E-2</v>
      </c>
      <c r="H47" s="62">
        <f t="shared" si="1"/>
        <v>2.0199581522613985</v>
      </c>
      <c r="I47" s="63">
        <f t="shared" si="2"/>
        <v>1.9842581522613985</v>
      </c>
      <c r="J47" s="62">
        <f t="shared" si="3"/>
        <v>0.89807005515440974</v>
      </c>
      <c r="K47" s="48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C47" s="83"/>
      <c r="AE47" s="83"/>
    </row>
    <row r="48" spans="1:31" ht="16.8" thickBot="1" x14ac:dyDescent="0.5">
      <c r="A48" s="57" t="s">
        <v>16</v>
      </c>
      <c r="B48" s="58" t="s">
        <v>64</v>
      </c>
      <c r="C48" s="58" t="s">
        <v>248</v>
      </c>
      <c r="D48" s="58">
        <v>629</v>
      </c>
      <c r="E48" s="58">
        <v>35700</v>
      </c>
      <c r="F48" s="61">
        <f t="shared" si="0"/>
        <v>-4.8500000000000227</v>
      </c>
      <c r="G48" s="6">
        <v>3.6000000000000004E-2</v>
      </c>
      <c r="H48" s="62">
        <f t="shared" si="1"/>
        <v>-0.76516525991954287</v>
      </c>
      <c r="I48" s="63">
        <f t="shared" si="2"/>
        <v>-0.8011652599195429</v>
      </c>
      <c r="J48" s="62">
        <f t="shared" si="3"/>
        <v>-0.36260530331889823</v>
      </c>
      <c r="K48" s="48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C48" s="83"/>
      <c r="AE48" s="83"/>
    </row>
    <row r="49" spans="1:31" ht="16.8" thickBot="1" x14ac:dyDescent="0.5">
      <c r="A49" s="57" t="s">
        <v>16</v>
      </c>
      <c r="B49" s="58" t="s">
        <v>65</v>
      </c>
      <c r="C49" s="58" t="s">
        <v>248</v>
      </c>
      <c r="D49" s="58">
        <v>633.20000000000005</v>
      </c>
      <c r="E49" s="58">
        <v>35700</v>
      </c>
      <c r="F49" s="61">
        <f t="shared" si="0"/>
        <v>4.2000000000000455</v>
      </c>
      <c r="G49" s="6">
        <v>3.5900000000000001E-2</v>
      </c>
      <c r="H49" s="62">
        <f t="shared" si="1"/>
        <v>0.66772655007949844</v>
      </c>
      <c r="I49" s="63">
        <f t="shared" si="2"/>
        <v>0.63182655007949839</v>
      </c>
      <c r="J49" s="62">
        <f t="shared" si="3"/>
        <v>0.28596304570110453</v>
      </c>
      <c r="K49" s="48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C49" s="83"/>
      <c r="AE49" s="83"/>
    </row>
    <row r="50" spans="1:31" ht="16.8" thickBot="1" x14ac:dyDescent="0.5">
      <c r="A50" s="57" t="s">
        <v>16</v>
      </c>
      <c r="B50" s="58" t="s">
        <v>66</v>
      </c>
      <c r="C50" s="58" t="s">
        <v>248</v>
      </c>
      <c r="D50" s="58">
        <v>630.75</v>
      </c>
      <c r="E50" s="58">
        <v>45900</v>
      </c>
      <c r="F50" s="61">
        <f t="shared" si="0"/>
        <v>-2.4500000000000455</v>
      </c>
      <c r="G50" s="6">
        <v>3.5799999999999998E-2</v>
      </c>
      <c r="H50" s="62">
        <f t="shared" si="1"/>
        <v>-0.38692356285534513</v>
      </c>
      <c r="I50" s="63">
        <f t="shared" si="2"/>
        <v>-0.42272356285534513</v>
      </c>
      <c r="J50" s="62">
        <f t="shared" si="3"/>
        <v>-0.19132358003715874</v>
      </c>
      <c r="K50" s="48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C50" s="83"/>
      <c r="AE50" s="83"/>
    </row>
    <row r="51" spans="1:31" ht="16.8" thickBot="1" x14ac:dyDescent="0.5">
      <c r="A51" s="57" t="s">
        <v>16</v>
      </c>
      <c r="B51" s="58" t="s">
        <v>67</v>
      </c>
      <c r="C51" s="58" t="s">
        <v>248</v>
      </c>
      <c r="D51" s="58">
        <v>634.70000000000005</v>
      </c>
      <c r="E51" s="58">
        <v>52700</v>
      </c>
      <c r="F51" s="61">
        <f t="shared" si="0"/>
        <v>3.9500000000000455</v>
      </c>
      <c r="G51" s="6">
        <v>3.5699999999999996E-2</v>
      </c>
      <c r="H51" s="62">
        <f t="shared" si="1"/>
        <v>0.62623860483552052</v>
      </c>
      <c r="I51" s="63">
        <f t="shared" si="2"/>
        <v>0.59053860483552056</v>
      </c>
      <c r="J51" s="62">
        <f t="shared" si="3"/>
        <v>0.26727622956268371</v>
      </c>
      <c r="K51" s="48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C51" s="83"/>
      <c r="AE51" s="83"/>
    </row>
    <row r="52" spans="1:31" ht="16.8" thickBot="1" x14ac:dyDescent="0.5">
      <c r="A52" s="57" t="s">
        <v>16</v>
      </c>
      <c r="B52" s="64">
        <v>44574</v>
      </c>
      <c r="C52" s="58" t="s">
        <v>248</v>
      </c>
      <c r="D52" s="58">
        <v>630.65</v>
      </c>
      <c r="E52" s="58">
        <v>56100</v>
      </c>
      <c r="F52" s="61">
        <f t="shared" si="0"/>
        <v>-4.0500000000000682</v>
      </c>
      <c r="G52" s="6">
        <v>3.5799999999999998E-2</v>
      </c>
      <c r="H52" s="62">
        <f t="shared" si="1"/>
        <v>-0.63809673861668004</v>
      </c>
      <c r="I52" s="63">
        <f t="shared" si="2"/>
        <v>-0.67389673861668009</v>
      </c>
      <c r="J52" s="62">
        <f t="shared" si="3"/>
        <v>-0.30500390311014897</v>
      </c>
      <c r="K52" s="48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C52" s="83"/>
      <c r="AE52" s="83"/>
    </row>
    <row r="53" spans="1:31" ht="16.8" thickBot="1" x14ac:dyDescent="0.5">
      <c r="A53" s="57" t="s">
        <v>16</v>
      </c>
      <c r="B53" s="58" t="s">
        <v>69</v>
      </c>
      <c r="C53" s="58" t="s">
        <v>248</v>
      </c>
      <c r="D53" s="58">
        <v>637.5</v>
      </c>
      <c r="E53" s="58">
        <v>69700</v>
      </c>
      <c r="F53" s="61">
        <f t="shared" si="0"/>
        <v>6.8500000000000227</v>
      </c>
      <c r="G53" s="6">
        <v>3.5900000000000001E-2</v>
      </c>
      <c r="H53" s="62">
        <f t="shared" si="1"/>
        <v>1.0861809244430387</v>
      </c>
      <c r="I53" s="63">
        <f t="shared" si="2"/>
        <v>1.0502809244430387</v>
      </c>
      <c r="J53" s="62">
        <f t="shared" si="3"/>
        <v>0.47535440218160047</v>
      </c>
      <c r="K53" s="48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31" ht="16.8" thickBot="1" x14ac:dyDescent="0.5">
      <c r="A54" s="57" t="s">
        <v>16</v>
      </c>
      <c r="B54" s="58" t="s">
        <v>70</v>
      </c>
      <c r="C54" s="58" t="s">
        <v>248</v>
      </c>
      <c r="D54" s="58">
        <v>629.75</v>
      </c>
      <c r="E54" s="58">
        <v>75650</v>
      </c>
      <c r="F54" s="61">
        <f t="shared" si="0"/>
        <v>-7.75</v>
      </c>
      <c r="G54" s="6">
        <v>3.6000000000000004E-2</v>
      </c>
      <c r="H54" s="62">
        <f t="shared" si="1"/>
        <v>-1.2156862745098038</v>
      </c>
      <c r="I54" s="63">
        <f t="shared" si="2"/>
        <v>-1.2516862745098039</v>
      </c>
      <c r="J54" s="62">
        <f t="shared" si="3"/>
        <v>-0.56650993738084565</v>
      </c>
      <c r="K54" s="48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31" ht="16.8" thickBot="1" x14ac:dyDescent="0.5">
      <c r="A55" s="57" t="s">
        <v>16</v>
      </c>
      <c r="B55" s="58" t="s">
        <v>71</v>
      </c>
      <c r="C55" s="58" t="s">
        <v>248</v>
      </c>
      <c r="D55" s="58">
        <v>612.20000000000005</v>
      </c>
      <c r="E55" s="58">
        <v>170850</v>
      </c>
      <c r="F55" s="61">
        <f t="shared" si="0"/>
        <v>-17.549999999999955</v>
      </c>
      <c r="G55" s="6">
        <v>3.73E-2</v>
      </c>
      <c r="H55" s="62">
        <f t="shared" si="1"/>
        <v>-2.7868201667328232</v>
      </c>
      <c r="I55" s="63">
        <f t="shared" si="2"/>
        <v>-2.8241201667328233</v>
      </c>
      <c r="J55" s="62">
        <f t="shared" si="3"/>
        <v>-1.278189408474866</v>
      </c>
      <c r="K55" s="48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31" ht="16.8" thickBot="1" x14ac:dyDescent="0.5">
      <c r="A56" s="57" t="s">
        <v>16</v>
      </c>
      <c r="B56" s="58" t="s">
        <v>72</v>
      </c>
      <c r="C56" s="58" t="s">
        <v>248</v>
      </c>
      <c r="D56" s="58">
        <v>598.5</v>
      </c>
      <c r="E56" s="58">
        <v>261800</v>
      </c>
      <c r="F56" s="61">
        <f t="shared" si="0"/>
        <v>-13.700000000000045</v>
      </c>
      <c r="G56" s="6">
        <v>3.73E-2</v>
      </c>
      <c r="H56" s="62">
        <f t="shared" si="1"/>
        <v>-2.237830774256786</v>
      </c>
      <c r="I56" s="63">
        <f t="shared" si="2"/>
        <v>-2.2751307742567861</v>
      </c>
      <c r="J56" s="62">
        <f t="shared" si="3"/>
        <v>-1.0297182438644306</v>
      </c>
      <c r="K56" s="48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31" ht="16.8" thickBot="1" x14ac:dyDescent="0.5">
      <c r="A57" s="57" t="s">
        <v>16</v>
      </c>
      <c r="B57" s="58" t="s">
        <v>73</v>
      </c>
      <c r="C57" s="58" t="s">
        <v>248</v>
      </c>
      <c r="D57" s="58">
        <v>575.5</v>
      </c>
      <c r="E57" s="58">
        <v>593300</v>
      </c>
      <c r="F57" s="61">
        <f t="shared" si="0"/>
        <v>-23</v>
      </c>
      <c r="G57" s="6">
        <v>3.73E-2</v>
      </c>
      <c r="H57" s="62">
        <f t="shared" si="1"/>
        <v>-3.842940685045948</v>
      </c>
      <c r="I57" s="63">
        <f t="shared" si="2"/>
        <v>-3.8802406850459481</v>
      </c>
      <c r="J57" s="62">
        <f t="shared" si="3"/>
        <v>-1.7561867955841135</v>
      </c>
      <c r="K57" s="48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31" ht="16.8" thickBot="1" x14ac:dyDescent="0.5">
      <c r="A58" s="57" t="s">
        <v>16</v>
      </c>
      <c r="B58" s="58" t="s">
        <v>74</v>
      </c>
      <c r="C58" s="58" t="s">
        <v>248</v>
      </c>
      <c r="D58" s="58">
        <v>571.65</v>
      </c>
      <c r="E58" s="58">
        <v>920550</v>
      </c>
      <c r="F58" s="61">
        <f t="shared" si="0"/>
        <v>-3.8500000000000227</v>
      </c>
      <c r="G58" s="6">
        <v>3.7100000000000001E-2</v>
      </c>
      <c r="H58" s="62">
        <f t="shared" si="1"/>
        <v>-0.66898349261512124</v>
      </c>
      <c r="I58" s="63">
        <f t="shared" si="2"/>
        <v>-0.70608349261512127</v>
      </c>
      <c r="J58" s="62">
        <f t="shared" si="3"/>
        <v>-0.31957154387084241</v>
      </c>
      <c r="K58" s="48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31" ht="16.8" thickBot="1" x14ac:dyDescent="0.5">
      <c r="A59" s="57" t="s">
        <v>16</v>
      </c>
      <c r="B59" s="58" t="s">
        <v>75</v>
      </c>
      <c r="C59" s="58" t="s">
        <v>248</v>
      </c>
      <c r="D59" s="58">
        <v>556.6</v>
      </c>
      <c r="E59" s="58">
        <v>1051450</v>
      </c>
      <c r="F59" s="61">
        <f t="shared" si="0"/>
        <v>-15.049999999999955</v>
      </c>
      <c r="G59" s="6">
        <v>3.7599999999999995E-2</v>
      </c>
      <c r="H59" s="62">
        <f t="shared" si="1"/>
        <v>-2.6327298171958287</v>
      </c>
      <c r="I59" s="63">
        <f t="shared" si="2"/>
        <v>-2.6703298171958285</v>
      </c>
      <c r="J59" s="62">
        <f t="shared" si="3"/>
        <v>-1.2085842981047763</v>
      </c>
      <c r="K59" s="48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31" ht="16.8" thickBot="1" x14ac:dyDescent="0.5">
      <c r="A60" s="57" t="s">
        <v>16</v>
      </c>
      <c r="B60" s="58" t="s">
        <v>76</v>
      </c>
      <c r="C60" s="58" t="s">
        <v>249</v>
      </c>
      <c r="D60" s="58">
        <v>571.70000000000005</v>
      </c>
      <c r="E60" s="58">
        <v>39950</v>
      </c>
      <c r="F60" s="61">
        <f t="shared" si="0"/>
        <v>15.100000000000023</v>
      </c>
      <c r="G60" s="6">
        <v>3.7599999999999995E-2</v>
      </c>
      <c r="H60" s="62">
        <f t="shared" si="1"/>
        <v>2.712899748472875</v>
      </c>
      <c r="I60" s="63">
        <f t="shared" si="2"/>
        <v>2.6752997484728751</v>
      </c>
      <c r="J60" s="62">
        <f t="shared" si="3"/>
        <v>1.2108336760151073</v>
      </c>
      <c r="K60" s="48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31" ht="16.8" thickBot="1" x14ac:dyDescent="0.5">
      <c r="A61" s="57" t="s">
        <v>16</v>
      </c>
      <c r="B61" s="58" t="s">
        <v>77</v>
      </c>
      <c r="C61" s="58" t="s">
        <v>249</v>
      </c>
      <c r="D61" s="58">
        <v>574.04999999999995</v>
      </c>
      <c r="E61" s="58">
        <v>42500</v>
      </c>
      <c r="F61" s="61">
        <f t="shared" si="0"/>
        <v>2.3499999999999091</v>
      </c>
      <c r="G61" s="6">
        <v>3.7599999999999995E-2</v>
      </c>
      <c r="H61" s="62">
        <f t="shared" si="1"/>
        <v>0.41105474899421179</v>
      </c>
      <c r="I61" s="63">
        <f t="shared" si="2"/>
        <v>0.37345474899421183</v>
      </c>
      <c r="J61" s="62">
        <f t="shared" si="3"/>
        <v>0.16902464361538644</v>
      </c>
      <c r="K61" s="48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31" ht="16.8" thickBot="1" x14ac:dyDescent="0.5">
      <c r="A62" s="57" t="s">
        <v>16</v>
      </c>
      <c r="B62" s="58" t="s">
        <v>78</v>
      </c>
      <c r="C62" s="58" t="s">
        <v>249</v>
      </c>
      <c r="D62" s="58">
        <v>581</v>
      </c>
      <c r="E62" s="58">
        <v>59500</v>
      </c>
      <c r="F62" s="61">
        <f t="shared" si="0"/>
        <v>6.9500000000000455</v>
      </c>
      <c r="G62" s="6">
        <v>3.7699999999999997E-2</v>
      </c>
      <c r="H62" s="62">
        <f t="shared" si="1"/>
        <v>1.2106959324100768</v>
      </c>
      <c r="I62" s="63">
        <f t="shared" si="2"/>
        <v>1.1729959324100767</v>
      </c>
      <c r="J62" s="62">
        <f t="shared" si="3"/>
        <v>0.53089489415218027</v>
      </c>
      <c r="K62" s="48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31" ht="16.8" thickBot="1" x14ac:dyDescent="0.5">
      <c r="A63" s="57" t="s">
        <v>16</v>
      </c>
      <c r="B63" s="58" t="s">
        <v>79</v>
      </c>
      <c r="C63" s="58" t="s">
        <v>249</v>
      </c>
      <c r="D63" s="58">
        <v>589.20000000000005</v>
      </c>
      <c r="E63" s="58">
        <v>60350</v>
      </c>
      <c r="F63" s="61">
        <f t="shared" si="0"/>
        <v>8.2000000000000455</v>
      </c>
      <c r="G63" s="6">
        <v>3.8399999999999997E-2</v>
      </c>
      <c r="H63" s="62">
        <f t="shared" si="1"/>
        <v>1.4113597246127445</v>
      </c>
      <c r="I63" s="63">
        <f t="shared" si="2"/>
        <v>1.3729597246127445</v>
      </c>
      <c r="J63" s="62">
        <f t="shared" si="3"/>
        <v>0.62139798402870228</v>
      </c>
      <c r="K63" s="48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31" ht="16.8" thickBot="1" x14ac:dyDescent="0.5">
      <c r="A64" s="57" t="s">
        <v>16</v>
      </c>
      <c r="B64" s="58" t="s">
        <v>80</v>
      </c>
      <c r="C64" s="58" t="s">
        <v>249</v>
      </c>
      <c r="D64" s="58">
        <v>580.4</v>
      </c>
      <c r="E64" s="58">
        <v>58650</v>
      </c>
      <c r="F64" s="61">
        <f t="shared" si="0"/>
        <v>-8.8000000000000682</v>
      </c>
      <c r="G64" s="6">
        <v>3.8300000000000001E-2</v>
      </c>
      <c r="H64" s="62">
        <f t="shared" si="1"/>
        <v>-1.4935505770536435</v>
      </c>
      <c r="I64" s="63">
        <f t="shared" si="2"/>
        <v>-1.5318505770536435</v>
      </c>
      <c r="J64" s="62">
        <f t="shared" si="3"/>
        <v>-0.69331156868627519</v>
      </c>
      <c r="K64" s="48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6.8" thickBot="1" x14ac:dyDescent="0.5">
      <c r="A65" s="57" t="s">
        <v>16</v>
      </c>
      <c r="B65" s="58" t="s">
        <v>81</v>
      </c>
      <c r="C65" s="58" t="s">
        <v>249</v>
      </c>
      <c r="D65" s="58">
        <v>570.9</v>
      </c>
      <c r="E65" s="58">
        <v>62050</v>
      </c>
      <c r="F65" s="61">
        <f t="shared" si="0"/>
        <v>-9.5</v>
      </c>
      <c r="G65" s="6">
        <v>3.8599999999999995E-2</v>
      </c>
      <c r="H65" s="62">
        <f t="shared" si="1"/>
        <v>-1.6368022053756031</v>
      </c>
      <c r="I65" s="63">
        <f t="shared" si="2"/>
        <v>-1.675402205375603</v>
      </c>
      <c r="J65" s="62">
        <f t="shared" si="3"/>
        <v>-0.75828266058663196</v>
      </c>
      <c r="K65" s="48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6.8" thickBot="1" x14ac:dyDescent="0.5">
      <c r="A66" s="57" t="s">
        <v>16</v>
      </c>
      <c r="B66" s="58" t="s">
        <v>82</v>
      </c>
      <c r="C66" s="58" t="s">
        <v>249</v>
      </c>
      <c r="D66" s="58">
        <v>577.95000000000005</v>
      </c>
      <c r="E66" s="58">
        <v>76500</v>
      </c>
      <c r="F66" s="61">
        <f t="shared" si="0"/>
        <v>7.0500000000000682</v>
      </c>
      <c r="G66" s="6">
        <v>3.78E-2</v>
      </c>
      <c r="H66" s="62">
        <f t="shared" si="1"/>
        <v>1.2348922753547151</v>
      </c>
      <c r="I66" s="63">
        <f t="shared" si="2"/>
        <v>1.1970922753547151</v>
      </c>
      <c r="J66" s="62">
        <f t="shared" si="3"/>
        <v>0.54180083600891304</v>
      </c>
      <c r="K66" s="48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6.8" thickBot="1" x14ac:dyDescent="0.5">
      <c r="A67" s="57" t="s">
        <v>16</v>
      </c>
      <c r="B67" s="58" t="s">
        <v>83</v>
      </c>
      <c r="C67" s="58" t="s">
        <v>249</v>
      </c>
      <c r="D67" s="58">
        <v>571.15</v>
      </c>
      <c r="E67" s="58">
        <v>85850</v>
      </c>
      <c r="F67" s="61">
        <f t="shared" si="0"/>
        <v>-6.8000000000000682</v>
      </c>
      <c r="G67" s="6">
        <v>3.7400000000000003E-2</v>
      </c>
      <c r="H67" s="62">
        <f t="shared" si="1"/>
        <v>-1.176572367851902</v>
      </c>
      <c r="I67" s="63">
        <f t="shared" si="2"/>
        <v>-1.2139723678519021</v>
      </c>
      <c r="J67" s="62">
        <f t="shared" si="3"/>
        <v>-0.54944072176807379</v>
      </c>
      <c r="K67" s="48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6.8" thickBot="1" x14ac:dyDescent="0.5">
      <c r="A68" s="57" t="s">
        <v>16</v>
      </c>
      <c r="B68" s="58" t="s">
        <v>84</v>
      </c>
      <c r="C68" s="58" t="s">
        <v>249</v>
      </c>
      <c r="D68" s="58">
        <v>588.5</v>
      </c>
      <c r="E68" s="58">
        <v>79900</v>
      </c>
      <c r="F68" s="61">
        <f t="shared" ref="F68:F131" si="4">D68-D67</f>
        <v>17.350000000000023</v>
      </c>
      <c r="G68" s="6">
        <v>3.7400000000000003E-2</v>
      </c>
      <c r="H68" s="62">
        <f t="shared" ref="H68:H131" si="5">(D68-D67)*100/D67</f>
        <v>3.0377308938107368</v>
      </c>
      <c r="I68" s="63">
        <f t="shared" ref="I68:I131" si="6">H68-G68</f>
        <v>3.0003308938107369</v>
      </c>
      <c r="J68" s="62">
        <f t="shared" ref="J68:J131" si="7">I68/$Q$14</f>
        <v>1.3579419231390031</v>
      </c>
      <c r="K68" s="48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6.8" thickBot="1" x14ac:dyDescent="0.5">
      <c r="A69" s="57" t="s">
        <v>16</v>
      </c>
      <c r="B69" s="58" t="s">
        <v>85</v>
      </c>
      <c r="C69" s="58" t="s">
        <v>249</v>
      </c>
      <c r="D69" s="58">
        <v>598.6</v>
      </c>
      <c r="E69" s="58">
        <v>74800</v>
      </c>
      <c r="F69" s="61">
        <f t="shared" si="4"/>
        <v>10.100000000000023</v>
      </c>
      <c r="G69" s="6">
        <v>3.7400000000000003E-2</v>
      </c>
      <c r="H69" s="62">
        <f t="shared" si="5"/>
        <v>1.7162276975361126</v>
      </c>
      <c r="I69" s="63">
        <f t="shared" si="6"/>
        <v>1.6788276975361125</v>
      </c>
      <c r="J69" s="62">
        <f t="shared" si="7"/>
        <v>0.7598330293881983</v>
      </c>
      <c r="K69" s="48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6.8" thickBot="1" x14ac:dyDescent="0.5">
      <c r="A70" s="57" t="s">
        <v>16</v>
      </c>
      <c r="B70" s="58" t="s">
        <v>86</v>
      </c>
      <c r="C70" s="58" t="s">
        <v>249</v>
      </c>
      <c r="D70" s="58">
        <v>585.65</v>
      </c>
      <c r="E70" s="58">
        <v>87550</v>
      </c>
      <c r="F70" s="61">
        <f t="shared" si="4"/>
        <v>-12.950000000000045</v>
      </c>
      <c r="G70" s="6">
        <v>3.7400000000000003E-2</v>
      </c>
      <c r="H70" s="62">
        <f t="shared" si="5"/>
        <v>-2.163381222853332</v>
      </c>
      <c r="I70" s="63">
        <f t="shared" si="6"/>
        <v>-2.2007812228533319</v>
      </c>
      <c r="J70" s="62">
        <f t="shared" si="7"/>
        <v>-0.99606783116308473</v>
      </c>
      <c r="K70" s="48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6.8" thickBot="1" x14ac:dyDescent="0.5">
      <c r="A71" s="57" t="s">
        <v>16</v>
      </c>
      <c r="B71" s="58" t="s">
        <v>87</v>
      </c>
      <c r="C71" s="58" t="s">
        <v>249</v>
      </c>
      <c r="D71" s="58">
        <v>567.54999999999995</v>
      </c>
      <c r="E71" s="58">
        <v>93500</v>
      </c>
      <c r="F71" s="61">
        <f t="shared" si="4"/>
        <v>-18.100000000000023</v>
      </c>
      <c r="G71" s="6">
        <v>3.7400000000000003E-2</v>
      </c>
      <c r="H71" s="62">
        <f t="shared" si="5"/>
        <v>-3.0905831127806751</v>
      </c>
      <c r="I71" s="63">
        <f t="shared" si="6"/>
        <v>-3.127983112780675</v>
      </c>
      <c r="J71" s="62">
        <f t="shared" si="7"/>
        <v>-1.415716983909328</v>
      </c>
      <c r="K71" s="48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6.8" thickBot="1" x14ac:dyDescent="0.5">
      <c r="A72" s="57" t="s">
        <v>16</v>
      </c>
      <c r="B72" s="58" t="s">
        <v>88</v>
      </c>
      <c r="C72" s="58" t="s">
        <v>249</v>
      </c>
      <c r="D72" s="58">
        <v>572.15</v>
      </c>
      <c r="E72" s="58">
        <v>141100</v>
      </c>
      <c r="F72" s="61">
        <f t="shared" si="4"/>
        <v>4.6000000000000227</v>
      </c>
      <c r="G72" s="6">
        <v>3.7400000000000003E-2</v>
      </c>
      <c r="H72" s="62">
        <f t="shared" si="5"/>
        <v>0.8105012774204956</v>
      </c>
      <c r="I72" s="63">
        <f t="shared" si="6"/>
        <v>0.77310127742049561</v>
      </c>
      <c r="J72" s="62">
        <f t="shared" si="7"/>
        <v>0.34990361816666732</v>
      </c>
      <c r="K72" s="48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6.8" thickBot="1" x14ac:dyDescent="0.5">
      <c r="A73" s="57" t="s">
        <v>16</v>
      </c>
      <c r="B73" s="58" t="s">
        <v>89</v>
      </c>
      <c r="C73" s="58" t="s">
        <v>249</v>
      </c>
      <c r="D73" s="58">
        <v>577.35</v>
      </c>
      <c r="E73" s="58">
        <v>157250</v>
      </c>
      <c r="F73" s="61">
        <f t="shared" si="4"/>
        <v>5.2000000000000455</v>
      </c>
      <c r="G73" s="6">
        <v>3.7400000000000003E-2</v>
      </c>
      <c r="H73" s="62">
        <f t="shared" si="5"/>
        <v>0.9088525736258054</v>
      </c>
      <c r="I73" s="63">
        <f t="shared" si="6"/>
        <v>0.87145257362580542</v>
      </c>
      <c r="J73" s="62">
        <f t="shared" si="7"/>
        <v>0.39441715785249265</v>
      </c>
      <c r="K73" s="48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6.8" thickBot="1" x14ac:dyDescent="0.5">
      <c r="A74" s="57" t="s">
        <v>16</v>
      </c>
      <c r="B74" s="58" t="s">
        <v>90</v>
      </c>
      <c r="C74" s="58" t="s">
        <v>249</v>
      </c>
      <c r="D74" s="58">
        <v>561.45000000000005</v>
      </c>
      <c r="E74" s="58">
        <v>232900</v>
      </c>
      <c r="F74" s="61">
        <f t="shared" si="4"/>
        <v>-15.899999999999977</v>
      </c>
      <c r="G74" s="6">
        <v>3.7400000000000003E-2</v>
      </c>
      <c r="H74" s="62">
        <f t="shared" si="5"/>
        <v>-2.7539620680696246</v>
      </c>
      <c r="I74" s="63">
        <f t="shared" si="6"/>
        <v>-2.7913620680696245</v>
      </c>
      <c r="J74" s="62">
        <f t="shared" si="7"/>
        <v>-1.2633631786117383</v>
      </c>
      <c r="K74" s="48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6.8" thickBot="1" x14ac:dyDescent="0.5">
      <c r="A75" s="57" t="s">
        <v>16</v>
      </c>
      <c r="B75" s="58" t="s">
        <v>91</v>
      </c>
      <c r="C75" s="58" t="s">
        <v>249</v>
      </c>
      <c r="D75" s="58">
        <v>549.15</v>
      </c>
      <c r="E75" s="58">
        <v>504900</v>
      </c>
      <c r="F75" s="61">
        <f t="shared" si="4"/>
        <v>-12.300000000000068</v>
      </c>
      <c r="G75" s="6">
        <v>3.7400000000000003E-2</v>
      </c>
      <c r="H75" s="62">
        <f t="shared" si="5"/>
        <v>-2.1907560780123014</v>
      </c>
      <c r="I75" s="63">
        <f t="shared" si="6"/>
        <v>-2.2281560780123013</v>
      </c>
      <c r="J75" s="62">
        <f t="shared" si="7"/>
        <v>-1.0084576190817793</v>
      </c>
      <c r="K75" s="48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6.8" thickBot="1" x14ac:dyDescent="0.5">
      <c r="A76" s="57" t="s">
        <v>16</v>
      </c>
      <c r="B76" s="58" t="s">
        <v>92</v>
      </c>
      <c r="C76" s="58" t="s">
        <v>249</v>
      </c>
      <c r="D76" s="58">
        <v>543.45000000000005</v>
      </c>
      <c r="E76" s="58">
        <v>686800</v>
      </c>
      <c r="F76" s="61">
        <f t="shared" si="4"/>
        <v>-5.6999999999999318</v>
      </c>
      <c r="G76" s="6">
        <v>3.7400000000000003E-2</v>
      </c>
      <c r="H76" s="62">
        <f t="shared" si="5"/>
        <v>-1.0379677683692856</v>
      </c>
      <c r="I76" s="63">
        <f t="shared" si="6"/>
        <v>-1.0753677683692857</v>
      </c>
      <c r="J76" s="62">
        <f t="shared" si="7"/>
        <v>-0.48670864219458382</v>
      </c>
      <c r="K76" s="48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6.8" thickBot="1" x14ac:dyDescent="0.5">
      <c r="A77" s="57" t="s">
        <v>16</v>
      </c>
      <c r="B77" s="58" t="s">
        <v>93</v>
      </c>
      <c r="C77" s="58" t="s">
        <v>249</v>
      </c>
      <c r="D77" s="58">
        <v>550.1</v>
      </c>
      <c r="E77" s="58">
        <v>771800</v>
      </c>
      <c r="F77" s="61">
        <f t="shared" si="4"/>
        <v>6.6499999999999773</v>
      </c>
      <c r="G77" s="6">
        <v>3.7400000000000003E-2</v>
      </c>
      <c r="H77" s="62">
        <f t="shared" si="5"/>
        <v>1.2236636305087822</v>
      </c>
      <c r="I77" s="63">
        <f t="shared" si="6"/>
        <v>1.1862636305087821</v>
      </c>
      <c r="J77" s="62">
        <f t="shared" si="7"/>
        <v>0.53689981964521494</v>
      </c>
      <c r="K77" s="48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6.8" thickBot="1" x14ac:dyDescent="0.5">
      <c r="A78" s="57" t="s">
        <v>16</v>
      </c>
      <c r="B78" s="58" t="s">
        <v>94</v>
      </c>
      <c r="C78" s="58" t="s">
        <v>249</v>
      </c>
      <c r="D78" s="58">
        <v>529.29999999999995</v>
      </c>
      <c r="E78" s="58">
        <v>776900</v>
      </c>
      <c r="F78" s="61">
        <f t="shared" si="4"/>
        <v>-20.800000000000068</v>
      </c>
      <c r="G78" s="6">
        <v>3.7400000000000003E-2</v>
      </c>
      <c r="H78" s="62">
        <f t="shared" si="5"/>
        <v>-3.7811307035084654</v>
      </c>
      <c r="I78" s="63">
        <f t="shared" si="6"/>
        <v>-3.8185307035084652</v>
      </c>
      <c r="J78" s="62">
        <f t="shared" si="7"/>
        <v>-1.7282570191788689</v>
      </c>
      <c r="K78" s="48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6.8" thickBot="1" x14ac:dyDescent="0.5">
      <c r="A79" s="57" t="s">
        <v>16</v>
      </c>
      <c r="B79" s="58" t="s">
        <v>95</v>
      </c>
      <c r="C79" s="58" t="s">
        <v>250</v>
      </c>
      <c r="D79" s="58">
        <v>545</v>
      </c>
      <c r="E79" s="58">
        <v>30600</v>
      </c>
      <c r="F79" s="61">
        <f t="shared" si="4"/>
        <v>15.700000000000045</v>
      </c>
      <c r="G79" s="6">
        <v>3.7400000000000003E-2</v>
      </c>
      <c r="H79" s="62">
        <f t="shared" si="5"/>
        <v>2.9661817494804548</v>
      </c>
      <c r="I79" s="63">
        <f t="shared" si="6"/>
        <v>2.9287817494804549</v>
      </c>
      <c r="J79" s="62">
        <f t="shared" si="7"/>
        <v>1.3255589673619452</v>
      </c>
      <c r="K79" s="48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6.8" thickBot="1" x14ac:dyDescent="0.5">
      <c r="A80" s="57" t="s">
        <v>16</v>
      </c>
      <c r="B80" s="58" t="s">
        <v>96</v>
      </c>
      <c r="C80" s="58" t="s">
        <v>250</v>
      </c>
      <c r="D80" s="58">
        <v>539.35</v>
      </c>
      <c r="E80" s="58">
        <v>33150</v>
      </c>
      <c r="F80" s="61">
        <f t="shared" si="4"/>
        <v>-5.6499999999999773</v>
      </c>
      <c r="G80" s="6">
        <v>3.78E-2</v>
      </c>
      <c r="H80" s="62">
        <f t="shared" si="5"/>
        <v>-1.0366972477064178</v>
      </c>
      <c r="I80" s="63">
        <f t="shared" si="6"/>
        <v>-1.0744972477064179</v>
      </c>
      <c r="J80" s="62">
        <f t="shared" si="7"/>
        <v>-0.4863146468171054</v>
      </c>
      <c r="K80" s="48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6.8" thickBot="1" x14ac:dyDescent="0.5">
      <c r="A81" s="57" t="s">
        <v>16</v>
      </c>
      <c r="B81" s="58" t="s">
        <v>97</v>
      </c>
      <c r="C81" s="58" t="s">
        <v>250</v>
      </c>
      <c r="D81" s="58">
        <v>541.1</v>
      </c>
      <c r="E81" s="58">
        <v>34850</v>
      </c>
      <c r="F81" s="61">
        <f t="shared" si="4"/>
        <v>1.75</v>
      </c>
      <c r="G81" s="6">
        <v>3.7900000000000003E-2</v>
      </c>
      <c r="H81" s="62">
        <f t="shared" si="5"/>
        <v>0.32446463335496428</v>
      </c>
      <c r="I81" s="63">
        <f t="shared" si="6"/>
        <v>0.28656463335496429</v>
      </c>
      <c r="J81" s="62">
        <f t="shared" si="7"/>
        <v>0.1296984043074719</v>
      </c>
      <c r="K81" s="48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6.8" thickBot="1" x14ac:dyDescent="0.5">
      <c r="A82" s="57" t="s">
        <v>16</v>
      </c>
      <c r="B82" s="58" t="s">
        <v>98</v>
      </c>
      <c r="C82" s="58" t="s">
        <v>250</v>
      </c>
      <c r="D82" s="58">
        <v>538.9</v>
      </c>
      <c r="E82" s="58">
        <v>34000</v>
      </c>
      <c r="F82" s="61">
        <f t="shared" si="4"/>
        <v>-2.2000000000000455</v>
      </c>
      <c r="G82" s="6">
        <v>3.7999999999999999E-2</v>
      </c>
      <c r="H82" s="62">
        <f t="shared" si="5"/>
        <v>-0.40657919053780178</v>
      </c>
      <c r="I82" s="63">
        <f t="shared" si="6"/>
        <v>-0.44457919053780176</v>
      </c>
      <c r="J82" s="62">
        <f t="shared" si="7"/>
        <v>-0.20121538002086994</v>
      </c>
      <c r="K82" s="48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6.8" thickBot="1" x14ac:dyDescent="0.5">
      <c r="A83" s="57" t="s">
        <v>16</v>
      </c>
      <c r="B83" s="58" t="s">
        <v>99</v>
      </c>
      <c r="C83" s="58" t="s">
        <v>250</v>
      </c>
      <c r="D83" s="58">
        <v>538.85</v>
      </c>
      <c r="E83" s="58">
        <v>35700</v>
      </c>
      <c r="F83" s="61">
        <f t="shared" si="4"/>
        <v>-4.9999999999954525E-2</v>
      </c>
      <c r="G83" s="6">
        <v>3.8300000000000001E-2</v>
      </c>
      <c r="H83" s="62">
        <f t="shared" si="5"/>
        <v>-9.2781592132036607E-3</v>
      </c>
      <c r="I83" s="63">
        <f t="shared" si="6"/>
        <v>-4.7578159213203658E-2</v>
      </c>
      <c r="J83" s="62">
        <f t="shared" si="7"/>
        <v>-2.1533750545537994E-2</v>
      </c>
      <c r="K83" s="48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6.8" thickBot="1" x14ac:dyDescent="0.5">
      <c r="A84" s="57" t="s">
        <v>16</v>
      </c>
      <c r="B84" s="58" t="s">
        <v>100</v>
      </c>
      <c r="C84" s="58" t="s">
        <v>250</v>
      </c>
      <c r="D84" s="58">
        <v>543</v>
      </c>
      <c r="E84" s="58">
        <v>41650</v>
      </c>
      <c r="F84" s="61">
        <f t="shared" si="4"/>
        <v>4.1499999999999773</v>
      </c>
      <c r="G84" s="6">
        <v>3.8399999999999997E-2</v>
      </c>
      <c r="H84" s="62">
        <f t="shared" si="5"/>
        <v>0.77015867124431237</v>
      </c>
      <c r="I84" s="63">
        <f t="shared" si="6"/>
        <v>0.73175867124431238</v>
      </c>
      <c r="J84" s="62">
        <f t="shared" si="7"/>
        <v>0.33119206263315082</v>
      </c>
      <c r="K84" s="48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6.8" thickBot="1" x14ac:dyDescent="0.5">
      <c r="A85" s="57" t="s">
        <v>16</v>
      </c>
      <c r="B85" s="58" t="s">
        <v>101</v>
      </c>
      <c r="C85" s="58" t="s">
        <v>250</v>
      </c>
      <c r="D85" s="58">
        <v>557</v>
      </c>
      <c r="E85" s="58">
        <v>51000</v>
      </c>
      <c r="F85" s="61">
        <f t="shared" si="4"/>
        <v>14</v>
      </c>
      <c r="G85" s="6">
        <v>3.78E-2</v>
      </c>
      <c r="H85" s="62">
        <f t="shared" si="5"/>
        <v>2.5782688766114181</v>
      </c>
      <c r="I85" s="63">
        <f t="shared" si="6"/>
        <v>2.5404688766114183</v>
      </c>
      <c r="J85" s="62">
        <f t="shared" si="7"/>
        <v>1.1498095757027886</v>
      </c>
      <c r="K85" s="48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6.8" thickBot="1" x14ac:dyDescent="0.5">
      <c r="A86" s="57" t="s">
        <v>16</v>
      </c>
      <c r="B86" s="58" t="s">
        <v>102</v>
      </c>
      <c r="C86" s="58" t="s">
        <v>250</v>
      </c>
      <c r="D86" s="58">
        <v>567.85</v>
      </c>
      <c r="E86" s="58">
        <v>51000</v>
      </c>
      <c r="F86" s="61">
        <f t="shared" si="4"/>
        <v>10.850000000000023</v>
      </c>
      <c r="G86" s="6">
        <v>3.8399999999999997E-2</v>
      </c>
      <c r="H86" s="62">
        <f t="shared" si="5"/>
        <v>1.947935368043092</v>
      </c>
      <c r="I86" s="63">
        <f t="shared" si="6"/>
        <v>1.909535368043092</v>
      </c>
      <c r="J86" s="62">
        <f t="shared" si="7"/>
        <v>0.86425071825626143</v>
      </c>
      <c r="K86" s="48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6.8" thickBot="1" x14ac:dyDescent="0.5">
      <c r="A87" s="57" t="s">
        <v>16</v>
      </c>
      <c r="B87" s="58" t="s">
        <v>103</v>
      </c>
      <c r="C87" s="58" t="s">
        <v>250</v>
      </c>
      <c r="D87" s="58">
        <v>580.54999999999995</v>
      </c>
      <c r="E87" s="58">
        <v>52700</v>
      </c>
      <c r="F87" s="61">
        <f t="shared" si="4"/>
        <v>12.699999999999932</v>
      </c>
      <c r="G87" s="6">
        <v>3.8300000000000001E-2</v>
      </c>
      <c r="H87" s="62">
        <f t="shared" si="5"/>
        <v>2.2365061195738192</v>
      </c>
      <c r="I87" s="63">
        <f t="shared" si="6"/>
        <v>2.1982061195738192</v>
      </c>
      <c r="J87" s="62">
        <f t="shared" si="7"/>
        <v>0.99490234614712314</v>
      </c>
      <c r="K87" s="48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6.8" thickBot="1" x14ac:dyDescent="0.5">
      <c r="A88" s="57" t="s">
        <v>16</v>
      </c>
      <c r="B88" s="58" t="s">
        <v>104</v>
      </c>
      <c r="C88" s="58" t="s">
        <v>250</v>
      </c>
      <c r="D88" s="58">
        <v>578.25</v>
      </c>
      <c r="E88" s="58">
        <v>53550</v>
      </c>
      <c r="F88" s="61">
        <f t="shared" si="4"/>
        <v>-2.2999999999999545</v>
      </c>
      <c r="G88" s="6">
        <v>3.8300000000000001E-2</v>
      </c>
      <c r="H88" s="62">
        <f t="shared" si="5"/>
        <v>-0.3961760399620971</v>
      </c>
      <c r="I88" s="63">
        <f t="shared" si="6"/>
        <v>-0.4344760399620971</v>
      </c>
      <c r="J88" s="62">
        <f t="shared" si="7"/>
        <v>-0.19664272046827302</v>
      </c>
      <c r="K88" s="48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6.8" thickBot="1" x14ac:dyDescent="0.5">
      <c r="A89" s="57" t="s">
        <v>16</v>
      </c>
      <c r="B89" s="58" t="s">
        <v>105</v>
      </c>
      <c r="C89" s="58" t="s">
        <v>250</v>
      </c>
      <c r="D89" s="58">
        <v>574.20000000000005</v>
      </c>
      <c r="E89" s="58">
        <v>63750</v>
      </c>
      <c r="F89" s="61">
        <f t="shared" si="4"/>
        <v>-4.0499999999999545</v>
      </c>
      <c r="G89" s="6">
        <v>3.7999999999999999E-2</v>
      </c>
      <c r="H89" s="62">
        <f t="shared" si="5"/>
        <v>-0.70038910505835794</v>
      </c>
      <c r="I89" s="63">
        <f t="shared" si="6"/>
        <v>-0.73838910505835798</v>
      </c>
      <c r="J89" s="62">
        <f t="shared" si="7"/>
        <v>-0.33419297965309169</v>
      </c>
      <c r="K89" s="48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6.8" thickBot="1" x14ac:dyDescent="0.5">
      <c r="A90" s="57" t="s">
        <v>16</v>
      </c>
      <c r="B90" s="58" t="s">
        <v>106</v>
      </c>
      <c r="C90" s="58" t="s">
        <v>250</v>
      </c>
      <c r="D90" s="58">
        <v>576.25</v>
      </c>
      <c r="E90" s="58">
        <v>68000</v>
      </c>
      <c r="F90" s="61">
        <f t="shared" si="4"/>
        <v>2.0499999999999545</v>
      </c>
      <c r="G90" s="6">
        <v>3.7900000000000003E-2</v>
      </c>
      <c r="H90" s="62">
        <f t="shared" si="5"/>
        <v>0.35701846046672836</v>
      </c>
      <c r="I90" s="63">
        <f t="shared" si="6"/>
        <v>0.31911846046672837</v>
      </c>
      <c r="J90" s="62">
        <f t="shared" si="7"/>
        <v>0.14443218140015016</v>
      </c>
      <c r="K90" s="48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6.8" thickBot="1" x14ac:dyDescent="0.5">
      <c r="A91" s="57" t="s">
        <v>16</v>
      </c>
      <c r="B91" s="58" t="s">
        <v>107</v>
      </c>
      <c r="C91" s="58" t="s">
        <v>250</v>
      </c>
      <c r="D91" s="58">
        <v>584.9</v>
      </c>
      <c r="E91" s="58">
        <v>102000</v>
      </c>
      <c r="F91" s="61">
        <f t="shared" si="4"/>
        <v>8.6499999999999773</v>
      </c>
      <c r="G91" s="6">
        <v>3.78E-2</v>
      </c>
      <c r="H91" s="62">
        <f t="shared" si="5"/>
        <v>1.5010845986984775</v>
      </c>
      <c r="I91" s="63">
        <f t="shared" si="6"/>
        <v>1.4632845986984775</v>
      </c>
      <c r="J91" s="62">
        <f t="shared" si="7"/>
        <v>0.66227878603500445</v>
      </c>
      <c r="K91" s="48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6.8" thickBot="1" x14ac:dyDescent="0.5">
      <c r="A92" s="57" t="s">
        <v>16</v>
      </c>
      <c r="B92" s="58" t="s">
        <v>108</v>
      </c>
      <c r="C92" s="58" t="s">
        <v>250</v>
      </c>
      <c r="D92" s="58">
        <v>592.9</v>
      </c>
      <c r="E92" s="58">
        <v>429250</v>
      </c>
      <c r="F92" s="61">
        <f t="shared" si="4"/>
        <v>8</v>
      </c>
      <c r="G92" s="6">
        <v>3.78E-2</v>
      </c>
      <c r="H92" s="62">
        <f t="shared" si="5"/>
        <v>1.3677551718242436</v>
      </c>
      <c r="I92" s="63">
        <f t="shared" si="6"/>
        <v>1.3299551718242435</v>
      </c>
      <c r="J92" s="62">
        <f t="shared" si="7"/>
        <v>0.6019342358008597</v>
      </c>
      <c r="K92" s="48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6.8" thickBot="1" x14ac:dyDescent="0.5">
      <c r="A93" s="57" t="s">
        <v>16</v>
      </c>
      <c r="B93" s="58" t="s">
        <v>109</v>
      </c>
      <c r="C93" s="58" t="s">
        <v>250</v>
      </c>
      <c r="D93" s="58">
        <v>587.79999999999995</v>
      </c>
      <c r="E93" s="58">
        <v>556750</v>
      </c>
      <c r="F93" s="61">
        <f t="shared" si="4"/>
        <v>-5.1000000000000227</v>
      </c>
      <c r="G93" s="6">
        <v>3.78E-2</v>
      </c>
      <c r="H93" s="62">
        <f t="shared" si="5"/>
        <v>-0.86017878225670819</v>
      </c>
      <c r="I93" s="63">
        <f t="shared" si="6"/>
        <v>-0.89797878225670824</v>
      </c>
      <c r="J93" s="62">
        <f t="shared" si="7"/>
        <v>-0.40642285056996624</v>
      </c>
      <c r="K93" s="48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6.8" thickBot="1" x14ac:dyDescent="0.5">
      <c r="A94" s="57" t="s">
        <v>16</v>
      </c>
      <c r="B94" s="58" t="s">
        <v>110</v>
      </c>
      <c r="C94" s="58" t="s">
        <v>250</v>
      </c>
      <c r="D94" s="58">
        <v>600.54999999999995</v>
      </c>
      <c r="E94" s="58">
        <v>788800</v>
      </c>
      <c r="F94" s="61">
        <f t="shared" si="4"/>
        <v>12.75</v>
      </c>
      <c r="G94" s="6">
        <v>3.8300000000000001E-2</v>
      </c>
      <c r="H94" s="62">
        <f t="shared" si="5"/>
        <v>2.1691051378019734</v>
      </c>
      <c r="I94" s="63">
        <f t="shared" si="6"/>
        <v>2.1308051378019734</v>
      </c>
      <c r="J94" s="62">
        <f t="shared" si="7"/>
        <v>0.96439683790550768</v>
      </c>
      <c r="K94" s="48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6.8" thickBot="1" x14ac:dyDescent="0.5">
      <c r="A95" s="57" t="s">
        <v>16</v>
      </c>
      <c r="B95" s="58" t="s">
        <v>111</v>
      </c>
      <c r="C95" s="58" t="s">
        <v>251</v>
      </c>
      <c r="D95" s="58">
        <v>618</v>
      </c>
      <c r="E95" s="58">
        <v>11900</v>
      </c>
      <c r="F95" s="61">
        <f t="shared" si="4"/>
        <v>17.450000000000045</v>
      </c>
      <c r="G95" s="6">
        <v>3.7499999999999999E-2</v>
      </c>
      <c r="H95" s="62">
        <f t="shared" si="5"/>
        <v>2.9056698026808836</v>
      </c>
      <c r="I95" s="63">
        <f t="shared" si="6"/>
        <v>2.8681698026808835</v>
      </c>
      <c r="J95" s="62">
        <f t="shared" si="7"/>
        <v>1.2981261586100847</v>
      </c>
      <c r="K95" s="48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6.8" thickBot="1" x14ac:dyDescent="0.5">
      <c r="A96" s="57" t="s">
        <v>16</v>
      </c>
      <c r="B96" s="58" t="s">
        <v>112</v>
      </c>
      <c r="C96" s="58" t="s">
        <v>251</v>
      </c>
      <c r="D96" s="58">
        <v>617.75</v>
      </c>
      <c r="E96" s="58">
        <v>8500</v>
      </c>
      <c r="F96" s="61">
        <f t="shared" si="4"/>
        <v>-0.25</v>
      </c>
      <c r="G96" s="6">
        <v>3.73E-2</v>
      </c>
      <c r="H96" s="62">
        <f t="shared" si="5"/>
        <v>-4.0453074433656956E-2</v>
      </c>
      <c r="I96" s="63">
        <f t="shared" si="6"/>
        <v>-7.7753074433656949E-2</v>
      </c>
      <c r="J96" s="62">
        <f t="shared" si="7"/>
        <v>-3.519083833193716E-2</v>
      </c>
      <c r="K96" s="48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6.8" thickBot="1" x14ac:dyDescent="0.5">
      <c r="A97" s="57" t="s">
        <v>16</v>
      </c>
      <c r="B97" s="58" t="s">
        <v>113</v>
      </c>
      <c r="C97" s="58" t="s">
        <v>251</v>
      </c>
      <c r="D97" s="58">
        <v>613.79999999999995</v>
      </c>
      <c r="E97" s="58">
        <v>9350</v>
      </c>
      <c r="F97" s="61">
        <f t="shared" si="4"/>
        <v>-3.9500000000000455</v>
      </c>
      <c r="G97" s="6">
        <v>3.78E-2</v>
      </c>
      <c r="H97" s="62">
        <f t="shared" si="5"/>
        <v>-0.63941723998381961</v>
      </c>
      <c r="I97" s="63">
        <f t="shared" si="6"/>
        <v>-0.67721723998381966</v>
      </c>
      <c r="J97" s="62">
        <f t="shared" si="7"/>
        <v>-0.30650675335296074</v>
      </c>
      <c r="K97" s="48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6.8" thickBot="1" x14ac:dyDescent="0.5">
      <c r="A98" s="57" t="s">
        <v>16</v>
      </c>
      <c r="B98" s="58" t="s">
        <v>114</v>
      </c>
      <c r="C98" s="58" t="s">
        <v>251</v>
      </c>
      <c r="D98" s="58">
        <v>614</v>
      </c>
      <c r="E98" s="58">
        <v>10200</v>
      </c>
      <c r="F98" s="61">
        <f t="shared" si="4"/>
        <v>0.20000000000004547</v>
      </c>
      <c r="G98" s="6">
        <v>3.8699999999999998E-2</v>
      </c>
      <c r="H98" s="62">
        <f t="shared" si="5"/>
        <v>3.2583903551652901E-2</v>
      </c>
      <c r="I98" s="63">
        <f t="shared" si="6"/>
        <v>-6.116096448347097E-3</v>
      </c>
      <c r="J98" s="62">
        <f t="shared" si="7"/>
        <v>-2.7681292721095409E-3</v>
      </c>
      <c r="K98" s="48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6.8" thickBot="1" x14ac:dyDescent="0.5">
      <c r="A99" s="57" t="s">
        <v>16</v>
      </c>
      <c r="B99" s="58" t="s">
        <v>115</v>
      </c>
      <c r="C99" s="58" t="s">
        <v>251</v>
      </c>
      <c r="D99" s="58">
        <v>652.6</v>
      </c>
      <c r="E99" s="58">
        <v>18700</v>
      </c>
      <c r="F99" s="61">
        <f t="shared" si="4"/>
        <v>38.600000000000023</v>
      </c>
      <c r="G99" s="6">
        <v>3.9800000000000002E-2</v>
      </c>
      <c r="H99" s="62">
        <f t="shared" si="5"/>
        <v>6.2866449511400688</v>
      </c>
      <c r="I99" s="63">
        <f t="shared" si="6"/>
        <v>6.2468449511400692</v>
      </c>
      <c r="J99" s="62">
        <f t="shared" si="7"/>
        <v>2.827305702848061</v>
      </c>
      <c r="K99" s="48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6.8" thickBot="1" x14ac:dyDescent="0.5">
      <c r="A100" s="57" t="s">
        <v>16</v>
      </c>
      <c r="B100" s="58" t="s">
        <v>116</v>
      </c>
      <c r="C100" s="58" t="s">
        <v>251</v>
      </c>
      <c r="D100" s="58">
        <v>668.25</v>
      </c>
      <c r="E100" s="58">
        <v>38250</v>
      </c>
      <c r="F100" s="61">
        <f t="shared" si="4"/>
        <v>15.649999999999977</v>
      </c>
      <c r="G100" s="6">
        <v>0.04</v>
      </c>
      <c r="H100" s="62">
        <f t="shared" si="5"/>
        <v>2.3980999080600638</v>
      </c>
      <c r="I100" s="63">
        <f t="shared" si="6"/>
        <v>2.3580999080600638</v>
      </c>
      <c r="J100" s="62">
        <f t="shared" si="7"/>
        <v>1.067269857038303</v>
      </c>
      <c r="K100" s="48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6.8" thickBot="1" x14ac:dyDescent="0.5">
      <c r="A101" s="57" t="s">
        <v>16</v>
      </c>
      <c r="B101" s="58" t="s">
        <v>117</v>
      </c>
      <c r="C101" s="58" t="s">
        <v>251</v>
      </c>
      <c r="D101" s="58">
        <v>648.65</v>
      </c>
      <c r="E101" s="58">
        <v>39950</v>
      </c>
      <c r="F101" s="61">
        <f t="shared" si="4"/>
        <v>-19.600000000000023</v>
      </c>
      <c r="G101" s="6">
        <v>3.9800000000000002E-2</v>
      </c>
      <c r="H101" s="62">
        <f t="shared" si="5"/>
        <v>-2.9330340441451588</v>
      </c>
      <c r="I101" s="63">
        <f t="shared" si="6"/>
        <v>-2.9728340441451588</v>
      </c>
      <c r="J101" s="62">
        <f t="shared" si="7"/>
        <v>-1.34549692082537</v>
      </c>
      <c r="K101" s="48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6.8" thickBot="1" x14ac:dyDescent="0.5">
      <c r="A102" s="57" t="s">
        <v>16</v>
      </c>
      <c r="B102" s="58" t="s">
        <v>118</v>
      </c>
      <c r="C102" s="58" t="s">
        <v>251</v>
      </c>
      <c r="D102" s="58">
        <v>640.45000000000005</v>
      </c>
      <c r="E102" s="58">
        <v>53550</v>
      </c>
      <c r="F102" s="61">
        <f t="shared" si="4"/>
        <v>-8.1999999999999318</v>
      </c>
      <c r="G102" s="6">
        <v>3.9900000000000005E-2</v>
      </c>
      <c r="H102" s="62">
        <f t="shared" si="5"/>
        <v>-1.2641640329915875</v>
      </c>
      <c r="I102" s="63">
        <f t="shared" si="6"/>
        <v>-1.3040640329915876</v>
      </c>
      <c r="J102" s="62">
        <f t="shared" si="7"/>
        <v>-0.59021597401473369</v>
      </c>
      <c r="K102" s="48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6.8" thickBot="1" x14ac:dyDescent="0.5">
      <c r="A103" s="57" t="s">
        <v>16</v>
      </c>
      <c r="B103" s="58" t="s">
        <v>119</v>
      </c>
      <c r="C103" s="58" t="s">
        <v>251</v>
      </c>
      <c r="D103" s="58">
        <v>639</v>
      </c>
      <c r="E103" s="58">
        <v>61200</v>
      </c>
      <c r="F103" s="61">
        <f t="shared" si="4"/>
        <v>-1.4500000000000455</v>
      </c>
      <c r="G103" s="6">
        <v>4.0099999999999997E-2</v>
      </c>
      <c r="H103" s="62">
        <f t="shared" si="5"/>
        <v>-0.22640331017254203</v>
      </c>
      <c r="I103" s="63">
        <f t="shared" si="6"/>
        <v>-0.26650331017254203</v>
      </c>
      <c r="J103" s="62">
        <f t="shared" si="7"/>
        <v>-0.12061870185223664</v>
      </c>
      <c r="K103" s="48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6.8" thickBot="1" x14ac:dyDescent="0.5">
      <c r="A104" s="57" t="s">
        <v>16</v>
      </c>
      <c r="B104" s="58" t="s">
        <v>120</v>
      </c>
      <c r="C104" s="58" t="s">
        <v>251</v>
      </c>
      <c r="D104" s="58">
        <v>620.15</v>
      </c>
      <c r="E104" s="58">
        <v>83300</v>
      </c>
      <c r="F104" s="61">
        <f t="shared" si="4"/>
        <v>-18.850000000000023</v>
      </c>
      <c r="G104" s="6">
        <v>3.9900000000000005E-2</v>
      </c>
      <c r="H104" s="62">
        <f t="shared" si="5"/>
        <v>-2.9499217527386579</v>
      </c>
      <c r="I104" s="63">
        <f t="shared" si="6"/>
        <v>-2.9898217527386577</v>
      </c>
      <c r="J104" s="62">
        <f t="shared" si="7"/>
        <v>-1.3531855133485373</v>
      </c>
      <c r="K104" s="48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6.8" thickBot="1" x14ac:dyDescent="0.5">
      <c r="A105" s="57" t="s">
        <v>16</v>
      </c>
      <c r="B105" s="58" t="s">
        <v>121</v>
      </c>
      <c r="C105" s="58" t="s">
        <v>251</v>
      </c>
      <c r="D105" s="58">
        <v>629.29999999999995</v>
      </c>
      <c r="E105" s="58">
        <v>91800</v>
      </c>
      <c r="F105" s="61">
        <f t="shared" si="4"/>
        <v>9.1499999999999773</v>
      </c>
      <c r="G105" s="6">
        <v>3.9699999999999999E-2</v>
      </c>
      <c r="H105" s="62">
        <f t="shared" si="5"/>
        <v>1.4754494880270865</v>
      </c>
      <c r="I105" s="63">
        <f t="shared" si="6"/>
        <v>1.4357494880270865</v>
      </c>
      <c r="J105" s="62">
        <f t="shared" si="7"/>
        <v>0.64981646689011063</v>
      </c>
      <c r="K105" s="48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6.8" thickBot="1" x14ac:dyDescent="0.5">
      <c r="A106" s="57" t="s">
        <v>16</v>
      </c>
      <c r="B106" s="58" t="s">
        <v>122</v>
      </c>
      <c r="C106" s="58" t="s">
        <v>251</v>
      </c>
      <c r="D106" s="58">
        <v>631.75</v>
      </c>
      <c r="E106" s="58">
        <v>107950</v>
      </c>
      <c r="F106" s="61">
        <f t="shared" si="4"/>
        <v>2.4500000000000455</v>
      </c>
      <c r="G106" s="6">
        <v>3.9699999999999999E-2</v>
      </c>
      <c r="H106" s="62">
        <f t="shared" si="5"/>
        <v>0.38932146829811626</v>
      </c>
      <c r="I106" s="63">
        <f t="shared" si="6"/>
        <v>0.34962146829811624</v>
      </c>
      <c r="J106" s="62">
        <f t="shared" si="7"/>
        <v>0.15823776304500317</v>
      </c>
      <c r="K106" s="48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6.8" thickBot="1" x14ac:dyDescent="0.5">
      <c r="A107" s="57" t="s">
        <v>16</v>
      </c>
      <c r="B107" s="58" t="s">
        <v>123</v>
      </c>
      <c r="C107" s="58" t="s">
        <v>251</v>
      </c>
      <c r="D107" s="58">
        <v>627.85</v>
      </c>
      <c r="E107" s="58">
        <v>127500</v>
      </c>
      <c r="F107" s="61">
        <f t="shared" si="4"/>
        <v>-3.8999999999999773</v>
      </c>
      <c r="G107" s="6">
        <v>3.9800000000000002E-2</v>
      </c>
      <c r="H107" s="62">
        <f t="shared" si="5"/>
        <v>-0.61733280569845306</v>
      </c>
      <c r="I107" s="63">
        <f t="shared" si="6"/>
        <v>-0.65713280569845312</v>
      </c>
      <c r="J107" s="62">
        <f t="shared" si="7"/>
        <v>-0.29741659087291861</v>
      </c>
      <c r="K107" s="48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6.8" thickBot="1" x14ac:dyDescent="0.5">
      <c r="A108" s="57" t="s">
        <v>16</v>
      </c>
      <c r="B108" s="58" t="s">
        <v>124</v>
      </c>
      <c r="C108" s="58" t="s">
        <v>251</v>
      </c>
      <c r="D108" s="58">
        <v>633.95000000000005</v>
      </c>
      <c r="E108" s="58">
        <v>323850</v>
      </c>
      <c r="F108" s="61">
        <f t="shared" si="4"/>
        <v>6.1000000000000227</v>
      </c>
      <c r="G108" s="6">
        <v>3.9599999999999996E-2</v>
      </c>
      <c r="H108" s="62">
        <f t="shared" si="5"/>
        <v>0.97156964243052046</v>
      </c>
      <c r="I108" s="63">
        <f t="shared" si="6"/>
        <v>0.9319696424305205</v>
      </c>
      <c r="J108" s="62">
        <f t="shared" si="7"/>
        <v>0.4218070250717828</v>
      </c>
      <c r="K108" s="48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6.8" thickBot="1" x14ac:dyDescent="0.5">
      <c r="A109" s="57" t="s">
        <v>16</v>
      </c>
      <c r="B109" s="58" t="s">
        <v>125</v>
      </c>
      <c r="C109" s="58" t="s">
        <v>251</v>
      </c>
      <c r="D109" s="58">
        <v>631.29999999999995</v>
      </c>
      <c r="E109" s="58">
        <v>450500</v>
      </c>
      <c r="F109" s="61">
        <f t="shared" si="4"/>
        <v>-2.6500000000000909</v>
      </c>
      <c r="G109" s="6">
        <v>3.9800000000000002E-2</v>
      </c>
      <c r="H109" s="62">
        <f t="shared" si="5"/>
        <v>-0.41801403896207756</v>
      </c>
      <c r="I109" s="63">
        <f t="shared" si="6"/>
        <v>-0.45781403896207756</v>
      </c>
      <c r="J109" s="62">
        <f t="shared" si="7"/>
        <v>-0.20720543783708892</v>
      </c>
      <c r="K109" s="48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6.8" thickBot="1" x14ac:dyDescent="0.5">
      <c r="A110" s="57" t="s">
        <v>16</v>
      </c>
      <c r="B110" s="58" t="s">
        <v>126</v>
      </c>
      <c r="C110" s="58" t="s">
        <v>251</v>
      </c>
      <c r="D110" s="58">
        <v>620.29999999999995</v>
      </c>
      <c r="E110" s="58">
        <v>751400</v>
      </c>
      <c r="F110" s="61">
        <f t="shared" si="4"/>
        <v>-11</v>
      </c>
      <c r="G110" s="6">
        <v>0.04</v>
      </c>
      <c r="H110" s="62">
        <f t="shared" si="5"/>
        <v>-1.7424362426738478</v>
      </c>
      <c r="I110" s="63">
        <f t="shared" si="6"/>
        <v>-1.7824362426738478</v>
      </c>
      <c r="J110" s="62">
        <f t="shared" si="7"/>
        <v>-0.80672598620446268</v>
      </c>
      <c r="K110" s="48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6.8" thickBot="1" x14ac:dyDescent="0.5">
      <c r="A111" s="57" t="s">
        <v>16</v>
      </c>
      <c r="B111" s="58" t="s">
        <v>127</v>
      </c>
      <c r="C111" s="58" t="s">
        <v>252</v>
      </c>
      <c r="D111" s="58">
        <v>631.5</v>
      </c>
      <c r="E111" s="58">
        <v>9350</v>
      </c>
      <c r="F111" s="61">
        <f t="shared" si="4"/>
        <v>11.200000000000045</v>
      </c>
      <c r="G111" s="6">
        <v>4.0300000000000002E-2</v>
      </c>
      <c r="H111" s="62">
        <f t="shared" si="5"/>
        <v>1.8055779461550938</v>
      </c>
      <c r="I111" s="63">
        <f t="shared" si="6"/>
        <v>1.7652779461550938</v>
      </c>
      <c r="J111" s="62">
        <f t="shared" si="7"/>
        <v>0.79896018603204477</v>
      </c>
      <c r="K111" s="48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6.8" thickBot="1" x14ac:dyDescent="0.5">
      <c r="A112" s="57" t="s">
        <v>16</v>
      </c>
      <c r="B112" s="58" t="s">
        <v>128</v>
      </c>
      <c r="C112" s="58" t="s">
        <v>252</v>
      </c>
      <c r="D112" s="58">
        <v>624.4</v>
      </c>
      <c r="E112" s="58">
        <v>9350</v>
      </c>
      <c r="F112" s="61">
        <f t="shared" si="4"/>
        <v>-7.1000000000000227</v>
      </c>
      <c r="G112" s="6">
        <v>4.0300000000000002E-2</v>
      </c>
      <c r="H112" s="62">
        <f t="shared" si="5"/>
        <v>-1.1243072050673037</v>
      </c>
      <c r="I112" s="63">
        <f t="shared" si="6"/>
        <v>-1.1646072050673038</v>
      </c>
      <c r="J112" s="62">
        <f t="shared" si="7"/>
        <v>-0.52709817807528592</v>
      </c>
      <c r="K112" s="48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6.8" thickBot="1" x14ac:dyDescent="0.5">
      <c r="A113" s="57" t="s">
        <v>16</v>
      </c>
      <c r="B113" s="58" t="s">
        <v>129</v>
      </c>
      <c r="C113" s="58" t="s">
        <v>252</v>
      </c>
      <c r="D113" s="58">
        <v>609.79999999999995</v>
      </c>
      <c r="E113" s="58">
        <v>17000</v>
      </c>
      <c r="F113" s="61">
        <f t="shared" si="4"/>
        <v>-14.600000000000023</v>
      </c>
      <c r="G113" s="6">
        <v>4.3700000000000003E-2</v>
      </c>
      <c r="H113" s="62">
        <f t="shared" si="5"/>
        <v>-2.3382447149263328</v>
      </c>
      <c r="I113" s="63">
        <f t="shared" si="6"/>
        <v>-2.3819447149263326</v>
      </c>
      <c r="J113" s="62">
        <f t="shared" si="7"/>
        <v>-1.0780619543231906</v>
      </c>
      <c r="K113" s="48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6.8" thickBot="1" x14ac:dyDescent="0.5">
      <c r="A114" s="57" t="s">
        <v>16</v>
      </c>
      <c r="B114" s="58" t="s">
        <v>130</v>
      </c>
      <c r="C114" s="58" t="s">
        <v>252</v>
      </c>
      <c r="D114" s="58">
        <v>606</v>
      </c>
      <c r="E114" s="58">
        <v>18700</v>
      </c>
      <c r="F114" s="61">
        <f t="shared" si="4"/>
        <v>-3.7999999999999545</v>
      </c>
      <c r="G114" s="6">
        <v>4.58E-2</v>
      </c>
      <c r="H114" s="62">
        <f t="shared" si="5"/>
        <v>-0.62315513283042878</v>
      </c>
      <c r="I114" s="63">
        <f t="shared" si="6"/>
        <v>-0.66895513283042873</v>
      </c>
      <c r="J114" s="62">
        <f t="shared" si="7"/>
        <v>-0.3027673452429418</v>
      </c>
      <c r="K114" s="48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6.8" thickBot="1" x14ac:dyDescent="0.5">
      <c r="A115" s="57" t="s">
        <v>16</v>
      </c>
      <c r="B115" s="58" t="s">
        <v>131</v>
      </c>
      <c r="C115" s="58" t="s">
        <v>252</v>
      </c>
      <c r="D115" s="58">
        <v>587.45000000000005</v>
      </c>
      <c r="E115" s="58">
        <v>36550</v>
      </c>
      <c r="F115" s="61">
        <f t="shared" si="4"/>
        <v>-18.549999999999955</v>
      </c>
      <c r="G115" s="6">
        <v>4.58E-2</v>
      </c>
      <c r="H115" s="62">
        <f t="shared" si="5"/>
        <v>-3.0610561056105534</v>
      </c>
      <c r="I115" s="63">
        <f t="shared" si="6"/>
        <v>-3.1068561056105533</v>
      </c>
      <c r="J115" s="62">
        <f t="shared" si="7"/>
        <v>-1.4061549556657271</v>
      </c>
      <c r="K115" s="48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6.8" thickBot="1" x14ac:dyDescent="0.5">
      <c r="A116" s="57" t="s">
        <v>16</v>
      </c>
      <c r="B116" s="58" t="s">
        <v>132</v>
      </c>
      <c r="C116" s="58" t="s">
        <v>252</v>
      </c>
      <c r="D116" s="58">
        <v>566.4</v>
      </c>
      <c r="E116" s="58">
        <v>43350</v>
      </c>
      <c r="F116" s="61">
        <f t="shared" si="4"/>
        <v>-21.050000000000068</v>
      </c>
      <c r="G116" s="6">
        <v>4.6199999999999998E-2</v>
      </c>
      <c r="H116" s="62">
        <f t="shared" si="5"/>
        <v>-3.5832836837177746</v>
      </c>
      <c r="I116" s="63">
        <f t="shared" si="6"/>
        <v>-3.6294836837177744</v>
      </c>
      <c r="J116" s="62">
        <f t="shared" si="7"/>
        <v>-1.6426948319721728</v>
      </c>
      <c r="K116" s="48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6.8" thickBot="1" x14ac:dyDescent="0.5">
      <c r="A117" s="57" t="s">
        <v>16</v>
      </c>
      <c r="B117" s="58" t="s">
        <v>133</v>
      </c>
      <c r="C117" s="58" t="s">
        <v>252</v>
      </c>
      <c r="D117" s="58">
        <v>545.4</v>
      </c>
      <c r="E117" s="58">
        <v>37400</v>
      </c>
      <c r="F117" s="61">
        <f t="shared" si="4"/>
        <v>-21</v>
      </c>
      <c r="G117" s="6">
        <v>4.7500000000000001E-2</v>
      </c>
      <c r="H117" s="62">
        <f t="shared" si="5"/>
        <v>-3.7076271186440679</v>
      </c>
      <c r="I117" s="63">
        <f t="shared" si="6"/>
        <v>-3.7551271186440678</v>
      </c>
      <c r="J117" s="62">
        <f t="shared" si="7"/>
        <v>-1.6995607223329856</v>
      </c>
      <c r="K117" s="48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6.8" thickBot="1" x14ac:dyDescent="0.5">
      <c r="A118" s="57" t="s">
        <v>16</v>
      </c>
      <c r="B118" s="58" t="s">
        <v>134</v>
      </c>
      <c r="C118" s="58" t="s">
        <v>252</v>
      </c>
      <c r="D118" s="58">
        <v>538.95000000000005</v>
      </c>
      <c r="E118" s="58">
        <v>38250</v>
      </c>
      <c r="F118" s="61">
        <f t="shared" si="4"/>
        <v>-6.4499999999999318</v>
      </c>
      <c r="G118" s="6">
        <v>4.8399999999999999E-2</v>
      </c>
      <c r="H118" s="62">
        <f t="shared" si="5"/>
        <v>-1.1826182618261702</v>
      </c>
      <c r="I118" s="63">
        <f t="shared" si="6"/>
        <v>-1.2310182618261702</v>
      </c>
      <c r="J118" s="62">
        <f t="shared" si="7"/>
        <v>-0.55715564884254776</v>
      </c>
      <c r="K118" s="48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6.8" thickBot="1" x14ac:dyDescent="0.5">
      <c r="A119" s="57" t="s">
        <v>16</v>
      </c>
      <c r="B119" s="58" t="s">
        <v>135</v>
      </c>
      <c r="C119" s="58" t="s">
        <v>252</v>
      </c>
      <c r="D119" s="58">
        <v>529.4</v>
      </c>
      <c r="E119" s="58">
        <v>46750</v>
      </c>
      <c r="F119" s="61">
        <f t="shared" si="4"/>
        <v>-9.5500000000000682</v>
      </c>
      <c r="G119" s="6">
        <v>4.9000000000000002E-2</v>
      </c>
      <c r="H119" s="62">
        <f t="shared" si="5"/>
        <v>-1.7719640040820239</v>
      </c>
      <c r="I119" s="63">
        <f t="shared" si="6"/>
        <v>-1.8209640040820239</v>
      </c>
      <c r="J119" s="62">
        <f t="shared" si="7"/>
        <v>-0.8241635503507323</v>
      </c>
      <c r="K119" s="48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6.8" thickBot="1" x14ac:dyDescent="0.5">
      <c r="A120" s="57" t="s">
        <v>16</v>
      </c>
      <c r="B120" s="58" t="s">
        <v>136</v>
      </c>
      <c r="C120" s="58" t="s">
        <v>252</v>
      </c>
      <c r="D120" s="58">
        <v>534.20000000000005</v>
      </c>
      <c r="E120" s="58">
        <v>52700</v>
      </c>
      <c r="F120" s="61">
        <f t="shared" si="4"/>
        <v>4.8000000000000682</v>
      </c>
      <c r="G120" s="6">
        <v>4.8899999999999999E-2</v>
      </c>
      <c r="H120" s="62">
        <f t="shared" si="5"/>
        <v>0.90668681526257433</v>
      </c>
      <c r="I120" s="63">
        <f t="shared" si="6"/>
        <v>0.85778681526257428</v>
      </c>
      <c r="J120" s="62">
        <f t="shared" si="7"/>
        <v>0.38823207132380338</v>
      </c>
      <c r="K120" s="48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6.8" thickBot="1" x14ac:dyDescent="0.5">
      <c r="A121" s="57" t="s">
        <v>16</v>
      </c>
      <c r="B121" s="58" t="s">
        <v>137</v>
      </c>
      <c r="C121" s="58" t="s">
        <v>252</v>
      </c>
      <c r="D121" s="58">
        <v>561.04999999999995</v>
      </c>
      <c r="E121" s="58">
        <v>56100</v>
      </c>
      <c r="F121" s="61">
        <f t="shared" si="4"/>
        <v>26.849999999999909</v>
      </c>
      <c r="G121" s="6">
        <v>4.8799999999999996E-2</v>
      </c>
      <c r="H121" s="62">
        <f t="shared" si="5"/>
        <v>5.0262074129539327</v>
      </c>
      <c r="I121" s="63">
        <f t="shared" si="6"/>
        <v>4.9774074129539327</v>
      </c>
      <c r="J121" s="62">
        <f t="shared" si="7"/>
        <v>2.2527615899086086</v>
      </c>
      <c r="K121" s="48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6.8" thickBot="1" x14ac:dyDescent="0.5">
      <c r="A122" s="57" t="s">
        <v>16</v>
      </c>
      <c r="B122" s="58" t="s">
        <v>138</v>
      </c>
      <c r="C122" s="58" t="s">
        <v>252</v>
      </c>
      <c r="D122" s="58">
        <v>557.65</v>
      </c>
      <c r="E122" s="58">
        <v>68850</v>
      </c>
      <c r="F122" s="61">
        <f t="shared" si="4"/>
        <v>-3.3999999999999773</v>
      </c>
      <c r="G122" s="6">
        <v>4.8899999999999999E-2</v>
      </c>
      <c r="H122" s="62">
        <f t="shared" si="5"/>
        <v>-0.60600659477764507</v>
      </c>
      <c r="I122" s="63">
        <f t="shared" si="6"/>
        <v>-0.65490659477764512</v>
      </c>
      <c r="J122" s="62">
        <f t="shared" si="7"/>
        <v>-0.29640901362690514</v>
      </c>
      <c r="K122" s="48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6.8" thickBot="1" x14ac:dyDescent="0.5">
      <c r="A123" s="57" t="s">
        <v>16</v>
      </c>
      <c r="B123" s="58" t="s">
        <v>139</v>
      </c>
      <c r="C123" s="58" t="s">
        <v>252</v>
      </c>
      <c r="D123" s="58">
        <v>543.15</v>
      </c>
      <c r="E123" s="58">
        <v>78200</v>
      </c>
      <c r="F123" s="61">
        <f t="shared" si="4"/>
        <v>-14.5</v>
      </c>
      <c r="G123" s="6">
        <v>4.9100000000000005E-2</v>
      </c>
      <c r="H123" s="62">
        <f t="shared" si="5"/>
        <v>-2.6001972563435847</v>
      </c>
      <c r="I123" s="63">
        <f t="shared" si="6"/>
        <v>-2.6492972563435848</v>
      </c>
      <c r="J123" s="62">
        <f t="shared" si="7"/>
        <v>-1.1990650160178735</v>
      </c>
      <c r="K123" s="48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6.8" thickBot="1" x14ac:dyDescent="0.5">
      <c r="A124" s="57" t="s">
        <v>16</v>
      </c>
      <c r="B124" s="58" t="s">
        <v>140</v>
      </c>
      <c r="C124" s="58" t="s">
        <v>252</v>
      </c>
      <c r="D124" s="58">
        <v>560.5</v>
      </c>
      <c r="E124" s="58">
        <v>148750</v>
      </c>
      <c r="F124" s="61">
        <f t="shared" si="4"/>
        <v>17.350000000000023</v>
      </c>
      <c r="G124" s="6">
        <v>4.9200000000000001E-2</v>
      </c>
      <c r="H124" s="62">
        <f t="shared" si="5"/>
        <v>3.1943293749424697</v>
      </c>
      <c r="I124" s="63">
        <f t="shared" si="6"/>
        <v>3.1451293749424698</v>
      </c>
      <c r="J124" s="62">
        <f t="shared" si="7"/>
        <v>1.4234773373632301</v>
      </c>
      <c r="K124" s="48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6.8" thickBot="1" x14ac:dyDescent="0.5">
      <c r="A125" s="57" t="s">
        <v>16</v>
      </c>
      <c r="B125" s="58" t="s">
        <v>141</v>
      </c>
      <c r="C125" s="58" t="s">
        <v>252</v>
      </c>
      <c r="D125" s="58">
        <v>560.29999999999995</v>
      </c>
      <c r="E125" s="58">
        <v>417350</v>
      </c>
      <c r="F125" s="61">
        <f t="shared" si="4"/>
        <v>-0.20000000000004547</v>
      </c>
      <c r="G125" s="6">
        <v>4.87E-2</v>
      </c>
      <c r="H125" s="62">
        <f t="shared" si="5"/>
        <v>-3.5682426405003652E-2</v>
      </c>
      <c r="I125" s="63">
        <f t="shared" si="6"/>
        <v>-8.4382426405003652E-2</v>
      </c>
      <c r="J125" s="62">
        <f t="shared" si="7"/>
        <v>-3.8191265712699166E-2</v>
      </c>
      <c r="K125" s="48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6.8" thickBot="1" x14ac:dyDescent="0.5">
      <c r="A126" s="57" t="s">
        <v>16</v>
      </c>
      <c r="B126" s="58" t="s">
        <v>142</v>
      </c>
      <c r="C126" s="58" t="s">
        <v>252</v>
      </c>
      <c r="D126" s="58">
        <v>546.4</v>
      </c>
      <c r="E126" s="58">
        <v>607750</v>
      </c>
      <c r="F126" s="61">
        <f t="shared" si="4"/>
        <v>-13.899999999999977</v>
      </c>
      <c r="G126" s="6">
        <v>4.87E-2</v>
      </c>
      <c r="H126" s="62">
        <f t="shared" si="5"/>
        <v>-2.4808138497233587</v>
      </c>
      <c r="I126" s="63">
        <f t="shared" si="6"/>
        <v>-2.5295138497233589</v>
      </c>
      <c r="J126" s="62">
        <f t="shared" si="7"/>
        <v>-1.1448513591570408</v>
      </c>
      <c r="K126" s="48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6.8" thickBot="1" x14ac:dyDescent="0.5">
      <c r="A127" s="57" t="s">
        <v>16</v>
      </c>
      <c r="B127" s="58" t="s">
        <v>143</v>
      </c>
      <c r="C127" s="58" t="s">
        <v>252</v>
      </c>
      <c r="D127" s="58">
        <v>529.54999999999995</v>
      </c>
      <c r="E127" s="58">
        <v>831300</v>
      </c>
      <c r="F127" s="61">
        <f t="shared" si="4"/>
        <v>-16.850000000000023</v>
      </c>
      <c r="G127" s="6">
        <v>4.8799999999999996E-2</v>
      </c>
      <c r="H127" s="62">
        <f t="shared" si="5"/>
        <v>-3.0838213762811169</v>
      </c>
      <c r="I127" s="63">
        <f t="shared" si="6"/>
        <v>-3.1326213762811168</v>
      </c>
      <c r="J127" s="62">
        <f t="shared" si="7"/>
        <v>-1.4178162498505642</v>
      </c>
      <c r="K127" s="48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6.8" thickBot="1" x14ac:dyDescent="0.5">
      <c r="A128" s="57" t="s">
        <v>16</v>
      </c>
      <c r="B128" s="58" t="s">
        <v>144</v>
      </c>
      <c r="C128" s="58" t="s">
        <v>252</v>
      </c>
      <c r="D128" s="58">
        <v>528.75</v>
      </c>
      <c r="E128" s="58">
        <v>1008100</v>
      </c>
      <c r="F128" s="61">
        <f t="shared" si="4"/>
        <v>-0.79999999999995453</v>
      </c>
      <c r="G128" s="6">
        <v>4.8899999999999999E-2</v>
      </c>
      <c r="H128" s="62">
        <f t="shared" si="5"/>
        <v>-0.15107166462089597</v>
      </c>
      <c r="I128" s="63">
        <f t="shared" si="6"/>
        <v>-0.19997166462089597</v>
      </c>
      <c r="J128" s="62">
        <f t="shared" si="7"/>
        <v>-9.0506652912442656E-2</v>
      </c>
      <c r="K128" s="48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6.8" thickBot="1" x14ac:dyDescent="0.5">
      <c r="A129" s="57" t="s">
        <v>16</v>
      </c>
      <c r="B129" s="58" t="s">
        <v>145</v>
      </c>
      <c r="C129" s="58" t="s">
        <v>253</v>
      </c>
      <c r="D129" s="58">
        <v>536.29999999999995</v>
      </c>
      <c r="E129" s="58">
        <v>14000</v>
      </c>
      <c r="F129" s="61">
        <f t="shared" si="4"/>
        <v>7.5499999999999545</v>
      </c>
      <c r="G129" s="6">
        <v>4.8799999999999996E-2</v>
      </c>
      <c r="H129" s="62">
        <f t="shared" si="5"/>
        <v>1.4278959810874619</v>
      </c>
      <c r="I129" s="63">
        <f t="shared" si="6"/>
        <v>1.3790959810874619</v>
      </c>
      <c r="J129" s="62">
        <f t="shared" si="7"/>
        <v>0.62417523767607197</v>
      </c>
      <c r="K129" s="48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6.8" thickBot="1" x14ac:dyDescent="0.5">
      <c r="A130" s="57" t="s">
        <v>16</v>
      </c>
      <c r="B130" s="58" t="s">
        <v>146</v>
      </c>
      <c r="C130" s="58" t="s">
        <v>253</v>
      </c>
      <c r="D130" s="58">
        <v>562.65</v>
      </c>
      <c r="E130" s="58">
        <v>13000</v>
      </c>
      <c r="F130" s="61">
        <f t="shared" si="4"/>
        <v>26.350000000000023</v>
      </c>
      <c r="G130" s="6">
        <v>4.8899999999999999E-2</v>
      </c>
      <c r="H130" s="62">
        <f t="shared" si="5"/>
        <v>4.9132947976878656</v>
      </c>
      <c r="I130" s="63">
        <f t="shared" si="6"/>
        <v>4.8643947976878659</v>
      </c>
      <c r="J130" s="62">
        <f t="shared" si="7"/>
        <v>2.2016123755236396</v>
      </c>
      <c r="K130" s="48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6.8" thickBot="1" x14ac:dyDescent="0.5">
      <c r="A131" s="57" t="s">
        <v>16</v>
      </c>
      <c r="B131" s="58" t="s">
        <v>147</v>
      </c>
      <c r="C131" s="58" t="s">
        <v>253</v>
      </c>
      <c r="D131" s="58">
        <v>560.95000000000005</v>
      </c>
      <c r="E131" s="58">
        <v>17000</v>
      </c>
      <c r="F131" s="61">
        <f t="shared" si="4"/>
        <v>-1.6999999999999318</v>
      </c>
      <c r="G131" s="6">
        <v>4.9100000000000005E-2</v>
      </c>
      <c r="H131" s="62">
        <f t="shared" si="5"/>
        <v>-0.30214165111524605</v>
      </c>
      <c r="I131" s="63">
        <f t="shared" si="6"/>
        <v>-0.35124165111524608</v>
      </c>
      <c r="J131" s="62">
        <f t="shared" si="7"/>
        <v>-0.15897105355474947</v>
      </c>
      <c r="K131" s="48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6.8" thickBot="1" x14ac:dyDescent="0.5">
      <c r="A132" s="57" t="s">
        <v>16</v>
      </c>
      <c r="B132" s="58" t="s">
        <v>148</v>
      </c>
      <c r="C132" s="58" t="s">
        <v>253</v>
      </c>
      <c r="D132" s="58">
        <v>547.20000000000005</v>
      </c>
      <c r="E132" s="58">
        <v>23000</v>
      </c>
      <c r="F132" s="61">
        <f t="shared" ref="F132:F195" si="8">D132-D131</f>
        <v>-13.75</v>
      </c>
      <c r="G132" s="6">
        <v>4.9299999999999997E-2</v>
      </c>
      <c r="H132" s="62">
        <f t="shared" ref="H132:H195" si="9">(D132-D131)*100/D131</f>
        <v>-2.4511988590783491</v>
      </c>
      <c r="I132" s="63">
        <f t="shared" ref="I132:I195" si="10">H132-G132</f>
        <v>-2.5004988590783492</v>
      </c>
      <c r="J132" s="62">
        <f t="shared" ref="J132:J195" si="11">I132/$Q$14</f>
        <v>-1.1317192502027842</v>
      </c>
      <c r="K132" s="48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6.8" thickBot="1" x14ac:dyDescent="0.5">
      <c r="A133" s="57" t="s">
        <v>16</v>
      </c>
      <c r="B133" s="58" t="s">
        <v>149</v>
      </c>
      <c r="C133" s="58" t="s">
        <v>253</v>
      </c>
      <c r="D133" s="58">
        <v>554.70000000000005</v>
      </c>
      <c r="E133" s="58">
        <v>33000</v>
      </c>
      <c r="F133" s="61">
        <f t="shared" si="8"/>
        <v>7.5</v>
      </c>
      <c r="G133" s="6">
        <v>4.9699999999999994E-2</v>
      </c>
      <c r="H133" s="62">
        <f t="shared" si="9"/>
        <v>1.3706140350877192</v>
      </c>
      <c r="I133" s="63">
        <f t="shared" si="10"/>
        <v>1.3209140350877191</v>
      </c>
      <c r="J133" s="62">
        <f t="shared" si="11"/>
        <v>0.59784224093699823</v>
      </c>
      <c r="K133" s="48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6.8" thickBot="1" x14ac:dyDescent="0.5">
      <c r="A134" s="57" t="s">
        <v>16</v>
      </c>
      <c r="B134" s="58" t="s">
        <v>150</v>
      </c>
      <c r="C134" s="58" t="s">
        <v>253</v>
      </c>
      <c r="D134" s="58">
        <v>541.6</v>
      </c>
      <c r="E134" s="58">
        <v>39000</v>
      </c>
      <c r="F134" s="61">
        <f t="shared" si="8"/>
        <v>-13.100000000000023</v>
      </c>
      <c r="G134" s="6">
        <v>4.9800000000000004E-2</v>
      </c>
      <c r="H134" s="62">
        <f t="shared" si="9"/>
        <v>-2.3616369208581256</v>
      </c>
      <c r="I134" s="63">
        <f t="shared" si="10"/>
        <v>-2.4114369208581254</v>
      </c>
      <c r="J134" s="62">
        <f t="shared" si="11"/>
        <v>-1.0914100496693557</v>
      </c>
      <c r="K134" s="48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6.8" thickBot="1" x14ac:dyDescent="0.5">
      <c r="A135" s="57" t="s">
        <v>16</v>
      </c>
      <c r="B135" s="58" t="s">
        <v>151</v>
      </c>
      <c r="C135" s="58" t="s">
        <v>253</v>
      </c>
      <c r="D135" s="58">
        <v>536.9</v>
      </c>
      <c r="E135" s="58">
        <v>39000</v>
      </c>
      <c r="F135" s="61">
        <f t="shared" si="8"/>
        <v>-4.7000000000000455</v>
      </c>
      <c r="G135" s="6">
        <v>4.9800000000000004E-2</v>
      </c>
      <c r="H135" s="62">
        <f t="shared" si="9"/>
        <v>-0.86779911373708374</v>
      </c>
      <c r="I135" s="63">
        <f t="shared" si="10"/>
        <v>-0.91759911373708369</v>
      </c>
      <c r="J135" s="62">
        <f t="shared" si="11"/>
        <v>-0.41530296133309813</v>
      </c>
      <c r="K135" s="48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6.8" thickBot="1" x14ac:dyDescent="0.5">
      <c r="A136" s="57" t="s">
        <v>16</v>
      </c>
      <c r="B136" s="58" t="s">
        <v>152</v>
      </c>
      <c r="C136" s="58" t="s">
        <v>253</v>
      </c>
      <c r="D136" s="58">
        <v>532.1</v>
      </c>
      <c r="E136" s="58">
        <v>42000</v>
      </c>
      <c r="F136" s="61">
        <f t="shared" si="8"/>
        <v>-4.7999999999999545</v>
      </c>
      <c r="G136" s="6">
        <v>5.0199999999999995E-2</v>
      </c>
      <c r="H136" s="62">
        <f t="shared" si="9"/>
        <v>-0.89402123300427538</v>
      </c>
      <c r="I136" s="63">
        <f t="shared" si="10"/>
        <v>-0.94422123300427541</v>
      </c>
      <c r="J136" s="62">
        <f t="shared" si="11"/>
        <v>-0.42735206295395645</v>
      </c>
      <c r="K136" s="48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6.8" thickBot="1" x14ac:dyDescent="0.5">
      <c r="A137" s="57" t="s">
        <v>16</v>
      </c>
      <c r="B137" s="58" t="s">
        <v>153</v>
      </c>
      <c r="C137" s="58" t="s">
        <v>253</v>
      </c>
      <c r="D137" s="58">
        <v>529.04999999999995</v>
      </c>
      <c r="E137" s="58">
        <v>45000</v>
      </c>
      <c r="F137" s="61">
        <f t="shared" si="8"/>
        <v>-3.0500000000000682</v>
      </c>
      <c r="G137" s="6">
        <v>4.9699999999999994E-2</v>
      </c>
      <c r="H137" s="62">
        <f t="shared" si="9"/>
        <v>-0.57320052621688933</v>
      </c>
      <c r="I137" s="63">
        <f t="shared" si="10"/>
        <v>-0.62290052621688929</v>
      </c>
      <c r="J137" s="62">
        <f t="shared" si="11"/>
        <v>-0.281923150623205</v>
      </c>
      <c r="K137" s="48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6.8" thickBot="1" x14ac:dyDescent="0.5">
      <c r="A138" s="57" t="s">
        <v>16</v>
      </c>
      <c r="B138" s="58" t="s">
        <v>154</v>
      </c>
      <c r="C138" s="58" t="s">
        <v>253</v>
      </c>
      <c r="D138" s="58">
        <v>535.4</v>
      </c>
      <c r="E138" s="58">
        <v>49000</v>
      </c>
      <c r="F138" s="61">
        <f t="shared" si="8"/>
        <v>6.3500000000000227</v>
      </c>
      <c r="G138" s="6">
        <v>5.0099999999999999E-2</v>
      </c>
      <c r="H138" s="62">
        <f t="shared" si="9"/>
        <v>1.200264625271718</v>
      </c>
      <c r="I138" s="63">
        <f t="shared" si="10"/>
        <v>1.1501646252717179</v>
      </c>
      <c r="J138" s="62">
        <f t="shared" si="11"/>
        <v>0.52056150419602698</v>
      </c>
      <c r="K138" s="48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6.8" thickBot="1" x14ac:dyDescent="0.5">
      <c r="A139" s="57" t="s">
        <v>16</v>
      </c>
      <c r="B139" s="58" t="s">
        <v>155</v>
      </c>
      <c r="C139" s="58" t="s">
        <v>253</v>
      </c>
      <c r="D139" s="58">
        <v>536.95000000000005</v>
      </c>
      <c r="E139" s="58">
        <v>51000</v>
      </c>
      <c r="F139" s="61">
        <f t="shared" si="8"/>
        <v>1.5500000000000682</v>
      </c>
      <c r="G139" s="6">
        <v>0.05</v>
      </c>
      <c r="H139" s="62">
        <f t="shared" si="9"/>
        <v>0.28950317519612778</v>
      </c>
      <c r="I139" s="63">
        <f t="shared" si="10"/>
        <v>0.23950317519612779</v>
      </c>
      <c r="J139" s="62">
        <f t="shared" si="11"/>
        <v>0.10839851130908069</v>
      </c>
      <c r="K139" s="48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6.8" thickBot="1" x14ac:dyDescent="0.5">
      <c r="A140" s="57" t="s">
        <v>16</v>
      </c>
      <c r="B140" s="58" t="s">
        <v>156</v>
      </c>
      <c r="C140" s="58" t="s">
        <v>253</v>
      </c>
      <c r="D140" s="58">
        <v>537.95000000000005</v>
      </c>
      <c r="E140" s="58">
        <v>58000</v>
      </c>
      <c r="F140" s="61">
        <f t="shared" si="8"/>
        <v>1</v>
      </c>
      <c r="G140" s="6">
        <v>4.99E-2</v>
      </c>
      <c r="H140" s="62">
        <f t="shared" si="9"/>
        <v>0.18623707980258869</v>
      </c>
      <c r="I140" s="63">
        <f t="shared" si="10"/>
        <v>0.13633707980258869</v>
      </c>
      <c r="J140" s="62">
        <f t="shared" si="11"/>
        <v>6.1705806090986991E-2</v>
      </c>
      <c r="K140" s="48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6.8" thickBot="1" x14ac:dyDescent="0.5">
      <c r="A141" s="57" t="s">
        <v>16</v>
      </c>
      <c r="B141" s="58" t="s">
        <v>157</v>
      </c>
      <c r="C141" s="58" t="s">
        <v>253</v>
      </c>
      <c r="D141" s="58">
        <v>545.70000000000005</v>
      </c>
      <c r="E141" s="58">
        <v>63000</v>
      </c>
      <c r="F141" s="61">
        <f t="shared" si="8"/>
        <v>7.75</v>
      </c>
      <c r="G141" s="6">
        <v>4.9800000000000004E-2</v>
      </c>
      <c r="H141" s="62">
        <f t="shared" si="9"/>
        <v>1.4406543359048238</v>
      </c>
      <c r="I141" s="63">
        <f t="shared" si="10"/>
        <v>1.3908543359048238</v>
      </c>
      <c r="J141" s="62">
        <f t="shared" si="11"/>
        <v>0.62949703834365067</v>
      </c>
      <c r="K141" s="48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6.8" thickBot="1" x14ac:dyDescent="0.5">
      <c r="A142" s="57" t="s">
        <v>16</v>
      </c>
      <c r="B142" s="58" t="s">
        <v>158</v>
      </c>
      <c r="C142" s="58" t="s">
        <v>253</v>
      </c>
      <c r="D142" s="58">
        <v>556.65</v>
      </c>
      <c r="E142" s="58">
        <v>61000</v>
      </c>
      <c r="F142" s="61">
        <f t="shared" si="8"/>
        <v>10.949999999999932</v>
      </c>
      <c r="G142" s="6">
        <v>5.04E-2</v>
      </c>
      <c r="H142" s="62">
        <f t="shared" si="9"/>
        <v>2.0065970313358861</v>
      </c>
      <c r="I142" s="63">
        <f t="shared" si="10"/>
        <v>1.9561970313358861</v>
      </c>
      <c r="J142" s="62">
        <f t="shared" si="11"/>
        <v>0.88536966514288384</v>
      </c>
      <c r="K142" s="48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6.8" thickBot="1" x14ac:dyDescent="0.5">
      <c r="A143" s="57" t="s">
        <v>16</v>
      </c>
      <c r="B143" s="58" t="s">
        <v>159</v>
      </c>
      <c r="C143" s="58" t="s">
        <v>253</v>
      </c>
      <c r="D143" s="58">
        <v>539.25</v>
      </c>
      <c r="E143" s="58">
        <v>62000</v>
      </c>
      <c r="F143" s="61">
        <f t="shared" si="8"/>
        <v>-17.399999999999977</v>
      </c>
      <c r="G143" s="6">
        <v>5.0700000000000002E-2</v>
      </c>
      <c r="H143" s="62">
        <f t="shared" si="9"/>
        <v>-3.1258420910805671</v>
      </c>
      <c r="I143" s="63">
        <f t="shared" si="10"/>
        <v>-3.1765420910805671</v>
      </c>
      <c r="J143" s="62">
        <f t="shared" si="11"/>
        <v>-1.4376946506107728</v>
      </c>
      <c r="K143" s="48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6.8" thickBot="1" x14ac:dyDescent="0.5">
      <c r="A144" s="57" t="s">
        <v>16</v>
      </c>
      <c r="B144" s="58" t="s">
        <v>160</v>
      </c>
      <c r="C144" s="58" t="s">
        <v>253</v>
      </c>
      <c r="D144" s="58">
        <v>537</v>
      </c>
      <c r="E144" s="58">
        <v>87000</v>
      </c>
      <c r="F144" s="61">
        <f t="shared" si="8"/>
        <v>-2.25</v>
      </c>
      <c r="G144" s="6">
        <v>5.0700000000000002E-2</v>
      </c>
      <c r="H144" s="62">
        <f t="shared" si="9"/>
        <v>-0.41724617524339358</v>
      </c>
      <c r="I144" s="63">
        <f t="shared" si="10"/>
        <v>-0.4679461752433936</v>
      </c>
      <c r="J144" s="62">
        <f t="shared" si="11"/>
        <v>-0.21179121624431038</v>
      </c>
      <c r="K144" s="48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6.8" thickBot="1" x14ac:dyDescent="0.5">
      <c r="A145" s="57" t="s">
        <v>16</v>
      </c>
      <c r="B145" s="58" t="s">
        <v>161</v>
      </c>
      <c r="C145" s="58" t="s">
        <v>253</v>
      </c>
      <c r="D145" s="58">
        <v>553.75</v>
      </c>
      <c r="E145" s="58">
        <v>90000</v>
      </c>
      <c r="F145" s="61">
        <f t="shared" si="8"/>
        <v>16.75</v>
      </c>
      <c r="G145" s="6">
        <v>5.0499999999999996E-2</v>
      </c>
      <c r="H145" s="62">
        <f t="shared" si="9"/>
        <v>3.1191806331471135</v>
      </c>
      <c r="I145" s="63">
        <f t="shared" si="10"/>
        <v>3.0686806331471135</v>
      </c>
      <c r="J145" s="62">
        <f t="shared" si="11"/>
        <v>1.3888768365753688</v>
      </c>
      <c r="K145" s="48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6.8" thickBot="1" x14ac:dyDescent="0.5">
      <c r="A146" s="57" t="s">
        <v>16</v>
      </c>
      <c r="B146" s="58" t="s">
        <v>162</v>
      </c>
      <c r="C146" s="58" t="s">
        <v>253</v>
      </c>
      <c r="D146" s="58">
        <v>555.65</v>
      </c>
      <c r="E146" s="58">
        <v>104000</v>
      </c>
      <c r="F146" s="61">
        <f t="shared" si="8"/>
        <v>1.8999999999999773</v>
      </c>
      <c r="G146" s="6">
        <v>5.0700000000000002E-2</v>
      </c>
      <c r="H146" s="62">
        <f t="shared" si="9"/>
        <v>0.34311512415349477</v>
      </c>
      <c r="I146" s="63">
        <f t="shared" si="10"/>
        <v>0.29241512415349474</v>
      </c>
      <c r="J146" s="62">
        <f t="shared" si="11"/>
        <v>0.13234632115646083</v>
      </c>
      <c r="K146" s="48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6.8" thickBot="1" x14ac:dyDescent="0.5">
      <c r="A147" s="57" t="s">
        <v>16</v>
      </c>
      <c r="B147" s="58" t="s">
        <v>163</v>
      </c>
      <c r="C147" s="58" t="s">
        <v>253</v>
      </c>
      <c r="D147" s="58">
        <v>555.95000000000005</v>
      </c>
      <c r="E147" s="58">
        <v>143000</v>
      </c>
      <c r="F147" s="61">
        <f t="shared" si="8"/>
        <v>0.30000000000006821</v>
      </c>
      <c r="G147" s="6">
        <v>5.1100000000000007E-2</v>
      </c>
      <c r="H147" s="62">
        <f t="shared" si="9"/>
        <v>5.399082156034702E-2</v>
      </c>
      <c r="I147" s="63">
        <f t="shared" si="10"/>
        <v>2.8908215603470136E-3</v>
      </c>
      <c r="J147" s="62">
        <f t="shared" si="11"/>
        <v>1.3083782849442423E-3</v>
      </c>
      <c r="K147" s="48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6.8" thickBot="1" x14ac:dyDescent="0.5">
      <c r="A148" s="57" t="s">
        <v>16</v>
      </c>
      <c r="B148" s="58" t="s">
        <v>164</v>
      </c>
      <c r="C148" s="58" t="s">
        <v>253</v>
      </c>
      <c r="D148" s="58">
        <v>568</v>
      </c>
      <c r="E148" s="58">
        <v>144000</v>
      </c>
      <c r="F148" s="61">
        <f t="shared" si="8"/>
        <v>12.049999999999955</v>
      </c>
      <c r="G148" s="6">
        <v>5.1100000000000007E-2</v>
      </c>
      <c r="H148" s="62">
        <f t="shared" si="9"/>
        <v>2.1674611026171333</v>
      </c>
      <c r="I148" s="63">
        <f t="shared" si="10"/>
        <v>2.1163611026171334</v>
      </c>
      <c r="J148" s="62">
        <f t="shared" si="11"/>
        <v>0.95785950532087494</v>
      </c>
      <c r="K148" s="48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6.8" thickBot="1" x14ac:dyDescent="0.5">
      <c r="A149" s="57" t="s">
        <v>16</v>
      </c>
      <c r="B149" s="58" t="s">
        <v>165</v>
      </c>
      <c r="C149" s="58" t="s">
        <v>253</v>
      </c>
      <c r="D149" s="58">
        <v>565.45000000000005</v>
      </c>
      <c r="E149" s="58">
        <v>428000</v>
      </c>
      <c r="F149" s="61">
        <f t="shared" si="8"/>
        <v>-2.5499999999999545</v>
      </c>
      <c r="G149" s="6">
        <v>5.0799999999999998E-2</v>
      </c>
      <c r="H149" s="62">
        <f t="shared" si="9"/>
        <v>-0.448943661971823</v>
      </c>
      <c r="I149" s="63">
        <f t="shared" si="10"/>
        <v>-0.49974366197182302</v>
      </c>
      <c r="J149" s="62">
        <f t="shared" si="11"/>
        <v>-0.22618267565569161</v>
      </c>
      <c r="K149" s="48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6.8" thickBot="1" x14ac:dyDescent="0.5">
      <c r="A150" s="57" t="s">
        <v>16</v>
      </c>
      <c r="B150" s="58" t="s">
        <v>166</v>
      </c>
      <c r="C150" s="58" t="s">
        <v>253</v>
      </c>
      <c r="D150" s="58">
        <v>565.45000000000005</v>
      </c>
      <c r="E150" s="58">
        <v>537000</v>
      </c>
      <c r="F150" s="61">
        <f t="shared" si="8"/>
        <v>0</v>
      </c>
      <c r="G150" s="6">
        <v>5.0999999999999997E-2</v>
      </c>
      <c r="H150" s="62">
        <f t="shared" si="9"/>
        <v>0</v>
      </c>
      <c r="I150" s="63">
        <f t="shared" si="10"/>
        <v>-5.0999999999999997E-2</v>
      </c>
      <c r="J150" s="62">
        <f t="shared" si="11"/>
        <v>-2.308246674490224E-2</v>
      </c>
      <c r="K150" s="48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6.8" thickBot="1" x14ac:dyDescent="0.5">
      <c r="A151" s="57" t="s">
        <v>16</v>
      </c>
      <c r="B151" s="58" t="s">
        <v>167</v>
      </c>
      <c r="C151" s="58" t="s">
        <v>253</v>
      </c>
      <c r="D151" s="58">
        <v>561.45000000000005</v>
      </c>
      <c r="E151" s="58">
        <v>764000</v>
      </c>
      <c r="F151" s="61">
        <f t="shared" si="8"/>
        <v>-4</v>
      </c>
      <c r="G151" s="6">
        <v>5.1299999999999998E-2</v>
      </c>
      <c r="H151" s="62">
        <f t="shared" si="9"/>
        <v>-0.70740118489698467</v>
      </c>
      <c r="I151" s="63">
        <f t="shared" si="10"/>
        <v>-0.75870118489698468</v>
      </c>
      <c r="J151" s="62">
        <f t="shared" si="11"/>
        <v>-0.34338617391573678</v>
      </c>
      <c r="K151" s="48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6.8" thickBot="1" x14ac:dyDescent="0.5">
      <c r="A152" s="57" t="s">
        <v>16</v>
      </c>
      <c r="B152" s="58" t="s">
        <v>168</v>
      </c>
      <c r="C152" s="58" t="s">
        <v>253</v>
      </c>
      <c r="D152" s="58">
        <v>556.04999999999995</v>
      </c>
      <c r="E152" s="58">
        <v>892000</v>
      </c>
      <c r="F152" s="61">
        <f t="shared" si="8"/>
        <v>-5.4000000000000909</v>
      </c>
      <c r="G152" s="6">
        <v>5.1399999999999994E-2</v>
      </c>
      <c r="H152" s="62">
        <f t="shared" si="9"/>
        <v>-0.96179535132248473</v>
      </c>
      <c r="I152" s="63">
        <f t="shared" si="10"/>
        <v>-1.0131953513224847</v>
      </c>
      <c r="J152" s="62">
        <f t="shared" si="11"/>
        <v>-0.45856956868609405</v>
      </c>
      <c r="K152" s="48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6.8" thickBot="1" x14ac:dyDescent="0.5">
      <c r="A153" s="57" t="s">
        <v>16</v>
      </c>
      <c r="B153" s="58" t="s">
        <v>169</v>
      </c>
      <c r="C153" s="58" t="s">
        <v>254</v>
      </c>
      <c r="D153" s="58">
        <v>566.15</v>
      </c>
      <c r="E153" s="58">
        <v>3000</v>
      </c>
      <c r="F153" s="61">
        <f t="shared" si="8"/>
        <v>10.100000000000023</v>
      </c>
      <c r="G153" s="6">
        <v>5.1299999999999998E-2</v>
      </c>
      <c r="H153" s="62">
        <f t="shared" si="9"/>
        <v>1.8163834187573102</v>
      </c>
      <c r="I153" s="63">
        <f t="shared" si="10"/>
        <v>1.7650834187573103</v>
      </c>
      <c r="J153" s="62">
        <f t="shared" si="11"/>
        <v>0.79887214344007795</v>
      </c>
      <c r="K153" s="48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6.8" thickBot="1" x14ac:dyDescent="0.5">
      <c r="A154" s="57" t="s">
        <v>16</v>
      </c>
      <c r="B154" s="58" t="s">
        <v>170</v>
      </c>
      <c r="C154" s="58" t="s">
        <v>254</v>
      </c>
      <c r="D154" s="58">
        <v>561.04999999999995</v>
      </c>
      <c r="E154" s="58">
        <v>4000</v>
      </c>
      <c r="F154" s="61">
        <f t="shared" si="8"/>
        <v>-5.1000000000000227</v>
      </c>
      <c r="G154" s="6">
        <v>5.1100000000000007E-2</v>
      </c>
      <c r="H154" s="62">
        <f t="shared" si="9"/>
        <v>-0.90082133710147894</v>
      </c>
      <c r="I154" s="63">
        <f t="shared" si="10"/>
        <v>-0.95192133710147897</v>
      </c>
      <c r="J154" s="62">
        <f t="shared" si="11"/>
        <v>-0.43083710994917185</v>
      </c>
      <c r="K154" s="48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6.8" thickBot="1" x14ac:dyDescent="0.5">
      <c r="A155" s="57" t="s">
        <v>16</v>
      </c>
      <c r="B155" s="58" t="s">
        <v>171</v>
      </c>
      <c r="C155" s="58" t="s">
        <v>254</v>
      </c>
      <c r="D155" s="58">
        <v>551.79999999999995</v>
      </c>
      <c r="E155" s="58">
        <v>6000</v>
      </c>
      <c r="F155" s="61">
        <f t="shared" si="8"/>
        <v>-9.25</v>
      </c>
      <c r="G155" s="6">
        <v>5.1200000000000002E-2</v>
      </c>
      <c r="H155" s="62">
        <f t="shared" si="9"/>
        <v>-1.6486944122627218</v>
      </c>
      <c r="I155" s="63">
        <f t="shared" si="10"/>
        <v>-1.6998944122627218</v>
      </c>
      <c r="J155" s="62">
        <f t="shared" si="11"/>
        <v>-0.76936776942940033</v>
      </c>
      <c r="K155" s="48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6.8" thickBot="1" x14ac:dyDescent="0.5">
      <c r="A156" s="57" t="s">
        <v>16</v>
      </c>
      <c r="B156" s="58" t="s">
        <v>172</v>
      </c>
      <c r="C156" s="58" t="s">
        <v>254</v>
      </c>
      <c r="D156" s="58">
        <v>550.4</v>
      </c>
      <c r="E156" s="58">
        <v>7000</v>
      </c>
      <c r="F156" s="61">
        <f t="shared" si="8"/>
        <v>-1.3999999999999773</v>
      </c>
      <c r="G156" s="6">
        <v>5.0900000000000001E-2</v>
      </c>
      <c r="H156" s="62">
        <f t="shared" si="9"/>
        <v>-0.25371511417179726</v>
      </c>
      <c r="I156" s="63">
        <f t="shared" si="10"/>
        <v>-0.30461511417179726</v>
      </c>
      <c r="J156" s="62">
        <f t="shared" si="11"/>
        <v>-0.13786800476206099</v>
      </c>
      <c r="K156" s="48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6.8" thickBot="1" x14ac:dyDescent="0.5">
      <c r="A157" s="57" t="s">
        <v>16</v>
      </c>
      <c r="B157" s="58" t="s">
        <v>173</v>
      </c>
      <c r="C157" s="58" t="s">
        <v>254</v>
      </c>
      <c r="D157" s="58">
        <v>577.35</v>
      </c>
      <c r="E157" s="58">
        <v>6000</v>
      </c>
      <c r="F157" s="61">
        <f t="shared" si="8"/>
        <v>26.950000000000045</v>
      </c>
      <c r="G157" s="6">
        <v>5.16E-2</v>
      </c>
      <c r="H157" s="62">
        <f t="shared" si="9"/>
        <v>4.8964389534883805</v>
      </c>
      <c r="I157" s="63">
        <f t="shared" si="10"/>
        <v>4.8448389534883809</v>
      </c>
      <c r="J157" s="62">
        <f t="shared" si="11"/>
        <v>2.1927614515353437</v>
      </c>
      <c r="K157" s="48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6.8" thickBot="1" x14ac:dyDescent="0.5">
      <c r="A158" s="57" t="s">
        <v>16</v>
      </c>
      <c r="B158" s="58" t="s">
        <v>174</v>
      </c>
      <c r="C158" s="58" t="s">
        <v>254</v>
      </c>
      <c r="D158" s="58">
        <v>573</v>
      </c>
      <c r="E158" s="58">
        <v>8000</v>
      </c>
      <c r="F158" s="61">
        <f t="shared" si="8"/>
        <v>-4.3500000000000227</v>
      </c>
      <c r="G158" s="6">
        <v>5.1699999999999996E-2</v>
      </c>
      <c r="H158" s="62">
        <f t="shared" si="9"/>
        <v>-0.7534424525850909</v>
      </c>
      <c r="I158" s="63">
        <f t="shared" si="10"/>
        <v>-0.80514245258509087</v>
      </c>
      <c r="J158" s="62">
        <f t="shared" si="11"/>
        <v>-0.36440537032753706</v>
      </c>
      <c r="K158" s="48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6.8" thickBot="1" x14ac:dyDescent="0.5">
      <c r="A159" s="57" t="s">
        <v>16</v>
      </c>
      <c r="B159" s="58" t="s">
        <v>175</v>
      </c>
      <c r="C159" s="58" t="s">
        <v>254</v>
      </c>
      <c r="D159" s="58">
        <v>576.79999999999995</v>
      </c>
      <c r="E159" s="58">
        <v>10000</v>
      </c>
      <c r="F159" s="61">
        <f t="shared" si="8"/>
        <v>3.7999999999999545</v>
      </c>
      <c r="G159" s="6">
        <v>5.1500000000000004E-2</v>
      </c>
      <c r="H159" s="62">
        <f t="shared" si="9"/>
        <v>0.66317626527049822</v>
      </c>
      <c r="I159" s="63">
        <f t="shared" si="10"/>
        <v>0.61167626527049823</v>
      </c>
      <c r="J159" s="62">
        <f t="shared" si="11"/>
        <v>0.27684307944612307</v>
      </c>
      <c r="K159" s="48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6.8" thickBot="1" x14ac:dyDescent="0.5">
      <c r="A160" s="57" t="s">
        <v>16</v>
      </c>
      <c r="B160" s="58" t="s">
        <v>176</v>
      </c>
      <c r="C160" s="58" t="s">
        <v>254</v>
      </c>
      <c r="D160" s="58">
        <v>574.45000000000005</v>
      </c>
      <c r="E160" s="58">
        <v>10000</v>
      </c>
      <c r="F160" s="61">
        <f t="shared" si="8"/>
        <v>-2.3499999999999091</v>
      </c>
      <c r="G160" s="6">
        <v>5.16E-2</v>
      </c>
      <c r="H160" s="62">
        <f t="shared" si="9"/>
        <v>-0.40742024965324364</v>
      </c>
      <c r="I160" s="63">
        <f t="shared" si="10"/>
        <v>-0.45902024965324362</v>
      </c>
      <c r="J160" s="62">
        <f t="shared" si="11"/>
        <v>-0.20775136564426902</v>
      </c>
      <c r="K160" s="48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6.8" thickBot="1" x14ac:dyDescent="0.5">
      <c r="A161" s="57" t="s">
        <v>16</v>
      </c>
      <c r="B161" s="58" t="s">
        <v>177</v>
      </c>
      <c r="C161" s="58" t="s">
        <v>254</v>
      </c>
      <c r="D161" s="58">
        <v>593.85</v>
      </c>
      <c r="E161" s="58">
        <v>23000</v>
      </c>
      <c r="F161" s="61">
        <f t="shared" si="8"/>
        <v>19.399999999999977</v>
      </c>
      <c r="G161" s="6">
        <v>5.1799999999999999E-2</v>
      </c>
      <c r="H161" s="62">
        <f t="shared" si="9"/>
        <v>3.3771433545130081</v>
      </c>
      <c r="I161" s="63">
        <f t="shared" si="10"/>
        <v>3.325343354513008</v>
      </c>
      <c r="J161" s="62">
        <f t="shared" si="11"/>
        <v>1.5050417136456504</v>
      </c>
      <c r="K161" s="48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6.8" thickBot="1" x14ac:dyDescent="0.5">
      <c r="A162" s="57" t="s">
        <v>16</v>
      </c>
      <c r="B162" s="58" t="s">
        <v>178</v>
      </c>
      <c r="C162" s="58" t="s">
        <v>254</v>
      </c>
      <c r="D162" s="58">
        <v>588.04999999999995</v>
      </c>
      <c r="E162" s="58">
        <v>97000</v>
      </c>
      <c r="F162" s="61">
        <f t="shared" si="8"/>
        <v>-5.8000000000000682</v>
      </c>
      <c r="G162" s="6">
        <v>5.2199999999999996E-2</v>
      </c>
      <c r="H162" s="62">
        <f t="shared" si="9"/>
        <v>-0.97667761219164229</v>
      </c>
      <c r="I162" s="63">
        <f t="shared" si="10"/>
        <v>-1.0288776121916423</v>
      </c>
      <c r="J162" s="62">
        <f t="shared" si="11"/>
        <v>-0.46566731898015701</v>
      </c>
      <c r="K162" s="48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6.8" thickBot="1" x14ac:dyDescent="0.5">
      <c r="A163" s="57" t="s">
        <v>16</v>
      </c>
      <c r="B163" s="58" t="s">
        <v>179</v>
      </c>
      <c r="C163" s="58" t="s">
        <v>254</v>
      </c>
      <c r="D163" s="58">
        <v>616.15</v>
      </c>
      <c r="E163" s="58">
        <v>198000</v>
      </c>
      <c r="F163" s="61">
        <f t="shared" si="8"/>
        <v>28.100000000000023</v>
      </c>
      <c r="G163" s="6">
        <v>5.2300000000000006E-2</v>
      </c>
      <c r="H163" s="62">
        <f t="shared" si="9"/>
        <v>4.7785052291471857</v>
      </c>
      <c r="I163" s="63">
        <f t="shared" si="10"/>
        <v>4.7262052291471859</v>
      </c>
      <c r="J163" s="62">
        <f t="shared" si="11"/>
        <v>2.1390681378700589</v>
      </c>
      <c r="K163" s="48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6.8" thickBot="1" x14ac:dyDescent="0.5">
      <c r="A164" s="57" t="s">
        <v>16</v>
      </c>
      <c r="B164" s="58" t="s">
        <v>180</v>
      </c>
      <c r="C164" s="58" t="s">
        <v>254</v>
      </c>
      <c r="D164" s="58">
        <v>627.04999999999995</v>
      </c>
      <c r="E164" s="58">
        <v>209000</v>
      </c>
      <c r="F164" s="61">
        <f t="shared" si="8"/>
        <v>10.899999999999977</v>
      </c>
      <c r="G164" s="6">
        <v>5.2300000000000006E-2</v>
      </c>
      <c r="H164" s="62">
        <f t="shared" si="9"/>
        <v>1.7690497443804232</v>
      </c>
      <c r="I164" s="63">
        <f t="shared" si="10"/>
        <v>1.7167497443804232</v>
      </c>
      <c r="J164" s="62">
        <f t="shared" si="11"/>
        <v>0.77699644870550078</v>
      </c>
      <c r="K164" s="48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6.8" thickBot="1" x14ac:dyDescent="0.5">
      <c r="A165" s="57" t="s">
        <v>16</v>
      </c>
      <c r="B165" s="58" t="s">
        <v>181</v>
      </c>
      <c r="C165" s="58" t="s">
        <v>254</v>
      </c>
      <c r="D165" s="58">
        <v>614</v>
      </c>
      <c r="E165" s="58">
        <v>282000</v>
      </c>
      <c r="F165" s="61">
        <f t="shared" si="8"/>
        <v>-13.049999999999955</v>
      </c>
      <c r="G165" s="6">
        <v>5.2499999999999998E-2</v>
      </c>
      <c r="H165" s="62">
        <f t="shared" si="9"/>
        <v>-2.0811737500996661</v>
      </c>
      <c r="I165" s="63">
        <f t="shared" si="10"/>
        <v>-2.1336737500996663</v>
      </c>
      <c r="J165" s="62">
        <f t="shared" si="11"/>
        <v>-0.96569516433620395</v>
      </c>
      <c r="K165" s="48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6.8" thickBot="1" x14ac:dyDescent="0.5">
      <c r="A166" s="57" t="s">
        <v>16</v>
      </c>
      <c r="B166" s="58" t="s">
        <v>182</v>
      </c>
      <c r="C166" s="58" t="s">
        <v>254</v>
      </c>
      <c r="D166" s="58">
        <v>600.35</v>
      </c>
      <c r="E166" s="58">
        <v>342000</v>
      </c>
      <c r="F166" s="61">
        <f t="shared" si="8"/>
        <v>-13.649999999999977</v>
      </c>
      <c r="G166" s="6">
        <v>5.4299999999999994E-2</v>
      </c>
      <c r="H166" s="62">
        <f t="shared" si="9"/>
        <v>-2.2231270358306152</v>
      </c>
      <c r="I166" s="63">
        <f t="shared" si="10"/>
        <v>-2.2774270358306152</v>
      </c>
      <c r="J166" s="62">
        <f t="shared" si="11"/>
        <v>-1.0307575258529698</v>
      </c>
      <c r="K166" s="48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6.8" thickBot="1" x14ac:dyDescent="0.5">
      <c r="A167" s="57" t="s">
        <v>16</v>
      </c>
      <c r="B167" s="58" t="s">
        <v>183</v>
      </c>
      <c r="C167" s="58" t="s">
        <v>254</v>
      </c>
      <c r="D167" s="58">
        <v>575.15</v>
      </c>
      <c r="E167" s="58">
        <v>617000</v>
      </c>
      <c r="F167" s="61">
        <f t="shared" si="8"/>
        <v>-25.200000000000045</v>
      </c>
      <c r="G167" s="6">
        <v>5.45E-2</v>
      </c>
      <c r="H167" s="62">
        <f t="shared" si="9"/>
        <v>-4.1975514283334796</v>
      </c>
      <c r="I167" s="63">
        <f t="shared" si="10"/>
        <v>-4.2520514283334796</v>
      </c>
      <c r="J167" s="62">
        <f t="shared" si="11"/>
        <v>-1.9244673665121885</v>
      </c>
      <c r="K167" s="48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6.8" thickBot="1" x14ac:dyDescent="0.5">
      <c r="A168" s="57" t="s">
        <v>16</v>
      </c>
      <c r="B168" s="58" t="s">
        <v>184</v>
      </c>
      <c r="C168" s="58" t="s">
        <v>254</v>
      </c>
      <c r="D168" s="58">
        <v>569.29999999999995</v>
      </c>
      <c r="E168" s="58">
        <v>931000</v>
      </c>
      <c r="F168" s="61">
        <f t="shared" si="8"/>
        <v>-5.8500000000000227</v>
      </c>
      <c r="G168" s="6">
        <v>5.45E-2</v>
      </c>
      <c r="H168" s="62">
        <f t="shared" si="9"/>
        <v>-1.0171259671390112</v>
      </c>
      <c r="I168" s="63">
        <f t="shared" si="10"/>
        <v>-1.0716259671390111</v>
      </c>
      <c r="J168" s="62">
        <f t="shared" si="11"/>
        <v>-0.48501511273450837</v>
      </c>
      <c r="K168" s="48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6.8" thickBot="1" x14ac:dyDescent="0.5">
      <c r="A169" s="57" t="s">
        <v>16</v>
      </c>
      <c r="B169" s="58" t="s">
        <v>185</v>
      </c>
      <c r="C169" s="58" t="s">
        <v>254</v>
      </c>
      <c r="D169" s="58">
        <v>573.85</v>
      </c>
      <c r="E169" s="58">
        <v>1082000</v>
      </c>
      <c r="F169" s="61">
        <f t="shared" si="8"/>
        <v>4.5500000000000682</v>
      </c>
      <c r="G169" s="6">
        <v>5.4400000000000004E-2</v>
      </c>
      <c r="H169" s="62">
        <f t="shared" si="9"/>
        <v>0.79922712102583326</v>
      </c>
      <c r="I169" s="63">
        <f t="shared" si="10"/>
        <v>0.74482712102583326</v>
      </c>
      <c r="J169" s="62">
        <f t="shared" si="11"/>
        <v>0.3371068088584328</v>
      </c>
      <c r="K169" s="48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6.8" thickBot="1" x14ac:dyDescent="0.5">
      <c r="A170" s="57" t="s">
        <v>16</v>
      </c>
      <c r="B170" s="58" t="s">
        <v>186</v>
      </c>
      <c r="C170" s="58" t="s">
        <v>254</v>
      </c>
      <c r="D170" s="58">
        <v>577.29999999999995</v>
      </c>
      <c r="E170" s="58">
        <v>1329000</v>
      </c>
      <c r="F170" s="61">
        <f t="shared" si="8"/>
        <v>3.4499999999999318</v>
      </c>
      <c r="G170" s="6">
        <v>5.6299999999999996E-2</v>
      </c>
      <c r="H170" s="62">
        <f t="shared" si="9"/>
        <v>0.60120240480960729</v>
      </c>
      <c r="I170" s="63">
        <f t="shared" si="10"/>
        <v>0.54490240480960728</v>
      </c>
      <c r="J170" s="62">
        <f t="shared" si="11"/>
        <v>0.24662140467127489</v>
      </c>
      <c r="K170" s="48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6.8" thickBot="1" x14ac:dyDescent="0.5">
      <c r="A171" s="57" t="s">
        <v>16</v>
      </c>
      <c r="B171" s="58" t="s">
        <v>187</v>
      </c>
      <c r="C171" s="58" t="s">
        <v>254</v>
      </c>
      <c r="D171" s="58">
        <v>574.4</v>
      </c>
      <c r="E171" s="58">
        <v>1546000</v>
      </c>
      <c r="F171" s="61">
        <f t="shared" si="8"/>
        <v>-2.8999999999999773</v>
      </c>
      <c r="G171" s="6">
        <v>5.5999999999999994E-2</v>
      </c>
      <c r="H171" s="62">
        <f t="shared" si="9"/>
        <v>-0.50233847219815997</v>
      </c>
      <c r="I171" s="63">
        <f t="shared" si="10"/>
        <v>-0.55833847219815991</v>
      </c>
      <c r="J171" s="62">
        <f t="shared" si="11"/>
        <v>-0.25270253366497158</v>
      </c>
      <c r="K171" s="48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6.8" thickBot="1" x14ac:dyDescent="0.5">
      <c r="A172" s="57" t="s">
        <v>16</v>
      </c>
      <c r="B172" s="58" t="s">
        <v>188</v>
      </c>
      <c r="C172" s="58" t="s">
        <v>255</v>
      </c>
      <c r="D172" s="58">
        <v>573.04999999999995</v>
      </c>
      <c r="E172" s="58">
        <v>28000</v>
      </c>
      <c r="F172" s="61">
        <f t="shared" si="8"/>
        <v>-1.3500000000000227</v>
      </c>
      <c r="G172" s="6">
        <v>5.5999999999999994E-2</v>
      </c>
      <c r="H172" s="62">
        <f t="shared" si="9"/>
        <v>-0.23502785515320732</v>
      </c>
      <c r="I172" s="63">
        <f t="shared" si="10"/>
        <v>-0.29102785515320728</v>
      </c>
      <c r="J172" s="62">
        <f t="shared" si="11"/>
        <v>-0.13171844683164968</v>
      </c>
      <c r="K172" s="48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6.8" thickBot="1" x14ac:dyDescent="0.5">
      <c r="A173" s="57" t="s">
        <v>16</v>
      </c>
      <c r="B173" s="58" t="s">
        <v>189</v>
      </c>
      <c r="C173" s="58" t="s">
        <v>255</v>
      </c>
      <c r="D173" s="58">
        <v>575.9</v>
      </c>
      <c r="E173" s="58">
        <v>25000</v>
      </c>
      <c r="F173" s="61">
        <f t="shared" si="8"/>
        <v>2.8500000000000227</v>
      </c>
      <c r="G173" s="6">
        <v>5.5800000000000002E-2</v>
      </c>
      <c r="H173" s="62">
        <f t="shared" si="9"/>
        <v>0.49733880115173595</v>
      </c>
      <c r="I173" s="63">
        <f t="shared" si="10"/>
        <v>0.44153880115173594</v>
      </c>
      <c r="J173" s="62">
        <f t="shared" si="11"/>
        <v>0.1998393077288029</v>
      </c>
      <c r="K173" s="48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6.8" thickBot="1" x14ac:dyDescent="0.5">
      <c r="A174" s="57" t="s">
        <v>16</v>
      </c>
      <c r="B174" s="58" t="s">
        <v>190</v>
      </c>
      <c r="C174" s="58" t="s">
        <v>255</v>
      </c>
      <c r="D174" s="58">
        <v>562.04999999999995</v>
      </c>
      <c r="E174" s="58">
        <v>53000</v>
      </c>
      <c r="F174" s="61">
        <f t="shared" si="8"/>
        <v>-13.850000000000023</v>
      </c>
      <c r="G174" s="6">
        <v>5.4699999999999999E-2</v>
      </c>
      <c r="H174" s="62">
        <f t="shared" si="9"/>
        <v>-2.4049314117034246</v>
      </c>
      <c r="I174" s="63">
        <f t="shared" si="10"/>
        <v>-2.4596314117034246</v>
      </c>
      <c r="J174" s="62">
        <f t="shared" si="11"/>
        <v>-1.1132227503012011</v>
      </c>
      <c r="K174" s="48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6.8" thickBot="1" x14ac:dyDescent="0.5">
      <c r="A175" s="57" t="s">
        <v>16</v>
      </c>
      <c r="B175" s="58" t="s">
        <v>191</v>
      </c>
      <c r="C175" s="58" t="s">
        <v>255</v>
      </c>
      <c r="D175" s="58">
        <v>554.5</v>
      </c>
      <c r="E175" s="58">
        <v>76000</v>
      </c>
      <c r="F175" s="61">
        <f t="shared" si="8"/>
        <v>-7.5499999999999545</v>
      </c>
      <c r="G175" s="6">
        <v>5.5300000000000002E-2</v>
      </c>
      <c r="H175" s="62">
        <f t="shared" si="9"/>
        <v>-1.3432968597099821</v>
      </c>
      <c r="I175" s="63">
        <f t="shared" si="10"/>
        <v>-1.398596859709982</v>
      </c>
      <c r="J175" s="62">
        <f t="shared" si="11"/>
        <v>-0.6330012843878503</v>
      </c>
      <c r="K175" s="48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6.8" thickBot="1" x14ac:dyDescent="0.5">
      <c r="A176" s="57" t="s">
        <v>16</v>
      </c>
      <c r="B176" s="58" t="s">
        <v>192</v>
      </c>
      <c r="C176" s="58" t="s">
        <v>255</v>
      </c>
      <c r="D176" s="58">
        <v>570.4</v>
      </c>
      <c r="E176" s="58">
        <v>57000</v>
      </c>
      <c r="F176" s="61">
        <f t="shared" si="8"/>
        <v>15.899999999999977</v>
      </c>
      <c r="G176" s="6">
        <v>5.5300000000000002E-2</v>
      </c>
      <c r="H176" s="62">
        <f t="shared" si="9"/>
        <v>2.8674481514878227</v>
      </c>
      <c r="I176" s="63">
        <f t="shared" si="10"/>
        <v>2.8121481514878228</v>
      </c>
      <c r="J176" s="62">
        <f t="shared" si="11"/>
        <v>1.2727709056559997</v>
      </c>
      <c r="K176" s="48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6.8" thickBot="1" x14ac:dyDescent="0.5">
      <c r="A177" s="57" t="s">
        <v>16</v>
      </c>
      <c r="B177" s="58" t="s">
        <v>193</v>
      </c>
      <c r="C177" s="58" t="s">
        <v>255</v>
      </c>
      <c r="D177" s="58">
        <v>562.9</v>
      </c>
      <c r="E177" s="58">
        <v>59000</v>
      </c>
      <c r="F177" s="61">
        <f t="shared" si="8"/>
        <v>-7.5</v>
      </c>
      <c r="G177" s="6">
        <v>5.5800000000000002E-2</v>
      </c>
      <c r="H177" s="62">
        <f t="shared" si="9"/>
        <v>-1.3148667601683031</v>
      </c>
      <c r="I177" s="63">
        <f t="shared" si="10"/>
        <v>-1.3706667601683031</v>
      </c>
      <c r="J177" s="62">
        <f t="shared" si="11"/>
        <v>-0.62036019431230893</v>
      </c>
      <c r="K177" s="48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6.8" thickBot="1" x14ac:dyDescent="0.5">
      <c r="A178" s="57" t="s">
        <v>16</v>
      </c>
      <c r="B178" s="58" t="s">
        <v>194</v>
      </c>
      <c r="C178" s="58" t="s">
        <v>255</v>
      </c>
      <c r="D178" s="58">
        <v>574.45000000000005</v>
      </c>
      <c r="E178" s="58">
        <v>58000</v>
      </c>
      <c r="F178" s="61">
        <f t="shared" si="8"/>
        <v>11.550000000000068</v>
      </c>
      <c r="G178" s="6">
        <v>5.5800000000000002E-2</v>
      </c>
      <c r="H178" s="62">
        <f t="shared" si="9"/>
        <v>2.051874222774928</v>
      </c>
      <c r="I178" s="63">
        <f t="shared" si="10"/>
        <v>1.996074222774928</v>
      </c>
      <c r="J178" s="62">
        <f t="shared" si="11"/>
        <v>0.90341797779527178</v>
      </c>
      <c r="K178" s="48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6.8" thickBot="1" x14ac:dyDescent="0.5">
      <c r="A179" s="57" t="s">
        <v>16</v>
      </c>
      <c r="B179" s="58" t="s">
        <v>195</v>
      </c>
      <c r="C179" s="58" t="s">
        <v>255</v>
      </c>
      <c r="D179" s="58">
        <v>574.6</v>
      </c>
      <c r="E179" s="58">
        <v>58000</v>
      </c>
      <c r="F179" s="61">
        <f t="shared" si="8"/>
        <v>0.14999999999997726</v>
      </c>
      <c r="G179" s="6">
        <v>5.5300000000000002E-2</v>
      </c>
      <c r="H179" s="62">
        <f t="shared" si="9"/>
        <v>2.6111933153447169E-2</v>
      </c>
      <c r="I179" s="63">
        <f t="shared" si="10"/>
        <v>-2.9188066846552833E-2</v>
      </c>
      <c r="J179" s="62">
        <f t="shared" si="11"/>
        <v>-1.3210442790853713E-2</v>
      </c>
      <c r="K179" s="48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6.8" thickBot="1" x14ac:dyDescent="0.5">
      <c r="A180" s="57" t="s">
        <v>16</v>
      </c>
      <c r="B180" s="58" t="s">
        <v>196</v>
      </c>
      <c r="C180" s="58" t="s">
        <v>255</v>
      </c>
      <c r="D180" s="58">
        <v>575.75</v>
      </c>
      <c r="E180" s="58">
        <v>158000</v>
      </c>
      <c r="F180" s="61">
        <f t="shared" si="8"/>
        <v>1.1499999999999773</v>
      </c>
      <c r="G180" s="6">
        <v>5.6100000000000004E-2</v>
      </c>
      <c r="H180" s="62">
        <f t="shared" si="9"/>
        <v>0.20013922728854458</v>
      </c>
      <c r="I180" s="63">
        <f t="shared" si="10"/>
        <v>0.14403922728854457</v>
      </c>
      <c r="J180" s="62">
        <f t="shared" si="11"/>
        <v>6.5191777918612651E-2</v>
      </c>
      <c r="K180" s="48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6.8" thickBot="1" x14ac:dyDescent="0.5">
      <c r="A181" s="57" t="s">
        <v>16</v>
      </c>
      <c r="B181" s="58" t="s">
        <v>197</v>
      </c>
      <c r="C181" s="58" t="s">
        <v>255</v>
      </c>
      <c r="D181" s="58">
        <v>586.70000000000005</v>
      </c>
      <c r="E181" s="58">
        <v>170000</v>
      </c>
      <c r="F181" s="61">
        <f t="shared" si="8"/>
        <v>10.950000000000045</v>
      </c>
      <c r="G181" s="6">
        <v>5.5500000000000001E-2</v>
      </c>
      <c r="H181" s="62">
        <f t="shared" si="9"/>
        <v>1.9018671298306635</v>
      </c>
      <c r="I181" s="63">
        <f t="shared" si="10"/>
        <v>1.8463671298306634</v>
      </c>
      <c r="J181" s="62">
        <f t="shared" si="11"/>
        <v>0.83566093869013502</v>
      </c>
      <c r="K181" s="48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6.8" thickBot="1" x14ac:dyDescent="0.5">
      <c r="A182" s="57" t="s">
        <v>16</v>
      </c>
      <c r="B182" s="58" t="s">
        <v>198</v>
      </c>
      <c r="C182" s="58" t="s">
        <v>255</v>
      </c>
      <c r="D182" s="58">
        <v>589.9</v>
      </c>
      <c r="E182" s="58">
        <v>322000</v>
      </c>
      <c r="F182" s="61">
        <f t="shared" si="8"/>
        <v>3.1999999999999318</v>
      </c>
      <c r="G182" s="6">
        <v>5.5500000000000001E-2</v>
      </c>
      <c r="H182" s="62">
        <f t="shared" si="9"/>
        <v>0.5454235554797906</v>
      </c>
      <c r="I182" s="63">
        <f t="shared" si="10"/>
        <v>0.48992355547979061</v>
      </c>
      <c r="J182" s="62">
        <f t="shared" si="11"/>
        <v>0.22173812111581442</v>
      </c>
      <c r="K182" s="48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6.8" thickBot="1" x14ac:dyDescent="0.5">
      <c r="A183" s="57" t="s">
        <v>16</v>
      </c>
      <c r="B183" s="58" t="s">
        <v>199</v>
      </c>
      <c r="C183" s="58" t="s">
        <v>255</v>
      </c>
      <c r="D183" s="58">
        <v>596.70000000000005</v>
      </c>
      <c r="E183" s="58">
        <v>390000</v>
      </c>
      <c r="F183" s="61">
        <f t="shared" si="8"/>
        <v>6.8000000000000682</v>
      </c>
      <c r="G183" s="6">
        <v>5.5599999999999997E-2</v>
      </c>
      <c r="H183" s="62">
        <f t="shared" si="9"/>
        <v>1.1527377521613948</v>
      </c>
      <c r="I183" s="63">
        <f t="shared" si="10"/>
        <v>1.0971377521613948</v>
      </c>
      <c r="J183" s="62">
        <f t="shared" si="11"/>
        <v>0.49656167997729789</v>
      </c>
      <c r="K183" s="48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6.8" thickBot="1" x14ac:dyDescent="0.5">
      <c r="A184" s="57" t="s">
        <v>16</v>
      </c>
      <c r="B184" s="58" t="s">
        <v>200</v>
      </c>
      <c r="C184" s="58" t="s">
        <v>255</v>
      </c>
      <c r="D184" s="58">
        <v>582.35</v>
      </c>
      <c r="E184" s="58">
        <v>537000</v>
      </c>
      <c r="F184" s="61">
        <f t="shared" si="8"/>
        <v>-14.350000000000023</v>
      </c>
      <c r="G184" s="6">
        <v>5.5500000000000001E-2</v>
      </c>
      <c r="H184" s="62">
        <f t="shared" si="9"/>
        <v>-2.4048935813641732</v>
      </c>
      <c r="I184" s="63">
        <f t="shared" si="10"/>
        <v>-2.4603935813641731</v>
      </c>
      <c r="J184" s="62">
        <f t="shared" si="11"/>
        <v>-1.1135677062982245</v>
      </c>
      <c r="K184" s="48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6.8" thickBot="1" x14ac:dyDescent="0.5">
      <c r="A185" s="57" t="s">
        <v>16</v>
      </c>
      <c r="B185" s="58" t="s">
        <v>201</v>
      </c>
      <c r="C185" s="58" t="s">
        <v>255</v>
      </c>
      <c r="D185" s="58">
        <v>576.29999999999995</v>
      </c>
      <c r="E185" s="58">
        <v>977000</v>
      </c>
      <c r="F185" s="61">
        <f t="shared" si="8"/>
        <v>-6.0500000000000682</v>
      </c>
      <c r="G185" s="6">
        <v>5.5800000000000002E-2</v>
      </c>
      <c r="H185" s="62">
        <f t="shared" si="9"/>
        <v>-1.0388941358289805</v>
      </c>
      <c r="I185" s="63">
        <f t="shared" si="10"/>
        <v>-1.0946941358289806</v>
      </c>
      <c r="J185" s="62">
        <f t="shared" si="11"/>
        <v>-0.49545570561003804</v>
      </c>
      <c r="K185" s="48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6.8" thickBot="1" x14ac:dyDescent="0.5">
      <c r="A186" s="57" t="s">
        <v>16</v>
      </c>
      <c r="B186" s="58" t="s">
        <v>202</v>
      </c>
      <c r="C186" s="58" t="s">
        <v>255</v>
      </c>
      <c r="D186" s="58">
        <v>589.6</v>
      </c>
      <c r="E186" s="58">
        <v>1452000</v>
      </c>
      <c r="F186" s="61">
        <f t="shared" si="8"/>
        <v>13.300000000000068</v>
      </c>
      <c r="G186" s="6">
        <v>5.5199999999999999E-2</v>
      </c>
      <c r="H186" s="62">
        <f t="shared" si="9"/>
        <v>2.3078257851813411</v>
      </c>
      <c r="I186" s="63">
        <f t="shared" si="10"/>
        <v>2.2526257851813409</v>
      </c>
      <c r="J186" s="62">
        <f t="shared" si="11"/>
        <v>1.0195325446109333</v>
      </c>
      <c r="K186" s="48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6.8" thickBot="1" x14ac:dyDescent="0.5">
      <c r="A187" s="57" t="s">
        <v>16</v>
      </c>
      <c r="B187" s="58" t="s">
        <v>203</v>
      </c>
      <c r="C187" s="58" t="s">
        <v>255</v>
      </c>
      <c r="D187" s="58">
        <v>611.1</v>
      </c>
      <c r="E187" s="58">
        <v>1945000</v>
      </c>
      <c r="F187" s="61">
        <f t="shared" si="8"/>
        <v>21.5</v>
      </c>
      <c r="G187" s="6">
        <v>5.5800000000000002E-2</v>
      </c>
      <c r="H187" s="62">
        <f t="shared" si="9"/>
        <v>3.6465400271370418</v>
      </c>
      <c r="I187" s="63">
        <f t="shared" si="10"/>
        <v>3.5907400271370418</v>
      </c>
      <c r="J187" s="62">
        <f t="shared" si="11"/>
        <v>1.6251595542349047</v>
      </c>
      <c r="K187" s="48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6.8" thickBot="1" x14ac:dyDescent="0.5">
      <c r="A188" s="57" t="s">
        <v>16</v>
      </c>
      <c r="B188" s="58" t="s">
        <v>204</v>
      </c>
      <c r="C188" s="58" t="s">
        <v>255</v>
      </c>
      <c r="D188" s="58">
        <v>592.65</v>
      </c>
      <c r="E188" s="58">
        <v>2250000</v>
      </c>
      <c r="F188" s="61">
        <f t="shared" si="8"/>
        <v>-18.450000000000045</v>
      </c>
      <c r="G188" s="6">
        <v>5.62E-2</v>
      </c>
      <c r="H188" s="62">
        <f t="shared" si="9"/>
        <v>-3.0191458026509648</v>
      </c>
      <c r="I188" s="63">
        <f t="shared" si="10"/>
        <v>-3.0753458026509648</v>
      </c>
      <c r="J188" s="62">
        <f t="shared" si="11"/>
        <v>-1.3918934748777565</v>
      </c>
      <c r="K188" s="48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6.8" thickBot="1" x14ac:dyDescent="0.5">
      <c r="A189" s="57" t="s">
        <v>16</v>
      </c>
      <c r="B189" s="58" t="s">
        <v>205</v>
      </c>
      <c r="C189" s="58" t="s">
        <v>256</v>
      </c>
      <c r="D189" s="58">
        <v>605.9</v>
      </c>
      <c r="E189" s="58">
        <v>39000</v>
      </c>
      <c r="F189" s="61">
        <f t="shared" si="8"/>
        <v>13.25</v>
      </c>
      <c r="G189" s="6">
        <v>5.5899999999999998E-2</v>
      </c>
      <c r="H189" s="62">
        <f t="shared" si="9"/>
        <v>2.2357209145364045</v>
      </c>
      <c r="I189" s="63">
        <f t="shared" si="10"/>
        <v>2.1798209145364047</v>
      </c>
      <c r="J189" s="62">
        <f t="shared" si="11"/>
        <v>0.98658125038488143</v>
      </c>
      <c r="K189" s="48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6.8" thickBot="1" x14ac:dyDescent="0.5">
      <c r="A190" s="57" t="s">
        <v>16</v>
      </c>
      <c r="B190" s="58" t="s">
        <v>206</v>
      </c>
      <c r="C190" s="58" t="s">
        <v>256</v>
      </c>
      <c r="D190" s="58">
        <v>604.79999999999995</v>
      </c>
      <c r="E190" s="58">
        <v>45000</v>
      </c>
      <c r="F190" s="61">
        <f t="shared" si="8"/>
        <v>-1.1000000000000227</v>
      </c>
      <c r="G190" s="6">
        <v>5.5999999999999994E-2</v>
      </c>
      <c r="H190" s="62">
        <f t="shared" si="9"/>
        <v>-0.1815481102492198</v>
      </c>
      <c r="I190" s="63">
        <f t="shared" si="10"/>
        <v>-0.23754811024921979</v>
      </c>
      <c r="J190" s="62">
        <f t="shared" si="11"/>
        <v>-0.10751365402239191</v>
      </c>
      <c r="K190" s="48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6.8" thickBot="1" x14ac:dyDescent="0.5">
      <c r="A191" s="57" t="s">
        <v>16</v>
      </c>
      <c r="B191" s="58" t="s">
        <v>207</v>
      </c>
      <c r="C191" s="58" t="s">
        <v>256</v>
      </c>
      <c r="D191" s="58">
        <v>595.4</v>
      </c>
      <c r="E191" s="58">
        <v>44000</v>
      </c>
      <c r="F191" s="61">
        <f t="shared" si="8"/>
        <v>-9.3999999999999773</v>
      </c>
      <c r="G191" s="6">
        <v>5.5899999999999998E-2</v>
      </c>
      <c r="H191" s="62">
        <f t="shared" si="9"/>
        <v>-1.5542328042328006</v>
      </c>
      <c r="I191" s="63">
        <f t="shared" si="10"/>
        <v>-1.6101328042328007</v>
      </c>
      <c r="J191" s="62">
        <f t="shared" si="11"/>
        <v>-0.72874190016823159</v>
      </c>
      <c r="K191" s="48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6.8" thickBot="1" x14ac:dyDescent="0.5">
      <c r="A192" s="57" t="s">
        <v>16</v>
      </c>
      <c r="B192" s="58" t="s">
        <v>208</v>
      </c>
      <c r="C192" s="58" t="s">
        <v>256</v>
      </c>
      <c r="D192" s="58">
        <v>565.75</v>
      </c>
      <c r="E192" s="58">
        <v>364000</v>
      </c>
      <c r="F192" s="61">
        <f t="shared" si="8"/>
        <v>-29.649999999999977</v>
      </c>
      <c r="G192" s="6">
        <v>5.5999999999999994E-2</v>
      </c>
      <c r="H192" s="62">
        <f t="shared" si="9"/>
        <v>-4.9798454820288844</v>
      </c>
      <c r="I192" s="63">
        <f t="shared" si="10"/>
        <v>-5.0358454820288845</v>
      </c>
      <c r="J192" s="62">
        <f t="shared" si="11"/>
        <v>-2.2792105072823121</v>
      </c>
      <c r="K192" s="48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6.8" thickBot="1" x14ac:dyDescent="0.5">
      <c r="A193" s="57" t="s">
        <v>16</v>
      </c>
      <c r="B193" s="58" t="s">
        <v>209</v>
      </c>
      <c r="C193" s="58" t="s">
        <v>256</v>
      </c>
      <c r="D193" s="58">
        <v>568.9</v>
      </c>
      <c r="E193" s="58">
        <v>362000</v>
      </c>
      <c r="F193" s="61">
        <f t="shared" si="8"/>
        <v>3.1499999999999773</v>
      </c>
      <c r="G193" s="6">
        <v>5.5899999999999998E-2</v>
      </c>
      <c r="H193" s="62">
        <f t="shared" si="9"/>
        <v>0.55678303137427787</v>
      </c>
      <c r="I193" s="63">
        <f t="shared" si="10"/>
        <v>0.50088303137427792</v>
      </c>
      <c r="J193" s="62">
        <f t="shared" si="11"/>
        <v>0.22669835127024698</v>
      </c>
      <c r="K193" s="48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6.8" thickBot="1" x14ac:dyDescent="0.5">
      <c r="A194" s="57" t="s">
        <v>16</v>
      </c>
      <c r="B194" s="58" t="s">
        <v>210</v>
      </c>
      <c r="C194" s="58" t="s">
        <v>256</v>
      </c>
      <c r="D194" s="58">
        <v>573.25</v>
      </c>
      <c r="E194" s="58">
        <v>384000</v>
      </c>
      <c r="F194" s="61">
        <f t="shared" si="8"/>
        <v>4.3500000000000227</v>
      </c>
      <c r="G194" s="6">
        <v>5.6399999999999999E-2</v>
      </c>
      <c r="H194" s="62">
        <f t="shared" si="9"/>
        <v>0.76463350325189361</v>
      </c>
      <c r="I194" s="63">
        <f t="shared" si="10"/>
        <v>0.7082335032518936</v>
      </c>
      <c r="J194" s="62">
        <f t="shared" si="11"/>
        <v>0.32054463306740094</v>
      </c>
      <c r="K194" s="48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6.8" thickBot="1" x14ac:dyDescent="0.5">
      <c r="A195" s="57" t="s">
        <v>16</v>
      </c>
      <c r="B195" s="58" t="s">
        <v>211</v>
      </c>
      <c r="C195" s="58" t="s">
        <v>256</v>
      </c>
      <c r="D195" s="58">
        <v>571.9</v>
      </c>
      <c r="E195" s="58">
        <v>391000</v>
      </c>
      <c r="F195" s="61">
        <f t="shared" si="8"/>
        <v>-1.3500000000000227</v>
      </c>
      <c r="G195" s="6">
        <v>5.6399999999999999E-2</v>
      </c>
      <c r="H195" s="62">
        <f t="shared" si="9"/>
        <v>-0.23549934583515442</v>
      </c>
      <c r="I195" s="63">
        <f t="shared" si="10"/>
        <v>-0.29189934583515442</v>
      </c>
      <c r="J195" s="62">
        <f t="shared" si="11"/>
        <v>-0.13211288123722884</v>
      </c>
      <c r="K195" s="48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6.8" thickBot="1" x14ac:dyDescent="0.5">
      <c r="A196" s="57" t="s">
        <v>16</v>
      </c>
      <c r="B196" s="58" t="s">
        <v>212</v>
      </c>
      <c r="C196" s="58" t="s">
        <v>256</v>
      </c>
      <c r="D196" s="58">
        <v>570.85</v>
      </c>
      <c r="E196" s="58">
        <v>415000</v>
      </c>
      <c r="F196" s="61">
        <f t="shared" ref="F196:F226" si="12">D196-D195</f>
        <v>-1.0499999999999545</v>
      </c>
      <c r="G196" s="6">
        <v>5.6600000000000004E-2</v>
      </c>
      <c r="H196" s="62">
        <f t="shared" ref="H196:H226" si="13">(D196-D195)*100/D195</f>
        <v>-0.18359853121174236</v>
      </c>
      <c r="I196" s="63">
        <f t="shared" ref="I196:I226" si="14">H196-G196</f>
        <v>-0.24019853121174237</v>
      </c>
      <c r="J196" s="62">
        <f t="shared" ref="J196:J226" si="15">I196/$Q$14</f>
        <v>-0.10871322762489032</v>
      </c>
      <c r="K196" s="48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6.8" thickBot="1" x14ac:dyDescent="0.5">
      <c r="A197" s="57" t="s">
        <v>16</v>
      </c>
      <c r="B197" s="58" t="s">
        <v>213</v>
      </c>
      <c r="C197" s="58" t="s">
        <v>256</v>
      </c>
      <c r="D197" s="58">
        <v>570.35</v>
      </c>
      <c r="E197" s="58">
        <v>427000</v>
      </c>
      <c r="F197" s="61">
        <f t="shared" si="12"/>
        <v>-0.5</v>
      </c>
      <c r="G197" s="6">
        <v>5.6600000000000004E-2</v>
      </c>
      <c r="H197" s="62">
        <f t="shared" si="13"/>
        <v>-8.7588683542086362E-2</v>
      </c>
      <c r="I197" s="63">
        <f t="shared" si="14"/>
        <v>-0.14418868354208636</v>
      </c>
      <c r="J197" s="62">
        <f t="shared" si="15"/>
        <v>-6.5259421428459641E-2</v>
      </c>
      <c r="K197" s="48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6.8" thickBot="1" x14ac:dyDescent="0.5">
      <c r="A198" s="57" t="s">
        <v>16</v>
      </c>
      <c r="B198" s="58" t="s">
        <v>214</v>
      </c>
      <c r="C198" s="58" t="s">
        <v>256</v>
      </c>
      <c r="D198" s="58">
        <v>569.95000000000005</v>
      </c>
      <c r="E198" s="58">
        <v>428000</v>
      </c>
      <c r="F198" s="61">
        <f t="shared" si="12"/>
        <v>-0.39999999999997726</v>
      </c>
      <c r="G198" s="6">
        <v>5.7000000000000002E-2</v>
      </c>
      <c r="H198" s="62">
        <f t="shared" si="13"/>
        <v>-7.013237485753962E-2</v>
      </c>
      <c r="I198" s="63">
        <f t="shared" si="14"/>
        <v>-0.12713237485753962</v>
      </c>
      <c r="J198" s="62">
        <f t="shared" si="15"/>
        <v>-5.7539780683325568E-2</v>
      </c>
      <c r="K198" s="48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6.8" thickBot="1" x14ac:dyDescent="0.5">
      <c r="A199" s="57" t="s">
        <v>16</v>
      </c>
      <c r="B199" s="58" t="s">
        <v>215</v>
      </c>
      <c r="C199" s="58" t="s">
        <v>256</v>
      </c>
      <c r="D199" s="58">
        <v>571.5</v>
      </c>
      <c r="E199" s="58">
        <v>429000</v>
      </c>
      <c r="F199" s="61">
        <f t="shared" si="12"/>
        <v>1.5499999999999545</v>
      </c>
      <c r="G199" s="6">
        <v>5.7599999999999998E-2</v>
      </c>
      <c r="H199" s="62">
        <f t="shared" si="13"/>
        <v>0.27195368014737337</v>
      </c>
      <c r="I199" s="63">
        <f t="shared" si="14"/>
        <v>0.21435368014737338</v>
      </c>
      <c r="J199" s="62">
        <f t="shared" si="15"/>
        <v>9.7015915561748198E-2</v>
      </c>
      <c r="K199" s="48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6.8" thickBot="1" x14ac:dyDescent="0.5">
      <c r="A200" s="57" t="s">
        <v>16</v>
      </c>
      <c r="B200" s="58" t="s">
        <v>216</v>
      </c>
      <c r="C200" s="58" t="s">
        <v>256</v>
      </c>
      <c r="D200" s="58">
        <v>567.1</v>
      </c>
      <c r="E200" s="58">
        <v>435000</v>
      </c>
      <c r="F200" s="61">
        <f t="shared" si="12"/>
        <v>-4.3999999999999773</v>
      </c>
      <c r="G200" s="6">
        <v>5.7699999999999994E-2</v>
      </c>
      <c r="H200" s="62">
        <f t="shared" si="13"/>
        <v>-0.76990376202974231</v>
      </c>
      <c r="I200" s="63">
        <f t="shared" si="14"/>
        <v>-0.82760376202974228</v>
      </c>
      <c r="J200" s="62">
        <f t="shared" si="15"/>
        <v>-0.374571300294265</v>
      </c>
      <c r="K200" s="48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6.8" thickBot="1" x14ac:dyDescent="0.5">
      <c r="A201" s="57" t="s">
        <v>16</v>
      </c>
      <c r="B201" s="58" t="s">
        <v>217</v>
      </c>
      <c r="C201" s="58" t="s">
        <v>256</v>
      </c>
      <c r="D201" s="58">
        <v>569</v>
      </c>
      <c r="E201" s="58">
        <v>437000</v>
      </c>
      <c r="F201" s="61">
        <f t="shared" si="12"/>
        <v>1.8999999999999773</v>
      </c>
      <c r="G201" s="6">
        <v>5.7800000000000004E-2</v>
      </c>
      <c r="H201" s="62">
        <f t="shared" si="13"/>
        <v>0.33503791218479584</v>
      </c>
      <c r="I201" s="63">
        <f t="shared" si="14"/>
        <v>0.27723791218479582</v>
      </c>
      <c r="J201" s="62">
        <f t="shared" si="15"/>
        <v>0.12547715467513093</v>
      </c>
      <c r="K201" s="48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6.8" thickBot="1" x14ac:dyDescent="0.5">
      <c r="A202" s="57" t="s">
        <v>16</v>
      </c>
      <c r="B202" s="58" t="s">
        <v>218</v>
      </c>
      <c r="C202" s="58" t="s">
        <v>256</v>
      </c>
      <c r="D202" s="58">
        <v>571.6</v>
      </c>
      <c r="E202" s="58">
        <v>469000</v>
      </c>
      <c r="F202" s="61">
        <f t="shared" si="12"/>
        <v>2.6000000000000227</v>
      </c>
      <c r="G202" s="6">
        <v>5.79E-2</v>
      </c>
      <c r="H202" s="62">
        <f t="shared" si="13"/>
        <v>0.45694200351494246</v>
      </c>
      <c r="I202" s="63">
        <f t="shared" si="14"/>
        <v>0.39904200351494246</v>
      </c>
      <c r="J202" s="62">
        <f t="shared" si="15"/>
        <v>0.1806053681559377</v>
      </c>
      <c r="K202" s="48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6.8" thickBot="1" x14ac:dyDescent="0.5">
      <c r="A203" s="57" t="s">
        <v>16</v>
      </c>
      <c r="B203" s="58" t="s">
        <v>219</v>
      </c>
      <c r="C203" s="58" t="s">
        <v>256</v>
      </c>
      <c r="D203" s="58">
        <v>565.85</v>
      </c>
      <c r="E203" s="58">
        <v>505000</v>
      </c>
      <c r="F203" s="61">
        <f t="shared" si="12"/>
        <v>-5.75</v>
      </c>
      <c r="G203" s="6">
        <v>5.8499999999999996E-2</v>
      </c>
      <c r="H203" s="62">
        <f t="shared" si="13"/>
        <v>-1.0059482155353394</v>
      </c>
      <c r="I203" s="63">
        <f t="shared" si="14"/>
        <v>-1.0644482155353394</v>
      </c>
      <c r="J203" s="62">
        <f t="shared" si="15"/>
        <v>-0.48176648111303932</v>
      </c>
      <c r="K203" s="48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6.8" thickBot="1" x14ac:dyDescent="0.5">
      <c r="A204" s="57" t="s">
        <v>16</v>
      </c>
      <c r="B204" s="58" t="s">
        <v>220</v>
      </c>
      <c r="C204" s="58" t="s">
        <v>256</v>
      </c>
      <c r="D204" s="58">
        <v>557.1</v>
      </c>
      <c r="E204" s="58">
        <v>678000</v>
      </c>
      <c r="F204" s="61">
        <f t="shared" si="12"/>
        <v>-8.75</v>
      </c>
      <c r="G204" s="6">
        <v>5.9000000000000004E-2</v>
      </c>
      <c r="H204" s="62">
        <f t="shared" si="13"/>
        <v>-1.5463462048246002</v>
      </c>
      <c r="I204" s="63">
        <f t="shared" si="14"/>
        <v>-1.6053462048246001</v>
      </c>
      <c r="J204" s="62">
        <f t="shared" si="15"/>
        <v>-0.72657549778272268</v>
      </c>
      <c r="K204" s="48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6.8" thickBot="1" x14ac:dyDescent="0.5">
      <c r="A205" s="57" t="s">
        <v>16</v>
      </c>
      <c r="B205" s="58" t="s">
        <v>221</v>
      </c>
      <c r="C205" s="58" t="s">
        <v>256</v>
      </c>
      <c r="D205" s="58">
        <v>556.65</v>
      </c>
      <c r="E205" s="58">
        <v>1060000</v>
      </c>
      <c r="F205" s="61">
        <f t="shared" si="12"/>
        <v>-0.45000000000004547</v>
      </c>
      <c r="G205" s="6">
        <v>5.9400000000000001E-2</v>
      </c>
      <c r="H205" s="62">
        <f t="shared" si="13"/>
        <v>-8.0775444264951618E-2</v>
      </c>
      <c r="I205" s="63">
        <f t="shared" si="14"/>
        <v>-0.14017544426495163</v>
      </c>
      <c r="J205" s="62">
        <f t="shared" si="15"/>
        <v>-6.3443039817600855E-2</v>
      </c>
      <c r="K205" s="48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6.8" thickBot="1" x14ac:dyDescent="0.5">
      <c r="A206" s="57" t="s">
        <v>16</v>
      </c>
      <c r="B206" s="58" t="s">
        <v>222</v>
      </c>
      <c r="C206" s="58" t="s">
        <v>256</v>
      </c>
      <c r="D206" s="58">
        <v>553.70000000000005</v>
      </c>
      <c r="E206" s="58">
        <v>1482000</v>
      </c>
      <c r="F206" s="61">
        <f t="shared" si="12"/>
        <v>-2.9499999999999318</v>
      </c>
      <c r="G206" s="6">
        <v>5.9699999999999996E-2</v>
      </c>
      <c r="H206" s="62">
        <f t="shared" si="13"/>
        <v>-0.52995598670617661</v>
      </c>
      <c r="I206" s="63">
        <f t="shared" si="14"/>
        <v>-0.58965598670617658</v>
      </c>
      <c r="J206" s="62">
        <f t="shared" si="15"/>
        <v>-0.26687675890348705</v>
      </c>
      <c r="K206" s="48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6.8" thickBot="1" x14ac:dyDescent="0.5">
      <c r="A207" s="57" t="s">
        <v>16</v>
      </c>
      <c r="B207" s="58" t="s">
        <v>223</v>
      </c>
      <c r="C207" s="58" t="s">
        <v>256</v>
      </c>
      <c r="D207" s="58">
        <v>548.9</v>
      </c>
      <c r="E207" s="58">
        <v>1871000</v>
      </c>
      <c r="F207" s="61">
        <f t="shared" si="12"/>
        <v>-4.8000000000000682</v>
      </c>
      <c r="G207" s="6">
        <v>6.0999999999999999E-2</v>
      </c>
      <c r="H207" s="62">
        <f t="shared" si="13"/>
        <v>-0.86689543073867936</v>
      </c>
      <c r="I207" s="63">
        <f t="shared" si="14"/>
        <v>-0.92789543073867931</v>
      </c>
      <c r="J207" s="62">
        <f t="shared" si="15"/>
        <v>-0.41996304750533936</v>
      </c>
      <c r="K207" s="48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6.8" thickBot="1" x14ac:dyDescent="0.5">
      <c r="A208" s="57" t="s">
        <v>16</v>
      </c>
      <c r="B208" s="58" t="s">
        <v>224</v>
      </c>
      <c r="C208" s="58" t="s">
        <v>256</v>
      </c>
      <c r="D208" s="58">
        <v>558.35</v>
      </c>
      <c r="E208" s="58">
        <v>2038000</v>
      </c>
      <c r="F208" s="61">
        <f t="shared" si="12"/>
        <v>9.4500000000000455</v>
      </c>
      <c r="G208" s="6">
        <v>6.0899999999999996E-2</v>
      </c>
      <c r="H208" s="62">
        <f t="shared" si="13"/>
        <v>1.7216250683184635</v>
      </c>
      <c r="I208" s="63">
        <f t="shared" si="14"/>
        <v>1.6607250683184636</v>
      </c>
      <c r="J208" s="62">
        <f t="shared" si="15"/>
        <v>0.7516398267036557</v>
      </c>
      <c r="K208" s="48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6.8" thickBot="1" x14ac:dyDescent="0.5">
      <c r="A209" s="57" t="s">
        <v>16</v>
      </c>
      <c r="B209" s="58" t="s">
        <v>225</v>
      </c>
      <c r="C209" s="58" t="s">
        <v>257</v>
      </c>
      <c r="D209" s="58">
        <v>560.04999999999995</v>
      </c>
      <c r="E209" s="58">
        <v>28000</v>
      </c>
      <c r="F209" s="61">
        <f t="shared" si="12"/>
        <v>1.6999999999999318</v>
      </c>
      <c r="G209" s="6">
        <v>5.9800000000000006E-2</v>
      </c>
      <c r="H209" s="62">
        <f t="shared" si="13"/>
        <v>0.30446852332764962</v>
      </c>
      <c r="I209" s="63">
        <f t="shared" si="14"/>
        <v>0.2446685233276496</v>
      </c>
      <c r="J209" s="62">
        <f t="shared" si="15"/>
        <v>0.11073633437715315</v>
      </c>
      <c r="K209" s="48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6.8" thickBot="1" x14ac:dyDescent="0.5">
      <c r="A210" s="57" t="s">
        <v>16</v>
      </c>
      <c r="B210" s="58" t="s">
        <v>226</v>
      </c>
      <c r="C210" s="58" t="s">
        <v>257</v>
      </c>
      <c r="D210" s="58">
        <v>566.5</v>
      </c>
      <c r="E210" s="58">
        <v>30000</v>
      </c>
      <c r="F210" s="61">
        <f t="shared" si="12"/>
        <v>6.4500000000000455</v>
      </c>
      <c r="G210" s="6">
        <v>5.96E-2</v>
      </c>
      <c r="H210" s="62">
        <f t="shared" si="13"/>
        <v>1.1516828854566639</v>
      </c>
      <c r="I210" s="63">
        <f t="shared" si="14"/>
        <v>1.0920828854566638</v>
      </c>
      <c r="J210" s="62">
        <f t="shared" si="15"/>
        <v>0.4942738605143201</v>
      </c>
      <c r="K210" s="48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6.8" thickBot="1" x14ac:dyDescent="0.5">
      <c r="A211" s="57" t="s">
        <v>16</v>
      </c>
      <c r="B211" s="58" t="s">
        <v>227</v>
      </c>
      <c r="C211" s="58" t="s">
        <v>257</v>
      </c>
      <c r="D211" s="58">
        <v>573.4</v>
      </c>
      <c r="E211" s="58">
        <v>27000</v>
      </c>
      <c r="F211" s="61">
        <f t="shared" si="12"/>
        <v>6.8999999999999773</v>
      </c>
      <c r="G211" s="6">
        <v>6.0899999999999996E-2</v>
      </c>
      <c r="H211" s="62">
        <f t="shared" si="13"/>
        <v>1.2180052956751946</v>
      </c>
      <c r="I211" s="63">
        <f t="shared" si="14"/>
        <v>1.1571052956751946</v>
      </c>
      <c r="J211" s="62">
        <f t="shared" si="15"/>
        <v>0.5237028334857442</v>
      </c>
      <c r="K211" s="48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6.8" thickBot="1" x14ac:dyDescent="0.5">
      <c r="A212" s="57" t="s">
        <v>16</v>
      </c>
      <c r="B212" s="58" t="s">
        <v>228</v>
      </c>
      <c r="C212" s="58" t="s">
        <v>257</v>
      </c>
      <c r="D212" s="58">
        <v>568.79999999999995</v>
      </c>
      <c r="E212" s="58">
        <v>29000</v>
      </c>
      <c r="F212" s="61">
        <f t="shared" si="12"/>
        <v>-4.6000000000000227</v>
      </c>
      <c r="G212" s="6">
        <v>6.1200000000000004E-2</v>
      </c>
      <c r="H212" s="62">
        <f t="shared" si="13"/>
        <v>-0.80223229856993772</v>
      </c>
      <c r="I212" s="63">
        <f t="shared" si="14"/>
        <v>-0.86343229856993775</v>
      </c>
      <c r="J212" s="62">
        <f t="shared" si="15"/>
        <v>-0.39078720231794295</v>
      </c>
      <c r="K212" s="48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6.8" thickBot="1" x14ac:dyDescent="0.5">
      <c r="A213" s="57" t="s">
        <v>16</v>
      </c>
      <c r="B213" s="58" t="s">
        <v>229</v>
      </c>
      <c r="C213" s="58" t="s">
        <v>257</v>
      </c>
      <c r="D213" s="58">
        <v>565.85</v>
      </c>
      <c r="E213" s="58">
        <v>29000</v>
      </c>
      <c r="F213" s="61">
        <f t="shared" si="12"/>
        <v>-2.9499999999999318</v>
      </c>
      <c r="G213" s="6">
        <v>6.13E-2</v>
      </c>
      <c r="H213" s="62">
        <f t="shared" si="13"/>
        <v>-0.51863572433191496</v>
      </c>
      <c r="I213" s="63">
        <f t="shared" si="14"/>
        <v>-0.57993572433191498</v>
      </c>
      <c r="J213" s="62">
        <f t="shared" si="15"/>
        <v>-0.2624773935504357</v>
      </c>
      <c r="K213" s="48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6.8" thickBot="1" x14ac:dyDescent="0.5">
      <c r="A214" s="57" t="s">
        <v>16</v>
      </c>
      <c r="B214" s="58" t="s">
        <v>230</v>
      </c>
      <c r="C214" s="58" t="s">
        <v>257</v>
      </c>
      <c r="D214" s="58">
        <v>566</v>
      </c>
      <c r="E214" s="58">
        <v>31000</v>
      </c>
      <c r="F214" s="61">
        <f t="shared" si="12"/>
        <v>0.14999999999997726</v>
      </c>
      <c r="G214" s="6">
        <v>6.2E-2</v>
      </c>
      <c r="H214" s="62">
        <f t="shared" si="13"/>
        <v>2.6508792082703413E-2</v>
      </c>
      <c r="I214" s="63">
        <f t="shared" si="14"/>
        <v>-3.5491207917296583E-2</v>
      </c>
      <c r="J214" s="62">
        <f t="shared" si="15"/>
        <v>-1.6063227970341362E-2</v>
      </c>
      <c r="K214" s="48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6.8" thickBot="1" x14ac:dyDescent="0.5">
      <c r="A215" s="57" t="s">
        <v>16</v>
      </c>
      <c r="B215" s="58" t="s">
        <v>231</v>
      </c>
      <c r="C215" s="58" t="s">
        <v>257</v>
      </c>
      <c r="D215" s="58">
        <v>556.95000000000005</v>
      </c>
      <c r="E215" s="58">
        <v>34000</v>
      </c>
      <c r="F215" s="61">
        <f t="shared" si="12"/>
        <v>-9.0499999999999545</v>
      </c>
      <c r="G215" s="6">
        <v>6.2300000000000001E-2</v>
      </c>
      <c r="H215" s="62">
        <f t="shared" si="13"/>
        <v>-1.598939929328614</v>
      </c>
      <c r="I215" s="63">
        <f t="shared" si="14"/>
        <v>-1.661239929328614</v>
      </c>
      <c r="J215" s="62">
        <f t="shared" si="15"/>
        <v>-0.75187285145159766</v>
      </c>
      <c r="K215" s="48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6.8" thickBot="1" x14ac:dyDescent="0.5">
      <c r="A216" s="57" t="s">
        <v>16</v>
      </c>
      <c r="B216" s="58" t="s">
        <v>232</v>
      </c>
      <c r="C216" s="58" t="s">
        <v>257</v>
      </c>
      <c r="D216" s="58">
        <v>551.45000000000005</v>
      </c>
      <c r="E216" s="58">
        <v>50000</v>
      </c>
      <c r="F216" s="61">
        <f t="shared" si="12"/>
        <v>-5.5</v>
      </c>
      <c r="G216" s="6">
        <v>6.3E-2</v>
      </c>
      <c r="H216" s="62">
        <f t="shared" si="13"/>
        <v>-0.98752132148307736</v>
      </c>
      <c r="I216" s="63">
        <f t="shared" si="14"/>
        <v>-1.0505213214830773</v>
      </c>
      <c r="J216" s="62">
        <f t="shared" si="15"/>
        <v>-0.47546320525380176</v>
      </c>
      <c r="K216" s="48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6.8" thickBot="1" x14ac:dyDescent="0.5">
      <c r="A217" s="57" t="s">
        <v>16</v>
      </c>
      <c r="B217" s="58" t="s">
        <v>233</v>
      </c>
      <c r="C217" s="58" t="s">
        <v>257</v>
      </c>
      <c r="D217" s="58">
        <v>551.45000000000005</v>
      </c>
      <c r="E217" s="58">
        <v>58000</v>
      </c>
      <c r="F217" s="61">
        <f t="shared" si="12"/>
        <v>0</v>
      </c>
      <c r="G217" s="6">
        <v>6.3299999999999995E-2</v>
      </c>
      <c r="H217" s="62">
        <f t="shared" si="13"/>
        <v>0</v>
      </c>
      <c r="I217" s="63">
        <f t="shared" si="14"/>
        <v>-6.3299999999999995E-2</v>
      </c>
      <c r="J217" s="62">
        <f t="shared" si="15"/>
        <v>-2.8649414606908074E-2</v>
      </c>
      <c r="K217" s="48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6.8" thickBot="1" x14ac:dyDescent="0.5">
      <c r="A218" s="57" t="s">
        <v>16</v>
      </c>
      <c r="B218" s="58" t="s">
        <v>234</v>
      </c>
      <c r="C218" s="58" t="s">
        <v>257</v>
      </c>
      <c r="D218" s="58">
        <v>539.75</v>
      </c>
      <c r="E218" s="58">
        <v>104000</v>
      </c>
      <c r="F218" s="61">
        <f t="shared" si="12"/>
        <v>-11.700000000000045</v>
      </c>
      <c r="G218" s="6">
        <v>6.3E-2</v>
      </c>
      <c r="H218" s="62">
        <f t="shared" si="13"/>
        <v>-2.1216792093571573</v>
      </c>
      <c r="I218" s="63">
        <f t="shared" si="14"/>
        <v>-2.1846792093571574</v>
      </c>
      <c r="J218" s="62">
        <f t="shared" si="15"/>
        <v>-0.98878010192678256</v>
      </c>
      <c r="K218" s="48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6.8" thickBot="1" x14ac:dyDescent="0.5">
      <c r="A219" s="57" t="s">
        <v>16</v>
      </c>
      <c r="B219" s="58" t="s">
        <v>235</v>
      </c>
      <c r="C219" s="58" t="s">
        <v>257</v>
      </c>
      <c r="D219" s="58">
        <v>555.70000000000005</v>
      </c>
      <c r="E219" s="58">
        <v>140000</v>
      </c>
      <c r="F219" s="61">
        <f t="shared" si="12"/>
        <v>15.950000000000045</v>
      </c>
      <c r="G219" s="6">
        <v>6.3E-2</v>
      </c>
      <c r="H219" s="62">
        <f t="shared" si="13"/>
        <v>2.9550717924965344</v>
      </c>
      <c r="I219" s="63">
        <f t="shared" si="14"/>
        <v>2.8920717924965342</v>
      </c>
      <c r="J219" s="62">
        <f t="shared" si="15"/>
        <v>1.3089441367484522</v>
      </c>
      <c r="K219" s="48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6.8" thickBot="1" x14ac:dyDescent="0.5">
      <c r="A220" s="57" t="s">
        <v>16</v>
      </c>
      <c r="B220" s="58" t="s">
        <v>236</v>
      </c>
      <c r="C220" s="58" t="s">
        <v>257</v>
      </c>
      <c r="D220" s="58">
        <v>593.29999999999995</v>
      </c>
      <c r="E220" s="58">
        <v>607000</v>
      </c>
      <c r="F220" s="61">
        <f t="shared" si="12"/>
        <v>37.599999999999909</v>
      </c>
      <c r="G220" s="6">
        <v>6.3299999999999995E-2</v>
      </c>
      <c r="H220" s="62">
        <f t="shared" si="13"/>
        <v>6.7662407773978597</v>
      </c>
      <c r="I220" s="63">
        <f t="shared" si="14"/>
        <v>6.7029407773978598</v>
      </c>
      <c r="J220" s="62">
        <f t="shared" si="15"/>
        <v>3.0337334821046134</v>
      </c>
      <c r="K220" s="48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6.8" thickBot="1" x14ac:dyDescent="0.5">
      <c r="A221" s="57" t="s">
        <v>16</v>
      </c>
      <c r="B221" s="58" t="s">
        <v>237</v>
      </c>
      <c r="C221" s="58" t="s">
        <v>257</v>
      </c>
      <c r="D221" s="58">
        <v>583.35</v>
      </c>
      <c r="E221" s="58">
        <v>1004000</v>
      </c>
      <c r="F221" s="61">
        <f t="shared" si="12"/>
        <v>-9.9499999999999318</v>
      </c>
      <c r="G221" s="6">
        <v>6.3799999999999996E-2</v>
      </c>
      <c r="H221" s="62">
        <f t="shared" si="13"/>
        <v>-1.6770605090173492</v>
      </c>
      <c r="I221" s="63">
        <f t="shared" si="14"/>
        <v>-1.7408605090173492</v>
      </c>
      <c r="J221" s="62">
        <f t="shared" si="15"/>
        <v>-0.7879089177824814</v>
      </c>
      <c r="K221" s="48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6.8" thickBot="1" x14ac:dyDescent="0.5">
      <c r="A222" s="57" t="s">
        <v>16</v>
      </c>
      <c r="B222" s="58" t="s">
        <v>238</v>
      </c>
      <c r="C222" s="58" t="s">
        <v>257</v>
      </c>
      <c r="D222" s="58">
        <v>582</v>
      </c>
      <c r="E222" s="58">
        <v>1293000</v>
      </c>
      <c r="F222" s="61">
        <f t="shared" si="12"/>
        <v>-1.3500000000000227</v>
      </c>
      <c r="G222" s="6">
        <v>6.3799999999999996E-2</v>
      </c>
      <c r="H222" s="62">
        <f t="shared" si="13"/>
        <v>-0.23142195937259324</v>
      </c>
      <c r="I222" s="63">
        <f t="shared" si="14"/>
        <v>-0.29522195937259321</v>
      </c>
      <c r="J222" s="62">
        <f t="shared" si="15"/>
        <v>-0.13361668744279928</v>
      </c>
      <c r="K222" s="48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6.8" thickBot="1" x14ac:dyDescent="0.5">
      <c r="A223" s="57" t="s">
        <v>16</v>
      </c>
      <c r="B223" s="58" t="s">
        <v>239</v>
      </c>
      <c r="C223" s="58" t="s">
        <v>257</v>
      </c>
      <c r="D223" s="58">
        <v>590.6</v>
      </c>
      <c r="E223" s="58">
        <v>1769000</v>
      </c>
      <c r="F223" s="61">
        <f t="shared" si="12"/>
        <v>8.6000000000000227</v>
      </c>
      <c r="G223" s="6">
        <v>6.3600000000000004E-2</v>
      </c>
      <c r="H223" s="62">
        <f t="shared" si="13"/>
        <v>1.4776632302405537</v>
      </c>
      <c r="I223" s="63">
        <f t="shared" si="14"/>
        <v>1.4140632302405536</v>
      </c>
      <c r="J223" s="62">
        <f t="shared" si="15"/>
        <v>0.64000132327875725</v>
      </c>
      <c r="K223" s="48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6.8" thickBot="1" x14ac:dyDescent="0.5">
      <c r="A224" s="57" t="s">
        <v>16</v>
      </c>
      <c r="B224" s="58" t="s">
        <v>240</v>
      </c>
      <c r="C224" s="58" t="s">
        <v>257</v>
      </c>
      <c r="D224" s="58">
        <v>599</v>
      </c>
      <c r="E224" s="58">
        <v>2077000</v>
      </c>
      <c r="F224" s="61">
        <f t="shared" si="12"/>
        <v>8.3999999999999773</v>
      </c>
      <c r="G224" s="6">
        <v>6.3799999999999996E-2</v>
      </c>
      <c r="H224" s="62">
        <f t="shared" si="13"/>
        <v>1.4222824246528916</v>
      </c>
      <c r="I224" s="63">
        <f t="shared" si="14"/>
        <v>1.3584824246528915</v>
      </c>
      <c r="J224" s="62">
        <f t="shared" si="15"/>
        <v>0.61484559589381438</v>
      </c>
      <c r="K224" s="48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6.8" thickBot="1" x14ac:dyDescent="0.5">
      <c r="A225" s="57" t="s">
        <v>16</v>
      </c>
      <c r="B225" s="58" t="s">
        <v>241</v>
      </c>
      <c r="C225" s="58" t="s">
        <v>276</v>
      </c>
      <c r="D225" s="58">
        <v>619.25</v>
      </c>
      <c r="E225" s="58">
        <v>38000</v>
      </c>
      <c r="F225" s="61">
        <f t="shared" si="12"/>
        <v>20.25</v>
      </c>
      <c r="G225" s="6">
        <v>6.4500000000000002E-2</v>
      </c>
      <c r="H225" s="62">
        <f t="shared" si="13"/>
        <v>3.380634390651085</v>
      </c>
      <c r="I225" s="63">
        <f t="shared" si="14"/>
        <v>3.3161343906510847</v>
      </c>
      <c r="J225" s="62">
        <f t="shared" si="15"/>
        <v>1.5008737606633396</v>
      </c>
      <c r="K225" s="48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6.8" thickBot="1" x14ac:dyDescent="0.5">
      <c r="A226" s="57" t="s">
        <v>16</v>
      </c>
      <c r="B226" s="58" t="s">
        <v>242</v>
      </c>
      <c r="C226" s="58" t="s">
        <v>276</v>
      </c>
      <c r="D226" s="58">
        <v>633.65</v>
      </c>
      <c r="E226" s="58">
        <v>35000</v>
      </c>
      <c r="F226" s="61">
        <f t="shared" si="12"/>
        <v>14.399999999999977</v>
      </c>
      <c r="G226" s="6">
        <v>6.4399999999999999E-2</v>
      </c>
      <c r="H226" s="62">
        <f t="shared" si="13"/>
        <v>2.3253936213161044</v>
      </c>
      <c r="I226" s="63">
        <f t="shared" si="14"/>
        <v>2.2609936213161044</v>
      </c>
      <c r="J226" s="62">
        <f t="shared" si="15"/>
        <v>1.0233198053816681</v>
      </c>
      <c r="K226" s="5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6.8" thickBot="1" x14ac:dyDescent="0.5">
      <c r="A227" s="49"/>
      <c r="F227" s="50"/>
      <c r="H227" s="51"/>
      <c r="I227" s="28"/>
      <c r="J227" s="51"/>
      <c r="K227" s="49"/>
      <c r="L227" s="48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6.8" thickBot="1" x14ac:dyDescent="0.5">
      <c r="A228" s="49"/>
      <c r="F228" s="50"/>
      <c r="H228" s="51"/>
      <c r="I228" s="28"/>
      <c r="J228" s="51"/>
      <c r="K228" s="49"/>
      <c r="L228" s="48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6.8" thickBot="1" x14ac:dyDescent="0.5">
      <c r="A229" s="49"/>
      <c r="F229" s="50"/>
      <c r="H229" s="51"/>
      <c r="I229" s="28"/>
      <c r="J229" s="51"/>
      <c r="K229" s="49"/>
      <c r="L229" s="48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6.8" thickBot="1" x14ac:dyDescent="0.5">
      <c r="A230" s="49"/>
      <c r="F230" s="50"/>
      <c r="H230" s="51"/>
      <c r="I230" s="28"/>
      <c r="J230" s="51"/>
      <c r="K230" s="49"/>
      <c r="L230" s="48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6.8" thickBot="1" x14ac:dyDescent="0.5">
      <c r="A231" s="49"/>
      <c r="F231" s="50"/>
      <c r="H231" s="51"/>
      <c r="I231" s="28"/>
      <c r="J231" s="51"/>
      <c r="K231" s="49"/>
      <c r="L231" s="48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6.8" thickBot="1" x14ac:dyDescent="0.5">
      <c r="A232" s="49"/>
      <c r="F232" s="50"/>
      <c r="H232" s="51"/>
      <c r="I232" s="28"/>
      <c r="J232" s="51"/>
      <c r="K232" s="49"/>
      <c r="L232" s="48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6.8" thickBot="1" x14ac:dyDescent="0.5">
      <c r="A233" s="49"/>
      <c r="F233" s="50"/>
      <c r="H233" s="51"/>
      <c r="I233" s="28"/>
      <c r="J233" s="51"/>
      <c r="K233" s="49"/>
      <c r="L233" s="48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6.8" thickBot="1" x14ac:dyDescent="0.5">
      <c r="A234" s="49"/>
      <c r="F234" s="50"/>
      <c r="H234" s="51"/>
      <c r="I234" s="28"/>
      <c r="J234" s="51"/>
      <c r="K234" s="49"/>
      <c r="L234" s="48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6.8" thickBot="1" x14ac:dyDescent="0.5">
      <c r="A235" s="49"/>
      <c r="F235" s="50"/>
      <c r="H235" s="51"/>
      <c r="I235" s="28"/>
      <c r="J235" s="51"/>
      <c r="K235" s="49"/>
      <c r="L235" s="48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6.8" thickBot="1" x14ac:dyDescent="0.5">
      <c r="A236" s="49"/>
      <c r="F236" s="50"/>
      <c r="H236" s="51"/>
      <c r="I236" s="28"/>
      <c r="J236" s="51"/>
      <c r="K236" s="49"/>
      <c r="L236" s="48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6.8" thickBot="1" x14ac:dyDescent="0.5">
      <c r="A237" s="49"/>
      <c r="F237" s="50"/>
      <c r="H237" s="51"/>
      <c r="I237" s="28"/>
      <c r="J237" s="51"/>
      <c r="K237" s="49"/>
      <c r="L237" s="48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6.8" thickBot="1" x14ac:dyDescent="0.5">
      <c r="A238" s="49"/>
      <c r="F238" s="50"/>
      <c r="H238" s="51"/>
      <c r="I238" s="28"/>
      <c r="J238" s="51"/>
      <c r="K238" s="49"/>
      <c r="L238" s="48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6.8" thickBot="1" x14ac:dyDescent="0.5">
      <c r="A239" s="49"/>
      <c r="F239" s="50"/>
      <c r="H239" s="51"/>
      <c r="I239" s="28"/>
      <c r="J239" s="51"/>
      <c r="K239" s="49"/>
      <c r="L239" s="48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6.8" thickBot="1" x14ac:dyDescent="0.5">
      <c r="A240" s="49"/>
      <c r="F240" s="50"/>
      <c r="H240" s="51"/>
      <c r="I240" s="28"/>
      <c r="J240" s="51"/>
      <c r="K240" s="49"/>
      <c r="L240" s="48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6.8" thickBot="1" x14ac:dyDescent="0.5">
      <c r="A241" s="49"/>
      <c r="F241" s="50"/>
      <c r="H241" s="51"/>
      <c r="I241" s="28"/>
      <c r="J241" s="51"/>
      <c r="K241" s="49"/>
      <c r="L241" s="48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6.8" thickBot="1" x14ac:dyDescent="0.5">
      <c r="A242" s="49"/>
      <c r="F242" s="50"/>
      <c r="H242" s="51"/>
      <c r="I242" s="28"/>
      <c r="J242" s="51"/>
      <c r="K242" s="49"/>
      <c r="L242" s="48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5" thickBot="1" x14ac:dyDescent="0.35">
      <c r="A243" s="49"/>
      <c r="F243" s="49"/>
      <c r="H243" s="49"/>
      <c r="I243" s="49"/>
      <c r="J243" s="49"/>
      <c r="K243" s="49"/>
      <c r="L243" s="48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" thickBot="1" x14ac:dyDescent="0.35">
      <c r="A244" s="49"/>
      <c r="F244" s="49"/>
      <c r="H244" s="49"/>
      <c r="I244" s="49"/>
      <c r="J244" s="49"/>
      <c r="K244" s="49"/>
      <c r="L244" s="48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" thickBot="1" x14ac:dyDescent="0.35">
      <c r="A245" s="49"/>
      <c r="F245" s="49"/>
      <c r="H245" s="49"/>
      <c r="I245" s="49"/>
      <c r="J245" s="49"/>
      <c r="K245" s="49"/>
      <c r="L245" s="48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" thickBot="1" x14ac:dyDescent="0.35">
      <c r="A246" s="49"/>
      <c r="F246" s="49"/>
      <c r="H246" s="49"/>
      <c r="I246" s="49"/>
      <c r="J246" s="49"/>
      <c r="K246" s="49"/>
      <c r="L246" s="48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" thickBot="1" x14ac:dyDescent="0.35">
      <c r="A247" s="49"/>
      <c r="F247" s="49"/>
      <c r="H247" s="49"/>
      <c r="I247" s="49"/>
      <c r="J247" s="49"/>
      <c r="K247" s="49"/>
      <c r="L247" s="48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" thickBot="1" x14ac:dyDescent="0.35">
      <c r="A248" s="49"/>
      <c r="F248" s="49"/>
      <c r="H248" s="49"/>
      <c r="I248" s="49"/>
      <c r="J248" s="49"/>
      <c r="K248" s="49"/>
      <c r="L248" s="48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" thickBot="1" x14ac:dyDescent="0.35">
      <c r="A249" s="49"/>
      <c r="F249" s="49"/>
      <c r="H249" s="49"/>
      <c r="I249" s="49"/>
      <c r="J249" s="49"/>
      <c r="K249" s="49"/>
      <c r="L249" s="48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" thickBot="1" x14ac:dyDescent="0.35">
      <c r="A250" s="49"/>
      <c r="F250" s="49"/>
      <c r="H250" s="49"/>
      <c r="I250" s="49"/>
      <c r="J250" s="49"/>
      <c r="K250" s="49"/>
      <c r="L250" s="48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" thickBot="1" x14ac:dyDescent="0.35">
      <c r="A251" s="49"/>
      <c r="F251" s="49"/>
      <c r="H251" s="49"/>
      <c r="I251" s="49"/>
      <c r="J251" s="49"/>
      <c r="K251" s="49"/>
      <c r="L251" s="48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" thickBot="1" x14ac:dyDescent="0.35">
      <c r="A252" s="49"/>
      <c r="F252" s="49"/>
      <c r="H252" s="49"/>
      <c r="I252" s="49"/>
      <c r="J252" s="49"/>
      <c r="K252" s="49"/>
      <c r="L252" s="48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" thickBot="1" x14ac:dyDescent="0.35">
      <c r="A253" s="49"/>
      <c r="F253" s="49"/>
      <c r="H253" s="49"/>
      <c r="I253" s="49"/>
      <c r="J253" s="49"/>
      <c r="K253" s="49"/>
      <c r="L253" s="48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" thickBot="1" x14ac:dyDescent="0.35">
      <c r="A254" s="49"/>
      <c r="F254" s="49"/>
      <c r="H254" s="49"/>
      <c r="I254" s="49"/>
      <c r="J254" s="49"/>
      <c r="K254" s="49"/>
      <c r="L254" s="48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" thickBot="1" x14ac:dyDescent="0.35">
      <c r="A255" s="49"/>
      <c r="F255" s="49"/>
      <c r="H255" s="49"/>
      <c r="I255" s="49"/>
      <c r="J255" s="49"/>
      <c r="K255" s="49"/>
      <c r="L255" s="48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" thickBot="1" x14ac:dyDescent="0.35">
      <c r="A256" s="49"/>
      <c r="F256" s="49"/>
      <c r="H256" s="49"/>
      <c r="I256" s="49"/>
      <c r="J256" s="49"/>
      <c r="K256" s="49"/>
      <c r="L256" s="48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" thickBot="1" x14ac:dyDescent="0.35">
      <c r="A257" s="49"/>
      <c r="F257" s="49"/>
      <c r="H257" s="49"/>
      <c r="I257" s="49"/>
      <c r="J257" s="49"/>
      <c r="K257" s="49"/>
      <c r="L257" s="48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" thickBot="1" x14ac:dyDescent="0.35">
      <c r="A258" s="49"/>
      <c r="F258" s="49"/>
      <c r="H258" s="49"/>
      <c r="I258" s="49"/>
      <c r="J258" s="49"/>
      <c r="K258" s="49"/>
      <c r="L258" s="48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" thickBot="1" x14ac:dyDescent="0.35">
      <c r="A259" s="49"/>
      <c r="F259" s="49"/>
      <c r="H259" s="49"/>
      <c r="I259" s="49"/>
      <c r="J259" s="49"/>
      <c r="K259" s="49"/>
      <c r="L259" s="48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" thickBot="1" x14ac:dyDescent="0.35">
      <c r="A260" s="49"/>
      <c r="F260" s="49"/>
      <c r="H260" s="49"/>
      <c r="I260" s="49"/>
      <c r="J260" s="49"/>
      <c r="K260" s="49"/>
      <c r="L260" s="48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" thickBot="1" x14ac:dyDescent="0.35">
      <c r="A261" s="49"/>
      <c r="F261" s="49"/>
      <c r="H261" s="49"/>
      <c r="I261" s="49"/>
      <c r="J261" s="49"/>
      <c r="K261" s="49"/>
      <c r="L261" s="48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" thickBot="1" x14ac:dyDescent="0.35">
      <c r="A262" s="49"/>
      <c r="F262" s="49"/>
      <c r="H262" s="49"/>
      <c r="I262" s="49"/>
      <c r="J262" s="49"/>
      <c r="K262" s="49"/>
      <c r="L262" s="48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" thickBot="1" x14ac:dyDescent="0.35">
      <c r="A263" s="49"/>
      <c r="F263" s="49"/>
      <c r="H263" s="49"/>
      <c r="I263" s="49"/>
      <c r="J263" s="49"/>
      <c r="K263" s="49"/>
      <c r="L263" s="48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" thickBot="1" x14ac:dyDescent="0.35">
      <c r="A264" s="49"/>
      <c r="F264" s="49"/>
      <c r="H264" s="49"/>
      <c r="I264" s="49"/>
      <c r="J264" s="49"/>
      <c r="K264" s="49"/>
      <c r="L264" s="48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" thickBot="1" x14ac:dyDescent="0.35">
      <c r="A265" s="49"/>
      <c r="F265" s="49"/>
      <c r="H265" s="49"/>
      <c r="I265" s="49"/>
      <c r="J265" s="49"/>
      <c r="K265" s="49"/>
      <c r="L265" s="48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" thickBot="1" x14ac:dyDescent="0.35">
      <c r="A266" s="49"/>
      <c r="F266" s="49"/>
      <c r="H266" s="49"/>
      <c r="I266" s="49"/>
      <c r="J266" s="49"/>
      <c r="K266" s="49"/>
      <c r="L266" s="48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" thickBot="1" x14ac:dyDescent="0.35">
      <c r="A267" s="49"/>
      <c r="F267" s="49"/>
      <c r="H267" s="49"/>
      <c r="I267" s="49"/>
      <c r="J267" s="49"/>
      <c r="K267" s="49"/>
      <c r="L267" s="48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" thickBot="1" x14ac:dyDescent="0.35">
      <c r="A268" s="49"/>
      <c r="F268" s="49"/>
      <c r="H268" s="49"/>
      <c r="I268" s="49"/>
      <c r="J268" s="49"/>
      <c r="K268" s="49"/>
      <c r="L268" s="48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" thickBot="1" x14ac:dyDescent="0.35">
      <c r="A269" s="49"/>
      <c r="F269" s="49"/>
      <c r="H269" s="49"/>
      <c r="I269" s="49"/>
      <c r="J269" s="49"/>
      <c r="K269" s="49"/>
      <c r="L269" s="48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" thickBot="1" x14ac:dyDescent="0.35">
      <c r="A270" s="49"/>
      <c r="F270" s="49"/>
      <c r="H270" s="49"/>
      <c r="I270" s="49"/>
      <c r="J270" s="49"/>
      <c r="K270" s="49"/>
      <c r="L270" s="48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" thickBot="1" x14ac:dyDescent="0.35">
      <c r="A271" s="49"/>
      <c r="F271" s="49"/>
      <c r="H271" s="49"/>
      <c r="I271" s="49"/>
      <c r="J271" s="49"/>
      <c r="K271" s="49"/>
      <c r="L271" s="48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" thickBot="1" x14ac:dyDescent="0.35">
      <c r="A272" s="49"/>
      <c r="F272" s="49"/>
      <c r="H272" s="49"/>
      <c r="I272" s="49"/>
      <c r="J272" s="49"/>
      <c r="K272" s="49"/>
      <c r="L272" s="48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" thickBot="1" x14ac:dyDescent="0.35">
      <c r="A273" s="49"/>
      <c r="F273" s="49"/>
      <c r="H273" s="49"/>
      <c r="I273" s="49"/>
      <c r="J273" s="49"/>
      <c r="K273" s="49"/>
      <c r="L273" s="48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" thickBot="1" x14ac:dyDescent="0.35">
      <c r="A274" s="49"/>
      <c r="F274" s="49"/>
      <c r="H274" s="49"/>
      <c r="I274" s="49"/>
      <c r="J274" s="49"/>
      <c r="K274" s="49"/>
      <c r="L274" s="48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" thickBot="1" x14ac:dyDescent="0.35">
      <c r="A275" s="49"/>
      <c r="F275" s="49"/>
      <c r="H275" s="49"/>
      <c r="I275" s="49"/>
      <c r="J275" s="49"/>
      <c r="K275" s="49"/>
      <c r="L275" s="48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" thickBot="1" x14ac:dyDescent="0.35">
      <c r="A276" s="49"/>
      <c r="F276" s="49"/>
      <c r="H276" s="49"/>
      <c r="I276" s="49"/>
      <c r="J276" s="49"/>
      <c r="K276" s="49"/>
      <c r="L276" s="48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" thickBot="1" x14ac:dyDescent="0.35">
      <c r="A277" s="49"/>
      <c r="F277" s="49"/>
      <c r="H277" s="49"/>
      <c r="I277" s="49"/>
      <c r="J277" s="49"/>
      <c r="K277" s="49"/>
      <c r="L277" s="48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" thickBot="1" x14ac:dyDescent="0.35">
      <c r="A278" s="49"/>
      <c r="F278" s="49"/>
      <c r="H278" s="49"/>
      <c r="I278" s="49"/>
      <c r="J278" s="49"/>
      <c r="K278" s="49"/>
      <c r="L278" s="48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" thickBot="1" x14ac:dyDescent="0.35">
      <c r="A279" s="49"/>
      <c r="F279" s="49"/>
      <c r="H279" s="49"/>
      <c r="I279" s="49"/>
      <c r="J279" s="49"/>
      <c r="K279" s="49"/>
      <c r="L279" s="48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" thickBot="1" x14ac:dyDescent="0.35">
      <c r="A280" s="49"/>
      <c r="F280" s="49"/>
      <c r="H280" s="49"/>
      <c r="I280" s="49"/>
      <c r="J280" s="49"/>
      <c r="K280" s="49"/>
      <c r="L280" s="48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" thickBot="1" x14ac:dyDescent="0.35">
      <c r="A281" s="49"/>
      <c r="F281" s="49"/>
      <c r="H281" s="49"/>
      <c r="I281" s="49"/>
      <c r="J281" s="49"/>
      <c r="K281" s="49"/>
      <c r="L281" s="48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" thickBot="1" x14ac:dyDescent="0.35">
      <c r="A282" s="49"/>
      <c r="F282" s="49"/>
      <c r="H282" s="49"/>
      <c r="I282" s="49"/>
      <c r="J282" s="49"/>
      <c r="K282" s="49"/>
      <c r="L282" s="48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" thickBot="1" x14ac:dyDescent="0.35">
      <c r="A283" s="49"/>
      <c r="F283" s="49"/>
      <c r="H283" s="49"/>
      <c r="I283" s="49"/>
      <c r="J283" s="49"/>
      <c r="K283" s="49"/>
      <c r="L283" s="48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" thickBot="1" x14ac:dyDescent="0.35">
      <c r="A284" s="49"/>
      <c r="F284" s="49"/>
      <c r="H284" s="49"/>
      <c r="I284" s="49"/>
      <c r="J284" s="49"/>
      <c r="K284" s="49"/>
      <c r="L284" s="48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" thickBot="1" x14ac:dyDescent="0.35">
      <c r="A285" s="49"/>
      <c r="F285" s="49"/>
      <c r="H285" s="49"/>
      <c r="I285" s="49"/>
      <c r="J285" s="49"/>
      <c r="K285" s="49"/>
      <c r="L285" s="48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" thickBot="1" x14ac:dyDescent="0.35">
      <c r="A286" s="49"/>
      <c r="F286" s="49"/>
      <c r="H286" s="49"/>
      <c r="I286" s="49"/>
      <c r="J286" s="49"/>
      <c r="K286" s="49"/>
      <c r="L286" s="48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" thickBot="1" x14ac:dyDescent="0.35">
      <c r="A287" s="49"/>
      <c r="F287" s="49"/>
      <c r="H287" s="49"/>
      <c r="I287" s="49"/>
      <c r="J287" s="49"/>
      <c r="K287" s="49"/>
      <c r="L287" s="48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" thickBot="1" x14ac:dyDescent="0.35">
      <c r="A288" s="49"/>
      <c r="F288" s="49"/>
      <c r="H288" s="49"/>
      <c r="I288" s="49"/>
      <c r="J288" s="49"/>
      <c r="K288" s="49"/>
      <c r="L288" s="48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" thickBot="1" x14ac:dyDescent="0.35">
      <c r="A289" s="49"/>
      <c r="F289" s="49"/>
      <c r="H289" s="49"/>
      <c r="I289" s="49"/>
      <c r="J289" s="49"/>
      <c r="K289" s="49"/>
      <c r="L289" s="48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" thickBot="1" x14ac:dyDescent="0.35">
      <c r="A290" s="49"/>
      <c r="F290" s="49"/>
      <c r="H290" s="49"/>
      <c r="I290" s="49"/>
      <c r="J290" s="49"/>
      <c r="K290" s="49"/>
      <c r="L290" s="48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" thickBot="1" x14ac:dyDescent="0.35">
      <c r="A291" s="49"/>
      <c r="F291" s="49"/>
      <c r="H291" s="49"/>
      <c r="I291" s="49"/>
      <c r="J291" s="49"/>
      <c r="K291" s="49"/>
      <c r="L291" s="48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" thickBot="1" x14ac:dyDescent="0.35">
      <c r="A292" s="49"/>
      <c r="F292" s="49"/>
      <c r="H292" s="49"/>
      <c r="I292" s="49"/>
      <c r="J292" s="49"/>
      <c r="K292" s="49"/>
      <c r="L292" s="48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" thickBot="1" x14ac:dyDescent="0.35">
      <c r="A293" s="49"/>
      <c r="F293" s="49"/>
      <c r="H293" s="49"/>
      <c r="I293" s="49"/>
      <c r="J293" s="49"/>
      <c r="K293" s="49"/>
      <c r="L293" s="48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" thickBot="1" x14ac:dyDescent="0.35">
      <c r="A294" s="49"/>
      <c r="F294" s="49"/>
      <c r="H294" s="49"/>
      <c r="I294" s="49"/>
      <c r="J294" s="49"/>
      <c r="K294" s="49"/>
      <c r="L294" s="48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" thickBot="1" x14ac:dyDescent="0.35">
      <c r="A295" s="49"/>
      <c r="F295" s="49"/>
      <c r="H295" s="49"/>
      <c r="I295" s="49"/>
      <c r="J295" s="49"/>
      <c r="K295" s="49"/>
      <c r="L295" s="48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" thickBot="1" x14ac:dyDescent="0.35">
      <c r="A296" s="49"/>
      <c r="F296" s="49"/>
      <c r="H296" s="49"/>
      <c r="I296" s="49"/>
      <c r="J296" s="49"/>
      <c r="K296" s="49"/>
      <c r="L296" s="48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" thickBot="1" x14ac:dyDescent="0.35">
      <c r="A297" s="49"/>
      <c r="F297" s="49"/>
      <c r="H297" s="49"/>
      <c r="I297" s="49"/>
      <c r="J297" s="49"/>
      <c r="K297" s="49"/>
      <c r="L297" s="48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" thickBot="1" x14ac:dyDescent="0.35">
      <c r="A298" s="49"/>
      <c r="F298" s="49"/>
      <c r="H298" s="49"/>
      <c r="I298" s="49"/>
      <c r="J298" s="49"/>
      <c r="K298" s="49"/>
      <c r="L298" s="48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" thickBot="1" x14ac:dyDescent="0.35">
      <c r="A299" s="49"/>
      <c r="F299" s="49"/>
      <c r="H299" s="49"/>
      <c r="I299" s="49"/>
      <c r="J299" s="49"/>
      <c r="K299" s="49"/>
      <c r="L299" s="48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" thickBot="1" x14ac:dyDescent="0.35">
      <c r="A300" s="49"/>
      <c r="F300" s="49"/>
      <c r="H300" s="49"/>
      <c r="I300" s="49"/>
      <c r="J300" s="49"/>
      <c r="K300" s="49"/>
      <c r="L300" s="48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" thickBot="1" x14ac:dyDescent="0.35">
      <c r="A301" s="49"/>
      <c r="F301" s="49"/>
      <c r="H301" s="49"/>
      <c r="I301" s="49"/>
      <c r="J301" s="49"/>
      <c r="K301" s="49"/>
      <c r="L301" s="48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" thickBot="1" x14ac:dyDescent="0.35">
      <c r="A302" s="49"/>
      <c r="F302" s="49"/>
      <c r="H302" s="49"/>
      <c r="I302" s="49"/>
      <c r="J302" s="49"/>
      <c r="K302" s="49"/>
      <c r="L302" s="48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" thickBot="1" x14ac:dyDescent="0.35">
      <c r="A303" s="49"/>
      <c r="F303" s="49"/>
      <c r="H303" s="49"/>
      <c r="I303" s="49"/>
      <c r="J303" s="49"/>
      <c r="K303" s="49"/>
      <c r="L303" s="48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" thickBot="1" x14ac:dyDescent="0.35">
      <c r="A304" s="49"/>
      <c r="F304" s="49"/>
      <c r="H304" s="49"/>
      <c r="I304" s="49"/>
      <c r="J304" s="49"/>
      <c r="K304" s="49"/>
      <c r="L304" s="48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" thickBot="1" x14ac:dyDescent="0.35">
      <c r="A305" s="49"/>
      <c r="F305" s="49"/>
      <c r="H305" s="49"/>
      <c r="I305" s="49"/>
      <c r="J305" s="49"/>
      <c r="K305" s="49"/>
      <c r="L305" s="48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" thickBot="1" x14ac:dyDescent="0.35">
      <c r="A306" s="49"/>
      <c r="F306" s="49"/>
      <c r="H306" s="49"/>
      <c r="I306" s="49"/>
      <c r="J306" s="49"/>
      <c r="K306" s="49"/>
      <c r="L306" s="48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" thickBot="1" x14ac:dyDescent="0.35">
      <c r="A307" s="49"/>
      <c r="F307" s="49"/>
      <c r="H307" s="49"/>
      <c r="I307" s="49"/>
      <c r="J307" s="49"/>
      <c r="K307" s="49"/>
      <c r="L307" s="48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" thickBot="1" x14ac:dyDescent="0.35">
      <c r="A308" s="49"/>
      <c r="F308" s="49"/>
      <c r="H308" s="49"/>
      <c r="I308" s="49"/>
      <c r="J308" s="49"/>
      <c r="K308" s="49"/>
      <c r="L308" s="48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" thickBot="1" x14ac:dyDescent="0.35">
      <c r="A309" s="49"/>
      <c r="F309" s="49"/>
      <c r="H309" s="49"/>
      <c r="I309" s="49"/>
      <c r="J309" s="49"/>
      <c r="K309" s="49"/>
      <c r="L309" s="48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" thickBot="1" x14ac:dyDescent="0.35">
      <c r="A310" s="49"/>
      <c r="F310" s="49"/>
      <c r="H310" s="49"/>
      <c r="I310" s="49"/>
      <c r="J310" s="49"/>
      <c r="K310" s="49"/>
      <c r="L310" s="48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" thickBot="1" x14ac:dyDescent="0.35">
      <c r="A311" s="49"/>
      <c r="F311" s="49"/>
      <c r="H311" s="49"/>
      <c r="I311" s="49"/>
      <c r="J311" s="49"/>
      <c r="K311" s="49"/>
      <c r="L311" s="48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" thickBot="1" x14ac:dyDescent="0.35">
      <c r="A312" s="49"/>
      <c r="F312" s="49"/>
      <c r="H312" s="49"/>
      <c r="I312" s="49"/>
      <c r="J312" s="49"/>
      <c r="K312" s="49"/>
      <c r="L312" s="48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" thickBot="1" x14ac:dyDescent="0.35">
      <c r="A313" s="49"/>
      <c r="F313" s="49"/>
      <c r="H313" s="49"/>
      <c r="I313" s="49"/>
      <c r="J313" s="49"/>
      <c r="K313" s="49"/>
      <c r="L313" s="48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" thickBot="1" x14ac:dyDescent="0.35">
      <c r="A314" s="49"/>
      <c r="F314" s="49"/>
      <c r="H314" s="49"/>
      <c r="I314" s="49"/>
      <c r="J314" s="49"/>
      <c r="K314" s="49"/>
      <c r="L314" s="48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" thickBot="1" x14ac:dyDescent="0.35">
      <c r="A315" s="49"/>
      <c r="F315" s="49"/>
      <c r="H315" s="49"/>
      <c r="I315" s="49"/>
      <c r="J315" s="49"/>
      <c r="K315" s="49"/>
      <c r="L315" s="48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" thickBot="1" x14ac:dyDescent="0.35">
      <c r="A316" s="49"/>
      <c r="F316" s="49"/>
      <c r="H316" s="49"/>
      <c r="I316" s="49"/>
      <c r="J316" s="49"/>
      <c r="K316" s="49"/>
      <c r="L316" s="48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" thickBot="1" x14ac:dyDescent="0.35">
      <c r="A317" s="49"/>
      <c r="F317" s="49"/>
      <c r="H317" s="49"/>
      <c r="I317" s="49"/>
      <c r="J317" s="49"/>
      <c r="K317" s="49"/>
      <c r="L317" s="48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" thickBot="1" x14ac:dyDescent="0.35">
      <c r="A318" s="49"/>
      <c r="F318" s="49"/>
      <c r="H318" s="49"/>
      <c r="I318" s="49"/>
      <c r="J318" s="49"/>
      <c r="K318" s="49"/>
      <c r="L318" s="48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" thickBot="1" x14ac:dyDescent="0.35">
      <c r="A319" s="49"/>
      <c r="F319" s="49"/>
      <c r="H319" s="49"/>
      <c r="I319" s="49"/>
      <c r="J319" s="49"/>
      <c r="K319" s="49"/>
      <c r="L319" s="48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" thickBot="1" x14ac:dyDescent="0.35">
      <c r="A320" s="49"/>
      <c r="F320" s="49"/>
      <c r="H320" s="49"/>
      <c r="I320" s="49"/>
      <c r="J320" s="49"/>
      <c r="K320" s="49"/>
      <c r="L320" s="48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" thickBot="1" x14ac:dyDescent="0.35">
      <c r="A321" s="49"/>
      <c r="F321" s="49"/>
      <c r="H321" s="49"/>
      <c r="I321" s="49"/>
      <c r="J321" s="49"/>
      <c r="K321" s="49"/>
      <c r="L321" s="48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" thickBot="1" x14ac:dyDescent="0.35">
      <c r="A322" s="49"/>
      <c r="F322" s="49"/>
      <c r="H322" s="49"/>
      <c r="I322" s="49"/>
      <c r="J322" s="49"/>
      <c r="K322" s="49"/>
      <c r="L322" s="48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" thickBot="1" x14ac:dyDescent="0.35">
      <c r="A323" s="49"/>
      <c r="F323" s="49"/>
      <c r="H323" s="49"/>
      <c r="I323" s="49"/>
      <c r="J323" s="49"/>
      <c r="K323" s="49"/>
      <c r="L323" s="48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" thickBot="1" x14ac:dyDescent="0.35">
      <c r="A324" s="49"/>
      <c r="F324" s="49"/>
      <c r="H324" s="49"/>
      <c r="I324" s="49"/>
      <c r="J324" s="49"/>
      <c r="K324" s="49"/>
      <c r="L324" s="48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" thickBot="1" x14ac:dyDescent="0.35">
      <c r="A325" s="49"/>
      <c r="F325" s="49"/>
      <c r="H325" s="49"/>
      <c r="I325" s="49"/>
      <c r="J325" s="49"/>
      <c r="K325" s="49"/>
      <c r="L325" s="48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" thickBot="1" x14ac:dyDescent="0.35">
      <c r="A326" s="49"/>
      <c r="F326" s="49"/>
      <c r="H326" s="49"/>
      <c r="I326" s="49"/>
      <c r="J326" s="49"/>
      <c r="K326" s="49"/>
      <c r="L326" s="48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" thickBot="1" x14ac:dyDescent="0.35">
      <c r="A327" s="49"/>
      <c r="F327" s="49"/>
      <c r="H327" s="49"/>
      <c r="I327" s="49"/>
      <c r="J327" s="49"/>
      <c r="K327" s="49"/>
      <c r="L327" s="48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" thickBot="1" x14ac:dyDescent="0.35">
      <c r="A328" s="49"/>
      <c r="F328" s="49"/>
      <c r="H328" s="49"/>
      <c r="I328" s="49"/>
      <c r="J328" s="49"/>
      <c r="K328" s="49"/>
      <c r="L328" s="48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" thickBot="1" x14ac:dyDescent="0.35">
      <c r="A329" s="49"/>
      <c r="F329" s="49"/>
      <c r="H329" s="49"/>
      <c r="I329" s="49"/>
      <c r="J329" s="49"/>
      <c r="K329" s="49"/>
      <c r="L329" s="48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" thickBot="1" x14ac:dyDescent="0.35">
      <c r="A330" s="49"/>
      <c r="F330" s="49"/>
      <c r="H330" s="49"/>
      <c r="I330" s="49"/>
      <c r="J330" s="49"/>
      <c r="K330" s="49"/>
      <c r="L330" s="48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" thickBot="1" x14ac:dyDescent="0.35">
      <c r="A331" s="49"/>
      <c r="F331" s="49"/>
      <c r="H331" s="49"/>
      <c r="I331" s="49"/>
      <c r="J331" s="49"/>
      <c r="K331" s="49"/>
      <c r="L331" s="48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" thickBot="1" x14ac:dyDescent="0.35">
      <c r="A332" s="49"/>
      <c r="F332" s="49"/>
      <c r="H332" s="49"/>
      <c r="I332" s="49"/>
      <c r="J332" s="49"/>
      <c r="K332" s="49"/>
      <c r="L332" s="48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" thickBot="1" x14ac:dyDescent="0.35">
      <c r="A333" s="49"/>
      <c r="F333" s="49"/>
      <c r="H333" s="49"/>
      <c r="I333" s="49"/>
      <c r="J333" s="49"/>
      <c r="K333" s="49"/>
      <c r="L333" s="48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" thickBot="1" x14ac:dyDescent="0.35">
      <c r="A334" s="49"/>
      <c r="F334" s="49"/>
      <c r="H334" s="49"/>
      <c r="I334" s="49"/>
      <c r="J334" s="49"/>
      <c r="K334" s="49"/>
      <c r="L334" s="48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" thickBot="1" x14ac:dyDescent="0.35">
      <c r="A335" s="49"/>
      <c r="F335" s="49"/>
      <c r="H335" s="49"/>
      <c r="I335" s="49"/>
      <c r="J335" s="49"/>
      <c r="K335" s="49"/>
      <c r="L335" s="48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" thickBot="1" x14ac:dyDescent="0.35">
      <c r="A336" s="49"/>
      <c r="F336" s="49"/>
      <c r="H336" s="49"/>
      <c r="I336" s="49"/>
      <c r="J336" s="49"/>
      <c r="K336" s="49"/>
      <c r="L336" s="48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" thickBot="1" x14ac:dyDescent="0.35">
      <c r="A337" s="49"/>
      <c r="F337" s="49"/>
      <c r="H337" s="49"/>
      <c r="I337" s="49"/>
      <c r="J337" s="49"/>
      <c r="K337" s="49"/>
      <c r="L337" s="48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" thickBot="1" x14ac:dyDescent="0.35">
      <c r="A338" s="49"/>
      <c r="F338" s="49"/>
      <c r="H338" s="49"/>
      <c r="I338" s="49"/>
      <c r="J338" s="49"/>
      <c r="K338" s="49"/>
      <c r="L338" s="48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" thickBot="1" x14ac:dyDescent="0.35">
      <c r="A339" s="47"/>
      <c r="F339" s="47"/>
      <c r="H339" s="47"/>
      <c r="I339" s="47"/>
      <c r="J339" s="47"/>
      <c r="K339" s="47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" thickBot="1" x14ac:dyDescent="0.35">
      <c r="A340" s="43"/>
      <c r="F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" thickBot="1" x14ac:dyDescent="0.35">
      <c r="A341" s="43"/>
      <c r="F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" thickBot="1" x14ac:dyDescent="0.35">
      <c r="A342" s="43"/>
      <c r="F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" thickBot="1" x14ac:dyDescent="0.35">
      <c r="A343" s="43"/>
      <c r="F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" thickBot="1" x14ac:dyDescent="0.35">
      <c r="A344" s="43"/>
      <c r="F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" thickBot="1" x14ac:dyDescent="0.35">
      <c r="A345" s="43"/>
      <c r="F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" thickBot="1" x14ac:dyDescent="0.35">
      <c r="A346" s="43"/>
      <c r="F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" thickBot="1" x14ac:dyDescent="0.35">
      <c r="A347" s="43"/>
      <c r="F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" thickBot="1" x14ac:dyDescent="0.35">
      <c r="A348" s="43"/>
      <c r="F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" thickBot="1" x14ac:dyDescent="0.35">
      <c r="A349" s="43"/>
      <c r="F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" thickBot="1" x14ac:dyDescent="0.35">
      <c r="A350" s="43"/>
      <c r="F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" thickBot="1" x14ac:dyDescent="0.35">
      <c r="A351" s="43"/>
      <c r="F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" thickBot="1" x14ac:dyDescent="0.35">
      <c r="A352" s="43"/>
      <c r="F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" thickBot="1" x14ac:dyDescent="0.35">
      <c r="A353" s="43"/>
      <c r="F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" thickBot="1" x14ac:dyDescent="0.35">
      <c r="A354" s="43"/>
      <c r="F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" thickBot="1" x14ac:dyDescent="0.35">
      <c r="A355" s="43"/>
      <c r="F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" thickBot="1" x14ac:dyDescent="0.35">
      <c r="A356" s="43"/>
      <c r="F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" thickBot="1" x14ac:dyDescent="0.35">
      <c r="A357" s="43"/>
      <c r="F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" thickBot="1" x14ac:dyDescent="0.35">
      <c r="A358" s="43"/>
      <c r="F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" thickBot="1" x14ac:dyDescent="0.35">
      <c r="A359" s="43"/>
      <c r="F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" thickBot="1" x14ac:dyDescent="0.35">
      <c r="A360" s="43"/>
      <c r="F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" thickBot="1" x14ac:dyDescent="0.35">
      <c r="A361" s="43"/>
      <c r="F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" thickBot="1" x14ac:dyDescent="0.35">
      <c r="A362" s="43"/>
      <c r="F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" thickBot="1" x14ac:dyDescent="0.35">
      <c r="A363" s="43"/>
      <c r="F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" thickBot="1" x14ac:dyDescent="0.35">
      <c r="A364" s="43"/>
      <c r="F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" thickBot="1" x14ac:dyDescent="0.35">
      <c r="A365" s="43"/>
      <c r="F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" thickBot="1" x14ac:dyDescent="0.35">
      <c r="A366" s="43"/>
      <c r="F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" thickBot="1" x14ac:dyDescent="0.35">
      <c r="A367" s="43"/>
      <c r="F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" thickBot="1" x14ac:dyDescent="0.35">
      <c r="A368" s="43"/>
      <c r="F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" thickBot="1" x14ac:dyDescent="0.35">
      <c r="A369" s="43"/>
      <c r="F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" thickBot="1" x14ac:dyDescent="0.35">
      <c r="A370" s="43"/>
      <c r="F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" thickBot="1" x14ac:dyDescent="0.35">
      <c r="A371" s="43"/>
      <c r="F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" thickBot="1" x14ac:dyDescent="0.35">
      <c r="A372" s="43"/>
      <c r="F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" thickBot="1" x14ac:dyDescent="0.35">
      <c r="A373" s="43"/>
      <c r="F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" thickBot="1" x14ac:dyDescent="0.35">
      <c r="A374" s="43"/>
      <c r="F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" thickBot="1" x14ac:dyDescent="0.35">
      <c r="A375" s="43"/>
      <c r="F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" thickBot="1" x14ac:dyDescent="0.35">
      <c r="A376" s="43"/>
      <c r="F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" thickBot="1" x14ac:dyDescent="0.35">
      <c r="A377" s="43"/>
      <c r="F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" thickBot="1" x14ac:dyDescent="0.35">
      <c r="A378" s="43"/>
      <c r="F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" thickBot="1" x14ac:dyDescent="0.35">
      <c r="A379" s="43"/>
      <c r="F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" thickBot="1" x14ac:dyDescent="0.35">
      <c r="A380" s="43"/>
      <c r="F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" thickBot="1" x14ac:dyDescent="0.35">
      <c r="A381" s="43"/>
      <c r="F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" thickBot="1" x14ac:dyDescent="0.35">
      <c r="A382" s="43"/>
      <c r="F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" thickBot="1" x14ac:dyDescent="0.35">
      <c r="A383" s="43"/>
      <c r="F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" thickBot="1" x14ac:dyDescent="0.35">
      <c r="A384" s="43"/>
      <c r="F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" thickBot="1" x14ac:dyDescent="0.35">
      <c r="A385" s="43"/>
      <c r="F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" thickBot="1" x14ac:dyDescent="0.35">
      <c r="A386" s="43"/>
      <c r="F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" thickBot="1" x14ac:dyDescent="0.35">
      <c r="A387" s="43"/>
      <c r="F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" thickBot="1" x14ac:dyDescent="0.35">
      <c r="A388" s="43"/>
      <c r="F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" thickBot="1" x14ac:dyDescent="0.35">
      <c r="A389" s="43"/>
      <c r="F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" thickBot="1" x14ac:dyDescent="0.35">
      <c r="A390" s="43"/>
      <c r="F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" thickBot="1" x14ac:dyDescent="0.35">
      <c r="A391" s="43"/>
      <c r="F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" thickBot="1" x14ac:dyDescent="0.35">
      <c r="A392" s="43"/>
      <c r="F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" thickBot="1" x14ac:dyDescent="0.35">
      <c r="A393" s="43"/>
      <c r="F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" thickBot="1" x14ac:dyDescent="0.35">
      <c r="A394" s="43"/>
      <c r="F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" thickBot="1" x14ac:dyDescent="0.35">
      <c r="A395" s="43"/>
      <c r="F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" thickBot="1" x14ac:dyDescent="0.35">
      <c r="A396" s="43"/>
      <c r="F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" thickBot="1" x14ac:dyDescent="0.35">
      <c r="A397" s="43"/>
      <c r="F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" thickBot="1" x14ac:dyDescent="0.35">
      <c r="A398" s="43"/>
      <c r="F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" thickBot="1" x14ac:dyDescent="0.35">
      <c r="A399" s="43"/>
      <c r="F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" thickBot="1" x14ac:dyDescent="0.35">
      <c r="A400" s="43"/>
      <c r="F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" thickBot="1" x14ac:dyDescent="0.35">
      <c r="A401" s="43"/>
      <c r="F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" thickBot="1" x14ac:dyDescent="0.35">
      <c r="A402" s="43"/>
      <c r="F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" thickBot="1" x14ac:dyDescent="0.35">
      <c r="A403" s="43"/>
      <c r="F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" thickBot="1" x14ac:dyDescent="0.35">
      <c r="A404" s="43"/>
      <c r="F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" thickBot="1" x14ac:dyDescent="0.35">
      <c r="A405" s="43"/>
      <c r="F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" thickBot="1" x14ac:dyDescent="0.35">
      <c r="A406" s="43"/>
      <c r="F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" thickBot="1" x14ac:dyDescent="0.35">
      <c r="A407" s="43"/>
      <c r="F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" thickBot="1" x14ac:dyDescent="0.35">
      <c r="A408" s="43"/>
      <c r="F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" thickBot="1" x14ac:dyDescent="0.35">
      <c r="A409" s="43"/>
      <c r="F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" thickBot="1" x14ac:dyDescent="0.35">
      <c r="A410" s="43"/>
      <c r="F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" thickBot="1" x14ac:dyDescent="0.35">
      <c r="A411" s="43"/>
      <c r="F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" thickBot="1" x14ac:dyDescent="0.35">
      <c r="A412" s="43"/>
      <c r="F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" thickBot="1" x14ac:dyDescent="0.35">
      <c r="A413" s="43"/>
      <c r="F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" thickBot="1" x14ac:dyDescent="0.35">
      <c r="A414" s="43"/>
      <c r="F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" thickBot="1" x14ac:dyDescent="0.35">
      <c r="A415" s="43"/>
      <c r="F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" thickBot="1" x14ac:dyDescent="0.35">
      <c r="A416" s="43"/>
      <c r="F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" thickBot="1" x14ac:dyDescent="0.35">
      <c r="A417" s="43"/>
      <c r="F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" thickBot="1" x14ac:dyDescent="0.35">
      <c r="A418" s="43"/>
      <c r="F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" thickBot="1" x14ac:dyDescent="0.35">
      <c r="A419" s="43"/>
      <c r="F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" thickBot="1" x14ac:dyDescent="0.35">
      <c r="A420" s="43"/>
      <c r="F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" thickBot="1" x14ac:dyDescent="0.35">
      <c r="A421" s="43"/>
      <c r="F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" thickBot="1" x14ac:dyDescent="0.35">
      <c r="A422" s="43"/>
      <c r="F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" thickBot="1" x14ac:dyDescent="0.35">
      <c r="A423" s="43"/>
      <c r="F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" thickBot="1" x14ac:dyDescent="0.35">
      <c r="A424" s="43"/>
      <c r="F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" thickBot="1" x14ac:dyDescent="0.35">
      <c r="A425" s="43"/>
      <c r="F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" thickBot="1" x14ac:dyDescent="0.35">
      <c r="A426" s="43"/>
      <c r="F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" thickBot="1" x14ac:dyDescent="0.35">
      <c r="A427" s="43"/>
      <c r="F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" thickBot="1" x14ac:dyDescent="0.35">
      <c r="A428" s="43"/>
      <c r="F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" thickBot="1" x14ac:dyDescent="0.35">
      <c r="A429" s="43"/>
      <c r="F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" thickBot="1" x14ac:dyDescent="0.35">
      <c r="A430" s="43"/>
      <c r="F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" thickBot="1" x14ac:dyDescent="0.35">
      <c r="A431" s="43"/>
      <c r="F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" thickBot="1" x14ac:dyDescent="0.35">
      <c r="A432" s="43"/>
      <c r="F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" thickBot="1" x14ac:dyDescent="0.35">
      <c r="A433" s="43"/>
      <c r="F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" thickBot="1" x14ac:dyDescent="0.35">
      <c r="A434" s="43"/>
      <c r="F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" thickBot="1" x14ac:dyDescent="0.35">
      <c r="A435" s="43"/>
      <c r="F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" thickBot="1" x14ac:dyDescent="0.35">
      <c r="A436" s="43"/>
      <c r="F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" thickBot="1" x14ac:dyDescent="0.35">
      <c r="A437" s="43"/>
      <c r="F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" thickBot="1" x14ac:dyDescent="0.35">
      <c r="A438" s="43"/>
      <c r="F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" thickBot="1" x14ac:dyDescent="0.35">
      <c r="A439" s="43"/>
      <c r="F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" thickBot="1" x14ac:dyDescent="0.35">
      <c r="A440" s="43"/>
      <c r="F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" thickBot="1" x14ac:dyDescent="0.35">
      <c r="A441" s="43"/>
      <c r="F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" thickBot="1" x14ac:dyDescent="0.35">
      <c r="A442" s="43"/>
      <c r="F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" thickBot="1" x14ac:dyDescent="0.35">
      <c r="A443" s="43"/>
      <c r="F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" thickBot="1" x14ac:dyDescent="0.35">
      <c r="A444" s="43"/>
      <c r="F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" thickBot="1" x14ac:dyDescent="0.35">
      <c r="A445" s="43"/>
      <c r="F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" thickBot="1" x14ac:dyDescent="0.35">
      <c r="A446" s="43"/>
      <c r="F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" thickBot="1" x14ac:dyDescent="0.35">
      <c r="A447" s="43"/>
      <c r="F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" thickBot="1" x14ac:dyDescent="0.35">
      <c r="A448" s="43"/>
      <c r="F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" thickBot="1" x14ac:dyDescent="0.35">
      <c r="A449" s="43"/>
      <c r="F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" thickBot="1" x14ac:dyDescent="0.35">
      <c r="A450" s="43"/>
      <c r="F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" thickBot="1" x14ac:dyDescent="0.35">
      <c r="A451" s="43"/>
      <c r="F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" thickBot="1" x14ac:dyDescent="0.35">
      <c r="A452" s="43"/>
      <c r="F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" thickBot="1" x14ac:dyDescent="0.35">
      <c r="A453" s="43"/>
      <c r="F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" thickBot="1" x14ac:dyDescent="0.35">
      <c r="A454" s="43"/>
      <c r="F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" thickBot="1" x14ac:dyDescent="0.35">
      <c r="A455" s="43"/>
      <c r="F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" thickBot="1" x14ac:dyDescent="0.35">
      <c r="A456" s="43"/>
      <c r="F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" thickBot="1" x14ac:dyDescent="0.35">
      <c r="A457" s="43"/>
      <c r="F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" thickBot="1" x14ac:dyDescent="0.35">
      <c r="A458" s="43"/>
      <c r="F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" thickBot="1" x14ac:dyDescent="0.35">
      <c r="A459" s="43"/>
      <c r="F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" thickBot="1" x14ac:dyDescent="0.35">
      <c r="A460" s="43"/>
      <c r="F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" thickBot="1" x14ac:dyDescent="0.35">
      <c r="A461" s="43"/>
      <c r="F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" thickBot="1" x14ac:dyDescent="0.35">
      <c r="A462" s="43"/>
      <c r="F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" thickBot="1" x14ac:dyDescent="0.35">
      <c r="A463" s="43"/>
      <c r="F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" thickBot="1" x14ac:dyDescent="0.35">
      <c r="A464" s="43"/>
      <c r="F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" thickBot="1" x14ac:dyDescent="0.35">
      <c r="A465" s="43"/>
      <c r="F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" thickBot="1" x14ac:dyDescent="0.35">
      <c r="A466" s="43"/>
      <c r="F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" thickBot="1" x14ac:dyDescent="0.35">
      <c r="A467" s="43"/>
      <c r="F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" thickBot="1" x14ac:dyDescent="0.35">
      <c r="A468" s="43"/>
      <c r="F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" thickBot="1" x14ac:dyDescent="0.35">
      <c r="A469" s="43"/>
      <c r="F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" thickBot="1" x14ac:dyDescent="0.35">
      <c r="A470" s="43"/>
      <c r="F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" thickBot="1" x14ac:dyDescent="0.35">
      <c r="A471" s="43"/>
      <c r="F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" thickBot="1" x14ac:dyDescent="0.35">
      <c r="A472" s="43"/>
      <c r="F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" thickBot="1" x14ac:dyDescent="0.35">
      <c r="A473" s="43"/>
      <c r="F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" thickBot="1" x14ac:dyDescent="0.35">
      <c r="A474" s="43"/>
      <c r="F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" thickBot="1" x14ac:dyDescent="0.35">
      <c r="A475" s="43"/>
      <c r="F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" thickBot="1" x14ac:dyDescent="0.35">
      <c r="A476" s="43"/>
      <c r="F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" thickBot="1" x14ac:dyDescent="0.35">
      <c r="A477" s="43"/>
      <c r="F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" thickBot="1" x14ac:dyDescent="0.35">
      <c r="A478" s="43"/>
      <c r="F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" thickBot="1" x14ac:dyDescent="0.35">
      <c r="A479" s="43"/>
      <c r="F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" thickBot="1" x14ac:dyDescent="0.35">
      <c r="A480" s="43"/>
      <c r="F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" thickBot="1" x14ac:dyDescent="0.35">
      <c r="A481" s="43"/>
      <c r="F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" thickBot="1" x14ac:dyDescent="0.35">
      <c r="A482" s="43"/>
      <c r="F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" thickBot="1" x14ac:dyDescent="0.35">
      <c r="A483" s="43"/>
      <c r="F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" thickBot="1" x14ac:dyDescent="0.35">
      <c r="A484" s="43"/>
      <c r="F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" thickBot="1" x14ac:dyDescent="0.35">
      <c r="A485" s="43"/>
      <c r="F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" thickBot="1" x14ac:dyDescent="0.35">
      <c r="A486" s="43"/>
      <c r="F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" thickBot="1" x14ac:dyDescent="0.35">
      <c r="A487" s="43"/>
      <c r="F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" thickBot="1" x14ac:dyDescent="0.35">
      <c r="A488" s="43"/>
      <c r="F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" thickBot="1" x14ac:dyDescent="0.35">
      <c r="A489" s="43"/>
      <c r="F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" thickBot="1" x14ac:dyDescent="0.35">
      <c r="A490" s="43"/>
      <c r="F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" thickBot="1" x14ac:dyDescent="0.35">
      <c r="A491" s="43"/>
      <c r="F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" thickBot="1" x14ac:dyDescent="0.35">
      <c r="A492" s="43"/>
      <c r="F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" thickBot="1" x14ac:dyDescent="0.35">
      <c r="A493" s="43"/>
      <c r="F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" thickBot="1" x14ac:dyDescent="0.35">
      <c r="A494" s="43"/>
      <c r="F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" thickBot="1" x14ac:dyDescent="0.35">
      <c r="A495" s="43"/>
      <c r="F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" thickBot="1" x14ac:dyDescent="0.35">
      <c r="A496" s="43"/>
      <c r="F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" thickBot="1" x14ac:dyDescent="0.35">
      <c r="A497" s="43"/>
      <c r="F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" thickBot="1" x14ac:dyDescent="0.35">
      <c r="A498" s="43"/>
      <c r="F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" thickBot="1" x14ac:dyDescent="0.35">
      <c r="A499" s="43"/>
      <c r="F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" thickBot="1" x14ac:dyDescent="0.35">
      <c r="A500" s="43"/>
      <c r="F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" thickBot="1" x14ac:dyDescent="0.35">
      <c r="A501" s="43"/>
      <c r="F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" thickBot="1" x14ac:dyDescent="0.35">
      <c r="A502" s="43"/>
      <c r="F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" thickBot="1" x14ac:dyDescent="0.35">
      <c r="A503" s="43"/>
      <c r="F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" thickBot="1" x14ac:dyDescent="0.35">
      <c r="A504" s="43"/>
      <c r="F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" thickBot="1" x14ac:dyDescent="0.35">
      <c r="A505" s="43"/>
      <c r="F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" thickBot="1" x14ac:dyDescent="0.35">
      <c r="A506" s="43"/>
      <c r="F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" thickBot="1" x14ac:dyDescent="0.35">
      <c r="A507" s="43"/>
      <c r="F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" thickBot="1" x14ac:dyDescent="0.35">
      <c r="A508" s="43"/>
      <c r="F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" thickBot="1" x14ac:dyDescent="0.35">
      <c r="A509" s="43"/>
      <c r="F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" thickBot="1" x14ac:dyDescent="0.35">
      <c r="A510" s="43"/>
      <c r="F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" thickBot="1" x14ac:dyDescent="0.35">
      <c r="A511" s="43"/>
      <c r="F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" thickBot="1" x14ac:dyDescent="0.35">
      <c r="A512" s="43"/>
      <c r="F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" thickBot="1" x14ac:dyDescent="0.35">
      <c r="A513" s="43"/>
      <c r="F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" thickBot="1" x14ac:dyDescent="0.35">
      <c r="A514" s="43"/>
      <c r="F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" thickBot="1" x14ac:dyDescent="0.35">
      <c r="A515" s="43"/>
      <c r="F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" thickBot="1" x14ac:dyDescent="0.35">
      <c r="A516" s="43"/>
      <c r="F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" thickBot="1" x14ac:dyDescent="0.35">
      <c r="A517" s="43"/>
      <c r="F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" thickBot="1" x14ac:dyDescent="0.35">
      <c r="A518" s="43"/>
      <c r="F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" thickBot="1" x14ac:dyDescent="0.35">
      <c r="A519" s="43"/>
      <c r="F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" thickBot="1" x14ac:dyDescent="0.35">
      <c r="A520" s="43"/>
      <c r="F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" thickBot="1" x14ac:dyDescent="0.35">
      <c r="A521" s="43"/>
      <c r="F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" thickBot="1" x14ac:dyDescent="0.35">
      <c r="A522" s="43"/>
      <c r="F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" thickBot="1" x14ac:dyDescent="0.35">
      <c r="A523" s="43"/>
      <c r="F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" thickBot="1" x14ac:dyDescent="0.35">
      <c r="A524" s="43"/>
      <c r="F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" thickBot="1" x14ac:dyDescent="0.35">
      <c r="A525" s="43"/>
      <c r="F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" thickBot="1" x14ac:dyDescent="0.35">
      <c r="A526" s="43"/>
      <c r="F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" thickBot="1" x14ac:dyDescent="0.35">
      <c r="A527" s="43"/>
      <c r="F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" thickBot="1" x14ac:dyDescent="0.35">
      <c r="A528" s="43"/>
      <c r="F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" thickBot="1" x14ac:dyDescent="0.35">
      <c r="A529" s="43"/>
      <c r="F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" thickBot="1" x14ac:dyDescent="0.35">
      <c r="A530" s="43"/>
      <c r="F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" thickBot="1" x14ac:dyDescent="0.35">
      <c r="A531" s="43"/>
      <c r="F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" thickBot="1" x14ac:dyDescent="0.35">
      <c r="A532" s="43"/>
      <c r="F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" thickBot="1" x14ac:dyDescent="0.35">
      <c r="A533" s="43"/>
      <c r="F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" thickBot="1" x14ac:dyDescent="0.35">
      <c r="A534" s="43"/>
      <c r="F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" thickBot="1" x14ac:dyDescent="0.35">
      <c r="A535" s="43"/>
      <c r="F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" thickBot="1" x14ac:dyDescent="0.35">
      <c r="A536" s="43"/>
      <c r="F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" thickBot="1" x14ac:dyDescent="0.35">
      <c r="A537" s="43"/>
      <c r="F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" thickBot="1" x14ac:dyDescent="0.35">
      <c r="A538" s="43"/>
      <c r="F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" thickBot="1" x14ac:dyDescent="0.35">
      <c r="A539" s="43"/>
      <c r="F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" thickBot="1" x14ac:dyDescent="0.35">
      <c r="A540" s="43"/>
      <c r="F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" thickBot="1" x14ac:dyDescent="0.35">
      <c r="A541" s="43"/>
      <c r="F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" thickBot="1" x14ac:dyDescent="0.35">
      <c r="A542" s="43"/>
      <c r="F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" thickBot="1" x14ac:dyDescent="0.35">
      <c r="A543" s="43"/>
      <c r="F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" thickBot="1" x14ac:dyDescent="0.35">
      <c r="A544" s="43"/>
      <c r="F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" thickBot="1" x14ac:dyDescent="0.35">
      <c r="A545" s="43"/>
      <c r="F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" thickBot="1" x14ac:dyDescent="0.35">
      <c r="A546" s="43"/>
      <c r="F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" thickBot="1" x14ac:dyDescent="0.35">
      <c r="A547" s="43"/>
      <c r="F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" thickBot="1" x14ac:dyDescent="0.35">
      <c r="A548" s="43"/>
      <c r="F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" thickBot="1" x14ac:dyDescent="0.35">
      <c r="A549" s="43"/>
      <c r="F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" thickBot="1" x14ac:dyDescent="0.35">
      <c r="A550" s="43"/>
      <c r="F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" thickBot="1" x14ac:dyDescent="0.35">
      <c r="A551" s="43"/>
      <c r="F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" thickBot="1" x14ac:dyDescent="0.35">
      <c r="A552" s="43"/>
      <c r="F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" thickBot="1" x14ac:dyDescent="0.35">
      <c r="A553" s="43"/>
      <c r="F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" thickBot="1" x14ac:dyDescent="0.35">
      <c r="A554" s="43"/>
      <c r="F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" thickBot="1" x14ac:dyDescent="0.35">
      <c r="A555" s="43"/>
      <c r="F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" thickBot="1" x14ac:dyDescent="0.35">
      <c r="A556" s="43"/>
      <c r="F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" thickBot="1" x14ac:dyDescent="0.35">
      <c r="A557" s="43"/>
      <c r="F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" thickBot="1" x14ac:dyDescent="0.35">
      <c r="A558" s="43"/>
      <c r="F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" thickBot="1" x14ac:dyDescent="0.35">
      <c r="A559" s="43"/>
      <c r="F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" thickBot="1" x14ac:dyDescent="0.35">
      <c r="A560" s="43"/>
      <c r="F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" thickBot="1" x14ac:dyDescent="0.35">
      <c r="A561" s="43"/>
      <c r="F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" thickBot="1" x14ac:dyDescent="0.35">
      <c r="A562" s="43"/>
      <c r="F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" thickBot="1" x14ac:dyDescent="0.35">
      <c r="A563" s="43"/>
      <c r="F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" thickBot="1" x14ac:dyDescent="0.35">
      <c r="A564" s="43"/>
      <c r="F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" thickBot="1" x14ac:dyDescent="0.35">
      <c r="A565" s="43"/>
      <c r="F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" thickBot="1" x14ac:dyDescent="0.35">
      <c r="A566" s="43"/>
      <c r="F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" thickBot="1" x14ac:dyDescent="0.35">
      <c r="A567" s="43"/>
      <c r="F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" thickBot="1" x14ac:dyDescent="0.35">
      <c r="A568" s="43"/>
      <c r="F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" thickBot="1" x14ac:dyDescent="0.35">
      <c r="A569" s="43"/>
      <c r="F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" thickBot="1" x14ac:dyDescent="0.35">
      <c r="A570" s="43"/>
      <c r="F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" thickBot="1" x14ac:dyDescent="0.35">
      <c r="A571" s="43"/>
      <c r="F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" thickBot="1" x14ac:dyDescent="0.35">
      <c r="A572" s="43"/>
      <c r="F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" thickBot="1" x14ac:dyDescent="0.35">
      <c r="A573" s="43"/>
      <c r="F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" thickBot="1" x14ac:dyDescent="0.35">
      <c r="A574" s="43"/>
      <c r="F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" thickBot="1" x14ac:dyDescent="0.35">
      <c r="A575" s="43"/>
      <c r="F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" thickBot="1" x14ac:dyDescent="0.35">
      <c r="A576" s="43"/>
      <c r="F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" thickBot="1" x14ac:dyDescent="0.35">
      <c r="A577" s="43"/>
      <c r="F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" thickBot="1" x14ac:dyDescent="0.35">
      <c r="A578" s="43"/>
      <c r="F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" thickBot="1" x14ac:dyDescent="0.35">
      <c r="A579" s="43"/>
      <c r="F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" thickBot="1" x14ac:dyDescent="0.35">
      <c r="A580" s="43"/>
      <c r="F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" thickBot="1" x14ac:dyDescent="0.35">
      <c r="A581" s="43"/>
      <c r="F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" thickBot="1" x14ac:dyDescent="0.35">
      <c r="A582" s="43"/>
      <c r="F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" thickBot="1" x14ac:dyDescent="0.35">
      <c r="A583" s="43"/>
      <c r="F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" thickBot="1" x14ac:dyDescent="0.35">
      <c r="A584" s="43"/>
      <c r="F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" thickBot="1" x14ac:dyDescent="0.35">
      <c r="A585" s="43"/>
      <c r="F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" thickBot="1" x14ac:dyDescent="0.35">
      <c r="A586" s="43"/>
      <c r="F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" thickBot="1" x14ac:dyDescent="0.35">
      <c r="A587" s="43"/>
      <c r="F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" thickBot="1" x14ac:dyDescent="0.35">
      <c r="A588" s="43"/>
      <c r="F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" thickBot="1" x14ac:dyDescent="0.35">
      <c r="A589" s="43"/>
      <c r="F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" thickBot="1" x14ac:dyDescent="0.35">
      <c r="A590" s="43"/>
      <c r="F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" thickBot="1" x14ac:dyDescent="0.35">
      <c r="A591" s="43"/>
      <c r="F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" thickBot="1" x14ac:dyDescent="0.35">
      <c r="A592" s="43"/>
      <c r="F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" thickBot="1" x14ac:dyDescent="0.35">
      <c r="A593" s="43"/>
      <c r="F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" thickBot="1" x14ac:dyDescent="0.35">
      <c r="A594" s="43"/>
      <c r="F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" thickBot="1" x14ac:dyDescent="0.35">
      <c r="A595" s="43"/>
      <c r="F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" thickBot="1" x14ac:dyDescent="0.35">
      <c r="A596" s="43"/>
      <c r="F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" thickBot="1" x14ac:dyDescent="0.35">
      <c r="A597" s="43"/>
      <c r="F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" thickBot="1" x14ac:dyDescent="0.35">
      <c r="A598" s="43"/>
      <c r="F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" thickBot="1" x14ac:dyDescent="0.35">
      <c r="A599" s="43"/>
      <c r="F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" thickBot="1" x14ac:dyDescent="0.35">
      <c r="A600" s="43"/>
      <c r="F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" thickBot="1" x14ac:dyDescent="0.35">
      <c r="A601" s="43"/>
      <c r="F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" thickBot="1" x14ac:dyDescent="0.35">
      <c r="A602" s="43"/>
      <c r="F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" thickBot="1" x14ac:dyDescent="0.35">
      <c r="A603" s="43"/>
      <c r="F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" thickBot="1" x14ac:dyDescent="0.35">
      <c r="A604" s="43"/>
      <c r="F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" thickBot="1" x14ac:dyDescent="0.35">
      <c r="A605" s="43"/>
      <c r="F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" thickBot="1" x14ac:dyDescent="0.35">
      <c r="A606" s="43"/>
      <c r="F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" thickBot="1" x14ac:dyDescent="0.35">
      <c r="A607" s="43"/>
      <c r="F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" thickBot="1" x14ac:dyDescent="0.35">
      <c r="A608" s="43"/>
      <c r="F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" thickBot="1" x14ac:dyDescent="0.35">
      <c r="A609" s="43"/>
      <c r="F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" thickBot="1" x14ac:dyDescent="0.35">
      <c r="A610" s="43"/>
      <c r="F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" thickBot="1" x14ac:dyDescent="0.35">
      <c r="A611" s="43"/>
      <c r="F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" thickBot="1" x14ac:dyDescent="0.35">
      <c r="A612" s="43"/>
      <c r="F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" thickBot="1" x14ac:dyDescent="0.35">
      <c r="A613" s="43"/>
      <c r="F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" thickBot="1" x14ac:dyDescent="0.35">
      <c r="A614" s="43"/>
      <c r="F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" thickBot="1" x14ac:dyDescent="0.35">
      <c r="A615" s="43"/>
      <c r="F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" thickBot="1" x14ac:dyDescent="0.35">
      <c r="A616" s="43"/>
      <c r="F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" thickBot="1" x14ac:dyDescent="0.35">
      <c r="A617" s="43"/>
      <c r="F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" thickBot="1" x14ac:dyDescent="0.35">
      <c r="A618" s="43"/>
      <c r="F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" thickBot="1" x14ac:dyDescent="0.35">
      <c r="A619" s="43"/>
      <c r="F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" thickBot="1" x14ac:dyDescent="0.35">
      <c r="A620" s="43"/>
      <c r="F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" thickBot="1" x14ac:dyDescent="0.35">
      <c r="A621" s="43"/>
      <c r="F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" thickBot="1" x14ac:dyDescent="0.35">
      <c r="A622" s="43"/>
      <c r="F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" thickBot="1" x14ac:dyDescent="0.35">
      <c r="A623" s="43"/>
      <c r="F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" thickBot="1" x14ac:dyDescent="0.35">
      <c r="A624" s="43"/>
      <c r="F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" thickBot="1" x14ac:dyDescent="0.35">
      <c r="A625" s="43"/>
      <c r="F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" thickBot="1" x14ac:dyDescent="0.35">
      <c r="A626" s="43"/>
      <c r="F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" thickBot="1" x14ac:dyDescent="0.35">
      <c r="A627" s="43"/>
      <c r="F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" thickBot="1" x14ac:dyDescent="0.35">
      <c r="A628" s="43"/>
      <c r="F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" thickBot="1" x14ac:dyDescent="0.35">
      <c r="A629" s="43"/>
      <c r="F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" thickBot="1" x14ac:dyDescent="0.35">
      <c r="A630" s="43"/>
      <c r="F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" thickBot="1" x14ac:dyDescent="0.35">
      <c r="A631" s="43"/>
      <c r="F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" thickBot="1" x14ac:dyDescent="0.35">
      <c r="A632" s="43"/>
      <c r="F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" thickBot="1" x14ac:dyDescent="0.35">
      <c r="A633" s="43"/>
      <c r="F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" thickBot="1" x14ac:dyDescent="0.35">
      <c r="A634" s="43"/>
      <c r="F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" thickBot="1" x14ac:dyDescent="0.35">
      <c r="A635" s="43"/>
      <c r="F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" thickBot="1" x14ac:dyDescent="0.35">
      <c r="A636" s="43"/>
      <c r="F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" thickBot="1" x14ac:dyDescent="0.35">
      <c r="A637" s="43"/>
      <c r="F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" thickBot="1" x14ac:dyDescent="0.35">
      <c r="A638" s="43"/>
      <c r="F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" thickBot="1" x14ac:dyDescent="0.35">
      <c r="A639" s="43"/>
      <c r="F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" thickBot="1" x14ac:dyDescent="0.35">
      <c r="A640" s="43"/>
      <c r="F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" thickBot="1" x14ac:dyDescent="0.35">
      <c r="A641" s="43"/>
      <c r="F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" thickBot="1" x14ac:dyDescent="0.35">
      <c r="A642" s="43"/>
      <c r="F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" thickBot="1" x14ac:dyDescent="0.35">
      <c r="A643" s="43"/>
      <c r="F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" thickBot="1" x14ac:dyDescent="0.35">
      <c r="A644" s="43"/>
      <c r="F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" thickBot="1" x14ac:dyDescent="0.35">
      <c r="A645" s="43"/>
      <c r="F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" thickBot="1" x14ac:dyDescent="0.35">
      <c r="A646" s="43"/>
      <c r="F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" thickBot="1" x14ac:dyDescent="0.35">
      <c r="A647" s="43"/>
      <c r="F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" thickBot="1" x14ac:dyDescent="0.35">
      <c r="A648" s="43"/>
      <c r="F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" thickBot="1" x14ac:dyDescent="0.35">
      <c r="A649" s="43"/>
      <c r="F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" thickBot="1" x14ac:dyDescent="0.35">
      <c r="A650" s="43"/>
      <c r="F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" thickBot="1" x14ac:dyDescent="0.35">
      <c r="A651" s="43"/>
      <c r="F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" thickBot="1" x14ac:dyDescent="0.35">
      <c r="A652" s="43"/>
      <c r="F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" thickBot="1" x14ac:dyDescent="0.35">
      <c r="A653" s="43"/>
      <c r="F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" thickBot="1" x14ac:dyDescent="0.35">
      <c r="A654" s="43"/>
      <c r="F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" thickBot="1" x14ac:dyDescent="0.35">
      <c r="A655" s="43"/>
      <c r="F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" thickBot="1" x14ac:dyDescent="0.35">
      <c r="A656" s="43"/>
      <c r="F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" thickBot="1" x14ac:dyDescent="0.35">
      <c r="A657" s="43"/>
      <c r="F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" thickBot="1" x14ac:dyDescent="0.35">
      <c r="A658" s="43"/>
      <c r="F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" thickBot="1" x14ac:dyDescent="0.35">
      <c r="A659" s="43"/>
      <c r="F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" thickBot="1" x14ac:dyDescent="0.35">
      <c r="A660" s="43"/>
      <c r="F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" thickBot="1" x14ac:dyDescent="0.35">
      <c r="A661" s="43"/>
      <c r="F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" thickBot="1" x14ac:dyDescent="0.35">
      <c r="A662" s="43"/>
      <c r="F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" thickBot="1" x14ac:dyDescent="0.35">
      <c r="A663" s="43"/>
      <c r="F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" thickBot="1" x14ac:dyDescent="0.35">
      <c r="A664" s="43"/>
      <c r="F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" thickBot="1" x14ac:dyDescent="0.35">
      <c r="A665" s="43"/>
      <c r="F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" thickBot="1" x14ac:dyDescent="0.35">
      <c r="A666" s="43"/>
      <c r="F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" thickBot="1" x14ac:dyDescent="0.35">
      <c r="A667" s="43"/>
      <c r="F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" thickBot="1" x14ac:dyDescent="0.35">
      <c r="A668" s="43"/>
      <c r="F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" thickBot="1" x14ac:dyDescent="0.35">
      <c r="A669" s="43"/>
      <c r="F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" thickBot="1" x14ac:dyDescent="0.35">
      <c r="A670" s="43"/>
      <c r="F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" thickBot="1" x14ac:dyDescent="0.35">
      <c r="A671" s="43"/>
      <c r="F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" thickBot="1" x14ac:dyDescent="0.35">
      <c r="A672" s="43"/>
      <c r="F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" thickBot="1" x14ac:dyDescent="0.35">
      <c r="A673" s="43"/>
      <c r="F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" thickBot="1" x14ac:dyDescent="0.35">
      <c r="A674" s="43"/>
      <c r="F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" thickBot="1" x14ac:dyDescent="0.35">
      <c r="A675" s="43"/>
      <c r="F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" thickBot="1" x14ac:dyDescent="0.35">
      <c r="A676" s="43"/>
      <c r="F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" thickBot="1" x14ac:dyDescent="0.35">
      <c r="A677" s="43"/>
      <c r="F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" thickBot="1" x14ac:dyDescent="0.35">
      <c r="A678" s="43"/>
      <c r="F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" thickBot="1" x14ac:dyDescent="0.35">
      <c r="A679" s="43"/>
      <c r="F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" thickBot="1" x14ac:dyDescent="0.35">
      <c r="A680" s="43"/>
      <c r="F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" thickBot="1" x14ac:dyDescent="0.35">
      <c r="A681" s="43"/>
      <c r="F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" thickBot="1" x14ac:dyDescent="0.35">
      <c r="A682" s="43"/>
      <c r="F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" thickBot="1" x14ac:dyDescent="0.35">
      <c r="A683" s="43"/>
      <c r="F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" thickBot="1" x14ac:dyDescent="0.35">
      <c r="A684" s="43"/>
      <c r="F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" thickBot="1" x14ac:dyDescent="0.35">
      <c r="A685" s="43"/>
      <c r="F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" thickBot="1" x14ac:dyDescent="0.35">
      <c r="A686" s="43"/>
      <c r="F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" thickBot="1" x14ac:dyDescent="0.35">
      <c r="A687" s="43"/>
      <c r="F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" thickBot="1" x14ac:dyDescent="0.35">
      <c r="A688" s="43"/>
      <c r="F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" thickBot="1" x14ac:dyDescent="0.35">
      <c r="A689" s="43"/>
      <c r="F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" thickBot="1" x14ac:dyDescent="0.35">
      <c r="A690" s="43"/>
      <c r="F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" thickBot="1" x14ac:dyDescent="0.35">
      <c r="A691" s="43"/>
      <c r="F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" thickBot="1" x14ac:dyDescent="0.35">
      <c r="A692" s="43"/>
      <c r="F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" thickBot="1" x14ac:dyDescent="0.35">
      <c r="A693" s="43"/>
      <c r="F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" thickBot="1" x14ac:dyDescent="0.35">
      <c r="A694" s="43"/>
      <c r="F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" thickBot="1" x14ac:dyDescent="0.35">
      <c r="A695" s="43"/>
      <c r="F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" thickBot="1" x14ac:dyDescent="0.35">
      <c r="A696" s="43"/>
      <c r="F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" thickBot="1" x14ac:dyDescent="0.35">
      <c r="A697" s="43"/>
      <c r="F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" thickBot="1" x14ac:dyDescent="0.35">
      <c r="A698" s="43"/>
      <c r="F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" thickBot="1" x14ac:dyDescent="0.35">
      <c r="A699" s="43"/>
      <c r="F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" thickBot="1" x14ac:dyDescent="0.35">
      <c r="A700" s="43"/>
      <c r="F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" thickBot="1" x14ac:dyDescent="0.35">
      <c r="A701" s="43"/>
      <c r="F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" thickBot="1" x14ac:dyDescent="0.35">
      <c r="A702" s="43"/>
      <c r="F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" thickBot="1" x14ac:dyDescent="0.35">
      <c r="A703" s="43"/>
      <c r="F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" thickBot="1" x14ac:dyDescent="0.35">
      <c r="A704" s="43"/>
      <c r="F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" thickBot="1" x14ac:dyDescent="0.35">
      <c r="A705" s="43"/>
      <c r="F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" thickBot="1" x14ac:dyDescent="0.35">
      <c r="A706" s="43"/>
      <c r="F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" thickBot="1" x14ac:dyDescent="0.35">
      <c r="A707" s="43"/>
      <c r="F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" thickBot="1" x14ac:dyDescent="0.35">
      <c r="A708" s="43"/>
      <c r="F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" thickBot="1" x14ac:dyDescent="0.35">
      <c r="A709" s="43"/>
      <c r="F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" thickBot="1" x14ac:dyDescent="0.35">
      <c r="A710" s="43"/>
      <c r="F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" thickBot="1" x14ac:dyDescent="0.35">
      <c r="A711" s="43"/>
      <c r="F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" thickBot="1" x14ac:dyDescent="0.35">
      <c r="A712" s="43"/>
      <c r="F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" thickBot="1" x14ac:dyDescent="0.35">
      <c r="A713" s="43"/>
      <c r="F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" thickBot="1" x14ac:dyDescent="0.35">
      <c r="A714" s="43"/>
      <c r="F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" thickBot="1" x14ac:dyDescent="0.35">
      <c r="A715" s="43"/>
      <c r="F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" thickBot="1" x14ac:dyDescent="0.35">
      <c r="A716" s="43"/>
      <c r="F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" thickBot="1" x14ac:dyDescent="0.35">
      <c r="A717" s="43"/>
      <c r="F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" thickBot="1" x14ac:dyDescent="0.35">
      <c r="A718" s="43"/>
      <c r="F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" thickBot="1" x14ac:dyDescent="0.35">
      <c r="A719" s="43"/>
      <c r="F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" thickBot="1" x14ac:dyDescent="0.35">
      <c r="A720" s="43"/>
      <c r="F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" thickBot="1" x14ac:dyDescent="0.35">
      <c r="A721" s="43"/>
      <c r="F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" thickBot="1" x14ac:dyDescent="0.35">
      <c r="A722" s="43"/>
      <c r="F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" thickBot="1" x14ac:dyDescent="0.35">
      <c r="A723" s="43"/>
      <c r="F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" thickBot="1" x14ac:dyDescent="0.35">
      <c r="A724" s="43"/>
      <c r="F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" thickBot="1" x14ac:dyDescent="0.35">
      <c r="A725" s="43"/>
      <c r="F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" thickBot="1" x14ac:dyDescent="0.35">
      <c r="A726" s="43"/>
      <c r="F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" thickBot="1" x14ac:dyDescent="0.35">
      <c r="A727" s="43"/>
      <c r="F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" thickBot="1" x14ac:dyDescent="0.35">
      <c r="A728" s="43"/>
      <c r="F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" thickBot="1" x14ac:dyDescent="0.35">
      <c r="A729" s="43"/>
      <c r="F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" thickBot="1" x14ac:dyDescent="0.35">
      <c r="A730" s="43"/>
      <c r="F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" thickBot="1" x14ac:dyDescent="0.35">
      <c r="A731" s="43"/>
      <c r="F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" thickBot="1" x14ac:dyDescent="0.35">
      <c r="A732" s="43"/>
      <c r="F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" thickBot="1" x14ac:dyDescent="0.35">
      <c r="A733" s="43"/>
      <c r="F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" thickBot="1" x14ac:dyDescent="0.35">
      <c r="A734" s="43"/>
      <c r="F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" thickBot="1" x14ac:dyDescent="0.35">
      <c r="A735" s="43"/>
      <c r="F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" thickBot="1" x14ac:dyDescent="0.35">
      <c r="A736" s="43"/>
      <c r="F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" thickBot="1" x14ac:dyDescent="0.35">
      <c r="A737" s="43"/>
      <c r="F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" thickBot="1" x14ac:dyDescent="0.35">
      <c r="A738" s="43"/>
      <c r="F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" thickBot="1" x14ac:dyDescent="0.35">
      <c r="A739" s="43"/>
      <c r="F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" thickBot="1" x14ac:dyDescent="0.35">
      <c r="A740" s="43"/>
      <c r="F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" thickBot="1" x14ac:dyDescent="0.35">
      <c r="A741" s="43"/>
      <c r="F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" thickBot="1" x14ac:dyDescent="0.35">
      <c r="A742" s="43"/>
      <c r="F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" thickBot="1" x14ac:dyDescent="0.35">
      <c r="A743" s="43"/>
      <c r="F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" thickBot="1" x14ac:dyDescent="0.35">
      <c r="A744" s="43"/>
      <c r="F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" thickBot="1" x14ac:dyDescent="0.35">
      <c r="A745" s="43"/>
      <c r="F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" thickBot="1" x14ac:dyDescent="0.35">
      <c r="A746" s="43"/>
      <c r="F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" thickBot="1" x14ac:dyDescent="0.35">
      <c r="A747" s="43"/>
      <c r="F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" thickBot="1" x14ac:dyDescent="0.35">
      <c r="A748" s="43"/>
      <c r="F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" thickBot="1" x14ac:dyDescent="0.35">
      <c r="A749" s="43"/>
      <c r="F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" thickBot="1" x14ac:dyDescent="0.35">
      <c r="A750" s="43"/>
      <c r="F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" thickBot="1" x14ac:dyDescent="0.35">
      <c r="A751" s="43"/>
      <c r="F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" thickBot="1" x14ac:dyDescent="0.35">
      <c r="A752" s="43"/>
      <c r="F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" thickBot="1" x14ac:dyDescent="0.35">
      <c r="A753" s="43"/>
      <c r="F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" thickBot="1" x14ac:dyDescent="0.35">
      <c r="A754" s="43"/>
      <c r="F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" thickBot="1" x14ac:dyDescent="0.35">
      <c r="A755" s="43"/>
      <c r="F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" thickBot="1" x14ac:dyDescent="0.35">
      <c r="A756" s="43"/>
      <c r="F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" thickBot="1" x14ac:dyDescent="0.35">
      <c r="A757" s="43"/>
      <c r="F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" thickBot="1" x14ac:dyDescent="0.35">
      <c r="A758" s="43"/>
      <c r="F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" thickBot="1" x14ac:dyDescent="0.35">
      <c r="A759" s="43"/>
      <c r="F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" thickBot="1" x14ac:dyDescent="0.35">
      <c r="A760" s="43"/>
      <c r="F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" thickBot="1" x14ac:dyDescent="0.35">
      <c r="A761" s="43"/>
      <c r="F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" thickBot="1" x14ac:dyDescent="0.35">
      <c r="A762" s="43"/>
      <c r="F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" thickBot="1" x14ac:dyDescent="0.35">
      <c r="A763" s="43"/>
      <c r="F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" thickBot="1" x14ac:dyDescent="0.35">
      <c r="A764" s="43"/>
      <c r="F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" thickBot="1" x14ac:dyDescent="0.35">
      <c r="A765" s="43"/>
      <c r="F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" thickBot="1" x14ac:dyDescent="0.35">
      <c r="A766" s="43"/>
      <c r="F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" thickBot="1" x14ac:dyDescent="0.35">
      <c r="A767" s="43"/>
      <c r="F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" thickBot="1" x14ac:dyDescent="0.35">
      <c r="A768" s="43"/>
      <c r="F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" thickBot="1" x14ac:dyDescent="0.35">
      <c r="A769" s="43"/>
      <c r="F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" thickBot="1" x14ac:dyDescent="0.35">
      <c r="A770" s="43"/>
      <c r="F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" thickBot="1" x14ac:dyDescent="0.35">
      <c r="A771" s="43"/>
      <c r="F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" thickBot="1" x14ac:dyDescent="0.35">
      <c r="A772" s="43"/>
      <c r="F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" thickBot="1" x14ac:dyDescent="0.35">
      <c r="A773" s="43"/>
      <c r="F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" thickBot="1" x14ac:dyDescent="0.35">
      <c r="A774" s="43"/>
      <c r="F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" thickBot="1" x14ac:dyDescent="0.35">
      <c r="A775" s="43"/>
      <c r="F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" thickBot="1" x14ac:dyDescent="0.35">
      <c r="A776" s="43"/>
      <c r="F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" thickBot="1" x14ac:dyDescent="0.35">
      <c r="A777" s="43"/>
      <c r="F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" thickBot="1" x14ac:dyDescent="0.35">
      <c r="A778" s="43"/>
      <c r="F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" thickBot="1" x14ac:dyDescent="0.35">
      <c r="A779" s="43"/>
      <c r="F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" thickBot="1" x14ac:dyDescent="0.35">
      <c r="A780" s="43"/>
      <c r="F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" thickBot="1" x14ac:dyDescent="0.35">
      <c r="A781" s="43"/>
      <c r="F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" thickBot="1" x14ac:dyDescent="0.35">
      <c r="A782" s="43"/>
      <c r="F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" thickBot="1" x14ac:dyDescent="0.35">
      <c r="A783" s="43"/>
      <c r="F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" thickBot="1" x14ac:dyDescent="0.35">
      <c r="A784" s="43"/>
      <c r="F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" thickBot="1" x14ac:dyDescent="0.35">
      <c r="A785" s="43"/>
      <c r="F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" thickBot="1" x14ac:dyDescent="0.35">
      <c r="A786" s="43"/>
      <c r="F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" thickBot="1" x14ac:dyDescent="0.35">
      <c r="A787" s="43"/>
      <c r="F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" thickBot="1" x14ac:dyDescent="0.35">
      <c r="A788" s="43"/>
      <c r="F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" thickBot="1" x14ac:dyDescent="0.35">
      <c r="A789" s="43"/>
      <c r="F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" thickBot="1" x14ac:dyDescent="0.35">
      <c r="A790" s="43"/>
      <c r="F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" thickBot="1" x14ac:dyDescent="0.35">
      <c r="A791" s="43"/>
      <c r="F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" thickBot="1" x14ac:dyDescent="0.35">
      <c r="A792" s="43"/>
      <c r="F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" thickBot="1" x14ac:dyDescent="0.35">
      <c r="A793" s="43"/>
      <c r="F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" thickBot="1" x14ac:dyDescent="0.35">
      <c r="A794" s="43"/>
      <c r="F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" thickBot="1" x14ac:dyDescent="0.35">
      <c r="A795" s="43"/>
      <c r="F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" thickBot="1" x14ac:dyDescent="0.35">
      <c r="A796" s="43"/>
      <c r="F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" thickBot="1" x14ac:dyDescent="0.35">
      <c r="A797" s="43"/>
      <c r="F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" thickBot="1" x14ac:dyDescent="0.35">
      <c r="A798" s="43"/>
      <c r="F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" thickBot="1" x14ac:dyDescent="0.35">
      <c r="A799" s="43"/>
      <c r="F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" thickBot="1" x14ac:dyDescent="0.35">
      <c r="A800" s="43"/>
      <c r="F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" thickBot="1" x14ac:dyDescent="0.35">
      <c r="A801" s="43"/>
      <c r="F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" thickBot="1" x14ac:dyDescent="0.35">
      <c r="A802" s="43"/>
      <c r="F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" thickBot="1" x14ac:dyDescent="0.35">
      <c r="A803" s="43"/>
      <c r="F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" thickBot="1" x14ac:dyDescent="0.35">
      <c r="A804" s="43"/>
      <c r="F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" thickBot="1" x14ac:dyDescent="0.35">
      <c r="A805" s="43"/>
      <c r="F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" thickBot="1" x14ac:dyDescent="0.35">
      <c r="A806" s="43"/>
      <c r="F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" thickBot="1" x14ac:dyDescent="0.35">
      <c r="A807" s="43"/>
      <c r="F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" thickBot="1" x14ac:dyDescent="0.35">
      <c r="A808" s="43"/>
      <c r="F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" thickBot="1" x14ac:dyDescent="0.35">
      <c r="A809" s="43"/>
      <c r="F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" thickBot="1" x14ac:dyDescent="0.35">
      <c r="A810" s="43"/>
      <c r="F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" thickBot="1" x14ac:dyDescent="0.35">
      <c r="A811" s="43"/>
      <c r="F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" thickBot="1" x14ac:dyDescent="0.35">
      <c r="A812" s="43"/>
      <c r="F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" thickBot="1" x14ac:dyDescent="0.35">
      <c r="A813" s="43"/>
      <c r="F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" thickBot="1" x14ac:dyDescent="0.35">
      <c r="A814" s="43"/>
      <c r="F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" thickBot="1" x14ac:dyDescent="0.35">
      <c r="A815" s="43"/>
      <c r="F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" thickBot="1" x14ac:dyDescent="0.35">
      <c r="A816" s="43"/>
      <c r="F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" thickBot="1" x14ac:dyDescent="0.35">
      <c r="A817" s="43"/>
      <c r="F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" thickBot="1" x14ac:dyDescent="0.35">
      <c r="A818" s="43"/>
      <c r="F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" thickBot="1" x14ac:dyDescent="0.35">
      <c r="A819" s="43"/>
      <c r="F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" thickBot="1" x14ac:dyDescent="0.35">
      <c r="A820" s="43"/>
      <c r="F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" thickBot="1" x14ac:dyDescent="0.35">
      <c r="A821" s="43"/>
      <c r="F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" thickBot="1" x14ac:dyDescent="0.35">
      <c r="A822" s="43"/>
      <c r="F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" thickBot="1" x14ac:dyDescent="0.35">
      <c r="A823" s="43"/>
      <c r="F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" thickBot="1" x14ac:dyDescent="0.35">
      <c r="A824" s="43"/>
      <c r="F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" thickBot="1" x14ac:dyDescent="0.35">
      <c r="A825" s="43"/>
      <c r="F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" thickBot="1" x14ac:dyDescent="0.35">
      <c r="A826" s="43"/>
      <c r="F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" thickBot="1" x14ac:dyDescent="0.35">
      <c r="A827" s="43"/>
      <c r="F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" thickBot="1" x14ac:dyDescent="0.35">
      <c r="A828" s="43"/>
      <c r="F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" thickBot="1" x14ac:dyDescent="0.35">
      <c r="A829" s="43"/>
      <c r="F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" thickBot="1" x14ac:dyDescent="0.35">
      <c r="A830" s="43"/>
      <c r="F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" thickBot="1" x14ac:dyDescent="0.35">
      <c r="A831" s="43"/>
      <c r="F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" thickBot="1" x14ac:dyDescent="0.35">
      <c r="A832" s="43"/>
      <c r="F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" thickBot="1" x14ac:dyDescent="0.35">
      <c r="A833" s="43"/>
      <c r="F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" thickBot="1" x14ac:dyDescent="0.35">
      <c r="A834" s="43"/>
      <c r="F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" thickBot="1" x14ac:dyDescent="0.35">
      <c r="A835" s="43"/>
      <c r="F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" thickBot="1" x14ac:dyDescent="0.35">
      <c r="A836" s="43"/>
      <c r="F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" thickBot="1" x14ac:dyDescent="0.35">
      <c r="A837" s="43"/>
      <c r="F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" thickBot="1" x14ac:dyDescent="0.35">
      <c r="A838" s="43"/>
      <c r="F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" thickBot="1" x14ac:dyDescent="0.35">
      <c r="A839" s="43"/>
      <c r="F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" thickBot="1" x14ac:dyDescent="0.35">
      <c r="A840" s="43"/>
      <c r="F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" thickBot="1" x14ac:dyDescent="0.35">
      <c r="A841" s="43"/>
      <c r="F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" thickBot="1" x14ac:dyDescent="0.35">
      <c r="A842" s="43"/>
      <c r="F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" thickBot="1" x14ac:dyDescent="0.35">
      <c r="A843" s="43"/>
      <c r="F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" thickBot="1" x14ac:dyDescent="0.35">
      <c r="A844" s="43"/>
      <c r="F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" thickBot="1" x14ac:dyDescent="0.35">
      <c r="A845" s="43"/>
      <c r="F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" thickBot="1" x14ac:dyDescent="0.35">
      <c r="A846" s="43"/>
      <c r="F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" thickBot="1" x14ac:dyDescent="0.35">
      <c r="A847" s="43"/>
      <c r="F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" thickBot="1" x14ac:dyDescent="0.35">
      <c r="A848" s="43"/>
      <c r="F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" thickBot="1" x14ac:dyDescent="0.35">
      <c r="A849" s="43"/>
      <c r="F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" thickBot="1" x14ac:dyDescent="0.35">
      <c r="A850" s="43"/>
      <c r="F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" thickBot="1" x14ac:dyDescent="0.35">
      <c r="A851" s="43"/>
      <c r="F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" thickBot="1" x14ac:dyDescent="0.35">
      <c r="A852" s="43"/>
      <c r="F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" thickBot="1" x14ac:dyDescent="0.35">
      <c r="A853" s="43"/>
      <c r="F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" thickBot="1" x14ac:dyDescent="0.35">
      <c r="A854" s="43"/>
      <c r="F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" thickBot="1" x14ac:dyDescent="0.35">
      <c r="A855" s="43"/>
      <c r="F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" thickBot="1" x14ac:dyDescent="0.35">
      <c r="A856" s="43"/>
      <c r="F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" thickBot="1" x14ac:dyDescent="0.35">
      <c r="A857" s="43"/>
      <c r="F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" thickBot="1" x14ac:dyDescent="0.35">
      <c r="A858" s="43"/>
      <c r="F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" thickBot="1" x14ac:dyDescent="0.35">
      <c r="A859" s="43"/>
      <c r="F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" thickBot="1" x14ac:dyDescent="0.35">
      <c r="A860" s="43"/>
      <c r="F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" thickBot="1" x14ac:dyDescent="0.35">
      <c r="A861" s="43"/>
      <c r="F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" thickBot="1" x14ac:dyDescent="0.35">
      <c r="A862" s="43"/>
      <c r="F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" thickBot="1" x14ac:dyDescent="0.35">
      <c r="A863" s="43"/>
      <c r="F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" thickBot="1" x14ac:dyDescent="0.35">
      <c r="A864" s="43"/>
      <c r="F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" thickBot="1" x14ac:dyDescent="0.35">
      <c r="A865" s="43"/>
      <c r="F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" thickBot="1" x14ac:dyDescent="0.35">
      <c r="A866" s="43"/>
      <c r="F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" thickBot="1" x14ac:dyDescent="0.35">
      <c r="A867" s="43"/>
      <c r="F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" thickBot="1" x14ac:dyDescent="0.35">
      <c r="A868" s="43"/>
      <c r="F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" thickBot="1" x14ac:dyDescent="0.35">
      <c r="A869" s="43"/>
      <c r="F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" thickBot="1" x14ac:dyDescent="0.35">
      <c r="A870" s="43"/>
      <c r="F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" thickBot="1" x14ac:dyDescent="0.35">
      <c r="A871" s="43"/>
      <c r="F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" thickBot="1" x14ac:dyDescent="0.35">
      <c r="A872" s="43"/>
      <c r="F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" thickBot="1" x14ac:dyDescent="0.35">
      <c r="A873" s="43"/>
      <c r="F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" thickBot="1" x14ac:dyDescent="0.35">
      <c r="A874" s="43"/>
      <c r="F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" thickBot="1" x14ac:dyDescent="0.35">
      <c r="A875" s="43"/>
      <c r="F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" thickBot="1" x14ac:dyDescent="0.35">
      <c r="A876" s="43"/>
      <c r="F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" thickBot="1" x14ac:dyDescent="0.35">
      <c r="A877" s="43"/>
      <c r="F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" thickBot="1" x14ac:dyDescent="0.35">
      <c r="A878" s="43"/>
      <c r="F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" thickBot="1" x14ac:dyDescent="0.35">
      <c r="A879" s="43"/>
      <c r="F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" thickBot="1" x14ac:dyDescent="0.35">
      <c r="A880" s="43"/>
      <c r="F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" thickBot="1" x14ac:dyDescent="0.35">
      <c r="A881" s="43"/>
      <c r="F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" thickBot="1" x14ac:dyDescent="0.35">
      <c r="A882" s="43"/>
      <c r="F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" thickBot="1" x14ac:dyDescent="0.35">
      <c r="A883" s="43"/>
      <c r="F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" thickBot="1" x14ac:dyDescent="0.35">
      <c r="A884" s="43"/>
      <c r="F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" thickBot="1" x14ac:dyDescent="0.35">
      <c r="A885" s="43"/>
      <c r="F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" thickBot="1" x14ac:dyDescent="0.35">
      <c r="A886" s="43"/>
      <c r="F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" thickBot="1" x14ac:dyDescent="0.35">
      <c r="A887" s="43"/>
      <c r="F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" thickBot="1" x14ac:dyDescent="0.35">
      <c r="A888" s="43"/>
      <c r="F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" thickBot="1" x14ac:dyDescent="0.35">
      <c r="A889" s="43"/>
      <c r="F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" thickBot="1" x14ac:dyDescent="0.35">
      <c r="A890" s="43"/>
      <c r="F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" thickBot="1" x14ac:dyDescent="0.35">
      <c r="A891" s="43"/>
      <c r="F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" thickBot="1" x14ac:dyDescent="0.35">
      <c r="A892" s="43"/>
      <c r="F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" thickBot="1" x14ac:dyDescent="0.35">
      <c r="A893" s="43"/>
      <c r="F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" thickBot="1" x14ac:dyDescent="0.35">
      <c r="A894" s="43"/>
      <c r="F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" thickBot="1" x14ac:dyDescent="0.35">
      <c r="A895" s="43"/>
      <c r="F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" thickBot="1" x14ac:dyDescent="0.35">
      <c r="A896" s="43"/>
      <c r="F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" thickBot="1" x14ac:dyDescent="0.35">
      <c r="A897" s="43"/>
      <c r="F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" thickBot="1" x14ac:dyDescent="0.35">
      <c r="A898" s="43"/>
      <c r="F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" thickBot="1" x14ac:dyDescent="0.35">
      <c r="A899" s="43"/>
      <c r="F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" thickBot="1" x14ac:dyDescent="0.35">
      <c r="A900" s="43"/>
      <c r="F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" thickBot="1" x14ac:dyDescent="0.35">
      <c r="A901" s="43"/>
      <c r="F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" thickBot="1" x14ac:dyDescent="0.35">
      <c r="A902" s="43"/>
      <c r="F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" thickBot="1" x14ac:dyDescent="0.35">
      <c r="A903" s="43"/>
      <c r="F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" thickBot="1" x14ac:dyDescent="0.35">
      <c r="A904" s="43"/>
      <c r="F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" thickBot="1" x14ac:dyDescent="0.35">
      <c r="A905" s="43"/>
      <c r="F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" thickBot="1" x14ac:dyDescent="0.35">
      <c r="A906" s="43"/>
      <c r="F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" thickBot="1" x14ac:dyDescent="0.35">
      <c r="A907" s="43"/>
      <c r="F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" thickBot="1" x14ac:dyDescent="0.35">
      <c r="A908" s="43"/>
      <c r="F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" thickBot="1" x14ac:dyDescent="0.35">
      <c r="A909" s="43"/>
      <c r="F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" thickBot="1" x14ac:dyDescent="0.35">
      <c r="A910" s="43"/>
      <c r="F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" thickBot="1" x14ac:dyDescent="0.35">
      <c r="A911" s="43"/>
      <c r="F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" thickBot="1" x14ac:dyDescent="0.35">
      <c r="A912" s="43"/>
      <c r="F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" thickBot="1" x14ac:dyDescent="0.35">
      <c r="A913" s="43"/>
      <c r="F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" thickBot="1" x14ac:dyDescent="0.35">
      <c r="A914" s="43"/>
      <c r="F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" thickBot="1" x14ac:dyDescent="0.35">
      <c r="A915" s="43"/>
      <c r="F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" thickBot="1" x14ac:dyDescent="0.35">
      <c r="A916" s="43"/>
      <c r="F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" thickBot="1" x14ac:dyDescent="0.35">
      <c r="A917" s="43"/>
      <c r="F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" thickBot="1" x14ac:dyDescent="0.35">
      <c r="A918" s="43"/>
      <c r="F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" thickBot="1" x14ac:dyDescent="0.35">
      <c r="A919" s="43"/>
      <c r="F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" thickBot="1" x14ac:dyDescent="0.35">
      <c r="A920" s="43"/>
      <c r="F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" thickBot="1" x14ac:dyDescent="0.35">
      <c r="A921" s="43"/>
      <c r="F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" thickBot="1" x14ac:dyDescent="0.35">
      <c r="A922" s="43"/>
      <c r="F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" thickBot="1" x14ac:dyDescent="0.35">
      <c r="A923" s="43"/>
      <c r="F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" thickBot="1" x14ac:dyDescent="0.35">
      <c r="A924" s="43"/>
      <c r="F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" thickBot="1" x14ac:dyDescent="0.35">
      <c r="A925" s="43"/>
      <c r="F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" thickBot="1" x14ac:dyDescent="0.35">
      <c r="A926" s="43"/>
      <c r="F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" thickBot="1" x14ac:dyDescent="0.35">
      <c r="A927" s="43"/>
      <c r="F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" thickBot="1" x14ac:dyDescent="0.35">
      <c r="A928" s="43"/>
      <c r="F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" thickBot="1" x14ac:dyDescent="0.35">
      <c r="A929" s="43"/>
      <c r="F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" thickBot="1" x14ac:dyDescent="0.35">
      <c r="A930" s="43"/>
      <c r="F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" thickBot="1" x14ac:dyDescent="0.35">
      <c r="A931" s="43"/>
      <c r="F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" thickBot="1" x14ac:dyDescent="0.35">
      <c r="A932" s="43"/>
      <c r="F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" thickBot="1" x14ac:dyDescent="0.35">
      <c r="A933" s="43"/>
      <c r="F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" thickBot="1" x14ac:dyDescent="0.35">
      <c r="A934" s="43"/>
      <c r="F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" thickBot="1" x14ac:dyDescent="0.35">
      <c r="A935" s="43"/>
      <c r="F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" thickBot="1" x14ac:dyDescent="0.35">
      <c r="A936" s="43"/>
      <c r="F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" thickBot="1" x14ac:dyDescent="0.35">
      <c r="A937" s="43"/>
      <c r="F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" thickBot="1" x14ac:dyDescent="0.35">
      <c r="A938" s="43"/>
      <c r="F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" thickBot="1" x14ac:dyDescent="0.35">
      <c r="A939" s="43"/>
      <c r="F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" thickBot="1" x14ac:dyDescent="0.35">
      <c r="A940" s="43"/>
      <c r="F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" thickBot="1" x14ac:dyDescent="0.35">
      <c r="A941" s="43"/>
      <c r="F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" thickBot="1" x14ac:dyDescent="0.35">
      <c r="A942" s="43"/>
      <c r="F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" thickBot="1" x14ac:dyDescent="0.35">
      <c r="A943" s="43"/>
      <c r="F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" thickBot="1" x14ac:dyDescent="0.35">
      <c r="A944" s="43"/>
      <c r="F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" thickBot="1" x14ac:dyDescent="0.35">
      <c r="A945" s="43"/>
      <c r="F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" thickBot="1" x14ac:dyDescent="0.35">
      <c r="A946" s="43"/>
      <c r="F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" thickBot="1" x14ac:dyDescent="0.35">
      <c r="A947" s="43"/>
      <c r="F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" thickBot="1" x14ac:dyDescent="0.35">
      <c r="A948" s="43"/>
      <c r="F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" thickBot="1" x14ac:dyDescent="0.35">
      <c r="A949" s="43"/>
      <c r="F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" thickBot="1" x14ac:dyDescent="0.35">
      <c r="A950" s="43"/>
      <c r="F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" thickBot="1" x14ac:dyDescent="0.35">
      <c r="A951" s="43"/>
      <c r="F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" thickBot="1" x14ac:dyDescent="0.35">
      <c r="A952" s="43"/>
      <c r="F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" thickBot="1" x14ac:dyDescent="0.35">
      <c r="A953" s="43"/>
      <c r="F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" thickBot="1" x14ac:dyDescent="0.35">
      <c r="A954" s="43"/>
      <c r="F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" thickBot="1" x14ac:dyDescent="0.35">
      <c r="A955" s="43"/>
      <c r="F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" thickBot="1" x14ac:dyDescent="0.35">
      <c r="A956" s="43"/>
      <c r="F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" thickBot="1" x14ac:dyDescent="0.35">
      <c r="A957" s="43"/>
      <c r="F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" thickBot="1" x14ac:dyDescent="0.35">
      <c r="A958" s="43"/>
      <c r="F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" thickBot="1" x14ac:dyDescent="0.35">
      <c r="A959" s="43"/>
      <c r="F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" thickBot="1" x14ac:dyDescent="0.35">
      <c r="A960" s="43"/>
      <c r="F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" thickBot="1" x14ac:dyDescent="0.35">
      <c r="A961" s="43"/>
      <c r="F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" thickBot="1" x14ac:dyDescent="0.35">
      <c r="A962" s="43"/>
      <c r="F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" thickBot="1" x14ac:dyDescent="0.35">
      <c r="A963" s="43"/>
      <c r="F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" thickBot="1" x14ac:dyDescent="0.35">
      <c r="A964" s="43"/>
      <c r="F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" thickBot="1" x14ac:dyDescent="0.35">
      <c r="A965" s="43"/>
      <c r="F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" thickBot="1" x14ac:dyDescent="0.35">
      <c r="A966" s="43"/>
      <c r="F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" thickBot="1" x14ac:dyDescent="0.35">
      <c r="A967" s="43"/>
      <c r="F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" thickBot="1" x14ac:dyDescent="0.35">
      <c r="A968" s="43"/>
      <c r="F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" thickBot="1" x14ac:dyDescent="0.35">
      <c r="A969" s="43"/>
      <c r="F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" thickBot="1" x14ac:dyDescent="0.35">
      <c r="A970" s="43"/>
      <c r="F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" thickBot="1" x14ac:dyDescent="0.35">
      <c r="A971" s="43"/>
      <c r="F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" thickBot="1" x14ac:dyDescent="0.35">
      <c r="A972" s="43"/>
      <c r="F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" thickBot="1" x14ac:dyDescent="0.35">
      <c r="A973" s="43"/>
      <c r="F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" thickBot="1" x14ac:dyDescent="0.35">
      <c r="A974" s="43"/>
      <c r="F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" thickBot="1" x14ac:dyDescent="0.35">
      <c r="A975" s="43"/>
      <c r="F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</sheetData>
  <mergeCells count="15">
    <mergeCell ref="L19:P19"/>
    <mergeCell ref="L20:P20"/>
    <mergeCell ref="L21:P21"/>
    <mergeCell ref="L11:P11"/>
    <mergeCell ref="L12:P12"/>
    <mergeCell ref="L13:P13"/>
    <mergeCell ref="L14:P14"/>
    <mergeCell ref="L17:Q17"/>
    <mergeCell ref="L18:P18"/>
    <mergeCell ref="L10:Q10"/>
    <mergeCell ref="L3:Q3"/>
    <mergeCell ref="L4:P4"/>
    <mergeCell ref="L5:P5"/>
    <mergeCell ref="L6:P6"/>
    <mergeCell ref="L7:P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5A3C-D337-47FF-A86B-5697B042B904}">
  <dimension ref="A1:AE999"/>
  <sheetViews>
    <sheetView zoomScale="59" workbookViewId="0">
      <selection activeCell="AC1" activeCellId="1" sqref="AE1:AE1048576 AC1:AC1048576"/>
    </sheetView>
  </sheetViews>
  <sheetFormatPr defaultRowHeight="14.4" x14ac:dyDescent="0.3"/>
  <cols>
    <col min="1" max="1" width="15.77734375" customWidth="1"/>
    <col min="2" max="2" width="15.44140625" style="6" customWidth="1"/>
    <col min="3" max="3" width="17.33203125" customWidth="1"/>
    <col min="4" max="4" width="13.88671875" customWidth="1"/>
    <col min="5" max="5" width="17.5546875" customWidth="1"/>
    <col min="6" max="6" width="15.21875" customWidth="1"/>
    <col min="7" max="7" width="23.5546875" style="6" bestFit="1" customWidth="1"/>
    <col min="8" max="8" width="13.6640625" customWidth="1"/>
    <col min="9" max="9" width="13.109375" customWidth="1"/>
    <col min="10" max="10" width="13" customWidth="1"/>
    <col min="17" max="17" width="13.44140625" bestFit="1" customWidth="1"/>
    <col min="29" max="29" width="8.88671875" style="79"/>
    <col min="31" max="31" width="11.33203125" style="79" customWidth="1"/>
  </cols>
  <sheetData>
    <row r="1" spans="1:29" ht="31.8" thickBot="1" x14ac:dyDescent="0.35">
      <c r="A1" s="29" t="s">
        <v>0</v>
      </c>
      <c r="B1" s="5" t="s">
        <v>1</v>
      </c>
      <c r="C1" s="30" t="s">
        <v>258</v>
      </c>
      <c r="D1" s="30" t="s">
        <v>259</v>
      </c>
      <c r="E1" s="30"/>
      <c r="F1" s="29" t="s">
        <v>265</v>
      </c>
      <c r="G1" s="55" t="s">
        <v>266</v>
      </c>
      <c r="H1" s="31" t="s">
        <v>6</v>
      </c>
      <c r="I1" s="31" t="s">
        <v>7</v>
      </c>
      <c r="J1" s="31" t="s">
        <v>8</v>
      </c>
      <c r="K1" s="7"/>
      <c r="L1" s="8"/>
      <c r="M1" s="8"/>
      <c r="N1" s="8"/>
      <c r="O1" s="8"/>
      <c r="P1" s="8"/>
      <c r="Q1" s="8"/>
      <c r="R1" s="25"/>
      <c r="S1" s="1"/>
      <c r="T1" s="1"/>
      <c r="U1" s="1"/>
      <c r="V1" s="1"/>
      <c r="W1" s="1"/>
      <c r="X1" s="1"/>
      <c r="Y1" s="1"/>
      <c r="Z1" s="1"/>
      <c r="AC1" s="83"/>
    </row>
    <row r="2" spans="1:29" ht="16.8" thickBot="1" x14ac:dyDescent="0.5">
      <c r="A2" s="57" t="s">
        <v>16</v>
      </c>
      <c r="B2" s="6" t="s">
        <v>285</v>
      </c>
      <c r="C2" s="58" t="s">
        <v>246</v>
      </c>
      <c r="D2" s="58">
        <v>554.54999999999995</v>
      </c>
      <c r="E2" s="58"/>
      <c r="F2" s="61"/>
      <c r="G2" s="60">
        <v>3.5299999999999998E-2</v>
      </c>
      <c r="H2" s="62"/>
      <c r="I2" s="63"/>
      <c r="J2" s="62"/>
      <c r="K2" s="24"/>
      <c r="L2" s="26"/>
      <c r="M2" s="26"/>
      <c r="N2" s="26"/>
      <c r="O2" s="26"/>
      <c r="P2" s="26"/>
      <c r="Q2" s="27"/>
      <c r="R2" s="21"/>
      <c r="S2" s="7"/>
      <c r="T2" s="1"/>
      <c r="U2" s="1"/>
      <c r="V2" s="1"/>
      <c r="W2" s="1"/>
      <c r="X2" s="1"/>
      <c r="Y2" s="1"/>
      <c r="Z2" s="1"/>
      <c r="AC2" s="83"/>
    </row>
    <row r="3" spans="1:29" ht="16.8" thickBot="1" x14ac:dyDescent="0.5">
      <c r="A3" s="57" t="s">
        <v>16</v>
      </c>
      <c r="B3" s="6" t="s">
        <v>286</v>
      </c>
      <c r="C3" s="58" t="s">
        <v>246</v>
      </c>
      <c r="D3" s="58">
        <v>556.6</v>
      </c>
      <c r="E3" s="58"/>
      <c r="F3" s="61">
        <f t="shared" ref="F3:F52" si="0">D3-D2</f>
        <v>2.0500000000000682</v>
      </c>
      <c r="G3" s="60">
        <v>3.5400000000000001E-2</v>
      </c>
      <c r="H3" s="62">
        <f t="shared" ref="H3:H52" si="1">(D3-D2)*100/D2</f>
        <v>0.36966910107295436</v>
      </c>
      <c r="I3" s="63">
        <f t="shared" ref="I3:I52" si="2">H3-G3</f>
        <v>0.33426910107295438</v>
      </c>
      <c r="J3" s="62">
        <f>I3/$Q$14</f>
        <v>8.4290867133362701E-2</v>
      </c>
      <c r="K3" s="24"/>
      <c r="L3" s="70" t="s">
        <v>277</v>
      </c>
      <c r="M3" s="71"/>
      <c r="N3" s="71"/>
      <c r="O3" s="71"/>
      <c r="P3" s="71"/>
      <c r="Q3" s="72"/>
      <c r="R3" s="21"/>
      <c r="S3" s="7"/>
      <c r="T3" s="1"/>
      <c r="U3" s="1"/>
      <c r="V3" s="1"/>
      <c r="W3" s="1"/>
      <c r="X3" s="1"/>
      <c r="Y3" s="1"/>
      <c r="Z3" s="1"/>
      <c r="AC3" s="83"/>
    </row>
    <row r="4" spans="1:29" ht="16.8" thickBot="1" x14ac:dyDescent="0.5">
      <c r="A4" s="57" t="s">
        <v>16</v>
      </c>
      <c r="B4" s="6" t="s">
        <v>287</v>
      </c>
      <c r="C4" s="58" t="s">
        <v>246</v>
      </c>
      <c r="D4" s="58">
        <v>556.6</v>
      </c>
      <c r="E4" s="58"/>
      <c r="F4" s="61">
        <f t="shared" si="0"/>
        <v>0</v>
      </c>
      <c r="G4" s="60">
        <v>3.5400000000000001E-2</v>
      </c>
      <c r="H4" s="62">
        <f t="shared" si="1"/>
        <v>0</v>
      </c>
      <c r="I4" s="63">
        <f t="shared" si="2"/>
        <v>-3.5400000000000001E-2</v>
      </c>
      <c r="J4" s="62">
        <f t="shared" ref="J4:J52" si="3">I4/$Q$14</f>
        <v>-8.9266303314998983E-3</v>
      </c>
      <c r="K4" s="24"/>
      <c r="L4" s="73" t="s">
        <v>10</v>
      </c>
      <c r="M4" s="74"/>
      <c r="N4" s="74"/>
      <c r="O4" s="74"/>
      <c r="P4" s="75"/>
      <c r="Q4" s="3">
        <f>AVERAGE(H3:H54)</f>
        <v>0.29793209994136766</v>
      </c>
      <c r="R4" s="21"/>
      <c r="S4" s="7"/>
      <c r="T4" s="1"/>
      <c r="U4" s="1"/>
      <c r="V4" s="1"/>
      <c r="W4" s="1"/>
      <c r="X4" s="1"/>
      <c r="Y4" s="1"/>
      <c r="Z4" s="1"/>
      <c r="AC4" s="83"/>
    </row>
    <row r="5" spans="1:29" ht="16.8" thickBot="1" x14ac:dyDescent="0.5">
      <c r="A5" s="57" t="s">
        <v>16</v>
      </c>
      <c r="B5" s="6" t="s">
        <v>288</v>
      </c>
      <c r="C5" s="58" t="s">
        <v>247</v>
      </c>
      <c r="D5" s="58">
        <v>595.20000000000005</v>
      </c>
      <c r="E5" s="58"/>
      <c r="F5" s="61">
        <f t="shared" si="0"/>
        <v>38.600000000000023</v>
      </c>
      <c r="G5" s="60">
        <v>3.5499999999999997E-2</v>
      </c>
      <c r="H5" s="62">
        <f t="shared" si="1"/>
        <v>6.9349622709306544</v>
      </c>
      <c r="I5" s="63">
        <f t="shared" si="2"/>
        <v>6.8994622709306546</v>
      </c>
      <c r="J5" s="62">
        <f t="shared" si="3"/>
        <v>1.7398008242578742</v>
      </c>
      <c r="K5" s="24"/>
      <c r="L5" s="73" t="s">
        <v>11</v>
      </c>
      <c r="M5" s="74"/>
      <c r="N5" s="74"/>
      <c r="O5" s="74"/>
      <c r="P5" s="75"/>
      <c r="Q5" s="3">
        <f>MAX(H3:H54)</f>
        <v>8.6670551994005631</v>
      </c>
      <c r="R5" s="21"/>
      <c r="S5" s="7"/>
      <c r="T5" s="1"/>
      <c r="U5" s="1"/>
      <c r="V5" s="1"/>
      <c r="W5" s="1"/>
      <c r="X5" s="1"/>
      <c r="Y5" s="1"/>
      <c r="Z5" s="1"/>
      <c r="AC5" s="83"/>
    </row>
    <row r="6" spans="1:29" ht="16.8" thickBot="1" x14ac:dyDescent="0.5">
      <c r="A6" s="57" t="s">
        <v>16</v>
      </c>
      <c r="B6" s="6" t="s">
        <v>289</v>
      </c>
      <c r="C6" s="58" t="s">
        <v>247</v>
      </c>
      <c r="D6" s="58">
        <v>597.9</v>
      </c>
      <c r="E6" s="58"/>
      <c r="F6" s="61">
        <f t="shared" si="0"/>
        <v>2.6999999999999318</v>
      </c>
      <c r="G6" s="60">
        <v>3.5000000000000003E-2</v>
      </c>
      <c r="H6" s="62">
        <f t="shared" si="1"/>
        <v>0.45362903225805301</v>
      </c>
      <c r="I6" s="63">
        <f t="shared" si="2"/>
        <v>0.41862903225805304</v>
      </c>
      <c r="J6" s="62">
        <f t="shared" si="3"/>
        <v>0.10556346375709563</v>
      </c>
      <c r="K6" s="24"/>
      <c r="L6" s="73" t="s">
        <v>12</v>
      </c>
      <c r="M6" s="74"/>
      <c r="N6" s="74"/>
      <c r="O6" s="74"/>
      <c r="P6" s="75"/>
      <c r="Q6" s="3">
        <f>MIN(H3:H54)</f>
        <v>-9.8816920588986417</v>
      </c>
      <c r="R6" s="21"/>
      <c r="S6" s="7"/>
      <c r="T6" s="1"/>
      <c r="U6" s="1"/>
      <c r="V6" s="1"/>
      <c r="W6" s="1"/>
      <c r="X6" s="1"/>
      <c r="Y6" s="1"/>
      <c r="Z6" s="1"/>
      <c r="AC6" s="83"/>
    </row>
    <row r="7" spans="1:29" ht="16.8" thickBot="1" x14ac:dyDescent="0.5">
      <c r="A7" s="57" t="s">
        <v>16</v>
      </c>
      <c r="B7" s="6" t="s">
        <v>290</v>
      </c>
      <c r="C7" s="58" t="s">
        <v>247</v>
      </c>
      <c r="D7" s="58">
        <v>605.65</v>
      </c>
      <c r="E7" s="58"/>
      <c r="F7" s="61">
        <f t="shared" si="0"/>
        <v>7.75</v>
      </c>
      <c r="G7" s="60">
        <v>3.56E-2</v>
      </c>
      <c r="H7" s="62">
        <f t="shared" si="1"/>
        <v>1.2962033784913867</v>
      </c>
      <c r="I7" s="63">
        <f t="shared" si="2"/>
        <v>1.2606033784913866</v>
      </c>
      <c r="J7" s="62">
        <f t="shared" si="3"/>
        <v>0.31787967102916548</v>
      </c>
      <c r="K7" s="7"/>
      <c r="L7" s="73" t="s">
        <v>13</v>
      </c>
      <c r="M7" s="74"/>
      <c r="N7" s="74"/>
      <c r="O7" s="74"/>
      <c r="P7" s="75"/>
      <c r="Q7" s="3">
        <f>_xlfn.STDEV.S(H3:H54)</f>
        <v>3.9657348539848107</v>
      </c>
      <c r="R7" s="9"/>
      <c r="S7" s="1"/>
      <c r="T7" s="1"/>
      <c r="U7" s="1"/>
      <c r="V7" s="1"/>
      <c r="W7" s="1"/>
      <c r="X7" s="1"/>
      <c r="Y7" s="1"/>
      <c r="Z7" s="1"/>
      <c r="AC7" s="83"/>
    </row>
    <row r="8" spans="1:29" ht="16.8" thickBot="1" x14ac:dyDescent="0.5">
      <c r="A8" s="57" t="s">
        <v>16</v>
      </c>
      <c r="B8" s="6" t="s">
        <v>291</v>
      </c>
      <c r="C8" s="58" t="s">
        <v>247</v>
      </c>
      <c r="D8" s="58">
        <v>588.5</v>
      </c>
      <c r="E8" s="58"/>
      <c r="F8" s="61">
        <f t="shared" si="0"/>
        <v>-17.149999999999977</v>
      </c>
      <c r="G8" s="60">
        <v>3.6299999999999999E-2</v>
      </c>
      <c r="H8" s="62">
        <f t="shared" si="1"/>
        <v>-2.8316684553785154</v>
      </c>
      <c r="I8" s="63">
        <f t="shared" si="2"/>
        <v>-2.8679684553785156</v>
      </c>
      <c r="J8" s="62">
        <f t="shared" si="3"/>
        <v>-0.72320040123069973</v>
      </c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C8" s="83"/>
    </row>
    <row r="9" spans="1:29" ht="16.8" thickBot="1" x14ac:dyDescent="0.5">
      <c r="A9" s="57" t="s">
        <v>16</v>
      </c>
      <c r="B9" s="6" t="s">
        <v>292</v>
      </c>
      <c r="C9" s="58" t="s">
        <v>247</v>
      </c>
      <c r="D9" s="58">
        <v>594.04999999999995</v>
      </c>
      <c r="E9" s="58"/>
      <c r="F9" s="61">
        <f t="shared" si="0"/>
        <v>5.5499999999999545</v>
      </c>
      <c r="G9" s="60">
        <v>3.6400000000000002E-2</v>
      </c>
      <c r="H9" s="62">
        <f t="shared" si="1"/>
        <v>0.94307561597280454</v>
      </c>
      <c r="I9" s="63">
        <f t="shared" si="2"/>
        <v>0.90667561597280455</v>
      </c>
      <c r="J9" s="62">
        <f t="shared" si="3"/>
        <v>0.22863158345689802</v>
      </c>
      <c r="K9" s="7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C9" s="83"/>
    </row>
    <row r="10" spans="1:29" ht="16.8" thickBot="1" x14ac:dyDescent="0.5">
      <c r="A10" s="57" t="s">
        <v>16</v>
      </c>
      <c r="B10" s="6" t="s">
        <v>293</v>
      </c>
      <c r="C10" s="58" t="s">
        <v>248</v>
      </c>
      <c r="D10" s="58">
        <v>616.5</v>
      </c>
      <c r="E10" s="58"/>
      <c r="F10" s="61">
        <f t="shared" si="0"/>
        <v>22.450000000000045</v>
      </c>
      <c r="G10" s="60">
        <v>3.6000000000000004E-2</v>
      </c>
      <c r="H10" s="62">
        <f t="shared" si="1"/>
        <v>3.7791431697668627</v>
      </c>
      <c r="I10" s="63">
        <f t="shared" si="2"/>
        <v>3.7431431697668627</v>
      </c>
      <c r="J10" s="62">
        <f t="shared" si="3"/>
        <v>0.9438885693329816</v>
      </c>
      <c r="K10" s="7"/>
      <c r="L10" s="70" t="s">
        <v>278</v>
      </c>
      <c r="M10" s="71"/>
      <c r="N10" s="71"/>
      <c r="O10" s="71"/>
      <c r="P10" s="71"/>
      <c r="Q10" s="72"/>
      <c r="R10" s="1"/>
      <c r="S10" s="1"/>
      <c r="T10" s="1"/>
      <c r="U10" s="1"/>
      <c r="V10" s="1"/>
      <c r="W10" s="1"/>
      <c r="X10" s="1"/>
      <c r="Y10" s="1"/>
      <c r="Z10" s="1"/>
      <c r="AC10" s="83"/>
    </row>
    <row r="11" spans="1:29" ht="16.8" thickBot="1" x14ac:dyDescent="0.5">
      <c r="A11" s="57" t="s">
        <v>16</v>
      </c>
      <c r="B11" s="6" t="s">
        <v>294</v>
      </c>
      <c r="C11" s="58" t="s">
        <v>248</v>
      </c>
      <c r="D11" s="58">
        <v>629</v>
      </c>
      <c r="E11" s="58"/>
      <c r="F11" s="61">
        <f t="shared" si="0"/>
        <v>12.5</v>
      </c>
      <c r="G11" s="60">
        <v>3.5900000000000001E-2</v>
      </c>
      <c r="H11" s="62">
        <f t="shared" si="1"/>
        <v>2.0275750202757501</v>
      </c>
      <c r="I11" s="63">
        <f t="shared" si="2"/>
        <v>1.9916750202757501</v>
      </c>
      <c r="J11" s="62">
        <f t="shared" si="3"/>
        <v>0.50223013125661542</v>
      </c>
      <c r="K11" s="7"/>
      <c r="L11" s="73" t="s">
        <v>10</v>
      </c>
      <c r="M11" s="74"/>
      <c r="N11" s="74"/>
      <c r="O11" s="74"/>
      <c r="P11" s="75"/>
      <c r="Q11" s="28">
        <f>AVERAGE(I3:I54)</f>
        <v>0.25145409994136775</v>
      </c>
      <c r="R11" s="1"/>
      <c r="S11" s="1"/>
      <c r="T11" s="1"/>
      <c r="U11" s="1"/>
      <c r="V11" s="1"/>
      <c r="W11" s="1"/>
      <c r="X11" s="1"/>
      <c r="Y11" s="1"/>
      <c r="Z11" s="1"/>
      <c r="AC11" s="83"/>
    </row>
    <row r="12" spans="1:29" ht="16.8" thickBot="1" x14ac:dyDescent="0.5">
      <c r="A12" s="57" t="s">
        <v>16</v>
      </c>
      <c r="B12" s="6" t="s">
        <v>295</v>
      </c>
      <c r="C12" s="58" t="s">
        <v>248</v>
      </c>
      <c r="D12" s="58">
        <v>637.5</v>
      </c>
      <c r="E12" s="58"/>
      <c r="F12" s="61">
        <f t="shared" si="0"/>
        <v>8.5</v>
      </c>
      <c r="G12" s="60">
        <v>3.73E-2</v>
      </c>
      <c r="H12" s="62">
        <f t="shared" si="1"/>
        <v>1.3513513513513513</v>
      </c>
      <c r="I12" s="63">
        <f t="shared" si="2"/>
        <v>1.3140513513513512</v>
      </c>
      <c r="J12" s="62">
        <f t="shared" si="3"/>
        <v>0.33135736299777968</v>
      </c>
      <c r="K12" s="48"/>
      <c r="L12" s="73" t="s">
        <v>11</v>
      </c>
      <c r="M12" s="74"/>
      <c r="N12" s="74"/>
      <c r="O12" s="74"/>
      <c r="P12" s="75"/>
      <c r="Q12" s="3">
        <f>MAX(I3:I54)</f>
        <v>8.6271551994005637</v>
      </c>
      <c r="R12" s="43"/>
      <c r="S12" s="43"/>
      <c r="T12" s="43"/>
      <c r="U12" s="43"/>
      <c r="V12" s="43"/>
      <c r="W12" s="43"/>
      <c r="X12" s="43"/>
      <c r="Y12" s="43"/>
      <c r="Z12" s="43"/>
      <c r="AC12" s="83"/>
    </row>
    <row r="13" spans="1:29" ht="16.8" thickBot="1" x14ac:dyDescent="0.5">
      <c r="A13" s="57" t="s">
        <v>16</v>
      </c>
      <c r="B13" s="6" t="s">
        <v>296</v>
      </c>
      <c r="C13" s="58" t="s">
        <v>248</v>
      </c>
      <c r="D13" s="58">
        <v>598.5</v>
      </c>
      <c r="E13" s="58"/>
      <c r="F13" s="61">
        <f t="shared" si="0"/>
        <v>-39</v>
      </c>
      <c r="G13" s="60">
        <v>3.7599999999999995E-2</v>
      </c>
      <c r="H13" s="62">
        <f t="shared" si="1"/>
        <v>-6.117647058823529</v>
      </c>
      <c r="I13" s="63">
        <f t="shared" si="2"/>
        <v>-6.1552470588235293</v>
      </c>
      <c r="J13" s="62">
        <f t="shared" si="3"/>
        <v>-1.5521360195810636</v>
      </c>
      <c r="K13" s="48"/>
      <c r="L13" s="73" t="s">
        <v>12</v>
      </c>
      <c r="M13" s="74"/>
      <c r="N13" s="74"/>
      <c r="O13" s="74"/>
      <c r="P13" s="75"/>
      <c r="Q13" s="3">
        <f>MIN(I3:I54)</f>
        <v>-9.9306920588986412</v>
      </c>
      <c r="R13" s="43"/>
      <c r="S13" s="43"/>
      <c r="T13" s="43"/>
      <c r="U13" s="43"/>
      <c r="V13" s="43"/>
      <c r="W13" s="43"/>
      <c r="X13" s="43"/>
      <c r="Y13" s="43"/>
      <c r="Z13" s="43"/>
    </row>
    <row r="14" spans="1:29" ht="16.8" thickBot="1" x14ac:dyDescent="0.5">
      <c r="A14" s="57" t="s">
        <v>16</v>
      </c>
      <c r="B14" s="6" t="s">
        <v>297</v>
      </c>
      <c r="C14" s="58" t="s">
        <v>249</v>
      </c>
      <c r="D14" s="58">
        <v>571.70000000000005</v>
      </c>
      <c r="E14" s="58"/>
      <c r="F14" s="61">
        <f t="shared" si="0"/>
        <v>-26.799999999999955</v>
      </c>
      <c r="G14" s="60">
        <v>3.8599999999999995E-2</v>
      </c>
      <c r="H14" s="62">
        <f t="shared" si="1"/>
        <v>-4.4778613199665758</v>
      </c>
      <c r="I14" s="63">
        <f t="shared" si="2"/>
        <v>-4.5164613199665755</v>
      </c>
      <c r="J14" s="62">
        <f t="shared" si="3"/>
        <v>-1.1388921076231553</v>
      </c>
      <c r="K14" s="48"/>
      <c r="L14" s="73" t="s">
        <v>13</v>
      </c>
      <c r="M14" s="74"/>
      <c r="N14" s="74"/>
      <c r="O14" s="74"/>
      <c r="P14" s="75"/>
      <c r="Q14" s="3">
        <f>_xlfn.STDEV.S(I3:I54)</f>
        <v>3.9656621463400414</v>
      </c>
      <c r="R14" s="43"/>
      <c r="S14" s="43"/>
      <c r="T14" s="43"/>
      <c r="U14" s="43"/>
      <c r="V14" s="43"/>
      <c r="W14" s="43"/>
      <c r="X14" s="43"/>
      <c r="Y14" s="43"/>
      <c r="Z14" s="43"/>
    </row>
    <row r="15" spans="1:29" ht="16.8" thickBot="1" x14ac:dyDescent="0.5">
      <c r="A15" s="57" t="s">
        <v>16</v>
      </c>
      <c r="B15" s="6" t="s">
        <v>298</v>
      </c>
      <c r="C15" s="58" t="s">
        <v>249</v>
      </c>
      <c r="D15" s="58">
        <v>577.95000000000005</v>
      </c>
      <c r="E15" s="58"/>
      <c r="F15" s="61">
        <f t="shared" si="0"/>
        <v>6.25</v>
      </c>
      <c r="G15" s="60">
        <v>3.7499999999999999E-2</v>
      </c>
      <c r="H15" s="62">
        <f t="shared" si="1"/>
        <v>1.0932307154101801</v>
      </c>
      <c r="I15" s="63">
        <f t="shared" si="2"/>
        <v>1.05573071541018</v>
      </c>
      <c r="J15" s="62">
        <f t="shared" si="3"/>
        <v>0.26621801768577963</v>
      </c>
      <c r="K15" s="48"/>
      <c r="L15" s="1"/>
      <c r="M15" s="1"/>
      <c r="N15" s="1"/>
      <c r="O15" s="1"/>
      <c r="P15" s="1"/>
      <c r="Q15" s="1"/>
      <c r="R15" s="43"/>
      <c r="S15" s="43"/>
      <c r="T15" s="43"/>
      <c r="U15" s="43"/>
      <c r="V15" s="43"/>
      <c r="W15" s="43"/>
      <c r="X15" s="43"/>
      <c r="Y15" s="43"/>
      <c r="Z15" s="43"/>
    </row>
    <row r="16" spans="1:29" ht="16.8" thickBot="1" x14ac:dyDescent="0.5">
      <c r="A16" s="57" t="s">
        <v>16</v>
      </c>
      <c r="B16" s="6" t="s">
        <v>299</v>
      </c>
      <c r="C16" s="58" t="s">
        <v>249</v>
      </c>
      <c r="D16" s="58">
        <v>567.54999999999995</v>
      </c>
      <c r="E16" s="58"/>
      <c r="F16" s="61">
        <f t="shared" si="0"/>
        <v>-10.400000000000091</v>
      </c>
      <c r="G16" s="60">
        <v>3.7200000000000004E-2</v>
      </c>
      <c r="H16" s="62">
        <f t="shared" si="1"/>
        <v>-1.7994636214205537</v>
      </c>
      <c r="I16" s="63">
        <f t="shared" si="2"/>
        <v>-1.8366636214205536</v>
      </c>
      <c r="J16" s="62">
        <f t="shared" si="3"/>
        <v>-0.46314172858008923</v>
      </c>
      <c r="K16" s="48"/>
      <c r="L16" s="2"/>
      <c r="M16" s="2"/>
      <c r="N16" s="2"/>
      <c r="O16" s="2"/>
      <c r="P16" s="2"/>
      <c r="Q16" s="2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6.8" thickBot="1" x14ac:dyDescent="0.5">
      <c r="A17" s="57" t="s">
        <v>16</v>
      </c>
      <c r="B17" s="6" t="s">
        <v>300</v>
      </c>
      <c r="C17" s="58" t="s">
        <v>249</v>
      </c>
      <c r="D17" s="58">
        <v>561.45000000000005</v>
      </c>
      <c r="E17" s="58"/>
      <c r="F17" s="61">
        <f t="shared" si="0"/>
        <v>-6.0999999999999091</v>
      </c>
      <c r="G17" s="60">
        <v>3.7400000000000003E-2</v>
      </c>
      <c r="H17" s="62">
        <f t="shared" si="1"/>
        <v>-1.0747951722315054</v>
      </c>
      <c r="I17" s="63">
        <f t="shared" si="2"/>
        <v>-1.1121951722315055</v>
      </c>
      <c r="J17" s="62">
        <f t="shared" si="3"/>
        <v>-0.28045636042343247</v>
      </c>
      <c r="K17" s="48"/>
      <c r="L17" s="70" t="s">
        <v>279</v>
      </c>
      <c r="M17" s="71"/>
      <c r="N17" s="71"/>
      <c r="O17" s="71"/>
      <c r="P17" s="71"/>
      <c r="Q17" s="72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6.8" customHeight="1" thickBot="1" x14ac:dyDescent="0.5">
      <c r="A18" s="57" t="s">
        <v>16</v>
      </c>
      <c r="B18" s="6" t="s">
        <v>301</v>
      </c>
      <c r="C18" s="58" t="s">
        <v>250</v>
      </c>
      <c r="D18" s="58">
        <v>545</v>
      </c>
      <c r="E18" s="58"/>
      <c r="F18" s="61">
        <f t="shared" si="0"/>
        <v>-16.450000000000045</v>
      </c>
      <c r="G18" s="60">
        <v>3.7999999999999999E-2</v>
      </c>
      <c r="H18" s="62">
        <f t="shared" si="1"/>
        <v>-2.9299136165286392</v>
      </c>
      <c r="I18" s="63">
        <f t="shared" si="2"/>
        <v>-2.9679136165286391</v>
      </c>
      <c r="J18" s="62">
        <f t="shared" si="3"/>
        <v>-0.74840304267164137</v>
      </c>
      <c r="K18" s="48"/>
      <c r="L18" s="73" t="s">
        <v>10</v>
      </c>
      <c r="M18" s="74"/>
      <c r="N18" s="74"/>
      <c r="O18" s="74"/>
      <c r="P18" s="75"/>
      <c r="Q18" s="3">
        <f>AVERAGE(J3:J54)</f>
        <v>6.3407847330977957E-2</v>
      </c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6.8" thickBot="1" x14ac:dyDescent="0.5">
      <c r="A19" s="57" t="s">
        <v>16</v>
      </c>
      <c r="B19" s="6" t="s">
        <v>302</v>
      </c>
      <c r="C19" s="58" t="s">
        <v>250</v>
      </c>
      <c r="D19" s="58">
        <v>538.9</v>
      </c>
      <c r="E19" s="58"/>
      <c r="F19" s="61">
        <f t="shared" si="0"/>
        <v>-6.1000000000000227</v>
      </c>
      <c r="G19" s="60">
        <v>3.8300000000000001E-2</v>
      </c>
      <c r="H19" s="62">
        <f t="shared" si="1"/>
        <v>-1.1192660550458757</v>
      </c>
      <c r="I19" s="63">
        <f t="shared" si="2"/>
        <v>-1.1575660550458757</v>
      </c>
      <c r="J19" s="62">
        <f t="shared" si="3"/>
        <v>-0.29189729541489251</v>
      </c>
      <c r="K19" s="48"/>
      <c r="L19" s="73" t="s">
        <v>11</v>
      </c>
      <c r="M19" s="74"/>
      <c r="N19" s="74"/>
      <c r="O19" s="74"/>
      <c r="P19" s="75"/>
      <c r="Q19" s="3">
        <f>MAX(J3:J54)</f>
        <v>2.1754639908905684</v>
      </c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6.8" thickBot="1" x14ac:dyDescent="0.5">
      <c r="A20" s="57" t="s">
        <v>16</v>
      </c>
      <c r="B20" s="6" t="s">
        <v>303</v>
      </c>
      <c r="C20" s="58" t="s">
        <v>250</v>
      </c>
      <c r="D20" s="58">
        <v>580.54999999999995</v>
      </c>
      <c r="E20" s="58"/>
      <c r="F20" s="61">
        <f t="shared" si="0"/>
        <v>41.649999999999977</v>
      </c>
      <c r="G20" s="60">
        <v>3.7699999999999997E-2</v>
      </c>
      <c r="H20" s="62">
        <f t="shared" si="1"/>
        <v>7.7287066246056755</v>
      </c>
      <c r="I20" s="63">
        <f t="shared" si="2"/>
        <v>7.6910066246056754</v>
      </c>
      <c r="J20" s="62">
        <f t="shared" si="3"/>
        <v>1.939400367654567</v>
      </c>
      <c r="K20" s="48"/>
      <c r="L20" s="73" t="s">
        <v>12</v>
      </c>
      <c r="M20" s="74"/>
      <c r="N20" s="74"/>
      <c r="O20" s="74"/>
      <c r="P20" s="75"/>
      <c r="Q20" s="3">
        <f>MIN(J3:J54)</f>
        <v>-2.5041699702189204</v>
      </c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6.8" thickBot="1" x14ac:dyDescent="0.5">
      <c r="A21" s="57" t="s">
        <v>16</v>
      </c>
      <c r="B21" s="6" t="s">
        <v>304</v>
      </c>
      <c r="C21" s="58" t="s">
        <v>250</v>
      </c>
      <c r="D21" s="58">
        <v>576.25</v>
      </c>
      <c r="E21" s="58"/>
      <c r="F21" s="61">
        <f t="shared" si="0"/>
        <v>-4.2999999999999545</v>
      </c>
      <c r="G21" s="60">
        <v>3.7900000000000003E-2</v>
      </c>
      <c r="H21" s="62">
        <f t="shared" si="1"/>
        <v>-0.74067694427697095</v>
      </c>
      <c r="I21" s="63">
        <f t="shared" si="2"/>
        <v>-0.77857694427697099</v>
      </c>
      <c r="J21" s="62">
        <f t="shared" si="3"/>
        <v>-0.19632962051382247</v>
      </c>
      <c r="K21" s="48"/>
      <c r="L21" s="73" t="s">
        <v>13</v>
      </c>
      <c r="M21" s="74"/>
      <c r="N21" s="74"/>
      <c r="O21" s="74"/>
      <c r="P21" s="75"/>
      <c r="Q21" s="3">
        <f>_xlfn.STDEV.S(J3:J54)</f>
        <v>0.99999999999999956</v>
      </c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6.8" thickBot="1" x14ac:dyDescent="0.5">
      <c r="A22" s="57" t="s">
        <v>16</v>
      </c>
      <c r="B22" s="6" t="s">
        <v>305</v>
      </c>
      <c r="C22" s="58" t="s">
        <v>250</v>
      </c>
      <c r="D22" s="58">
        <v>584.9</v>
      </c>
      <c r="E22" s="58"/>
      <c r="F22" s="61">
        <f t="shared" si="0"/>
        <v>8.6499999999999773</v>
      </c>
      <c r="G22" s="60">
        <v>3.8300000000000001E-2</v>
      </c>
      <c r="H22" s="62">
        <f t="shared" si="1"/>
        <v>1.5010845986984775</v>
      </c>
      <c r="I22" s="63">
        <f t="shared" si="2"/>
        <v>1.4627845986984775</v>
      </c>
      <c r="J22" s="62">
        <f t="shared" si="3"/>
        <v>0.3688626374913202</v>
      </c>
      <c r="K22" s="48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6.8" thickBot="1" x14ac:dyDescent="0.5">
      <c r="A23" s="57" t="s">
        <v>16</v>
      </c>
      <c r="B23" s="6" t="s">
        <v>306</v>
      </c>
      <c r="C23" s="58" t="s">
        <v>251</v>
      </c>
      <c r="D23" s="58">
        <v>600.54999999999995</v>
      </c>
      <c r="E23" s="58"/>
      <c r="F23" s="61">
        <f t="shared" si="0"/>
        <v>15.649999999999977</v>
      </c>
      <c r="G23" s="60">
        <v>3.9800000000000002E-2</v>
      </c>
      <c r="H23" s="62">
        <f t="shared" si="1"/>
        <v>2.6756710548811724</v>
      </c>
      <c r="I23" s="63">
        <f t="shared" si="2"/>
        <v>2.6358710548811723</v>
      </c>
      <c r="J23" s="62">
        <f t="shared" si="3"/>
        <v>0.6646736301814945</v>
      </c>
      <c r="K23" s="48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6.8" thickBot="1" x14ac:dyDescent="0.5">
      <c r="A24" s="57" t="s">
        <v>16</v>
      </c>
      <c r="B24" s="6" t="s">
        <v>307</v>
      </c>
      <c r="C24" s="58" t="s">
        <v>251</v>
      </c>
      <c r="D24" s="58">
        <v>652.6</v>
      </c>
      <c r="E24" s="58"/>
      <c r="F24" s="61">
        <f t="shared" si="0"/>
        <v>52.050000000000068</v>
      </c>
      <c r="G24" s="60">
        <v>3.9900000000000005E-2</v>
      </c>
      <c r="H24" s="62">
        <f t="shared" si="1"/>
        <v>8.6670551994005631</v>
      </c>
      <c r="I24" s="63">
        <f t="shared" si="2"/>
        <v>8.6271551994005637</v>
      </c>
      <c r="J24" s="62">
        <f t="shared" si="3"/>
        <v>2.1754639908905684</v>
      </c>
      <c r="K24" s="48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6.8" thickBot="1" x14ac:dyDescent="0.5">
      <c r="A25" s="57" t="s">
        <v>16</v>
      </c>
      <c r="B25" s="6" t="s">
        <v>308</v>
      </c>
      <c r="C25" s="58" t="s">
        <v>251</v>
      </c>
      <c r="D25" s="58">
        <v>639</v>
      </c>
      <c r="E25" s="58"/>
      <c r="F25" s="61">
        <f t="shared" si="0"/>
        <v>-13.600000000000023</v>
      </c>
      <c r="G25" s="60">
        <v>3.9800000000000002E-2</v>
      </c>
      <c r="H25" s="62">
        <f t="shared" si="1"/>
        <v>-2.0839718050873461</v>
      </c>
      <c r="I25" s="63">
        <f t="shared" si="2"/>
        <v>-2.1237718050873462</v>
      </c>
      <c r="J25" s="62">
        <f t="shared" si="3"/>
        <v>-0.53554027718861563</v>
      </c>
      <c r="K25" s="48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6.8" thickBot="1" x14ac:dyDescent="0.5">
      <c r="A26" s="57" t="s">
        <v>16</v>
      </c>
      <c r="B26" s="6" t="s">
        <v>310</v>
      </c>
      <c r="C26" s="58" t="s">
        <v>252</v>
      </c>
      <c r="D26" s="58">
        <v>631.5</v>
      </c>
      <c r="E26" s="58"/>
      <c r="F26" s="61">
        <f t="shared" si="0"/>
        <v>-7.5</v>
      </c>
      <c r="G26" s="60">
        <v>4.0099999999999997E-2</v>
      </c>
      <c r="H26" s="62">
        <f t="shared" si="1"/>
        <v>-1.1737089201877935</v>
      </c>
      <c r="I26" s="63">
        <f t="shared" si="2"/>
        <v>-1.2138089201877935</v>
      </c>
      <c r="J26" s="62">
        <f t="shared" si="3"/>
        <v>-0.30607976055348857</v>
      </c>
      <c r="K26" s="48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6.8" thickBot="1" x14ac:dyDescent="0.5">
      <c r="A27" s="57" t="s">
        <v>16</v>
      </c>
      <c r="B27" s="6" t="s">
        <v>311</v>
      </c>
      <c r="C27" s="58" t="s">
        <v>252</v>
      </c>
      <c r="D27" s="58">
        <v>587.45000000000005</v>
      </c>
      <c r="E27" s="58"/>
      <c r="F27" s="61">
        <f t="shared" si="0"/>
        <v>-44.049999999999955</v>
      </c>
      <c r="G27" s="60">
        <v>4.6300000000000001E-2</v>
      </c>
      <c r="H27" s="62">
        <f t="shared" si="1"/>
        <v>-6.9754552652414814</v>
      </c>
      <c r="I27" s="63">
        <f t="shared" si="2"/>
        <v>-7.021755265241481</v>
      </c>
      <c r="J27" s="62">
        <f t="shared" si="3"/>
        <v>-1.7706388003128168</v>
      </c>
      <c r="K27" s="48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6.8" thickBot="1" x14ac:dyDescent="0.5">
      <c r="A28" s="57" t="s">
        <v>16</v>
      </c>
      <c r="B28" s="6" t="s">
        <v>312</v>
      </c>
      <c r="C28" s="58" t="s">
        <v>252</v>
      </c>
      <c r="D28" s="58">
        <v>529.4</v>
      </c>
      <c r="E28" s="58"/>
      <c r="F28" s="61">
        <f t="shared" si="0"/>
        <v>-58.050000000000068</v>
      </c>
      <c r="G28" s="60">
        <v>4.9000000000000002E-2</v>
      </c>
      <c r="H28" s="62">
        <f t="shared" si="1"/>
        <v>-9.8816920588986417</v>
      </c>
      <c r="I28" s="63">
        <f t="shared" si="2"/>
        <v>-9.9306920588986412</v>
      </c>
      <c r="J28" s="62">
        <f t="shared" si="3"/>
        <v>-2.5041699702189204</v>
      </c>
      <c r="K28" s="48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6.8" thickBot="1" x14ac:dyDescent="0.5">
      <c r="A29" s="57" t="s">
        <v>16</v>
      </c>
      <c r="B29" s="6" t="s">
        <v>313</v>
      </c>
      <c r="C29" s="58" t="s">
        <v>252</v>
      </c>
      <c r="D29" s="58">
        <v>560.5</v>
      </c>
      <c r="E29" s="58"/>
      <c r="F29" s="61">
        <f t="shared" si="0"/>
        <v>31.100000000000023</v>
      </c>
      <c r="G29" s="60">
        <v>4.9200000000000001E-2</v>
      </c>
      <c r="H29" s="62">
        <f t="shared" si="1"/>
        <v>5.8745749905553506</v>
      </c>
      <c r="I29" s="63">
        <f t="shared" si="2"/>
        <v>5.8253749905553507</v>
      </c>
      <c r="J29" s="62">
        <f t="shared" si="3"/>
        <v>1.468953928899783</v>
      </c>
      <c r="K29" s="48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6.8" thickBot="1" x14ac:dyDescent="0.5">
      <c r="A30" s="57" t="s">
        <v>16</v>
      </c>
      <c r="B30" s="6" t="s">
        <v>314</v>
      </c>
      <c r="C30" s="58" t="s">
        <v>253</v>
      </c>
      <c r="D30" s="58">
        <v>536.29999999999995</v>
      </c>
      <c r="E30" s="58"/>
      <c r="F30" s="61">
        <f t="shared" si="0"/>
        <v>-24.200000000000045</v>
      </c>
      <c r="G30" s="60">
        <v>4.8799999999999996E-2</v>
      </c>
      <c r="H30" s="62">
        <f t="shared" si="1"/>
        <v>-4.3175735950044682</v>
      </c>
      <c r="I30" s="63">
        <f t="shared" si="2"/>
        <v>-4.3663735950044682</v>
      </c>
      <c r="J30" s="62">
        <f t="shared" si="3"/>
        <v>-1.101045281690032</v>
      </c>
      <c r="K30" s="48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6.8" thickBot="1" x14ac:dyDescent="0.5">
      <c r="A31" s="57" t="s">
        <v>16</v>
      </c>
      <c r="B31" s="6" t="s">
        <v>315</v>
      </c>
      <c r="C31" s="58" t="s">
        <v>253</v>
      </c>
      <c r="D31" s="58">
        <v>541.6</v>
      </c>
      <c r="E31" s="58"/>
      <c r="F31" s="61">
        <f t="shared" si="0"/>
        <v>5.3000000000000682</v>
      </c>
      <c r="G31" s="60">
        <v>4.9800000000000004E-2</v>
      </c>
      <c r="H31" s="62">
        <f t="shared" si="1"/>
        <v>0.98825284355772303</v>
      </c>
      <c r="I31" s="63">
        <f t="shared" si="2"/>
        <v>0.93845284355772307</v>
      </c>
      <c r="J31" s="62">
        <f t="shared" si="3"/>
        <v>0.23664467847414405</v>
      </c>
      <c r="K31" s="48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6.8" thickBot="1" x14ac:dyDescent="0.5">
      <c r="A32" s="57" t="s">
        <v>16</v>
      </c>
      <c r="B32" s="6" t="s">
        <v>316</v>
      </c>
      <c r="C32" s="58" t="s">
        <v>253</v>
      </c>
      <c r="D32" s="58">
        <v>536.95000000000005</v>
      </c>
      <c r="E32" s="58"/>
      <c r="F32" s="61">
        <f t="shared" si="0"/>
        <v>-4.6499999999999773</v>
      </c>
      <c r="G32" s="60">
        <v>0.05</v>
      </c>
      <c r="H32" s="62">
        <f t="shared" si="1"/>
        <v>-0.85856720827178301</v>
      </c>
      <c r="I32" s="63">
        <f t="shared" si="2"/>
        <v>-0.90856720827178306</v>
      </c>
      <c r="J32" s="62">
        <f t="shared" si="3"/>
        <v>-0.22910857625890066</v>
      </c>
      <c r="K32" s="48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6.8" thickBot="1" x14ac:dyDescent="0.5">
      <c r="A33" s="57" t="s">
        <v>16</v>
      </c>
      <c r="B33" s="6" t="s">
        <v>317</v>
      </c>
      <c r="C33" s="58" t="s">
        <v>253</v>
      </c>
      <c r="D33" s="58">
        <v>539.25</v>
      </c>
      <c r="E33" s="58"/>
      <c r="F33" s="61">
        <f t="shared" si="0"/>
        <v>2.2999999999999545</v>
      </c>
      <c r="G33" s="60">
        <v>5.1200000000000002E-2</v>
      </c>
      <c r="H33" s="62">
        <f t="shared" si="1"/>
        <v>0.42834528354594548</v>
      </c>
      <c r="I33" s="63">
        <f t="shared" si="2"/>
        <v>0.37714528354594545</v>
      </c>
      <c r="J33" s="62">
        <f t="shared" si="3"/>
        <v>9.5102726765066842E-2</v>
      </c>
      <c r="K33" s="48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6.8" thickBot="1" x14ac:dyDescent="0.5">
      <c r="A34" s="57" t="s">
        <v>16</v>
      </c>
      <c r="B34" s="6" t="s">
        <v>318</v>
      </c>
      <c r="C34" s="58" t="s">
        <v>253</v>
      </c>
      <c r="D34" s="58">
        <v>565.45000000000005</v>
      </c>
      <c r="E34" s="58"/>
      <c r="F34" s="61">
        <f t="shared" si="0"/>
        <v>26.200000000000045</v>
      </c>
      <c r="G34" s="60">
        <v>5.1100000000000007E-2</v>
      </c>
      <c r="H34" s="62">
        <f t="shared" si="1"/>
        <v>4.8585999072786361</v>
      </c>
      <c r="I34" s="63">
        <f t="shared" si="2"/>
        <v>4.8074999072786362</v>
      </c>
      <c r="J34" s="62">
        <f t="shared" si="3"/>
        <v>1.2122817652823847</v>
      </c>
      <c r="K34" s="48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6.8" thickBot="1" x14ac:dyDescent="0.5">
      <c r="A35" s="57" t="s">
        <v>16</v>
      </c>
      <c r="B35" s="6" t="s">
        <v>319</v>
      </c>
      <c r="C35" s="58" t="s">
        <v>254</v>
      </c>
      <c r="D35" s="58">
        <v>566.15</v>
      </c>
      <c r="E35" s="58"/>
      <c r="F35" s="61">
        <f t="shared" si="0"/>
        <v>0.69999999999993179</v>
      </c>
      <c r="G35" s="60">
        <v>5.1299999999999998E-2</v>
      </c>
      <c r="H35" s="62">
        <f t="shared" si="1"/>
        <v>0.12379520735696024</v>
      </c>
      <c r="I35" s="63">
        <f t="shared" si="2"/>
        <v>7.2495207356960245E-2</v>
      </c>
      <c r="J35" s="62">
        <f t="shared" si="3"/>
        <v>1.8280732115282933E-2</v>
      </c>
      <c r="K35" s="48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6.8" thickBot="1" x14ac:dyDescent="0.5">
      <c r="A36" s="57" t="s">
        <v>16</v>
      </c>
      <c r="B36" s="6" t="s">
        <v>320</v>
      </c>
      <c r="C36" s="58" t="s">
        <v>254</v>
      </c>
      <c r="D36" s="58">
        <v>573</v>
      </c>
      <c r="E36" s="58"/>
      <c r="F36" s="61">
        <f t="shared" si="0"/>
        <v>6.8500000000000227</v>
      </c>
      <c r="G36" s="60">
        <v>5.1699999999999996E-2</v>
      </c>
      <c r="H36" s="62">
        <f t="shared" si="1"/>
        <v>1.2099266978715928</v>
      </c>
      <c r="I36" s="63">
        <f t="shared" si="2"/>
        <v>1.1582266978715927</v>
      </c>
      <c r="J36" s="62">
        <f t="shared" si="3"/>
        <v>0.29206388621394147</v>
      </c>
      <c r="K36" s="48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6.8" thickBot="1" x14ac:dyDescent="0.5">
      <c r="A37" s="57" t="s">
        <v>16</v>
      </c>
      <c r="B37" s="6" t="s">
        <v>321</v>
      </c>
      <c r="C37" s="58" t="s">
        <v>254</v>
      </c>
      <c r="D37" s="58">
        <v>616.15</v>
      </c>
      <c r="E37" s="58"/>
      <c r="F37" s="61">
        <f t="shared" si="0"/>
        <v>43.149999999999977</v>
      </c>
      <c r="G37" s="60">
        <v>5.2300000000000006E-2</v>
      </c>
      <c r="H37" s="62">
        <f t="shared" si="1"/>
        <v>7.5305410122164016</v>
      </c>
      <c r="I37" s="63">
        <f t="shared" si="2"/>
        <v>7.4782410122164018</v>
      </c>
      <c r="J37" s="62">
        <f t="shared" si="3"/>
        <v>1.8857483911276109</v>
      </c>
      <c r="K37" s="48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6.8" thickBot="1" x14ac:dyDescent="0.5">
      <c r="A38" s="57" t="s">
        <v>16</v>
      </c>
      <c r="B38" s="6" t="s">
        <v>322</v>
      </c>
      <c r="C38" s="58" t="s">
        <v>254</v>
      </c>
      <c r="D38" s="58">
        <v>575.15</v>
      </c>
      <c r="E38" s="58"/>
      <c r="F38" s="61">
        <f t="shared" si="0"/>
        <v>-41</v>
      </c>
      <c r="G38" s="60">
        <v>5.45E-2</v>
      </c>
      <c r="H38" s="62">
        <f t="shared" si="1"/>
        <v>-6.6542238091373855</v>
      </c>
      <c r="I38" s="63">
        <f t="shared" si="2"/>
        <v>-6.7087238091373855</v>
      </c>
      <c r="J38" s="62">
        <f t="shared" si="3"/>
        <v>-1.6917033175226361</v>
      </c>
      <c r="K38" s="48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6.8" thickBot="1" x14ac:dyDescent="0.5">
      <c r="A39" s="57" t="s">
        <v>16</v>
      </c>
      <c r="B39" s="6" t="s">
        <v>323</v>
      </c>
      <c r="C39" s="58" t="s">
        <v>255</v>
      </c>
      <c r="D39" s="58">
        <v>573.04999999999995</v>
      </c>
      <c r="E39" s="58"/>
      <c r="F39" s="61">
        <f t="shared" si="0"/>
        <v>-2.1000000000000227</v>
      </c>
      <c r="G39" s="60">
        <v>5.5999999999999994E-2</v>
      </c>
      <c r="H39" s="62">
        <f t="shared" si="1"/>
        <v>-0.36512214204990401</v>
      </c>
      <c r="I39" s="63">
        <f t="shared" si="2"/>
        <v>-0.421122142049904</v>
      </c>
      <c r="J39" s="62">
        <f t="shared" si="3"/>
        <v>-0.10619213803640909</v>
      </c>
      <c r="K39" s="48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6.8" thickBot="1" x14ac:dyDescent="0.5">
      <c r="A40" s="57" t="s">
        <v>16</v>
      </c>
      <c r="B40" s="6" t="s">
        <v>324</v>
      </c>
      <c r="C40" s="58" t="s">
        <v>255</v>
      </c>
      <c r="D40" s="58">
        <v>562.9</v>
      </c>
      <c r="E40" s="58"/>
      <c r="F40" s="61">
        <f t="shared" si="0"/>
        <v>-10.149999999999977</v>
      </c>
      <c r="G40" s="60">
        <v>5.5800000000000002E-2</v>
      </c>
      <c r="H40" s="62">
        <f t="shared" si="1"/>
        <v>-1.7712241514701994</v>
      </c>
      <c r="I40" s="63">
        <f t="shared" si="2"/>
        <v>-1.8270241514701995</v>
      </c>
      <c r="J40" s="62">
        <f t="shared" si="3"/>
        <v>-0.46071099454510583</v>
      </c>
      <c r="K40" s="48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6.8" thickBot="1" x14ac:dyDescent="0.5">
      <c r="A41" s="57" t="s">
        <v>16</v>
      </c>
      <c r="B41" s="6" t="s">
        <v>325</v>
      </c>
      <c r="C41" s="58" t="s">
        <v>255</v>
      </c>
      <c r="D41" s="58">
        <v>586.70000000000005</v>
      </c>
      <c r="E41" s="58"/>
      <c r="F41" s="61">
        <f t="shared" si="0"/>
        <v>23.800000000000068</v>
      </c>
      <c r="G41" s="60">
        <v>5.5500000000000001E-2</v>
      </c>
      <c r="H41" s="62">
        <f t="shared" si="1"/>
        <v>4.2281044590513535</v>
      </c>
      <c r="I41" s="63">
        <f t="shared" si="2"/>
        <v>4.1726044590513531</v>
      </c>
      <c r="J41" s="62">
        <f t="shared" si="3"/>
        <v>1.0521835459186308</v>
      </c>
      <c r="K41" s="48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6.8" thickBot="1" x14ac:dyDescent="0.5">
      <c r="A42" s="57" t="s">
        <v>16</v>
      </c>
      <c r="B42" s="6" t="s">
        <v>326</v>
      </c>
      <c r="C42" s="58" t="s">
        <v>255</v>
      </c>
      <c r="D42" s="58">
        <v>582.35</v>
      </c>
      <c r="E42" s="58"/>
      <c r="F42" s="61">
        <f t="shared" si="0"/>
        <v>-4.3500000000000227</v>
      </c>
      <c r="G42" s="60">
        <v>5.5500000000000001E-2</v>
      </c>
      <c r="H42" s="62">
        <f t="shared" si="1"/>
        <v>-0.74143514573036007</v>
      </c>
      <c r="I42" s="63">
        <f t="shared" si="2"/>
        <v>-0.79693514573036006</v>
      </c>
      <c r="J42" s="62">
        <f t="shared" si="3"/>
        <v>-0.20095891085070405</v>
      </c>
      <c r="K42" s="48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6.8" thickBot="1" x14ac:dyDescent="0.5">
      <c r="A43" s="57" t="s">
        <v>16</v>
      </c>
      <c r="B43" s="6" t="s">
        <v>327</v>
      </c>
      <c r="C43" s="58" t="s">
        <v>256</v>
      </c>
      <c r="D43" s="58">
        <v>605.9</v>
      </c>
      <c r="E43" s="58"/>
      <c r="F43" s="61">
        <f t="shared" si="0"/>
        <v>23.549999999999955</v>
      </c>
      <c r="G43" s="60">
        <v>5.5899999999999998E-2</v>
      </c>
      <c r="H43" s="62">
        <f t="shared" si="1"/>
        <v>4.0439598179788705</v>
      </c>
      <c r="I43" s="63">
        <f t="shared" si="2"/>
        <v>3.9880598179788707</v>
      </c>
      <c r="J43" s="62">
        <f t="shared" si="3"/>
        <v>1.0056479021188178</v>
      </c>
      <c r="K43" s="48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6.8" thickBot="1" x14ac:dyDescent="0.5">
      <c r="A44" s="57" t="s">
        <v>16</v>
      </c>
      <c r="B44" s="6" t="s">
        <v>328</v>
      </c>
      <c r="C44" s="58" t="s">
        <v>256</v>
      </c>
      <c r="D44" s="58">
        <v>595.4</v>
      </c>
      <c r="E44" s="58"/>
      <c r="F44" s="61">
        <f t="shared" si="0"/>
        <v>-10.5</v>
      </c>
      <c r="G44" s="60">
        <v>5.6299999999999996E-2</v>
      </c>
      <c r="H44" s="62">
        <f t="shared" si="1"/>
        <v>-1.7329592341970623</v>
      </c>
      <c r="I44" s="63">
        <f t="shared" si="2"/>
        <v>-1.7892592341970623</v>
      </c>
      <c r="J44" s="62">
        <f t="shared" si="3"/>
        <v>-0.45118801556214055</v>
      </c>
      <c r="K44" s="48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6.8" thickBot="1" x14ac:dyDescent="0.5">
      <c r="A45" s="57" t="s">
        <v>16</v>
      </c>
      <c r="B45" s="6" t="s">
        <v>329</v>
      </c>
      <c r="C45" s="58" t="s">
        <v>256</v>
      </c>
      <c r="D45" s="58">
        <v>571.9</v>
      </c>
      <c r="E45" s="58"/>
      <c r="F45" s="61">
        <f t="shared" si="0"/>
        <v>-23.5</v>
      </c>
      <c r="G45" s="60">
        <v>5.6399999999999999E-2</v>
      </c>
      <c r="H45" s="62">
        <f t="shared" si="1"/>
        <v>-3.9469264360094054</v>
      </c>
      <c r="I45" s="63">
        <f t="shared" si="2"/>
        <v>-4.003326436009405</v>
      </c>
      <c r="J45" s="62">
        <f t="shared" si="3"/>
        <v>-1.0094976042535859</v>
      </c>
      <c r="K45" s="48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6.8" thickBot="1" x14ac:dyDescent="0.5">
      <c r="A46" s="57" t="s">
        <v>16</v>
      </c>
      <c r="B46" s="6" t="s">
        <v>330</v>
      </c>
      <c r="C46" s="58" t="s">
        <v>256</v>
      </c>
      <c r="D46" s="58">
        <v>567.1</v>
      </c>
      <c r="E46" s="58"/>
      <c r="F46" s="61">
        <f t="shared" si="0"/>
        <v>-4.7999999999999545</v>
      </c>
      <c r="G46" s="60">
        <v>5.7699999999999994E-2</v>
      </c>
      <c r="H46" s="62">
        <f t="shared" si="1"/>
        <v>-0.83930757125370781</v>
      </c>
      <c r="I46" s="63">
        <f t="shared" si="2"/>
        <v>-0.89700757125370778</v>
      </c>
      <c r="J46" s="62">
        <f t="shared" si="3"/>
        <v>-0.2261936438739662</v>
      </c>
      <c r="K46" s="48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6.8" thickBot="1" x14ac:dyDescent="0.5">
      <c r="A47" s="57" t="s">
        <v>16</v>
      </c>
      <c r="B47" s="6" t="s">
        <v>331</v>
      </c>
      <c r="C47" s="58" t="s">
        <v>256</v>
      </c>
      <c r="D47" s="58">
        <v>557.1</v>
      </c>
      <c r="E47" s="58"/>
      <c r="F47" s="61">
        <f t="shared" si="0"/>
        <v>-10</v>
      </c>
      <c r="G47" s="60">
        <v>5.9000000000000004E-2</v>
      </c>
      <c r="H47" s="62">
        <f t="shared" si="1"/>
        <v>-1.7633574325515782</v>
      </c>
      <c r="I47" s="63">
        <f t="shared" si="2"/>
        <v>-1.8223574325515781</v>
      </c>
      <c r="J47" s="62">
        <f t="shared" si="3"/>
        <v>-0.45953421277540102</v>
      </c>
      <c r="K47" s="48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6.8" thickBot="1" x14ac:dyDescent="0.5">
      <c r="A48" s="57" t="s">
        <v>16</v>
      </c>
      <c r="B48" s="6" t="s">
        <v>332</v>
      </c>
      <c r="C48" s="58" t="s">
        <v>257</v>
      </c>
      <c r="D48" s="58">
        <v>558.35</v>
      </c>
      <c r="E48" s="58"/>
      <c r="F48" s="61">
        <f t="shared" si="0"/>
        <v>1.25</v>
      </c>
      <c r="G48" s="60">
        <v>6.0899999999999996E-2</v>
      </c>
      <c r="H48" s="62">
        <f t="shared" si="1"/>
        <v>0.22437623406928736</v>
      </c>
      <c r="I48" s="63">
        <f t="shared" si="2"/>
        <v>0.16347623406928735</v>
      </c>
      <c r="J48" s="62">
        <f t="shared" si="3"/>
        <v>4.1222935297239478E-2</v>
      </c>
      <c r="K48" s="48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6.8" thickBot="1" x14ac:dyDescent="0.5">
      <c r="A49" s="57" t="s">
        <v>16</v>
      </c>
      <c r="B49" s="6" t="s">
        <v>333</v>
      </c>
      <c r="C49" s="58" t="s">
        <v>257</v>
      </c>
      <c r="D49" s="58">
        <v>568.79999999999995</v>
      </c>
      <c r="E49" s="58"/>
      <c r="F49" s="61">
        <f t="shared" si="0"/>
        <v>10.449999999999932</v>
      </c>
      <c r="G49" s="60">
        <v>6.1200000000000004E-2</v>
      </c>
      <c r="H49" s="62">
        <f t="shared" si="1"/>
        <v>1.8715859228082621</v>
      </c>
      <c r="I49" s="63">
        <f t="shared" si="2"/>
        <v>1.8103859228082622</v>
      </c>
      <c r="J49" s="62">
        <f t="shared" si="3"/>
        <v>0.45651542062883238</v>
      </c>
      <c r="K49" s="48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6.8" thickBot="1" x14ac:dyDescent="0.5">
      <c r="A50" s="57" t="s">
        <v>16</v>
      </c>
      <c r="B50" s="6" t="s">
        <v>334</v>
      </c>
      <c r="C50" s="58" t="s">
        <v>257</v>
      </c>
      <c r="D50" s="58">
        <v>551.45000000000005</v>
      </c>
      <c r="E50" s="58"/>
      <c r="F50" s="61">
        <f t="shared" si="0"/>
        <v>-17.349999999999909</v>
      </c>
      <c r="G50" s="60">
        <v>6.3299999999999995E-2</v>
      </c>
      <c r="H50" s="62">
        <f t="shared" si="1"/>
        <v>-3.0502812939521644</v>
      </c>
      <c r="I50" s="63">
        <f t="shared" si="2"/>
        <v>-3.1135812939521643</v>
      </c>
      <c r="J50" s="62">
        <f t="shared" si="3"/>
        <v>-0.78513528864926807</v>
      </c>
      <c r="K50" s="48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6.8" thickBot="1" x14ac:dyDescent="0.5">
      <c r="A51" s="57" t="s">
        <v>16</v>
      </c>
      <c r="B51" s="6" t="s">
        <v>335</v>
      </c>
      <c r="C51" s="58" t="s">
        <v>257</v>
      </c>
      <c r="D51" s="58">
        <v>582</v>
      </c>
      <c r="E51" s="58"/>
      <c r="F51" s="61">
        <f t="shared" si="0"/>
        <v>30.549999999999955</v>
      </c>
      <c r="G51" s="60">
        <v>6.3799999999999996E-2</v>
      </c>
      <c r="H51" s="62">
        <f t="shared" si="1"/>
        <v>5.5399401577658809</v>
      </c>
      <c r="I51" s="63">
        <f t="shared" si="2"/>
        <v>5.4761401577658813</v>
      </c>
      <c r="J51" s="62">
        <f t="shared" si="3"/>
        <v>1.3808892325383488</v>
      </c>
      <c r="K51" s="48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6.8" thickBot="1" x14ac:dyDescent="0.5">
      <c r="A52" s="57" t="s">
        <v>16</v>
      </c>
      <c r="B52" s="6" t="s">
        <v>336</v>
      </c>
      <c r="C52" s="58" t="s">
        <v>276</v>
      </c>
      <c r="D52" s="58">
        <v>619.25</v>
      </c>
      <c r="E52" s="58"/>
      <c r="F52" s="61">
        <f t="shared" si="0"/>
        <v>37.25</v>
      </c>
      <c r="G52" s="60">
        <v>6.4500000000000002E-2</v>
      </c>
      <c r="H52" s="62">
        <f t="shared" si="1"/>
        <v>6.4003436426116842</v>
      </c>
      <c r="I52" s="63">
        <f t="shared" si="2"/>
        <v>6.3358436426116844</v>
      </c>
      <c r="J52" s="62">
        <f t="shared" si="3"/>
        <v>1.5976761027056006</v>
      </c>
      <c r="K52" s="5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x14ac:dyDescent="0.3">
      <c r="A53" s="10"/>
      <c r="F53" s="10"/>
      <c r="H53" s="1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3">
      <c r="A54" s="10"/>
      <c r="F54" s="10"/>
      <c r="H54" s="1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3">
      <c r="A55" s="10"/>
      <c r="F55" s="10"/>
      <c r="H55" s="1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3">
      <c r="A56" s="10"/>
      <c r="F56" s="10"/>
      <c r="H56" s="1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3">
      <c r="A57" s="10"/>
      <c r="F57" s="10"/>
      <c r="H57" s="1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3">
      <c r="A58" s="10"/>
      <c r="F58" s="10"/>
      <c r="H58" s="1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3">
      <c r="A59" s="10"/>
      <c r="F59" s="10"/>
      <c r="H59" s="1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3">
      <c r="A60" s="10"/>
      <c r="F60" s="10"/>
      <c r="H60" s="1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3">
      <c r="A61" s="10"/>
      <c r="F61" s="10"/>
      <c r="H61" s="1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3">
      <c r="A62" s="10"/>
      <c r="F62" s="10"/>
      <c r="H62" s="1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3">
      <c r="A63" s="10"/>
      <c r="F63" s="10"/>
      <c r="H63" s="1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3">
      <c r="A64" s="10"/>
      <c r="F64" s="10"/>
      <c r="H64" s="1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3">
      <c r="A65" s="10"/>
      <c r="F65" s="10"/>
      <c r="H65" s="1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3">
      <c r="A66" s="10"/>
      <c r="F66" s="10"/>
      <c r="H66" s="1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3">
      <c r="A67" s="10"/>
      <c r="F67" s="10"/>
      <c r="H67" s="1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3">
      <c r="A68" s="10"/>
      <c r="F68" s="10"/>
      <c r="H68" s="1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3">
      <c r="A69" s="10"/>
      <c r="F69" s="10"/>
      <c r="H69" s="1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3">
      <c r="A70" s="10"/>
      <c r="F70" s="10"/>
      <c r="H70" s="1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3">
      <c r="A71" s="10"/>
      <c r="F71" s="10"/>
      <c r="H71" s="1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3">
      <c r="A72" s="10"/>
      <c r="F72" s="10"/>
      <c r="H72" s="1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3">
      <c r="A73" s="10"/>
      <c r="F73" s="10"/>
      <c r="H73" s="1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3">
      <c r="A74" s="10"/>
      <c r="F74" s="10"/>
      <c r="H74" s="1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 thickBot="1" x14ac:dyDescent="0.35">
      <c r="A75" s="9"/>
      <c r="F75" s="11"/>
      <c r="H75" s="11"/>
      <c r="I75" s="11"/>
      <c r="J75" s="10"/>
      <c r="K75" s="11"/>
      <c r="L75" s="1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" thickBot="1" x14ac:dyDescent="0.35">
      <c r="A76" s="1"/>
      <c r="F76" s="11"/>
      <c r="H76" s="11"/>
      <c r="I76" s="11"/>
      <c r="J76" s="10"/>
      <c r="K76" s="11"/>
      <c r="L76" s="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1"/>
      <c r="F77" s="22"/>
      <c r="H77" s="11"/>
      <c r="I77" s="11"/>
      <c r="J77" s="10"/>
      <c r="K77" s="1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1"/>
      <c r="F78" s="23"/>
      <c r="H78" s="11"/>
      <c r="I78" s="11"/>
      <c r="J78" s="10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1"/>
      <c r="F79" s="23"/>
      <c r="H79" s="11"/>
      <c r="I79" s="11"/>
      <c r="J79" s="10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1"/>
      <c r="F80" s="23"/>
      <c r="H80" s="11"/>
      <c r="I80" s="11"/>
      <c r="J80" s="10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"/>
      <c r="F81" s="23"/>
      <c r="H81" s="11"/>
      <c r="I81" s="11"/>
      <c r="J81" s="10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F82" s="23"/>
      <c r="H82" s="11"/>
      <c r="I82" s="11"/>
      <c r="J82" s="10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F83" s="23"/>
      <c r="H83" s="11"/>
      <c r="I83" s="11"/>
      <c r="J83" s="10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F84" s="23"/>
      <c r="H84" s="11"/>
      <c r="I84" s="11"/>
      <c r="J84" s="10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F85" s="23"/>
      <c r="H85" s="11"/>
      <c r="I85" s="11"/>
      <c r="J85" s="10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F86" s="23"/>
      <c r="H86" s="11"/>
      <c r="I86" s="11"/>
      <c r="J86" s="10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F87" s="23"/>
      <c r="H87" s="11"/>
      <c r="I87" s="11"/>
      <c r="J87" s="10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F88" s="23"/>
      <c r="H88" s="11"/>
      <c r="I88" s="11"/>
      <c r="J88" s="10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F89" s="23"/>
      <c r="H89" s="11"/>
      <c r="I89" s="11"/>
      <c r="J89" s="10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F90" s="23"/>
      <c r="H90" s="11"/>
      <c r="I90" s="11"/>
      <c r="J90" s="10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F91" s="23"/>
      <c r="H91" s="11"/>
      <c r="I91" s="11"/>
      <c r="J91" s="10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F92" s="23"/>
      <c r="H92" s="11"/>
      <c r="I92" s="11"/>
      <c r="J92" s="10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F93" s="23"/>
      <c r="H93" s="11"/>
      <c r="I93" s="11"/>
      <c r="J93" s="10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F94" s="23"/>
      <c r="H94" s="11"/>
      <c r="I94" s="11"/>
      <c r="J94" s="10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F95" s="23"/>
      <c r="H95" s="11"/>
      <c r="I95" s="11"/>
      <c r="J95" s="10"/>
      <c r="K95" s="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F96" s="23"/>
      <c r="H96" s="11"/>
      <c r="I96" s="11"/>
      <c r="J96" s="10"/>
      <c r="K96" s="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F97" s="23"/>
      <c r="H97" s="11"/>
      <c r="I97" s="11"/>
      <c r="J97" s="10"/>
      <c r="K97" s="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F98" s="23"/>
      <c r="H98" s="11"/>
      <c r="I98" s="11"/>
      <c r="J98" s="10"/>
      <c r="K98" s="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F99" s="23"/>
      <c r="H99" s="11"/>
      <c r="I99" s="11"/>
      <c r="J99" s="10"/>
      <c r="K99" s="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F100" s="23"/>
      <c r="H100" s="11"/>
      <c r="I100" s="11"/>
      <c r="J100" s="10"/>
      <c r="K100" s="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F101" s="23"/>
      <c r="H101" s="11"/>
      <c r="I101" s="11"/>
      <c r="J101" s="10"/>
      <c r="K101" s="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F102" s="23"/>
      <c r="H102" s="11"/>
      <c r="I102" s="11"/>
      <c r="J102" s="10"/>
      <c r="K102" s="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F103" s="23"/>
      <c r="H103" s="11"/>
      <c r="I103" s="11"/>
      <c r="J103" s="10"/>
      <c r="K103" s="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F104" s="23"/>
      <c r="H104" s="11"/>
      <c r="I104" s="11"/>
      <c r="J104" s="10"/>
      <c r="K104" s="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F105" s="23"/>
      <c r="H105" s="11"/>
      <c r="I105" s="11"/>
      <c r="J105" s="10"/>
      <c r="K105" s="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F106" s="23"/>
      <c r="H106" s="11"/>
      <c r="I106" s="11"/>
      <c r="J106" s="10"/>
      <c r="K106" s="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F107" s="23"/>
      <c r="H107" s="11"/>
      <c r="I107" s="11"/>
      <c r="J107" s="10"/>
      <c r="K107" s="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F108" s="23"/>
      <c r="H108" s="11"/>
      <c r="I108" s="11"/>
      <c r="J108" s="10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F109" s="23"/>
      <c r="H109" s="11"/>
      <c r="I109" s="11"/>
      <c r="J109" s="10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F110" s="23"/>
      <c r="H110" s="11"/>
      <c r="I110" s="11"/>
      <c r="J110" s="10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F111" s="23"/>
      <c r="H111" s="11"/>
      <c r="I111" s="11"/>
      <c r="J111" s="10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F112" s="23"/>
      <c r="H112" s="11"/>
      <c r="I112" s="11"/>
      <c r="J112" s="10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F113" s="23"/>
      <c r="H113" s="11"/>
      <c r="I113" s="11"/>
      <c r="J113" s="10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F114" s="23"/>
      <c r="H114" s="11"/>
      <c r="I114" s="11"/>
      <c r="J114" s="10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F115" s="23"/>
      <c r="H115" s="11"/>
      <c r="I115" s="11"/>
      <c r="J115" s="10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F116" s="23"/>
      <c r="H116" s="11"/>
      <c r="I116" s="11"/>
      <c r="J116" s="10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F117" s="23"/>
      <c r="H117" s="11"/>
      <c r="I117" s="11"/>
      <c r="J117" s="10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F118" s="23"/>
      <c r="H118" s="11"/>
      <c r="I118" s="11"/>
      <c r="J118" s="10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F119" s="23"/>
      <c r="H119" s="11"/>
      <c r="I119" s="11"/>
      <c r="J119" s="10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F120" s="23"/>
      <c r="H120" s="11"/>
      <c r="I120" s="11"/>
      <c r="J120" s="10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F121" s="23"/>
      <c r="H121" s="11"/>
      <c r="I121" s="11"/>
      <c r="J121" s="10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F122" s="23"/>
      <c r="H122" s="11"/>
      <c r="I122" s="11"/>
      <c r="J122" s="10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F123" s="23"/>
      <c r="H123" s="11"/>
      <c r="I123" s="11"/>
      <c r="J123" s="10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F124" s="23"/>
      <c r="H124" s="11"/>
      <c r="I124" s="11"/>
      <c r="J124" s="10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F125" s="23"/>
      <c r="H125" s="11"/>
      <c r="I125" s="11"/>
      <c r="J125" s="10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F126" s="23"/>
      <c r="H126" s="11"/>
      <c r="I126" s="11"/>
      <c r="J126" s="10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F127" s="23"/>
      <c r="H127" s="11"/>
      <c r="I127" s="11"/>
      <c r="J127" s="10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F128" s="23"/>
      <c r="H128" s="11"/>
      <c r="I128" s="11"/>
      <c r="J128" s="10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F129" s="23"/>
      <c r="H129" s="11"/>
      <c r="I129" s="11"/>
      <c r="J129" s="10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F130" s="23"/>
      <c r="H130" s="11"/>
      <c r="I130" s="11"/>
      <c r="J130" s="10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F131" s="23"/>
      <c r="H131" s="11"/>
      <c r="I131" s="11"/>
      <c r="J131" s="10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F132" s="23"/>
      <c r="H132" s="11"/>
      <c r="I132" s="11"/>
      <c r="J132" s="10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F133" s="23"/>
      <c r="H133" s="11"/>
      <c r="I133" s="11"/>
      <c r="J133" s="10"/>
      <c r="K133" s="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F134" s="23"/>
      <c r="H134" s="11"/>
      <c r="I134" s="11"/>
      <c r="J134" s="10"/>
      <c r="K134" s="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F135" s="23"/>
      <c r="H135" s="11"/>
      <c r="I135" s="11"/>
      <c r="J135" s="10"/>
      <c r="K135" s="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F136" s="23"/>
      <c r="H136" s="11"/>
      <c r="I136" s="11"/>
      <c r="J136" s="10"/>
      <c r="K136" s="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F137" s="23"/>
      <c r="H137" s="11"/>
      <c r="I137" s="11"/>
      <c r="J137" s="10"/>
      <c r="K137" s="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F138" s="23"/>
      <c r="H138" s="11"/>
      <c r="I138" s="11"/>
      <c r="J138" s="10"/>
      <c r="K138" s="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F139" s="23"/>
      <c r="H139" s="11"/>
      <c r="I139" s="11"/>
      <c r="J139" s="10"/>
      <c r="K139" s="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F140" s="23"/>
      <c r="H140" s="11"/>
      <c r="I140" s="11"/>
      <c r="J140" s="10"/>
      <c r="K140" s="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F141" s="23"/>
      <c r="H141" s="11"/>
      <c r="I141" s="11"/>
      <c r="J141" s="10"/>
      <c r="K141" s="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F142" s="23"/>
      <c r="H142" s="11"/>
      <c r="I142" s="11"/>
      <c r="J142" s="10"/>
      <c r="K142" s="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F143" s="23"/>
      <c r="H143" s="11"/>
      <c r="I143" s="11"/>
      <c r="J143" s="10"/>
      <c r="K143" s="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F144" s="23"/>
      <c r="H144" s="11"/>
      <c r="I144" s="11"/>
      <c r="J144" s="10"/>
      <c r="K144" s="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F145" s="23"/>
      <c r="H145" s="11"/>
      <c r="I145" s="11"/>
      <c r="J145" s="10"/>
      <c r="K145" s="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F146" s="23"/>
      <c r="H146" s="11"/>
      <c r="I146" s="11"/>
      <c r="J146" s="10"/>
      <c r="K146" s="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F147" s="23"/>
      <c r="H147" s="11"/>
      <c r="I147" s="11"/>
      <c r="J147" s="10"/>
      <c r="K147" s="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F148" s="23"/>
      <c r="H148" s="11"/>
      <c r="I148" s="11"/>
      <c r="J148" s="10"/>
      <c r="K148" s="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F149" s="23"/>
      <c r="H149" s="11"/>
      <c r="I149" s="11"/>
      <c r="J149" s="10"/>
      <c r="K149" s="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F150" s="23"/>
      <c r="H150" s="11"/>
      <c r="I150" s="11"/>
      <c r="J150" s="10"/>
      <c r="K150" s="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F151" s="23"/>
      <c r="H151" s="11"/>
      <c r="I151" s="11"/>
      <c r="J151" s="10"/>
      <c r="K151" s="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F152" s="23"/>
      <c r="H152" s="11"/>
      <c r="I152" s="11"/>
      <c r="J152" s="10"/>
      <c r="K152" s="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F153" s="23"/>
      <c r="H153" s="11"/>
      <c r="I153" s="11"/>
      <c r="J153" s="10"/>
      <c r="K153" s="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F154" s="23"/>
      <c r="H154" s="11"/>
      <c r="I154" s="11"/>
      <c r="J154" s="10"/>
      <c r="K154" s="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F155" s="23"/>
      <c r="H155" s="11"/>
      <c r="I155" s="11"/>
      <c r="J155" s="10"/>
      <c r="K155" s="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F156" s="23"/>
      <c r="H156" s="11"/>
      <c r="I156" s="11"/>
      <c r="J156" s="10"/>
      <c r="K156" s="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F157" s="23"/>
      <c r="H157" s="11"/>
      <c r="I157" s="11"/>
      <c r="J157" s="10"/>
      <c r="K157" s="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F158" s="23"/>
      <c r="H158" s="11"/>
      <c r="I158" s="11"/>
      <c r="J158" s="10"/>
      <c r="K158" s="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F159" s="23"/>
      <c r="H159" s="11"/>
      <c r="I159" s="11"/>
      <c r="J159" s="10"/>
      <c r="K159" s="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F160" s="23"/>
      <c r="H160" s="11"/>
      <c r="I160" s="11"/>
      <c r="J160" s="10"/>
      <c r="K160" s="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F161" s="23"/>
      <c r="H161" s="11"/>
      <c r="I161" s="11"/>
      <c r="J161" s="10"/>
      <c r="K161" s="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F162" s="23"/>
      <c r="H162" s="11"/>
      <c r="I162" s="11"/>
      <c r="J162" s="10"/>
      <c r="K162" s="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F163" s="23"/>
      <c r="H163" s="11"/>
      <c r="I163" s="11"/>
      <c r="J163" s="10"/>
      <c r="K163" s="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F164" s="23"/>
      <c r="H164" s="11"/>
      <c r="I164" s="11"/>
      <c r="J164" s="10"/>
      <c r="K164" s="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F165" s="23"/>
      <c r="H165" s="11"/>
      <c r="I165" s="11"/>
      <c r="J165" s="10"/>
      <c r="K165" s="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F166" s="23"/>
      <c r="H166" s="11"/>
      <c r="I166" s="11"/>
      <c r="J166" s="10"/>
      <c r="K166" s="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F167" s="23"/>
      <c r="H167" s="11"/>
      <c r="I167" s="11"/>
      <c r="J167" s="10"/>
      <c r="K167" s="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F168" s="23"/>
      <c r="H168" s="11"/>
      <c r="I168" s="11"/>
      <c r="J168" s="10"/>
      <c r="K168" s="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F169" s="23"/>
      <c r="H169" s="11"/>
      <c r="I169" s="11"/>
      <c r="J169" s="10"/>
      <c r="K169" s="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F170" s="23"/>
      <c r="H170" s="11"/>
      <c r="I170" s="11"/>
      <c r="J170" s="10"/>
      <c r="K170" s="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F171" s="23"/>
      <c r="H171" s="11"/>
      <c r="I171" s="11"/>
      <c r="J171" s="10"/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F172" s="23"/>
      <c r="H172" s="11"/>
      <c r="I172" s="11"/>
      <c r="J172" s="10"/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F173" s="23"/>
      <c r="H173" s="11"/>
      <c r="I173" s="11"/>
      <c r="J173" s="10"/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F174" s="23"/>
      <c r="H174" s="11"/>
      <c r="I174" s="11"/>
      <c r="J174" s="10"/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F175" s="23"/>
      <c r="H175" s="11"/>
      <c r="I175" s="11"/>
      <c r="J175" s="10"/>
      <c r="K175" s="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F176" s="23"/>
      <c r="H176" s="11"/>
      <c r="I176" s="11"/>
      <c r="J176" s="10"/>
      <c r="K176" s="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F177" s="23"/>
      <c r="H177" s="11"/>
      <c r="I177" s="11"/>
      <c r="J177" s="10"/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F178" s="23"/>
      <c r="H178" s="11"/>
      <c r="I178" s="11"/>
      <c r="J178" s="10"/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F179" s="23"/>
      <c r="H179" s="11"/>
      <c r="I179" s="11"/>
      <c r="J179" s="10"/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F180" s="23"/>
      <c r="H180" s="11"/>
      <c r="I180" s="11"/>
      <c r="J180" s="10"/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F181" s="23"/>
      <c r="H181" s="11"/>
      <c r="I181" s="11"/>
      <c r="J181" s="10"/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F182" s="23"/>
      <c r="H182" s="11"/>
      <c r="I182" s="11"/>
      <c r="J182" s="10"/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F183" s="23"/>
      <c r="H183" s="11"/>
      <c r="I183" s="11"/>
      <c r="J183" s="10"/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F184" s="23"/>
      <c r="H184" s="11"/>
      <c r="I184" s="11"/>
      <c r="J184" s="10"/>
      <c r="K184" s="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F185" s="23"/>
      <c r="H185" s="11"/>
      <c r="I185" s="11"/>
      <c r="J185" s="10"/>
      <c r="K185" s="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F186" s="23"/>
      <c r="H186" s="11"/>
      <c r="I186" s="11"/>
      <c r="J186" s="10"/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F187" s="23"/>
      <c r="H187" s="11"/>
      <c r="I187" s="11"/>
      <c r="J187" s="10"/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F188" s="23"/>
      <c r="H188" s="11"/>
      <c r="I188" s="11"/>
      <c r="J188" s="10"/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F189" s="23"/>
      <c r="H189" s="11"/>
      <c r="I189" s="11"/>
      <c r="J189" s="10"/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F190" s="23"/>
      <c r="H190" s="11"/>
      <c r="I190" s="11"/>
      <c r="J190" s="10"/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F191" s="23"/>
      <c r="H191" s="11"/>
      <c r="I191" s="11"/>
      <c r="J191" s="10"/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F192" s="23"/>
      <c r="H192" s="11"/>
      <c r="I192" s="11"/>
      <c r="J192" s="10"/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F193" s="23"/>
      <c r="H193" s="11"/>
      <c r="I193" s="11"/>
      <c r="J193" s="10"/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F194" s="23"/>
      <c r="H194" s="11"/>
      <c r="I194" s="11"/>
      <c r="J194" s="10"/>
      <c r="K194" s="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F195" s="23"/>
      <c r="H195" s="11"/>
      <c r="I195" s="11"/>
      <c r="J195" s="10"/>
      <c r="K195" s="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F196" s="23"/>
      <c r="H196" s="11"/>
      <c r="I196" s="11"/>
      <c r="J196" s="10"/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F197" s="23"/>
      <c r="H197" s="11"/>
      <c r="I197" s="11"/>
      <c r="J197" s="10"/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F198" s="23"/>
      <c r="H198" s="11"/>
      <c r="I198" s="11"/>
      <c r="J198" s="10"/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F199" s="23"/>
      <c r="H199" s="11"/>
      <c r="I199" s="11"/>
      <c r="J199" s="10"/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F200" s="23"/>
      <c r="H200" s="11"/>
      <c r="I200" s="11"/>
      <c r="J200" s="10"/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F201" s="23"/>
      <c r="H201" s="11"/>
      <c r="I201" s="11"/>
      <c r="J201" s="10"/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F202" s="23"/>
      <c r="H202" s="11"/>
      <c r="I202" s="11"/>
      <c r="J202" s="10"/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F203" s="23"/>
      <c r="H203" s="11"/>
      <c r="I203" s="11"/>
      <c r="J203" s="10"/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F204" s="23"/>
      <c r="H204" s="11"/>
      <c r="I204" s="11"/>
      <c r="J204" s="10"/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8" thickBot="1" x14ac:dyDescent="0.5">
      <c r="A205" s="42" t="s">
        <v>16</v>
      </c>
      <c r="C205" t="s">
        <v>256</v>
      </c>
      <c r="D205">
        <v>556.65</v>
      </c>
      <c r="F205" s="45">
        <f>D205-D204</f>
        <v>556.65</v>
      </c>
      <c r="H205" s="46" t="e">
        <f>(D205-D204)*100/D204</f>
        <v>#DIV/0!</v>
      </c>
      <c r="I205" s="28" t="e">
        <f>H205-G205</f>
        <v>#DIV/0!</v>
      </c>
      <c r="J205" s="46" t="e">
        <f>H205-G205</f>
        <v>#DIV/0!</v>
      </c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5" thickBot="1" x14ac:dyDescent="0.35">
      <c r="A206" s="1"/>
      <c r="F206" s="23"/>
      <c r="H206" s="11"/>
      <c r="I206" s="11"/>
      <c r="J206" s="10"/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F207" s="23"/>
      <c r="H207" s="11"/>
      <c r="I207" s="11"/>
      <c r="J207" s="10"/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F208" s="23"/>
      <c r="H208" s="11"/>
      <c r="I208" s="11"/>
      <c r="J208" s="10"/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F209" s="23"/>
      <c r="H209" s="11"/>
      <c r="I209" s="11"/>
      <c r="J209" s="10"/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F210" s="23"/>
      <c r="H210" s="11"/>
      <c r="I210" s="11"/>
      <c r="J210" s="10"/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F211" s="23"/>
      <c r="H211" s="11"/>
      <c r="I211" s="11"/>
      <c r="J211" s="10"/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F212" s="23"/>
      <c r="H212" s="11"/>
      <c r="I212" s="11"/>
      <c r="J212" s="10"/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F213" s="23"/>
      <c r="H213" s="11"/>
      <c r="I213" s="11"/>
      <c r="J213" s="10"/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F214" s="23"/>
      <c r="H214" s="11"/>
      <c r="I214" s="11"/>
      <c r="J214" s="10"/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F215" s="23"/>
      <c r="H215" s="11"/>
      <c r="I215" s="11"/>
      <c r="J215" s="10"/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F216" s="23"/>
      <c r="H216" s="11"/>
      <c r="I216" s="11"/>
      <c r="J216" s="10"/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F217" s="23"/>
      <c r="H217" s="11"/>
      <c r="I217" s="11"/>
      <c r="J217" s="10"/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F218" s="23"/>
      <c r="H218" s="11"/>
      <c r="I218" s="11"/>
      <c r="J218" s="10"/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F219" s="23"/>
      <c r="H219" s="11"/>
      <c r="I219" s="11"/>
      <c r="J219" s="10"/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F220" s="23"/>
      <c r="H220" s="11"/>
      <c r="I220" s="11"/>
      <c r="J220" s="10"/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F221" s="23"/>
      <c r="H221" s="11"/>
      <c r="I221" s="11"/>
      <c r="J221" s="10"/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F222" s="23"/>
      <c r="H222" s="11"/>
      <c r="I222" s="11"/>
      <c r="J222" s="10"/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F223" s="23"/>
      <c r="H223" s="11"/>
      <c r="I223" s="11"/>
      <c r="J223" s="10"/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F224" s="23"/>
      <c r="H224" s="11"/>
      <c r="I224" s="11"/>
      <c r="J224" s="10"/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F225" s="23"/>
      <c r="H225" s="11"/>
      <c r="I225" s="11"/>
      <c r="J225" s="10"/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F226" s="23"/>
      <c r="H226" s="11"/>
      <c r="I226" s="11"/>
      <c r="J226" s="10"/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F227" s="1"/>
      <c r="H227" s="9"/>
      <c r="I227" s="9"/>
      <c r="J227" s="10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F228" s="1"/>
      <c r="H228" s="1"/>
      <c r="I228" s="1"/>
      <c r="J228" s="10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F229" s="1"/>
      <c r="H229" s="1"/>
      <c r="I229" s="1"/>
      <c r="J229" s="10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F230" s="1"/>
      <c r="H230" s="1"/>
      <c r="I230" s="1"/>
      <c r="J230" s="10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F231" s="1"/>
      <c r="H231" s="1"/>
      <c r="I231" s="1"/>
      <c r="J231" s="10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F232" s="1"/>
      <c r="H232" s="1"/>
      <c r="I232" s="1"/>
      <c r="J232" s="10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F233" s="1"/>
      <c r="H233" s="1"/>
      <c r="I233" s="1"/>
      <c r="J233" s="10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F234" s="1"/>
      <c r="H234" s="1"/>
      <c r="I234" s="1"/>
      <c r="J234" s="10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F235" s="1"/>
      <c r="H235" s="1"/>
      <c r="I235" s="1"/>
      <c r="J235" s="10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F236" s="1"/>
      <c r="H236" s="1"/>
      <c r="I236" s="1"/>
      <c r="J236" s="10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F237" s="1"/>
      <c r="H237" s="1"/>
      <c r="I237" s="1"/>
      <c r="J237" s="10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F238" s="1"/>
      <c r="H238" s="1"/>
      <c r="I238" s="1"/>
      <c r="J238" s="10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F239" s="1"/>
      <c r="H239" s="1"/>
      <c r="I239" s="1"/>
      <c r="J239" s="10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F240" s="1"/>
      <c r="H240" s="1"/>
      <c r="I240" s="1"/>
      <c r="J240" s="10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F241" s="1"/>
      <c r="H241" s="1"/>
      <c r="I241" s="1"/>
      <c r="J241" s="10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F242" s="1"/>
      <c r="H242" s="1"/>
      <c r="I242" s="1"/>
      <c r="J242" s="10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F243" s="1"/>
      <c r="H243" s="1"/>
      <c r="I243" s="1"/>
      <c r="J243" s="10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F244" s="1"/>
      <c r="H244" s="1"/>
      <c r="I244" s="1"/>
      <c r="J244" s="10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F245" s="1"/>
      <c r="H245" s="1"/>
      <c r="I245" s="1"/>
      <c r="J245" s="10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F246" s="1"/>
      <c r="H246" s="1"/>
      <c r="I246" s="1"/>
      <c r="J246" s="10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F247" s="1"/>
      <c r="H247" s="1"/>
      <c r="I247" s="1"/>
      <c r="J247" s="10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F248" s="1"/>
      <c r="H248" s="1"/>
      <c r="I248" s="1"/>
      <c r="J248" s="10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F249" s="1"/>
      <c r="H249" s="1"/>
      <c r="I249" s="1"/>
      <c r="J249" s="10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F250" s="1"/>
      <c r="H250" s="1"/>
      <c r="I250" s="1"/>
      <c r="J250" s="1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F251" s="1"/>
      <c r="H251" s="1"/>
      <c r="I251" s="1"/>
      <c r="J251" s="1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F252" s="1"/>
      <c r="H252" s="1"/>
      <c r="I252" s="1"/>
      <c r="J252" s="9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F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F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F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F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F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F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F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F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F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F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F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F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F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F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F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F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F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F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F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F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F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F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F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F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F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F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F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F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F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F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F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F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F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F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F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F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F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F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F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F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F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F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F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F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F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F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F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F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F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F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F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F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F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F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F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F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F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F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F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F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F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F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F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F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F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F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F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F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F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F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F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F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F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F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F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F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F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F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F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F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F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F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F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F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F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F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F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F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F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F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F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F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F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F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F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F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F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F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F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F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F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F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F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F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F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F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F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F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F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F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F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F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F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F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F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F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F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F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F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F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F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F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F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F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F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F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F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F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F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F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F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F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F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F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F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F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F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F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F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F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F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F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F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F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F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F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F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F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F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F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F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F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F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F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F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F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F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F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F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F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F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F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F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F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F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F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F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F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F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F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F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F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F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F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F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F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F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F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F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F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F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F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F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F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F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F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F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F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F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F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F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F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F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F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F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F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F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F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F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F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F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F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F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F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F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F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F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F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F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F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F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F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F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F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F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F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F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F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F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F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F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F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F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F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F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F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F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F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F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F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F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F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F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F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F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F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F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F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F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F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F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F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F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F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F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F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F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F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F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F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F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F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F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F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F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F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F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F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F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F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F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F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F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F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F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F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F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F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F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F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F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F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F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F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F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F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F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F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F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F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F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F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F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F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F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F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F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F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F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F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F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F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F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F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F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F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F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F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F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F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F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F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F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F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F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F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F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F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F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F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F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F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F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F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F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F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F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F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F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F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F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F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F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F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F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F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F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F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F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F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F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F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F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F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F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F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F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F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F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F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F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F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F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F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F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F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F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F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F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F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F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F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F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F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F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F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F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F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F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F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F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F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F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F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F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F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F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F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F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F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F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F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F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F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F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F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F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F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F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F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F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F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F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F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F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F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F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F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F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F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F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F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F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F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F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F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F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F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F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F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F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F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F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F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F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F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F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F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F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F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F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F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F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F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F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F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F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F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F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F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F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F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F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F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F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F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F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F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F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F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F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F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F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F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F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F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F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F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F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F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F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F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F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F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F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F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F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F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F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F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F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F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F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F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F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F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F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F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F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F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F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F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F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F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F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F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F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F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F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F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F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F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F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F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F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F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F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F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F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F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F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F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F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F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F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F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F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F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F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F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F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F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F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F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F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F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F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F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F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F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F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F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F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F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F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F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F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F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F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F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F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F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F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F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F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F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F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F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F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F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F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F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F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F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F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F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F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F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F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F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F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F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F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F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F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F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F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F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F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F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F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F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F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F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F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F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F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F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F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F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F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F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F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F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F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F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F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F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F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F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F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F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F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F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F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F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F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F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F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F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J825" s="1"/>
    </row>
    <row r="826" spans="1:26" ht="15" thickBot="1" x14ac:dyDescent="0.35">
      <c r="J826" s="1"/>
    </row>
    <row r="827" spans="1:26" ht="15" thickBot="1" x14ac:dyDescent="0.35">
      <c r="J827" s="1"/>
    </row>
    <row r="828" spans="1:26" ht="15" thickBot="1" x14ac:dyDescent="0.35">
      <c r="J828" s="1"/>
    </row>
    <row r="829" spans="1:26" ht="15" thickBot="1" x14ac:dyDescent="0.35">
      <c r="J829" s="1"/>
    </row>
    <row r="830" spans="1:26" ht="15" thickBot="1" x14ac:dyDescent="0.35">
      <c r="J830" s="1"/>
    </row>
    <row r="831" spans="1:26" ht="15" thickBot="1" x14ac:dyDescent="0.35">
      <c r="J831" s="1"/>
    </row>
    <row r="832" spans="1:26" ht="15" thickBot="1" x14ac:dyDescent="0.35">
      <c r="J832" s="1"/>
    </row>
    <row r="833" spans="10:10" ht="15" thickBot="1" x14ac:dyDescent="0.35">
      <c r="J833" s="1"/>
    </row>
    <row r="834" spans="10:10" ht="15" thickBot="1" x14ac:dyDescent="0.35">
      <c r="J834" s="1"/>
    </row>
    <row r="835" spans="10:10" ht="15" thickBot="1" x14ac:dyDescent="0.35">
      <c r="J835" s="1"/>
    </row>
    <row r="836" spans="10:10" ht="15" thickBot="1" x14ac:dyDescent="0.35">
      <c r="J836" s="1"/>
    </row>
    <row r="837" spans="10:10" ht="15" thickBot="1" x14ac:dyDescent="0.35">
      <c r="J837" s="1"/>
    </row>
    <row r="838" spans="10:10" ht="15" thickBot="1" x14ac:dyDescent="0.35">
      <c r="J838" s="1"/>
    </row>
    <row r="839" spans="10:10" ht="15" thickBot="1" x14ac:dyDescent="0.35">
      <c r="J839" s="1"/>
    </row>
    <row r="840" spans="10:10" ht="15" thickBot="1" x14ac:dyDescent="0.35">
      <c r="J840" s="1"/>
    </row>
    <row r="841" spans="10:10" ht="15" thickBot="1" x14ac:dyDescent="0.35">
      <c r="J841" s="1"/>
    </row>
    <row r="842" spans="10:10" ht="15" thickBot="1" x14ac:dyDescent="0.35">
      <c r="J842" s="1"/>
    </row>
    <row r="843" spans="10:10" ht="15" thickBot="1" x14ac:dyDescent="0.35">
      <c r="J843" s="1"/>
    </row>
    <row r="844" spans="10:10" ht="15" thickBot="1" x14ac:dyDescent="0.35">
      <c r="J844" s="1"/>
    </row>
    <row r="845" spans="10:10" ht="15" thickBot="1" x14ac:dyDescent="0.35">
      <c r="J845" s="1"/>
    </row>
    <row r="846" spans="10:10" ht="15" thickBot="1" x14ac:dyDescent="0.35">
      <c r="J846" s="1"/>
    </row>
    <row r="847" spans="10:10" ht="15" thickBot="1" x14ac:dyDescent="0.35">
      <c r="J847" s="1"/>
    </row>
    <row r="848" spans="10:10" ht="15" thickBot="1" x14ac:dyDescent="0.35">
      <c r="J848" s="1"/>
    </row>
    <row r="849" spans="10:10" ht="15" thickBot="1" x14ac:dyDescent="0.35">
      <c r="J849" s="1"/>
    </row>
    <row r="850" spans="10:10" ht="15" thickBot="1" x14ac:dyDescent="0.35">
      <c r="J850" s="1"/>
    </row>
    <row r="851" spans="10:10" ht="15" thickBot="1" x14ac:dyDescent="0.35">
      <c r="J851" s="1"/>
    </row>
    <row r="852" spans="10:10" ht="15" thickBot="1" x14ac:dyDescent="0.35">
      <c r="J852" s="1"/>
    </row>
    <row r="853" spans="10:10" ht="15" thickBot="1" x14ac:dyDescent="0.35">
      <c r="J853" s="1"/>
    </row>
    <row r="854" spans="10:10" ht="15" thickBot="1" x14ac:dyDescent="0.35">
      <c r="J854" s="1"/>
    </row>
    <row r="855" spans="10:10" ht="15" thickBot="1" x14ac:dyDescent="0.35">
      <c r="J855" s="1"/>
    </row>
    <row r="856" spans="10:10" ht="15" thickBot="1" x14ac:dyDescent="0.35">
      <c r="J856" s="1"/>
    </row>
    <row r="857" spans="10:10" ht="15" thickBot="1" x14ac:dyDescent="0.35">
      <c r="J857" s="1"/>
    </row>
    <row r="858" spans="10:10" ht="15" thickBot="1" x14ac:dyDescent="0.35">
      <c r="J858" s="1"/>
    </row>
    <row r="859" spans="10:10" ht="15" thickBot="1" x14ac:dyDescent="0.35">
      <c r="J859" s="1"/>
    </row>
    <row r="860" spans="10:10" ht="15" thickBot="1" x14ac:dyDescent="0.35">
      <c r="J860" s="1"/>
    </row>
    <row r="861" spans="10:10" ht="15" thickBot="1" x14ac:dyDescent="0.35">
      <c r="J861" s="1"/>
    </row>
    <row r="862" spans="10:10" ht="15" thickBot="1" x14ac:dyDescent="0.35">
      <c r="J862" s="1"/>
    </row>
    <row r="863" spans="10:10" ht="15" thickBot="1" x14ac:dyDescent="0.35">
      <c r="J863" s="1"/>
    </row>
    <row r="864" spans="10:10" ht="15" thickBot="1" x14ac:dyDescent="0.35">
      <c r="J864" s="1"/>
    </row>
    <row r="865" spans="10:10" ht="15" thickBot="1" x14ac:dyDescent="0.35">
      <c r="J865" s="1"/>
    </row>
    <row r="866" spans="10:10" ht="15" thickBot="1" x14ac:dyDescent="0.35">
      <c r="J866" s="1"/>
    </row>
    <row r="867" spans="10:10" ht="15" thickBot="1" x14ac:dyDescent="0.35">
      <c r="J867" s="1"/>
    </row>
    <row r="868" spans="10:10" ht="15" thickBot="1" x14ac:dyDescent="0.35">
      <c r="J868" s="1"/>
    </row>
    <row r="869" spans="10:10" ht="15" thickBot="1" x14ac:dyDescent="0.35">
      <c r="J869" s="1"/>
    </row>
    <row r="870" spans="10:10" ht="15" thickBot="1" x14ac:dyDescent="0.35">
      <c r="J870" s="1"/>
    </row>
    <row r="871" spans="10:10" ht="15" thickBot="1" x14ac:dyDescent="0.35">
      <c r="J871" s="1"/>
    </row>
    <row r="872" spans="10:10" ht="15" thickBot="1" x14ac:dyDescent="0.35">
      <c r="J872" s="1"/>
    </row>
    <row r="873" spans="10:10" ht="15" thickBot="1" x14ac:dyDescent="0.35">
      <c r="J873" s="1"/>
    </row>
    <row r="874" spans="10:10" ht="15" thickBot="1" x14ac:dyDescent="0.35">
      <c r="J874" s="1"/>
    </row>
    <row r="875" spans="10:10" ht="15" thickBot="1" x14ac:dyDescent="0.35">
      <c r="J875" s="1"/>
    </row>
    <row r="876" spans="10:10" ht="15" thickBot="1" x14ac:dyDescent="0.35">
      <c r="J876" s="1"/>
    </row>
    <row r="877" spans="10:10" ht="15" thickBot="1" x14ac:dyDescent="0.35">
      <c r="J877" s="1"/>
    </row>
    <row r="878" spans="10:10" ht="15" thickBot="1" x14ac:dyDescent="0.35">
      <c r="J878" s="1"/>
    </row>
    <row r="879" spans="10:10" ht="15" thickBot="1" x14ac:dyDescent="0.35">
      <c r="J879" s="1"/>
    </row>
    <row r="880" spans="10:10" ht="15" thickBot="1" x14ac:dyDescent="0.35">
      <c r="J880" s="1"/>
    </row>
    <row r="881" spans="10:10" ht="15" thickBot="1" x14ac:dyDescent="0.35">
      <c r="J881" s="1"/>
    </row>
    <row r="882" spans="10:10" ht="15" thickBot="1" x14ac:dyDescent="0.35">
      <c r="J882" s="1"/>
    </row>
    <row r="883" spans="10:10" ht="15" thickBot="1" x14ac:dyDescent="0.35">
      <c r="J883" s="1"/>
    </row>
    <row r="884" spans="10:10" ht="15" thickBot="1" x14ac:dyDescent="0.35">
      <c r="J884" s="1"/>
    </row>
    <row r="885" spans="10:10" ht="15" thickBot="1" x14ac:dyDescent="0.35">
      <c r="J885" s="1"/>
    </row>
    <row r="886" spans="10:10" ht="15" thickBot="1" x14ac:dyDescent="0.35">
      <c r="J886" s="1"/>
    </row>
    <row r="887" spans="10:10" ht="15" thickBot="1" x14ac:dyDescent="0.35">
      <c r="J887" s="1"/>
    </row>
    <row r="888" spans="10:10" ht="15" thickBot="1" x14ac:dyDescent="0.35">
      <c r="J888" s="1"/>
    </row>
    <row r="889" spans="10:10" ht="15" thickBot="1" x14ac:dyDescent="0.35">
      <c r="J889" s="1"/>
    </row>
    <row r="890" spans="10:10" ht="15" thickBot="1" x14ac:dyDescent="0.35">
      <c r="J890" s="1"/>
    </row>
    <row r="891" spans="10:10" ht="15" thickBot="1" x14ac:dyDescent="0.35">
      <c r="J891" s="1"/>
    </row>
    <row r="892" spans="10:10" ht="15" thickBot="1" x14ac:dyDescent="0.35">
      <c r="J892" s="1"/>
    </row>
    <row r="893" spans="10:10" ht="15" thickBot="1" x14ac:dyDescent="0.35">
      <c r="J893" s="1"/>
    </row>
    <row r="894" spans="10:10" ht="15" thickBot="1" x14ac:dyDescent="0.35">
      <c r="J894" s="1"/>
    </row>
    <row r="895" spans="10:10" ht="15" thickBot="1" x14ac:dyDescent="0.35">
      <c r="J895" s="1"/>
    </row>
    <row r="896" spans="10:10" ht="15" thickBot="1" x14ac:dyDescent="0.35">
      <c r="J896" s="1"/>
    </row>
    <row r="897" spans="10:10" ht="15" thickBot="1" x14ac:dyDescent="0.35">
      <c r="J897" s="1"/>
    </row>
    <row r="898" spans="10:10" ht="15" thickBot="1" x14ac:dyDescent="0.35">
      <c r="J898" s="1"/>
    </row>
    <row r="899" spans="10:10" ht="15" thickBot="1" x14ac:dyDescent="0.35">
      <c r="J899" s="1"/>
    </row>
    <row r="900" spans="10:10" ht="15" thickBot="1" x14ac:dyDescent="0.35">
      <c r="J900" s="1"/>
    </row>
    <row r="901" spans="10:10" ht="15" thickBot="1" x14ac:dyDescent="0.35">
      <c r="J901" s="1"/>
    </row>
    <row r="902" spans="10:10" ht="15" thickBot="1" x14ac:dyDescent="0.35">
      <c r="J902" s="1"/>
    </row>
    <row r="903" spans="10:10" ht="15" thickBot="1" x14ac:dyDescent="0.35">
      <c r="J903" s="1"/>
    </row>
    <row r="904" spans="10:10" ht="15" thickBot="1" x14ac:dyDescent="0.35">
      <c r="J904" s="1"/>
    </row>
    <row r="905" spans="10:10" ht="15" thickBot="1" x14ac:dyDescent="0.35">
      <c r="J905" s="1"/>
    </row>
    <row r="906" spans="10:10" ht="15" thickBot="1" x14ac:dyDescent="0.35">
      <c r="J906" s="1"/>
    </row>
    <row r="907" spans="10:10" ht="15" thickBot="1" x14ac:dyDescent="0.35">
      <c r="J907" s="1"/>
    </row>
    <row r="908" spans="10:10" ht="15" thickBot="1" x14ac:dyDescent="0.35">
      <c r="J908" s="1"/>
    </row>
    <row r="909" spans="10:10" ht="15" thickBot="1" x14ac:dyDescent="0.35">
      <c r="J909" s="1"/>
    </row>
    <row r="910" spans="10:10" ht="15" thickBot="1" x14ac:dyDescent="0.35">
      <c r="J910" s="1"/>
    </row>
    <row r="911" spans="10:10" ht="15" thickBot="1" x14ac:dyDescent="0.35">
      <c r="J911" s="1"/>
    </row>
    <row r="912" spans="10:10" ht="15" thickBot="1" x14ac:dyDescent="0.35">
      <c r="J912" s="1"/>
    </row>
    <row r="913" spans="10:10" ht="15" thickBot="1" x14ac:dyDescent="0.35">
      <c r="J913" s="1"/>
    </row>
    <row r="914" spans="10:10" ht="15" thickBot="1" x14ac:dyDescent="0.35">
      <c r="J914" s="1"/>
    </row>
    <row r="915" spans="10:10" ht="15" thickBot="1" x14ac:dyDescent="0.35">
      <c r="J915" s="1"/>
    </row>
    <row r="916" spans="10:10" ht="15" thickBot="1" x14ac:dyDescent="0.35">
      <c r="J916" s="1"/>
    </row>
    <row r="917" spans="10:10" ht="15" thickBot="1" x14ac:dyDescent="0.35">
      <c r="J917" s="1"/>
    </row>
    <row r="918" spans="10:10" ht="15" thickBot="1" x14ac:dyDescent="0.35">
      <c r="J918" s="1"/>
    </row>
    <row r="919" spans="10:10" ht="15" thickBot="1" x14ac:dyDescent="0.35">
      <c r="J919" s="1"/>
    </row>
    <row r="920" spans="10:10" ht="15" thickBot="1" x14ac:dyDescent="0.35">
      <c r="J920" s="1"/>
    </row>
    <row r="921" spans="10:10" ht="15" thickBot="1" x14ac:dyDescent="0.35">
      <c r="J921" s="1"/>
    </row>
    <row r="922" spans="10:10" ht="15" thickBot="1" x14ac:dyDescent="0.35">
      <c r="J922" s="1"/>
    </row>
    <row r="923" spans="10:10" ht="15" thickBot="1" x14ac:dyDescent="0.35">
      <c r="J923" s="1"/>
    </row>
    <row r="924" spans="10:10" ht="15" thickBot="1" x14ac:dyDescent="0.35">
      <c r="J924" s="1"/>
    </row>
    <row r="925" spans="10:10" ht="15" thickBot="1" x14ac:dyDescent="0.35">
      <c r="J925" s="1"/>
    </row>
    <row r="926" spans="10:10" ht="15" thickBot="1" x14ac:dyDescent="0.35">
      <c r="J926" s="1"/>
    </row>
    <row r="927" spans="10:10" ht="15" thickBot="1" x14ac:dyDescent="0.35">
      <c r="J927" s="1"/>
    </row>
    <row r="928" spans="10:10" ht="15" thickBot="1" x14ac:dyDescent="0.35">
      <c r="J928" s="1"/>
    </row>
    <row r="929" spans="10:10" ht="15" thickBot="1" x14ac:dyDescent="0.35">
      <c r="J929" s="1"/>
    </row>
    <row r="930" spans="10:10" ht="15" thickBot="1" x14ac:dyDescent="0.35">
      <c r="J930" s="1"/>
    </row>
    <row r="931" spans="10:10" ht="15" thickBot="1" x14ac:dyDescent="0.35">
      <c r="J931" s="1"/>
    </row>
    <row r="932" spans="10:10" ht="15" thickBot="1" x14ac:dyDescent="0.35">
      <c r="J932" s="1"/>
    </row>
    <row r="933" spans="10:10" ht="15" thickBot="1" x14ac:dyDescent="0.35">
      <c r="J933" s="1"/>
    </row>
    <row r="934" spans="10:10" ht="15" thickBot="1" x14ac:dyDescent="0.35">
      <c r="J934" s="1"/>
    </row>
    <row r="935" spans="10:10" ht="15" thickBot="1" x14ac:dyDescent="0.35">
      <c r="J935" s="1"/>
    </row>
    <row r="936" spans="10:10" ht="15" thickBot="1" x14ac:dyDescent="0.35">
      <c r="J936" s="1"/>
    </row>
    <row r="937" spans="10:10" ht="15" thickBot="1" x14ac:dyDescent="0.35">
      <c r="J937" s="1"/>
    </row>
    <row r="938" spans="10:10" ht="15" thickBot="1" x14ac:dyDescent="0.35">
      <c r="J938" s="1"/>
    </row>
    <row r="939" spans="10:10" ht="15" thickBot="1" x14ac:dyDescent="0.35">
      <c r="J939" s="1"/>
    </row>
    <row r="940" spans="10:10" ht="15" thickBot="1" x14ac:dyDescent="0.35">
      <c r="J940" s="1"/>
    </row>
    <row r="941" spans="10:10" ht="15" thickBot="1" x14ac:dyDescent="0.35">
      <c r="J941" s="1"/>
    </row>
    <row r="942" spans="10:10" ht="15" thickBot="1" x14ac:dyDescent="0.35">
      <c r="J942" s="1"/>
    </row>
    <row r="943" spans="10:10" ht="15" thickBot="1" x14ac:dyDescent="0.35">
      <c r="J943" s="1"/>
    </row>
    <row r="944" spans="10:10" ht="15" thickBot="1" x14ac:dyDescent="0.35">
      <c r="J944" s="1"/>
    </row>
    <row r="945" spans="10:10" ht="15" thickBot="1" x14ac:dyDescent="0.35">
      <c r="J945" s="1"/>
    </row>
    <row r="946" spans="10:10" ht="15" thickBot="1" x14ac:dyDescent="0.35">
      <c r="J946" s="1"/>
    </row>
    <row r="947" spans="10:10" ht="15" thickBot="1" x14ac:dyDescent="0.35">
      <c r="J947" s="1"/>
    </row>
    <row r="948" spans="10:10" ht="15" thickBot="1" x14ac:dyDescent="0.35">
      <c r="J948" s="1"/>
    </row>
    <row r="949" spans="10:10" ht="15" thickBot="1" x14ac:dyDescent="0.35">
      <c r="J949" s="1"/>
    </row>
    <row r="950" spans="10:10" ht="15" thickBot="1" x14ac:dyDescent="0.35">
      <c r="J950" s="1"/>
    </row>
    <row r="951" spans="10:10" ht="15" thickBot="1" x14ac:dyDescent="0.35">
      <c r="J951" s="1"/>
    </row>
    <row r="952" spans="10:10" ht="15" thickBot="1" x14ac:dyDescent="0.35">
      <c r="J952" s="1"/>
    </row>
    <row r="953" spans="10:10" ht="15" thickBot="1" x14ac:dyDescent="0.35">
      <c r="J953" s="1"/>
    </row>
    <row r="954" spans="10:10" ht="15" thickBot="1" x14ac:dyDescent="0.35">
      <c r="J954" s="1"/>
    </row>
    <row r="955" spans="10:10" ht="15" thickBot="1" x14ac:dyDescent="0.35">
      <c r="J955" s="1"/>
    </row>
    <row r="956" spans="10:10" ht="15" thickBot="1" x14ac:dyDescent="0.35">
      <c r="J956" s="1"/>
    </row>
    <row r="957" spans="10:10" ht="15" thickBot="1" x14ac:dyDescent="0.35">
      <c r="J957" s="1"/>
    </row>
    <row r="958" spans="10:10" ht="15" thickBot="1" x14ac:dyDescent="0.35">
      <c r="J958" s="1"/>
    </row>
    <row r="959" spans="10:10" ht="15" thickBot="1" x14ac:dyDescent="0.35">
      <c r="J959" s="1"/>
    </row>
    <row r="960" spans="10:10" ht="15" thickBot="1" x14ac:dyDescent="0.35">
      <c r="J960" s="1"/>
    </row>
    <row r="961" spans="10:10" ht="15" thickBot="1" x14ac:dyDescent="0.35">
      <c r="J961" s="1"/>
    </row>
    <row r="962" spans="10:10" ht="15" thickBot="1" x14ac:dyDescent="0.35">
      <c r="J962" s="1"/>
    </row>
    <row r="963" spans="10:10" ht="15" thickBot="1" x14ac:dyDescent="0.35">
      <c r="J963" s="1"/>
    </row>
    <row r="964" spans="10:10" ht="15" thickBot="1" x14ac:dyDescent="0.35">
      <c r="J964" s="1"/>
    </row>
    <row r="965" spans="10:10" ht="15" thickBot="1" x14ac:dyDescent="0.35">
      <c r="J965" s="1"/>
    </row>
    <row r="966" spans="10:10" ht="15" thickBot="1" x14ac:dyDescent="0.35">
      <c r="J966" s="1"/>
    </row>
    <row r="967" spans="10:10" ht="15" thickBot="1" x14ac:dyDescent="0.35">
      <c r="J967" s="1"/>
    </row>
    <row r="968" spans="10:10" ht="15" thickBot="1" x14ac:dyDescent="0.35">
      <c r="J968" s="1"/>
    </row>
    <row r="969" spans="10:10" ht="15" thickBot="1" x14ac:dyDescent="0.35">
      <c r="J969" s="1"/>
    </row>
    <row r="970" spans="10:10" ht="15" thickBot="1" x14ac:dyDescent="0.35">
      <c r="J970" s="1"/>
    </row>
    <row r="971" spans="10:10" ht="15" thickBot="1" x14ac:dyDescent="0.35">
      <c r="J971" s="1"/>
    </row>
    <row r="972" spans="10:10" ht="15" thickBot="1" x14ac:dyDescent="0.35">
      <c r="J972" s="1"/>
    </row>
    <row r="973" spans="10:10" ht="15" thickBot="1" x14ac:dyDescent="0.35">
      <c r="J973" s="1"/>
    </row>
    <row r="974" spans="10:10" ht="15" thickBot="1" x14ac:dyDescent="0.35">
      <c r="J974" s="1"/>
    </row>
    <row r="975" spans="10:10" ht="15" thickBot="1" x14ac:dyDescent="0.35">
      <c r="J975" s="1"/>
    </row>
    <row r="976" spans="10:10" ht="15" thickBot="1" x14ac:dyDescent="0.35">
      <c r="J976" s="1"/>
    </row>
    <row r="977" spans="10:10" ht="15" thickBot="1" x14ac:dyDescent="0.35">
      <c r="J977" s="1"/>
    </row>
    <row r="978" spans="10:10" ht="15" thickBot="1" x14ac:dyDescent="0.35">
      <c r="J978" s="1"/>
    </row>
    <row r="979" spans="10:10" ht="15" thickBot="1" x14ac:dyDescent="0.35">
      <c r="J979" s="1"/>
    </row>
    <row r="980" spans="10:10" ht="15" thickBot="1" x14ac:dyDescent="0.35">
      <c r="J980" s="1"/>
    </row>
    <row r="981" spans="10:10" ht="15" thickBot="1" x14ac:dyDescent="0.35">
      <c r="J981" s="1"/>
    </row>
    <row r="982" spans="10:10" ht="15" thickBot="1" x14ac:dyDescent="0.35">
      <c r="J982" s="1"/>
    </row>
    <row r="983" spans="10:10" ht="15" thickBot="1" x14ac:dyDescent="0.35">
      <c r="J983" s="1"/>
    </row>
    <row r="984" spans="10:10" ht="15" thickBot="1" x14ac:dyDescent="0.35">
      <c r="J984" s="1"/>
    </row>
    <row r="985" spans="10:10" ht="15" thickBot="1" x14ac:dyDescent="0.35">
      <c r="J985" s="1"/>
    </row>
    <row r="986" spans="10:10" ht="15" thickBot="1" x14ac:dyDescent="0.35">
      <c r="J986" s="1"/>
    </row>
    <row r="987" spans="10:10" ht="15" thickBot="1" x14ac:dyDescent="0.35">
      <c r="J987" s="1"/>
    </row>
    <row r="988" spans="10:10" ht="15" thickBot="1" x14ac:dyDescent="0.35">
      <c r="J988" s="1"/>
    </row>
    <row r="989" spans="10:10" ht="15" thickBot="1" x14ac:dyDescent="0.35">
      <c r="J989" s="1"/>
    </row>
    <row r="990" spans="10:10" ht="15" thickBot="1" x14ac:dyDescent="0.35">
      <c r="J990" s="1"/>
    </row>
    <row r="991" spans="10:10" ht="15" thickBot="1" x14ac:dyDescent="0.35">
      <c r="J991" s="1"/>
    </row>
    <row r="992" spans="10:10" ht="15" thickBot="1" x14ac:dyDescent="0.35">
      <c r="J992" s="1"/>
    </row>
    <row r="993" spans="10:10" ht="15" thickBot="1" x14ac:dyDescent="0.35">
      <c r="J993" s="1"/>
    </row>
    <row r="994" spans="10:10" ht="15" thickBot="1" x14ac:dyDescent="0.35">
      <c r="J994" s="1"/>
    </row>
    <row r="995" spans="10:10" ht="15" thickBot="1" x14ac:dyDescent="0.35">
      <c r="J995" s="1"/>
    </row>
    <row r="996" spans="10:10" ht="15" thickBot="1" x14ac:dyDescent="0.35">
      <c r="J996" s="1"/>
    </row>
    <row r="997" spans="10:10" ht="15" thickBot="1" x14ac:dyDescent="0.35">
      <c r="J997" s="1"/>
    </row>
    <row r="998" spans="10:10" ht="15" thickBot="1" x14ac:dyDescent="0.35">
      <c r="J998" s="1"/>
    </row>
    <row r="999" spans="10:10" ht="15" thickBot="1" x14ac:dyDescent="0.35">
      <c r="J999" s="1"/>
    </row>
  </sheetData>
  <mergeCells count="15">
    <mergeCell ref="L10:Q10"/>
    <mergeCell ref="L3:Q3"/>
    <mergeCell ref="L4:P4"/>
    <mergeCell ref="L5:P5"/>
    <mergeCell ref="L6:P6"/>
    <mergeCell ref="L7:P7"/>
    <mergeCell ref="L19:P19"/>
    <mergeCell ref="L20:P20"/>
    <mergeCell ref="L21:P21"/>
    <mergeCell ref="L11:P11"/>
    <mergeCell ref="L12:P12"/>
    <mergeCell ref="L13:P13"/>
    <mergeCell ref="L14:P14"/>
    <mergeCell ref="L17:Q17"/>
    <mergeCell ref="L18:P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6EAB-2E97-4865-AF08-C092DF6204FC}">
  <dimension ref="A1:Z21"/>
  <sheetViews>
    <sheetView zoomScale="65" workbookViewId="0">
      <selection activeCell="E1" sqref="E1:E1048576"/>
    </sheetView>
  </sheetViews>
  <sheetFormatPr defaultRowHeight="14.4" x14ac:dyDescent="0.3"/>
  <cols>
    <col min="1" max="1" width="13.88671875" customWidth="1"/>
    <col min="2" max="2" width="12.6640625" style="38" customWidth="1"/>
    <col min="4" max="6" width="9" bestFit="1" customWidth="1"/>
    <col min="7" max="7" width="24.33203125" style="38" bestFit="1" customWidth="1"/>
    <col min="8" max="8" width="13.109375" bestFit="1" customWidth="1"/>
    <col min="9" max="9" width="9" bestFit="1" customWidth="1"/>
    <col min="10" max="10" width="13.109375" bestFit="1" customWidth="1"/>
    <col min="17" max="17" width="9" bestFit="1" customWidth="1"/>
  </cols>
  <sheetData>
    <row r="1" spans="1:26" ht="43.8" thickBot="1" x14ac:dyDescent="0.35">
      <c r="A1" s="39" t="s">
        <v>0</v>
      </c>
      <c r="B1" s="5" t="s">
        <v>1</v>
      </c>
      <c r="C1" s="15" t="s">
        <v>2</v>
      </c>
      <c r="D1" s="41" t="s">
        <v>3</v>
      </c>
      <c r="E1" s="41" t="s">
        <v>4</v>
      </c>
      <c r="F1" s="17" t="s">
        <v>274</v>
      </c>
      <c r="G1" s="5" t="s">
        <v>267</v>
      </c>
      <c r="H1" s="17" t="s">
        <v>6</v>
      </c>
      <c r="I1" s="17" t="s">
        <v>7</v>
      </c>
      <c r="J1" s="17" t="s">
        <v>8</v>
      </c>
    </row>
    <row r="2" spans="1:26" ht="25.8" customHeight="1" thickBot="1" x14ac:dyDescent="0.5">
      <c r="A2" s="57" t="s">
        <v>16</v>
      </c>
      <c r="B2" s="6" t="s">
        <v>337</v>
      </c>
      <c r="C2" s="58" t="s">
        <v>247</v>
      </c>
      <c r="D2" s="58">
        <v>598.1</v>
      </c>
      <c r="E2" s="58">
        <v>52700</v>
      </c>
      <c r="F2" s="61"/>
      <c r="G2" s="6">
        <v>3.5499999999999997E-2</v>
      </c>
      <c r="H2" s="62"/>
      <c r="I2" s="63"/>
      <c r="J2" s="62"/>
    </row>
    <row r="3" spans="1:26" ht="27.6" customHeight="1" thickBot="1" x14ac:dyDescent="0.5">
      <c r="A3" s="57" t="s">
        <v>16</v>
      </c>
      <c r="B3" s="6" t="s">
        <v>338</v>
      </c>
      <c r="C3" s="58" t="s">
        <v>248</v>
      </c>
      <c r="D3" s="58">
        <v>625.85</v>
      </c>
      <c r="E3" s="58">
        <v>19550</v>
      </c>
      <c r="F3" s="61">
        <f t="shared" ref="F3:F13" si="0">D3-D2</f>
        <v>27.75</v>
      </c>
      <c r="G3" s="6">
        <v>3.6400000000000002E-2</v>
      </c>
      <c r="H3" s="62">
        <f t="shared" ref="H3:H13" si="1">(D3-D2)*100/D2</f>
        <v>4.6396923591372676</v>
      </c>
      <c r="I3" s="63">
        <f t="shared" ref="I3:I13" si="2">H3-G3</f>
        <v>4.6032923591372672</v>
      </c>
      <c r="J3" s="62">
        <f>I3/$Q$14</f>
        <v>0.47928994618479731</v>
      </c>
      <c r="L3" s="70" t="s">
        <v>280</v>
      </c>
      <c r="M3" s="71"/>
      <c r="N3" s="71"/>
      <c r="O3" s="71"/>
      <c r="P3" s="71"/>
      <c r="Q3" s="72"/>
    </row>
    <row r="4" spans="1:26" ht="16.8" thickBot="1" x14ac:dyDescent="0.5">
      <c r="A4" s="57" t="s">
        <v>16</v>
      </c>
      <c r="B4" s="6" t="s">
        <v>339</v>
      </c>
      <c r="C4" s="58" t="s">
        <v>249</v>
      </c>
      <c r="D4" s="58">
        <v>574.04999999999995</v>
      </c>
      <c r="E4" s="58">
        <v>42500</v>
      </c>
      <c r="F4" s="61">
        <f t="shared" si="0"/>
        <v>-51.800000000000068</v>
      </c>
      <c r="G4" s="6">
        <v>3.7599999999999995E-2</v>
      </c>
      <c r="H4" s="62">
        <f t="shared" si="1"/>
        <v>-8.2767436286650273</v>
      </c>
      <c r="I4" s="63">
        <f t="shared" si="2"/>
        <v>-8.3143436286650267</v>
      </c>
      <c r="J4" s="62">
        <f t="shared" ref="J4:J13" si="3">H4-G4</f>
        <v>-8.3143436286650267</v>
      </c>
      <c r="K4" s="48"/>
      <c r="L4" s="73" t="s">
        <v>10</v>
      </c>
      <c r="M4" s="74"/>
      <c r="N4" s="74"/>
      <c r="O4" s="74"/>
      <c r="P4" s="75"/>
      <c r="Q4" s="3">
        <v>12.164899999999999</v>
      </c>
      <c r="R4" s="43"/>
      <c r="S4" s="43"/>
      <c r="T4" s="43"/>
      <c r="U4" s="43"/>
      <c r="V4" s="43"/>
      <c r="W4" s="43"/>
      <c r="X4" s="43"/>
      <c r="Y4" s="43"/>
      <c r="Z4" s="43"/>
    </row>
    <row r="5" spans="1:26" ht="16.8" thickBot="1" x14ac:dyDescent="0.5">
      <c r="A5" s="57" t="s">
        <v>16</v>
      </c>
      <c r="B5" s="6" t="s">
        <v>340</v>
      </c>
      <c r="C5" s="58" t="s">
        <v>250</v>
      </c>
      <c r="D5" s="58">
        <v>545</v>
      </c>
      <c r="E5" s="58">
        <v>30600</v>
      </c>
      <c r="F5" s="61">
        <f t="shared" si="0"/>
        <v>-29.049999999999955</v>
      </c>
      <c r="G5" s="6">
        <v>3.73E-2</v>
      </c>
      <c r="H5" s="62">
        <f t="shared" si="1"/>
        <v>-5.0605347966204963</v>
      </c>
      <c r="I5" s="63">
        <f t="shared" si="2"/>
        <v>-5.0978347966204964</v>
      </c>
      <c r="J5" s="62">
        <f t="shared" si="3"/>
        <v>-5.0978347966204964</v>
      </c>
      <c r="K5" s="48"/>
      <c r="L5" s="73" t="s">
        <v>11</v>
      </c>
      <c r="M5" s="74"/>
      <c r="N5" s="74"/>
      <c r="O5" s="74"/>
      <c r="P5" s="75"/>
      <c r="Q5" s="3">
        <v>26.385400000000001</v>
      </c>
      <c r="R5" s="43"/>
      <c r="S5" s="43"/>
      <c r="T5" s="43"/>
      <c r="U5" s="43"/>
      <c r="V5" s="43"/>
      <c r="W5" s="43"/>
      <c r="X5" s="43"/>
      <c r="Y5" s="43"/>
      <c r="Z5" s="43"/>
    </row>
    <row r="6" spans="1:26" ht="16.8" thickBot="1" x14ac:dyDescent="0.5">
      <c r="A6" s="57" t="s">
        <v>16</v>
      </c>
      <c r="B6" s="6" t="s">
        <v>341</v>
      </c>
      <c r="C6" s="58" t="s">
        <v>250</v>
      </c>
      <c r="D6" s="58">
        <v>600.54999999999995</v>
      </c>
      <c r="E6" s="58">
        <v>788800</v>
      </c>
      <c r="F6" s="61">
        <f t="shared" si="0"/>
        <v>55.549999999999955</v>
      </c>
      <c r="G6" s="6">
        <v>3.8300000000000001E-2</v>
      </c>
      <c r="H6" s="62">
        <f t="shared" si="1"/>
        <v>10.192660550458708</v>
      </c>
      <c r="I6" s="63">
        <f t="shared" si="2"/>
        <v>10.154360550458708</v>
      </c>
      <c r="J6" s="62">
        <f t="shared" si="3"/>
        <v>10.154360550458708</v>
      </c>
      <c r="K6" s="48"/>
      <c r="L6" s="73" t="s">
        <v>12</v>
      </c>
      <c r="M6" s="74"/>
      <c r="N6" s="74"/>
      <c r="O6" s="74"/>
      <c r="P6" s="75"/>
      <c r="Q6" s="3">
        <v>-4.2812999999999999</v>
      </c>
      <c r="R6" s="43"/>
      <c r="S6" s="43"/>
      <c r="T6" s="43"/>
      <c r="U6" s="43"/>
      <c r="V6" s="43"/>
      <c r="W6" s="43"/>
      <c r="X6" s="43"/>
      <c r="Y6" s="43"/>
      <c r="Z6" s="43"/>
    </row>
    <row r="7" spans="1:26" ht="16.8" thickBot="1" x14ac:dyDescent="0.5">
      <c r="A7" s="57" t="s">
        <v>16</v>
      </c>
      <c r="B7" s="6" t="s">
        <v>342</v>
      </c>
      <c r="C7" s="58" t="s">
        <v>252</v>
      </c>
      <c r="D7" s="58">
        <v>631.5</v>
      </c>
      <c r="E7" s="58">
        <v>9350</v>
      </c>
      <c r="F7" s="61">
        <f t="shared" si="0"/>
        <v>30.950000000000045</v>
      </c>
      <c r="G7" s="6">
        <v>4.0300000000000002E-2</v>
      </c>
      <c r="H7" s="62">
        <f t="shared" si="1"/>
        <v>5.1536091915743985</v>
      </c>
      <c r="I7" s="63">
        <f t="shared" si="2"/>
        <v>5.1133091915743982</v>
      </c>
      <c r="J7" s="62">
        <f t="shared" si="3"/>
        <v>5.1133091915743982</v>
      </c>
      <c r="K7" s="48"/>
      <c r="L7" s="73" t="s">
        <v>13</v>
      </c>
      <c r="M7" s="74"/>
      <c r="N7" s="74"/>
      <c r="O7" s="74"/>
      <c r="P7" s="75"/>
      <c r="Q7" s="3">
        <v>9.6074999999999999</v>
      </c>
      <c r="R7" s="43"/>
      <c r="S7" s="43"/>
      <c r="T7" s="43"/>
      <c r="U7" s="43"/>
      <c r="V7" s="43"/>
      <c r="W7" s="43"/>
      <c r="X7" s="43"/>
      <c r="Y7" s="43"/>
      <c r="Z7" s="43"/>
    </row>
    <row r="8" spans="1:26" ht="16.8" thickBot="1" x14ac:dyDescent="0.5">
      <c r="A8" s="57" t="s">
        <v>16</v>
      </c>
      <c r="B8" s="6" t="s">
        <v>268</v>
      </c>
      <c r="C8" s="58" t="s">
        <v>253</v>
      </c>
      <c r="D8" s="58">
        <v>560.95000000000005</v>
      </c>
      <c r="E8" s="58">
        <v>17000</v>
      </c>
      <c r="F8" s="61">
        <f t="shared" si="0"/>
        <v>-70.549999999999955</v>
      </c>
      <c r="G8" s="6">
        <v>4.9100000000000005E-2</v>
      </c>
      <c r="H8" s="62">
        <f t="shared" si="1"/>
        <v>-11.171813143309572</v>
      </c>
      <c r="I8" s="63">
        <f t="shared" si="2"/>
        <v>-11.220913143309572</v>
      </c>
      <c r="J8" s="62">
        <f t="shared" si="3"/>
        <v>-11.220913143309572</v>
      </c>
      <c r="K8" s="48"/>
      <c r="L8" s="1"/>
      <c r="M8" s="1"/>
      <c r="N8" s="1"/>
      <c r="O8" s="1"/>
      <c r="P8" s="1"/>
      <c r="Q8" s="1"/>
      <c r="R8" s="43"/>
      <c r="S8" s="43"/>
      <c r="T8" s="43"/>
      <c r="U8" s="43"/>
      <c r="V8" s="43"/>
      <c r="W8" s="43"/>
      <c r="X8" s="43"/>
      <c r="Y8" s="43"/>
      <c r="Z8" s="43"/>
    </row>
    <row r="9" spans="1:26" ht="16.8" thickBot="1" x14ac:dyDescent="0.5">
      <c r="A9" s="57" t="s">
        <v>16</v>
      </c>
      <c r="B9" s="6" t="s">
        <v>269</v>
      </c>
      <c r="C9" s="58" t="s">
        <v>253</v>
      </c>
      <c r="D9" s="58">
        <v>556.04999999999995</v>
      </c>
      <c r="E9" s="58">
        <v>892000</v>
      </c>
      <c r="F9" s="61">
        <f t="shared" si="0"/>
        <v>-4.9000000000000909</v>
      </c>
      <c r="G9" s="6">
        <v>5.1399999999999994E-2</v>
      </c>
      <c r="H9" s="62">
        <f t="shared" si="1"/>
        <v>-0.87351813887157337</v>
      </c>
      <c r="I9" s="63">
        <f t="shared" si="2"/>
        <v>-0.92491813887157337</v>
      </c>
      <c r="J9" s="62">
        <f t="shared" si="3"/>
        <v>-0.92491813887157337</v>
      </c>
      <c r="K9" s="48"/>
      <c r="L9" s="2"/>
      <c r="M9" s="2"/>
      <c r="N9" s="2"/>
      <c r="O9" s="2"/>
      <c r="P9" s="2"/>
      <c r="Q9" s="2"/>
      <c r="R9" s="43"/>
      <c r="S9" s="43"/>
      <c r="T9" s="43"/>
      <c r="U9" s="43"/>
      <c r="V9" s="43"/>
      <c r="W9" s="43"/>
      <c r="X9" s="43"/>
      <c r="Y9" s="43"/>
      <c r="Z9" s="43"/>
    </row>
    <row r="10" spans="1:26" ht="27.6" customHeight="1" thickBot="1" x14ac:dyDescent="0.5">
      <c r="A10" s="57" t="s">
        <v>16</v>
      </c>
      <c r="B10" s="6" t="s">
        <v>270</v>
      </c>
      <c r="C10" s="58" t="s">
        <v>255</v>
      </c>
      <c r="D10" s="58">
        <v>573.04999999999995</v>
      </c>
      <c r="E10" s="58">
        <v>28000</v>
      </c>
      <c r="F10" s="61">
        <f t="shared" si="0"/>
        <v>17</v>
      </c>
      <c r="G10" s="6">
        <v>5.5999999999999994E-2</v>
      </c>
      <c r="H10" s="62">
        <f t="shared" si="1"/>
        <v>3.0572790216707135</v>
      </c>
      <c r="I10" s="63">
        <f t="shared" si="2"/>
        <v>3.0012790216707135</v>
      </c>
      <c r="J10" s="62">
        <f t="shared" si="3"/>
        <v>3.0012790216707135</v>
      </c>
      <c r="K10" s="48"/>
      <c r="L10" s="70" t="s">
        <v>281</v>
      </c>
      <c r="M10" s="71"/>
      <c r="N10" s="71"/>
      <c r="O10" s="71"/>
      <c r="P10" s="71"/>
      <c r="Q10" s="72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6.8" thickBot="1" x14ac:dyDescent="0.5">
      <c r="A11" s="57" t="s">
        <v>16</v>
      </c>
      <c r="B11" s="6" t="s">
        <v>271</v>
      </c>
      <c r="C11" s="58" t="s">
        <v>256</v>
      </c>
      <c r="D11" s="58">
        <v>595.4</v>
      </c>
      <c r="E11" s="58">
        <v>44000</v>
      </c>
      <c r="F11" s="61">
        <f t="shared" si="0"/>
        <v>22.350000000000023</v>
      </c>
      <c r="G11" s="6">
        <v>5.5899999999999998E-2</v>
      </c>
      <c r="H11" s="62">
        <f t="shared" si="1"/>
        <v>3.9001832300846391</v>
      </c>
      <c r="I11" s="63">
        <f t="shared" si="2"/>
        <v>3.8442832300846392</v>
      </c>
      <c r="J11" s="62">
        <f t="shared" si="3"/>
        <v>3.8442832300846392</v>
      </c>
      <c r="K11" s="48"/>
      <c r="L11" s="73" t="s">
        <v>10</v>
      </c>
      <c r="M11" s="74"/>
      <c r="N11" s="74"/>
      <c r="O11" s="74"/>
      <c r="P11" s="75"/>
      <c r="Q11" s="3">
        <v>11.6686</v>
      </c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6.8" thickBot="1" x14ac:dyDescent="0.5">
      <c r="A12" s="57" t="s">
        <v>16</v>
      </c>
      <c r="B12" s="6" t="s">
        <v>272</v>
      </c>
      <c r="C12" s="58" t="s">
        <v>256</v>
      </c>
      <c r="D12" s="58">
        <v>558.35</v>
      </c>
      <c r="E12" s="58">
        <v>2038000</v>
      </c>
      <c r="F12" s="61">
        <f t="shared" si="0"/>
        <v>-37.049999999999955</v>
      </c>
      <c r="G12" s="6">
        <v>6.0899999999999996E-2</v>
      </c>
      <c r="H12" s="62">
        <f t="shared" si="1"/>
        <v>-6.2227074235807782</v>
      </c>
      <c r="I12" s="63">
        <f t="shared" si="2"/>
        <v>-6.2836074235807784</v>
      </c>
      <c r="J12" s="62">
        <f t="shared" si="3"/>
        <v>-6.2836074235807784</v>
      </c>
      <c r="K12" s="48"/>
      <c r="L12" s="73" t="s">
        <v>11</v>
      </c>
      <c r="M12" s="74"/>
      <c r="N12" s="74"/>
      <c r="O12" s="74"/>
      <c r="P12" s="75"/>
      <c r="Q12" s="3">
        <v>25.892800000000001</v>
      </c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6.8" thickBot="1" x14ac:dyDescent="0.5">
      <c r="A13" s="57" t="s">
        <v>16</v>
      </c>
      <c r="B13" s="6" t="s">
        <v>273</v>
      </c>
      <c r="C13" s="58" t="s">
        <v>276</v>
      </c>
      <c r="D13" s="58">
        <v>633.65</v>
      </c>
      <c r="E13" s="58">
        <v>35000</v>
      </c>
      <c r="F13" s="61">
        <f t="shared" si="0"/>
        <v>75.299999999999955</v>
      </c>
      <c r="G13" s="6">
        <v>6.4399999999999999E-2</v>
      </c>
      <c r="H13" s="62">
        <f t="shared" si="1"/>
        <v>13.486164592101719</v>
      </c>
      <c r="I13" s="63">
        <f t="shared" si="2"/>
        <v>13.42176459210172</v>
      </c>
      <c r="J13" s="62">
        <f t="shared" si="3"/>
        <v>13.42176459210172</v>
      </c>
      <c r="K13" s="53"/>
      <c r="L13" s="73" t="s">
        <v>12</v>
      </c>
      <c r="M13" s="74"/>
      <c r="N13" s="74"/>
      <c r="O13" s="74"/>
      <c r="P13" s="75"/>
      <c r="Q13" s="3">
        <v>-4.7614000000000001</v>
      </c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 thickBot="1" x14ac:dyDescent="0.35">
      <c r="L14" s="73" t="s">
        <v>13</v>
      </c>
      <c r="M14" s="74"/>
      <c r="N14" s="74"/>
      <c r="O14" s="74"/>
      <c r="P14" s="75"/>
      <c r="Q14" s="3">
        <v>9.6044</v>
      </c>
    </row>
    <row r="15" spans="1:26" ht="15" thickBot="1" x14ac:dyDescent="0.35">
      <c r="L15" s="1"/>
      <c r="M15" s="1"/>
      <c r="N15" s="1"/>
      <c r="O15" s="1"/>
      <c r="P15" s="1"/>
      <c r="Q15" s="1"/>
    </row>
    <row r="16" spans="1:26" ht="15" thickBot="1" x14ac:dyDescent="0.35">
      <c r="L16" s="2"/>
      <c r="M16" s="2"/>
      <c r="N16" s="2"/>
      <c r="O16" s="2"/>
      <c r="P16" s="2"/>
      <c r="Q16" s="2"/>
    </row>
    <row r="17" spans="12:17" ht="15" thickBot="1" x14ac:dyDescent="0.35">
      <c r="L17" s="70" t="s">
        <v>282</v>
      </c>
      <c r="M17" s="71"/>
      <c r="N17" s="71"/>
      <c r="O17" s="71"/>
      <c r="P17" s="71"/>
      <c r="Q17" s="72"/>
    </row>
    <row r="18" spans="12:17" ht="15" thickBot="1" x14ac:dyDescent="0.35">
      <c r="L18" s="73" t="s">
        <v>10</v>
      </c>
      <c r="M18" s="74"/>
      <c r="N18" s="74"/>
      <c r="O18" s="74"/>
      <c r="P18" s="75"/>
      <c r="Q18" s="3">
        <v>1.2149000000000001</v>
      </c>
    </row>
    <row r="19" spans="12:17" ht="15" thickBot="1" x14ac:dyDescent="0.35">
      <c r="L19" s="73" t="s">
        <v>11</v>
      </c>
      <c r="M19" s="74"/>
      <c r="N19" s="74"/>
      <c r="O19" s="74"/>
      <c r="P19" s="75"/>
      <c r="Q19" s="3">
        <v>2.6959</v>
      </c>
    </row>
    <row r="20" spans="12:17" ht="15" thickBot="1" x14ac:dyDescent="0.35">
      <c r="L20" s="73" t="s">
        <v>12</v>
      </c>
      <c r="M20" s="74"/>
      <c r="N20" s="74"/>
      <c r="O20" s="74"/>
      <c r="P20" s="75"/>
      <c r="Q20" s="3">
        <v>-0.49580000000000002</v>
      </c>
    </row>
    <row r="21" spans="12:17" ht="15" thickBot="1" x14ac:dyDescent="0.35">
      <c r="L21" s="73" t="s">
        <v>13</v>
      </c>
      <c r="M21" s="74"/>
      <c r="N21" s="74"/>
      <c r="O21" s="74"/>
      <c r="P21" s="75"/>
      <c r="Q21" s="3">
        <v>1</v>
      </c>
    </row>
  </sheetData>
  <mergeCells count="15">
    <mergeCell ref="L10:Q10"/>
    <mergeCell ref="L3:Q3"/>
    <mergeCell ref="L4:P4"/>
    <mergeCell ref="L5:P5"/>
    <mergeCell ref="L6:P6"/>
    <mergeCell ref="L7:P7"/>
    <mergeCell ref="L19:P19"/>
    <mergeCell ref="L20:P20"/>
    <mergeCell ref="L21:P21"/>
    <mergeCell ref="L11:P11"/>
    <mergeCell ref="L12:P12"/>
    <mergeCell ref="L13:P13"/>
    <mergeCell ref="L14:P14"/>
    <mergeCell ref="L17:Q17"/>
    <mergeCell ref="L18:P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78CF5-3419-4C84-9AF1-2F531E1EC154}">
  <dimension ref="A1:AC975"/>
  <sheetViews>
    <sheetView tabSelected="1" zoomScale="68" workbookViewId="0">
      <selection activeCell="T22" sqref="T22"/>
    </sheetView>
  </sheetViews>
  <sheetFormatPr defaultRowHeight="14.4" x14ac:dyDescent="0.3"/>
  <cols>
    <col min="1" max="1" width="14" customWidth="1"/>
    <col min="2" max="2" width="19.6640625" customWidth="1"/>
    <col min="7" max="7" width="20.109375" customWidth="1"/>
    <col min="8" max="8" width="13.109375" bestFit="1" customWidth="1"/>
    <col min="10" max="10" width="13.109375" bestFit="1" customWidth="1"/>
    <col min="17" max="17" width="13.44140625" bestFit="1" customWidth="1"/>
    <col min="29" max="29" width="15.44140625" style="6" customWidth="1"/>
  </cols>
  <sheetData>
    <row r="1" spans="1:29" ht="43.8" thickBot="1" x14ac:dyDescent="0.35">
      <c r="A1" s="54" t="s">
        <v>0</v>
      </c>
      <c r="B1" s="4" t="s">
        <v>283</v>
      </c>
      <c r="C1" s="4" t="s">
        <v>244</v>
      </c>
      <c r="D1" s="4" t="s">
        <v>259</v>
      </c>
      <c r="E1" s="4" t="s">
        <v>260</v>
      </c>
      <c r="F1" s="54" t="s">
        <v>5</v>
      </c>
      <c r="G1" s="5" t="s">
        <v>261</v>
      </c>
      <c r="H1" s="56" t="s">
        <v>6</v>
      </c>
      <c r="I1" s="56" t="s">
        <v>7</v>
      </c>
      <c r="J1" s="56" t="s">
        <v>8</v>
      </c>
      <c r="K1" s="48"/>
      <c r="L1" s="43"/>
      <c r="M1" s="43"/>
      <c r="N1" s="78"/>
      <c r="O1" s="78"/>
      <c r="P1" s="78"/>
      <c r="Q1" s="43"/>
      <c r="R1" s="78"/>
      <c r="S1" s="78"/>
      <c r="T1" s="78"/>
      <c r="U1" s="78"/>
      <c r="V1" s="43"/>
      <c r="W1" s="43"/>
      <c r="X1" s="43"/>
      <c r="Y1" s="43"/>
      <c r="Z1" s="43"/>
      <c r="AC1" s="5"/>
    </row>
    <row r="2" spans="1:29" ht="15" thickBot="1" x14ac:dyDescent="0.35">
      <c r="A2" s="57" t="s">
        <v>16</v>
      </c>
      <c r="B2" t="s">
        <v>17</v>
      </c>
      <c r="C2" t="s">
        <v>247</v>
      </c>
      <c r="D2">
        <v>550.29999999999995</v>
      </c>
      <c r="E2">
        <v>5100</v>
      </c>
      <c r="F2" s="59"/>
      <c r="G2" s="6">
        <v>3.61E-2</v>
      </c>
      <c r="H2" s="59"/>
      <c r="I2" s="59"/>
      <c r="J2" s="59"/>
      <c r="K2" s="48"/>
      <c r="L2" s="44"/>
      <c r="M2" s="44"/>
      <c r="N2" s="44"/>
      <c r="O2" s="44"/>
      <c r="P2" s="44"/>
      <c r="Q2" s="44"/>
      <c r="R2" s="43"/>
      <c r="S2" s="43"/>
      <c r="T2" s="43"/>
      <c r="U2" s="43"/>
      <c r="V2" s="43"/>
      <c r="W2" s="43"/>
      <c r="X2" s="43"/>
      <c r="Y2" s="43"/>
      <c r="Z2" s="43"/>
    </row>
    <row r="3" spans="1:29" ht="16.8" thickBot="1" x14ac:dyDescent="0.5">
      <c r="A3" s="57" t="s">
        <v>16</v>
      </c>
      <c r="B3" t="s">
        <v>18</v>
      </c>
      <c r="C3" t="s">
        <v>247</v>
      </c>
      <c r="D3">
        <v>544.5</v>
      </c>
      <c r="E3">
        <v>5100</v>
      </c>
      <c r="F3" s="61">
        <f>D3-D2</f>
        <v>-5.7999999999999545</v>
      </c>
      <c r="G3" s="6">
        <v>3.61E-2</v>
      </c>
      <c r="H3" s="62">
        <f>(D3-D2)*100/D2</f>
        <v>-1.0539705615118944</v>
      </c>
      <c r="I3" s="63">
        <f>H3-G3</f>
        <v>-1.0900705615118944</v>
      </c>
      <c r="J3" s="62">
        <f>I3/$Q$14</f>
        <v>-0.57471105637552855</v>
      </c>
      <c r="K3" s="52"/>
      <c r="L3" s="70" t="s">
        <v>277</v>
      </c>
      <c r="M3" s="71"/>
      <c r="N3" s="71"/>
      <c r="O3" s="71"/>
      <c r="P3" s="71"/>
      <c r="Q3" s="72"/>
      <c r="R3" s="43"/>
      <c r="S3" s="43"/>
      <c r="T3" s="43"/>
      <c r="U3" s="43"/>
      <c r="V3" s="43"/>
      <c r="W3" s="43"/>
      <c r="X3" s="43"/>
      <c r="Y3" s="43"/>
      <c r="Z3" s="43"/>
    </row>
    <row r="4" spans="1:29" ht="16.8" thickBot="1" x14ac:dyDescent="0.5">
      <c r="A4" s="57" t="s">
        <v>16</v>
      </c>
      <c r="B4" t="s">
        <v>19</v>
      </c>
      <c r="C4" t="s">
        <v>247</v>
      </c>
      <c r="D4">
        <v>550.1</v>
      </c>
      <c r="E4">
        <v>5100</v>
      </c>
      <c r="F4" s="61">
        <f t="shared" ref="F4:F67" si="0">D4-D3</f>
        <v>5.6000000000000227</v>
      </c>
      <c r="G4" s="6">
        <v>3.6699999999999997E-2</v>
      </c>
      <c r="H4" s="62">
        <f t="shared" ref="H4:H67" si="1">(D4-D3)*100/D3</f>
        <v>1.0284664830119417</v>
      </c>
      <c r="I4" s="63">
        <f t="shared" ref="I4:I67" si="2">H4-G4</f>
        <v>0.9917664830119417</v>
      </c>
      <c r="J4" s="62">
        <f t="shared" ref="J4:J67" si="3">I4/$Q$14</f>
        <v>0.52288281442908813</v>
      </c>
      <c r="K4" s="52"/>
      <c r="L4" s="73" t="s">
        <v>10</v>
      </c>
      <c r="M4" s="74"/>
      <c r="N4" s="74"/>
      <c r="O4" s="74"/>
      <c r="P4" s="75"/>
      <c r="Q4" s="3">
        <f>AVERAGE(H3:H54)</f>
        <v>0.30309095097156269</v>
      </c>
      <c r="R4" s="43"/>
      <c r="S4" s="43"/>
      <c r="T4" s="43"/>
      <c r="U4" s="43"/>
      <c r="V4" s="43"/>
      <c r="W4" s="43"/>
      <c r="X4" s="43"/>
      <c r="Y4" s="43"/>
      <c r="Z4" s="43"/>
    </row>
    <row r="5" spans="1:29" ht="16.8" thickBot="1" x14ac:dyDescent="0.5">
      <c r="A5" s="57" t="s">
        <v>16</v>
      </c>
      <c r="B5" t="s">
        <v>20</v>
      </c>
      <c r="C5" t="s">
        <v>247</v>
      </c>
      <c r="D5">
        <v>557.9</v>
      </c>
      <c r="E5">
        <v>5100</v>
      </c>
      <c r="F5" s="61">
        <f t="shared" si="0"/>
        <v>7.7999999999999545</v>
      </c>
      <c r="G5" s="6">
        <v>3.6499999999999998E-2</v>
      </c>
      <c r="H5" s="62">
        <f t="shared" si="1"/>
        <v>1.4179240138156615</v>
      </c>
      <c r="I5" s="63">
        <f t="shared" si="2"/>
        <v>1.3814240138156615</v>
      </c>
      <c r="J5" s="62">
        <f t="shared" si="3"/>
        <v>0.72831950729994888</v>
      </c>
      <c r="K5" s="52"/>
      <c r="L5" s="73" t="s">
        <v>11</v>
      </c>
      <c r="M5" s="74"/>
      <c r="N5" s="74"/>
      <c r="O5" s="74"/>
      <c r="P5" s="75"/>
      <c r="Q5" s="3">
        <f>MAX(H3:H54)</f>
        <v>6.90333541983368</v>
      </c>
      <c r="R5" s="43"/>
      <c r="S5" s="43"/>
      <c r="T5" s="43"/>
      <c r="U5" s="43"/>
      <c r="V5" s="43"/>
      <c r="W5" s="43"/>
      <c r="X5" s="43"/>
      <c r="Y5" s="43"/>
      <c r="Z5" s="43"/>
    </row>
    <row r="6" spans="1:29" ht="16.8" thickBot="1" x14ac:dyDescent="0.5">
      <c r="A6" s="57" t="s">
        <v>16</v>
      </c>
      <c r="B6" t="s">
        <v>21</v>
      </c>
      <c r="C6" t="s">
        <v>247</v>
      </c>
      <c r="D6">
        <v>552.15</v>
      </c>
      <c r="E6">
        <v>5950</v>
      </c>
      <c r="F6" s="61">
        <f t="shared" si="0"/>
        <v>-5.75</v>
      </c>
      <c r="G6" s="6">
        <v>3.6299999999999999E-2</v>
      </c>
      <c r="H6" s="62">
        <f t="shared" si="1"/>
        <v>-1.030650654239111</v>
      </c>
      <c r="I6" s="63">
        <f t="shared" si="2"/>
        <v>-1.066950654239111</v>
      </c>
      <c r="J6" s="62">
        <f t="shared" si="3"/>
        <v>-0.56252169285981579</v>
      </c>
      <c r="K6" s="52"/>
      <c r="L6" s="73" t="s">
        <v>12</v>
      </c>
      <c r="M6" s="74"/>
      <c r="N6" s="74"/>
      <c r="O6" s="74"/>
      <c r="P6" s="75"/>
      <c r="Q6" s="3">
        <f>MIN(H3:H54)</f>
        <v>-4.1996500291642249</v>
      </c>
      <c r="R6" s="43"/>
      <c r="S6" s="43"/>
      <c r="T6" s="43"/>
      <c r="U6" s="43"/>
      <c r="V6" s="43"/>
      <c r="W6" s="43"/>
      <c r="X6" s="43"/>
      <c r="Y6" s="43"/>
      <c r="Z6" s="43"/>
    </row>
    <row r="7" spans="1:29" ht="16.8" thickBot="1" x14ac:dyDescent="0.5">
      <c r="A7" s="57" t="s">
        <v>16</v>
      </c>
      <c r="B7" t="s">
        <v>22</v>
      </c>
      <c r="C7" t="s">
        <v>247</v>
      </c>
      <c r="D7">
        <v>557.75</v>
      </c>
      <c r="E7">
        <v>5950</v>
      </c>
      <c r="F7" s="61">
        <f t="shared" si="0"/>
        <v>5.6000000000000227</v>
      </c>
      <c r="G7" s="6">
        <v>3.5499999999999997E-2</v>
      </c>
      <c r="H7" s="62">
        <f t="shared" si="1"/>
        <v>1.0142171511364706</v>
      </c>
      <c r="I7" s="63">
        <f t="shared" si="2"/>
        <v>0.97871715113647062</v>
      </c>
      <c r="J7" s="62">
        <f t="shared" si="3"/>
        <v>0.51600289713571112</v>
      </c>
      <c r="K7" s="52"/>
      <c r="L7" s="73" t="s">
        <v>13</v>
      </c>
      <c r="M7" s="74"/>
      <c r="N7" s="74"/>
      <c r="O7" s="74"/>
      <c r="P7" s="75"/>
      <c r="Q7" s="3">
        <f>_xlfn.STDEV.S(H3:H54)</f>
        <v>1.8967666150385816</v>
      </c>
      <c r="R7" s="43"/>
      <c r="S7" s="43"/>
      <c r="T7" s="43"/>
      <c r="U7" s="43"/>
      <c r="V7" s="43"/>
      <c r="W7" s="43"/>
      <c r="X7" s="43"/>
      <c r="Y7" s="43"/>
      <c r="Z7" s="43"/>
    </row>
    <row r="8" spans="1:29" ht="16.8" thickBot="1" x14ac:dyDescent="0.5">
      <c r="A8" s="57" t="s">
        <v>16</v>
      </c>
      <c r="B8" t="s">
        <v>23</v>
      </c>
      <c r="C8" t="s">
        <v>247</v>
      </c>
      <c r="D8">
        <v>552.5</v>
      </c>
      <c r="E8">
        <v>8500</v>
      </c>
      <c r="F8" s="61">
        <f t="shared" si="0"/>
        <v>-5.25</v>
      </c>
      <c r="G8" s="6">
        <v>3.5299999999999998E-2</v>
      </c>
      <c r="H8" s="62">
        <f t="shared" si="1"/>
        <v>-0.94128193635141189</v>
      </c>
      <c r="I8" s="63">
        <f t="shared" si="2"/>
        <v>-0.97658193635141188</v>
      </c>
      <c r="J8" s="62">
        <f t="shared" si="3"/>
        <v>-0.51487716125398275</v>
      </c>
      <c r="K8" s="48"/>
      <c r="L8" s="1"/>
      <c r="M8" s="1"/>
      <c r="N8" s="1"/>
      <c r="O8" s="1"/>
      <c r="P8" s="1"/>
      <c r="Q8" s="1"/>
      <c r="R8" s="43"/>
      <c r="S8" s="43"/>
      <c r="T8" s="43"/>
      <c r="U8" s="43"/>
      <c r="V8" s="43"/>
      <c r="W8" s="43"/>
      <c r="X8" s="43"/>
      <c r="Y8" s="43"/>
      <c r="Z8" s="43"/>
    </row>
    <row r="9" spans="1:29" ht="16.8" thickBot="1" x14ac:dyDescent="0.5">
      <c r="A9" s="57" t="s">
        <v>16</v>
      </c>
      <c r="B9" t="s">
        <v>24</v>
      </c>
      <c r="C9" t="s">
        <v>247</v>
      </c>
      <c r="D9">
        <v>552</v>
      </c>
      <c r="E9">
        <v>10200</v>
      </c>
      <c r="F9" s="61">
        <f t="shared" si="0"/>
        <v>-0.5</v>
      </c>
      <c r="G9" s="6">
        <v>3.5699999999999996E-2</v>
      </c>
      <c r="H9" s="62">
        <f t="shared" si="1"/>
        <v>-9.0497737556561084E-2</v>
      </c>
      <c r="I9" s="63">
        <f t="shared" si="2"/>
        <v>-0.12619773755656108</v>
      </c>
      <c r="J9" s="62">
        <f t="shared" si="3"/>
        <v>-6.6534440635420786E-2</v>
      </c>
      <c r="K9" s="48"/>
      <c r="L9" s="2"/>
      <c r="M9" s="2"/>
      <c r="N9" s="2"/>
      <c r="O9" s="2"/>
      <c r="P9" s="2"/>
      <c r="Q9" s="2"/>
      <c r="R9" s="43"/>
      <c r="S9" s="43"/>
      <c r="T9" s="43"/>
      <c r="U9" s="43"/>
      <c r="V9" s="43"/>
      <c r="W9" s="43"/>
      <c r="X9" s="43"/>
      <c r="Y9" s="43"/>
      <c r="Z9" s="43"/>
    </row>
    <row r="10" spans="1:29" ht="16.8" thickBot="1" x14ac:dyDescent="0.5">
      <c r="A10" s="57" t="s">
        <v>16</v>
      </c>
      <c r="B10" t="s">
        <v>25</v>
      </c>
      <c r="C10" t="s">
        <v>247</v>
      </c>
      <c r="D10">
        <v>559.15</v>
      </c>
      <c r="E10">
        <v>10200</v>
      </c>
      <c r="F10" s="61">
        <f t="shared" si="0"/>
        <v>7.1499999999999773</v>
      </c>
      <c r="G10" s="6">
        <v>3.5299999999999998E-2</v>
      </c>
      <c r="H10" s="62">
        <f t="shared" si="1"/>
        <v>1.2952898550724596</v>
      </c>
      <c r="I10" s="63">
        <f t="shared" si="2"/>
        <v>1.2599898550724595</v>
      </c>
      <c r="J10" s="62">
        <f t="shared" si="3"/>
        <v>0.66429653840646441</v>
      </c>
      <c r="K10" s="52"/>
      <c r="L10" s="70" t="s">
        <v>278</v>
      </c>
      <c r="M10" s="71"/>
      <c r="N10" s="71"/>
      <c r="O10" s="71"/>
      <c r="P10" s="71"/>
      <c r="Q10" s="72"/>
      <c r="R10" s="43"/>
      <c r="S10" s="43"/>
      <c r="T10" s="43"/>
      <c r="U10" s="43"/>
      <c r="V10" s="43"/>
      <c r="W10" s="43"/>
      <c r="X10" s="43"/>
      <c r="Y10" s="43"/>
      <c r="Z10" s="43"/>
    </row>
    <row r="11" spans="1:29" ht="16.8" thickBot="1" x14ac:dyDescent="0.5">
      <c r="A11" s="57" t="s">
        <v>16</v>
      </c>
      <c r="B11" t="s">
        <v>26</v>
      </c>
      <c r="C11" t="s">
        <v>247</v>
      </c>
      <c r="D11">
        <v>597.75</v>
      </c>
      <c r="E11">
        <v>15300</v>
      </c>
      <c r="F11" s="61">
        <f t="shared" si="0"/>
        <v>38.600000000000023</v>
      </c>
      <c r="G11" s="6">
        <v>3.5499999999999997E-2</v>
      </c>
      <c r="H11" s="62">
        <f t="shared" si="1"/>
        <v>6.90333541983368</v>
      </c>
      <c r="I11" s="63">
        <f t="shared" si="2"/>
        <v>6.8678354198336802</v>
      </c>
      <c r="J11" s="62">
        <f t="shared" si="3"/>
        <v>3.6208857375906836</v>
      </c>
      <c r="K11" s="52"/>
      <c r="L11" s="73" t="s">
        <v>10</v>
      </c>
      <c r="M11" s="74"/>
      <c r="N11" s="74"/>
      <c r="O11" s="74"/>
      <c r="P11" s="75"/>
      <c r="Q11" s="28">
        <f>AVERAGE(I3:I54)</f>
        <v>0.26732172020233191</v>
      </c>
      <c r="R11" s="43"/>
      <c r="S11" s="43"/>
      <c r="T11" s="43"/>
      <c r="U11" s="43"/>
      <c r="V11" s="43"/>
      <c r="W11" s="43"/>
      <c r="X11" s="43"/>
      <c r="Y11" s="43"/>
      <c r="Z11" s="43"/>
    </row>
    <row r="12" spans="1:29" ht="16.8" thickBot="1" x14ac:dyDescent="0.5">
      <c r="A12" s="57" t="s">
        <v>16</v>
      </c>
      <c r="B12" t="s">
        <v>27</v>
      </c>
      <c r="C12" t="s">
        <v>247</v>
      </c>
      <c r="D12">
        <v>607.4</v>
      </c>
      <c r="E12">
        <v>14450</v>
      </c>
      <c r="F12" s="61">
        <f t="shared" si="0"/>
        <v>9.6499999999999773</v>
      </c>
      <c r="G12" s="6">
        <v>3.5499999999999997E-2</v>
      </c>
      <c r="H12" s="62">
        <f t="shared" si="1"/>
        <v>1.614387285654534</v>
      </c>
      <c r="I12" s="63">
        <f t="shared" si="2"/>
        <v>1.578887285654534</v>
      </c>
      <c r="J12" s="62">
        <f t="shared" si="3"/>
        <v>0.83242682801915746</v>
      </c>
      <c r="K12" s="52"/>
      <c r="L12" s="73" t="s">
        <v>11</v>
      </c>
      <c r="M12" s="74"/>
      <c r="N12" s="74"/>
      <c r="O12" s="74"/>
      <c r="P12" s="75"/>
      <c r="Q12" s="3">
        <f>MAX(I3:I54)</f>
        <v>6.8678354198336802</v>
      </c>
      <c r="R12" s="43"/>
      <c r="S12" s="43"/>
      <c r="T12" s="43"/>
      <c r="U12" s="43"/>
      <c r="V12" s="43"/>
      <c r="W12" s="43"/>
      <c r="X12" s="43"/>
      <c r="Y12" s="43"/>
      <c r="Z12" s="43"/>
    </row>
    <row r="13" spans="1:29" ht="16.8" customHeight="1" thickBot="1" x14ac:dyDescent="0.5">
      <c r="A13" s="57" t="s">
        <v>16</v>
      </c>
      <c r="B13" t="s">
        <v>28</v>
      </c>
      <c r="C13" t="s">
        <v>247</v>
      </c>
      <c r="D13">
        <v>613.65</v>
      </c>
      <c r="E13">
        <v>12750</v>
      </c>
      <c r="F13" s="61">
        <f t="shared" si="0"/>
        <v>6.25</v>
      </c>
      <c r="G13" s="6">
        <v>3.56E-2</v>
      </c>
      <c r="H13" s="62">
        <f t="shared" si="1"/>
        <v>1.0289759631215014</v>
      </c>
      <c r="I13" s="63">
        <f t="shared" si="2"/>
        <v>0.99337596312150145</v>
      </c>
      <c r="J13" s="62">
        <f t="shared" si="3"/>
        <v>0.52373137051952834</v>
      </c>
      <c r="K13" s="52"/>
      <c r="L13" s="73" t="s">
        <v>12</v>
      </c>
      <c r="M13" s="74"/>
      <c r="N13" s="74"/>
      <c r="O13" s="74"/>
      <c r="P13" s="75"/>
      <c r="Q13" s="3">
        <f>MIN(I3:I54)</f>
        <v>-4.2352500291642246</v>
      </c>
      <c r="R13" s="43"/>
      <c r="S13" s="43"/>
      <c r="T13" s="43"/>
      <c r="U13" s="43"/>
      <c r="V13" s="43"/>
      <c r="W13" s="43"/>
      <c r="X13" s="43"/>
      <c r="Y13" s="43"/>
      <c r="Z13" s="43"/>
    </row>
    <row r="14" spans="1:29" ht="16.8" customHeight="1" thickBot="1" x14ac:dyDescent="0.5">
      <c r="A14" s="57" t="s">
        <v>16</v>
      </c>
      <c r="B14" t="s">
        <v>29</v>
      </c>
      <c r="C14" t="s">
        <v>247</v>
      </c>
      <c r="D14">
        <v>609.65</v>
      </c>
      <c r="E14">
        <v>12750</v>
      </c>
      <c r="F14" s="61">
        <f t="shared" si="0"/>
        <v>-4</v>
      </c>
      <c r="G14" s="6">
        <v>3.5400000000000001E-2</v>
      </c>
      <c r="H14" s="62">
        <f t="shared" si="1"/>
        <v>-0.65183736657703906</v>
      </c>
      <c r="I14" s="63">
        <f t="shared" si="2"/>
        <v>-0.68723736657703904</v>
      </c>
      <c r="J14" s="62">
        <f t="shared" si="3"/>
        <v>-0.36232784084951808</v>
      </c>
      <c r="K14" s="52"/>
      <c r="L14" s="73" t="s">
        <v>13</v>
      </c>
      <c r="M14" s="74"/>
      <c r="N14" s="74"/>
      <c r="O14" s="74"/>
      <c r="P14" s="75"/>
      <c r="Q14" s="3">
        <f>_xlfn.STDEV.S(I3:I54)</f>
        <v>1.8967280156162836</v>
      </c>
      <c r="R14" s="43"/>
      <c r="S14" s="43"/>
      <c r="T14" s="43"/>
      <c r="U14" s="43"/>
      <c r="V14" s="43"/>
      <c r="W14" s="43"/>
      <c r="X14" s="43"/>
      <c r="Y14" s="43"/>
      <c r="Z14" s="43"/>
    </row>
    <row r="15" spans="1:29" ht="16.8" thickBot="1" x14ac:dyDescent="0.5">
      <c r="A15" s="57" t="s">
        <v>16</v>
      </c>
      <c r="B15" t="s">
        <v>30</v>
      </c>
      <c r="C15" t="s">
        <v>247</v>
      </c>
      <c r="D15">
        <v>610.20000000000005</v>
      </c>
      <c r="E15">
        <v>15300</v>
      </c>
      <c r="F15" s="61">
        <f t="shared" si="0"/>
        <v>0.55000000000006821</v>
      </c>
      <c r="G15" s="6">
        <v>3.5400000000000001E-2</v>
      </c>
      <c r="H15" s="62">
        <f t="shared" si="1"/>
        <v>9.0215697531381644E-2</v>
      </c>
      <c r="I15" s="63">
        <f t="shared" si="2"/>
        <v>5.4815697531381644E-2</v>
      </c>
      <c r="J15" s="62">
        <f t="shared" si="3"/>
        <v>2.890013596049034E-2</v>
      </c>
      <c r="K15" s="48"/>
      <c r="L15" s="1"/>
      <c r="M15" s="1"/>
      <c r="N15" s="1"/>
      <c r="O15" s="1"/>
      <c r="P15" s="1"/>
      <c r="Q15" s="1"/>
      <c r="R15" s="43"/>
      <c r="S15" s="43"/>
      <c r="T15" s="43"/>
      <c r="U15" s="43"/>
      <c r="V15" s="43"/>
      <c r="W15" s="43"/>
      <c r="X15" s="43"/>
      <c r="Y15" s="43"/>
      <c r="Z15" s="43"/>
    </row>
    <row r="16" spans="1:29" ht="16.8" thickBot="1" x14ac:dyDescent="0.5">
      <c r="A16" s="57" t="s">
        <v>16</v>
      </c>
      <c r="B16" t="s">
        <v>31</v>
      </c>
      <c r="C16" t="s">
        <v>247</v>
      </c>
      <c r="D16">
        <v>589.25</v>
      </c>
      <c r="E16">
        <v>18700</v>
      </c>
      <c r="F16" s="61">
        <f t="shared" si="0"/>
        <v>-20.950000000000045</v>
      </c>
      <c r="G16" s="6">
        <v>3.5299999999999998E-2</v>
      </c>
      <c r="H16" s="62">
        <f t="shared" si="1"/>
        <v>-3.4333005571943698</v>
      </c>
      <c r="I16" s="63">
        <f t="shared" si="2"/>
        <v>-3.4686005571943697</v>
      </c>
      <c r="J16" s="62">
        <f t="shared" si="3"/>
        <v>-1.8287284885531436</v>
      </c>
      <c r="K16" s="48"/>
      <c r="L16" s="2"/>
      <c r="M16" s="2"/>
      <c r="N16" s="2"/>
      <c r="O16" s="2"/>
      <c r="P16" s="2"/>
      <c r="Q16" s="2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6.8" customHeight="1" thickBot="1" x14ac:dyDescent="0.5">
      <c r="A17" s="57" t="s">
        <v>16</v>
      </c>
      <c r="B17" t="s">
        <v>32</v>
      </c>
      <c r="C17" t="s">
        <v>247</v>
      </c>
      <c r="D17">
        <v>583.6</v>
      </c>
      <c r="E17">
        <v>28050</v>
      </c>
      <c r="F17" s="61">
        <f t="shared" si="0"/>
        <v>-5.6499999999999773</v>
      </c>
      <c r="G17" s="6">
        <v>3.5499999999999997E-2</v>
      </c>
      <c r="H17" s="62">
        <f t="shared" si="1"/>
        <v>-0.9588459906660971</v>
      </c>
      <c r="I17" s="63">
        <f t="shared" si="2"/>
        <v>-0.99434599066609708</v>
      </c>
      <c r="J17" s="62">
        <f t="shared" si="3"/>
        <v>-0.52424279204997926</v>
      </c>
      <c r="K17" s="52"/>
      <c r="L17" s="70" t="s">
        <v>279</v>
      </c>
      <c r="M17" s="71"/>
      <c r="N17" s="71"/>
      <c r="O17" s="71"/>
      <c r="P17" s="71"/>
      <c r="Q17" s="72"/>
      <c r="R17" s="43"/>
      <c r="S17" s="43"/>
      <c r="T17" s="43" t="s">
        <v>343</v>
      </c>
      <c r="U17" s="43"/>
      <c r="V17" s="43"/>
      <c r="W17" s="43"/>
      <c r="X17" s="43"/>
      <c r="Y17" s="43"/>
      <c r="Z17" s="43"/>
    </row>
    <row r="18" spans="1:26" ht="16.8" customHeight="1" thickBot="1" x14ac:dyDescent="0.5">
      <c r="A18" s="57" t="s">
        <v>16</v>
      </c>
      <c r="B18" t="s">
        <v>33</v>
      </c>
      <c r="C18" t="s">
        <v>247</v>
      </c>
      <c r="D18">
        <v>591.75</v>
      </c>
      <c r="E18">
        <v>42500</v>
      </c>
      <c r="F18" s="61">
        <f t="shared" si="0"/>
        <v>8.1499999999999773</v>
      </c>
      <c r="G18" s="6">
        <v>3.5499999999999997E-2</v>
      </c>
      <c r="H18" s="62">
        <f t="shared" si="1"/>
        <v>1.3965044551062331</v>
      </c>
      <c r="I18" s="63">
        <f t="shared" si="2"/>
        <v>1.361004455106233</v>
      </c>
      <c r="J18" s="62">
        <f t="shared" si="3"/>
        <v>0.7175538315987896</v>
      </c>
      <c r="K18" s="52"/>
      <c r="L18" s="73" t="s">
        <v>10</v>
      </c>
      <c r="M18" s="74"/>
      <c r="N18" s="74"/>
      <c r="O18" s="74"/>
      <c r="P18" s="75"/>
      <c r="Q18" s="3">
        <f>AVERAGE(J3:J54)</f>
        <v>0.14093835173066391</v>
      </c>
      <c r="R18" s="43"/>
      <c r="S18" s="43"/>
      <c r="T18" s="43" t="s">
        <v>344</v>
      </c>
      <c r="U18" s="43"/>
      <c r="V18" s="43"/>
      <c r="W18" s="43"/>
      <c r="X18" s="43"/>
      <c r="Y18" s="43"/>
      <c r="Z18" s="43"/>
    </row>
    <row r="19" spans="1:26" ht="16.8" customHeight="1" thickBot="1" x14ac:dyDescent="0.5">
      <c r="A19" s="57" t="s">
        <v>16</v>
      </c>
      <c r="B19" t="s">
        <v>34</v>
      </c>
      <c r="C19" t="s">
        <v>248</v>
      </c>
      <c r="D19">
        <v>595.54999999999995</v>
      </c>
      <c r="E19">
        <v>0</v>
      </c>
      <c r="F19" s="61">
        <f t="shared" si="0"/>
        <v>3.7999999999999545</v>
      </c>
      <c r="G19" s="6">
        <v>3.5400000000000001E-2</v>
      </c>
      <c r="H19" s="62">
        <f t="shared" si="1"/>
        <v>0.64216307562314401</v>
      </c>
      <c r="I19" s="63">
        <f t="shared" si="2"/>
        <v>0.60676307562314402</v>
      </c>
      <c r="J19" s="62">
        <f t="shared" si="3"/>
        <v>0.31989988581783824</v>
      </c>
      <c r="K19" s="52"/>
      <c r="L19" s="73" t="s">
        <v>11</v>
      </c>
      <c r="M19" s="74"/>
      <c r="N19" s="74"/>
      <c r="O19" s="74"/>
      <c r="P19" s="75"/>
      <c r="Q19" s="3">
        <f>MAX(J3:J54)</f>
        <v>3.6208857375906836</v>
      </c>
      <c r="R19" s="43"/>
      <c r="S19" s="43"/>
      <c r="T19" s="43" t="s">
        <v>345</v>
      </c>
      <c r="U19" s="43"/>
      <c r="V19" s="43"/>
      <c r="W19" s="43"/>
      <c r="X19" s="43"/>
      <c r="Y19" s="43"/>
      <c r="Z19" s="43"/>
    </row>
    <row r="20" spans="1:26" ht="16.8" customHeight="1" thickBot="1" x14ac:dyDescent="0.5">
      <c r="A20" s="57" t="s">
        <v>16</v>
      </c>
      <c r="B20" t="s">
        <v>35</v>
      </c>
      <c r="C20" t="s">
        <v>248</v>
      </c>
      <c r="D20">
        <v>592.9</v>
      </c>
      <c r="E20">
        <v>0</v>
      </c>
      <c r="F20" s="61">
        <f t="shared" si="0"/>
        <v>-2.6499999999999773</v>
      </c>
      <c r="G20" s="6">
        <v>3.5400000000000001E-2</v>
      </c>
      <c r="H20" s="62">
        <f t="shared" si="1"/>
        <v>-0.44496683737721054</v>
      </c>
      <c r="I20" s="63">
        <f t="shared" si="2"/>
        <v>-0.48036683737721053</v>
      </c>
      <c r="J20" s="62">
        <f t="shared" si="3"/>
        <v>-0.25326079091056714</v>
      </c>
      <c r="K20" s="52"/>
      <c r="L20" s="73" t="s">
        <v>12</v>
      </c>
      <c r="M20" s="74"/>
      <c r="N20" s="74"/>
      <c r="O20" s="74"/>
      <c r="P20" s="75"/>
      <c r="Q20" s="3">
        <f>MIN(J3:J54)</f>
        <v>-2.2329242750116229</v>
      </c>
      <c r="R20" s="43"/>
      <c r="S20" s="43"/>
      <c r="T20" s="43" t="s">
        <v>346</v>
      </c>
      <c r="U20" s="43"/>
      <c r="V20" s="43"/>
      <c r="W20" s="43"/>
      <c r="X20" s="43"/>
      <c r="Y20" s="43"/>
      <c r="Z20" s="43"/>
    </row>
    <row r="21" spans="1:26" ht="16.8" customHeight="1" thickBot="1" x14ac:dyDescent="0.5">
      <c r="A21" s="57" t="s">
        <v>16</v>
      </c>
      <c r="B21" t="s">
        <v>36</v>
      </c>
      <c r="C21" t="s">
        <v>248</v>
      </c>
      <c r="D21">
        <v>601.75</v>
      </c>
      <c r="E21">
        <v>0</v>
      </c>
      <c r="F21" s="61">
        <f t="shared" si="0"/>
        <v>8.8500000000000227</v>
      </c>
      <c r="G21" s="6">
        <v>3.5499999999999997E-2</v>
      </c>
      <c r="H21" s="62">
        <f t="shared" si="1"/>
        <v>1.4926631809748732</v>
      </c>
      <c r="I21" s="63">
        <f t="shared" si="2"/>
        <v>1.4571631809748731</v>
      </c>
      <c r="J21" s="62">
        <f t="shared" si="3"/>
        <v>0.76825099275048803</v>
      </c>
      <c r="K21" s="52"/>
      <c r="L21" s="73" t="s">
        <v>13</v>
      </c>
      <c r="M21" s="74"/>
      <c r="N21" s="74"/>
      <c r="O21" s="74"/>
      <c r="P21" s="75"/>
      <c r="Q21" s="3">
        <f>_xlfn.STDEV.S(J3:J54)</f>
        <v>0.99999999999999978</v>
      </c>
      <c r="R21" s="43"/>
      <c r="S21" s="43"/>
      <c r="T21" s="43" t="s">
        <v>347</v>
      </c>
      <c r="U21" s="43"/>
      <c r="V21" s="43"/>
      <c r="W21" s="43"/>
      <c r="X21" s="43"/>
      <c r="Y21" s="43"/>
      <c r="Z21" s="43"/>
    </row>
    <row r="22" spans="1:26" ht="16.8" thickBot="1" x14ac:dyDescent="0.5">
      <c r="A22" s="57" t="s">
        <v>16</v>
      </c>
      <c r="B22" t="s">
        <v>37</v>
      </c>
      <c r="C22" t="s">
        <v>248</v>
      </c>
      <c r="D22">
        <v>593.95000000000005</v>
      </c>
      <c r="E22">
        <v>0</v>
      </c>
      <c r="F22" s="61">
        <f t="shared" si="0"/>
        <v>-7.7999999999999545</v>
      </c>
      <c r="G22" s="6">
        <v>3.5299999999999998E-2</v>
      </c>
      <c r="H22" s="62">
        <f t="shared" si="1"/>
        <v>-1.2962193601994108</v>
      </c>
      <c r="I22" s="63">
        <f t="shared" si="2"/>
        <v>-1.3315193601994109</v>
      </c>
      <c r="J22" s="62">
        <f t="shared" si="3"/>
        <v>-0.702008590180904</v>
      </c>
      <c r="K22" s="48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6.8" thickBot="1" x14ac:dyDescent="0.5">
      <c r="A23" s="57" t="s">
        <v>16</v>
      </c>
      <c r="B23" t="s">
        <v>38</v>
      </c>
      <c r="C23" t="s">
        <v>248</v>
      </c>
      <c r="D23">
        <v>594.6</v>
      </c>
      <c r="E23">
        <v>850</v>
      </c>
      <c r="F23" s="61">
        <f t="shared" si="0"/>
        <v>0.64999999999997726</v>
      </c>
      <c r="G23" s="6">
        <v>3.5400000000000001E-2</v>
      </c>
      <c r="H23" s="62">
        <f t="shared" si="1"/>
        <v>0.10943682128124879</v>
      </c>
      <c r="I23" s="63">
        <f t="shared" si="2"/>
        <v>7.4036821281248791E-2</v>
      </c>
      <c r="J23" s="62">
        <f t="shared" si="3"/>
        <v>3.9033968324231665E-2</v>
      </c>
      <c r="K23" s="48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6.8" thickBot="1" x14ac:dyDescent="0.5">
      <c r="A24" s="57" t="s">
        <v>16</v>
      </c>
      <c r="B24" t="s">
        <v>39</v>
      </c>
      <c r="C24" t="s">
        <v>248</v>
      </c>
      <c r="D24">
        <v>600.04999999999995</v>
      </c>
      <c r="E24">
        <v>850</v>
      </c>
      <c r="F24" s="61">
        <f t="shared" si="0"/>
        <v>5.4499999999999318</v>
      </c>
      <c r="G24" s="6">
        <v>3.5499999999999997E-2</v>
      </c>
      <c r="H24" s="62">
        <f t="shared" si="1"/>
        <v>0.91658257652202013</v>
      </c>
      <c r="I24" s="63">
        <f t="shared" si="2"/>
        <v>0.88108257652202016</v>
      </c>
      <c r="J24" s="62">
        <f t="shared" si="3"/>
        <v>0.46452763351826137</v>
      </c>
      <c r="K24" s="48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6.8" thickBot="1" x14ac:dyDescent="0.5">
      <c r="A25" s="57" t="s">
        <v>16</v>
      </c>
      <c r="B25" t="s">
        <v>40</v>
      </c>
      <c r="C25" t="s">
        <v>248</v>
      </c>
      <c r="D25">
        <v>574.85</v>
      </c>
      <c r="E25">
        <v>1700</v>
      </c>
      <c r="F25" s="61">
        <f t="shared" si="0"/>
        <v>-25.199999999999932</v>
      </c>
      <c r="G25" s="6">
        <v>3.56E-2</v>
      </c>
      <c r="H25" s="62">
        <f t="shared" si="1"/>
        <v>-4.1996500291642249</v>
      </c>
      <c r="I25" s="63">
        <f t="shared" si="2"/>
        <v>-4.2352500291642246</v>
      </c>
      <c r="J25" s="62">
        <f t="shared" si="3"/>
        <v>-2.2329242750116229</v>
      </c>
      <c r="K25" s="48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6.8" thickBot="1" x14ac:dyDescent="0.5">
      <c r="A26" s="57" t="s">
        <v>16</v>
      </c>
      <c r="B26" t="s">
        <v>41</v>
      </c>
      <c r="C26" t="s">
        <v>248</v>
      </c>
      <c r="D26">
        <v>580.4</v>
      </c>
      <c r="E26">
        <v>2550</v>
      </c>
      <c r="F26" s="61">
        <f t="shared" si="0"/>
        <v>5.5499999999999545</v>
      </c>
      <c r="G26" s="6">
        <v>3.5699999999999996E-2</v>
      </c>
      <c r="H26" s="62">
        <f t="shared" si="1"/>
        <v>0.96546925284856122</v>
      </c>
      <c r="I26" s="63">
        <f t="shared" si="2"/>
        <v>0.92976925284856127</v>
      </c>
      <c r="J26" s="62">
        <f t="shared" si="3"/>
        <v>0.49019640411989235</v>
      </c>
      <c r="K26" s="48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6.8" thickBot="1" x14ac:dyDescent="0.5">
      <c r="A27" s="57" t="s">
        <v>16</v>
      </c>
      <c r="B27" t="s">
        <v>42</v>
      </c>
      <c r="C27" t="s">
        <v>248</v>
      </c>
      <c r="D27">
        <v>599.6</v>
      </c>
      <c r="E27">
        <v>2550</v>
      </c>
      <c r="F27" s="61">
        <f t="shared" si="0"/>
        <v>19.200000000000045</v>
      </c>
      <c r="G27" s="6">
        <v>3.5099999999999999E-2</v>
      </c>
      <c r="H27" s="62">
        <f t="shared" si="1"/>
        <v>3.3080634045485953</v>
      </c>
      <c r="I27" s="63">
        <f t="shared" si="2"/>
        <v>3.2729634045485954</v>
      </c>
      <c r="J27" s="62">
        <f t="shared" si="3"/>
        <v>1.7255839411878704</v>
      </c>
      <c r="K27" s="48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6.8" thickBot="1" x14ac:dyDescent="0.5">
      <c r="A28" s="57" t="s">
        <v>16</v>
      </c>
      <c r="B28" t="s">
        <v>43</v>
      </c>
      <c r="C28" t="s">
        <v>248</v>
      </c>
      <c r="D28">
        <v>602.79999999999995</v>
      </c>
      <c r="E28">
        <v>3400</v>
      </c>
      <c r="F28" s="61">
        <f t="shared" si="0"/>
        <v>3.1999999999999318</v>
      </c>
      <c r="G28" s="6">
        <v>3.5200000000000002E-2</v>
      </c>
      <c r="H28" s="62">
        <f t="shared" si="1"/>
        <v>0.53368912608404462</v>
      </c>
      <c r="I28" s="63">
        <f t="shared" si="2"/>
        <v>0.49848912608404461</v>
      </c>
      <c r="J28" s="62">
        <f t="shared" si="3"/>
        <v>0.26281529137538251</v>
      </c>
      <c r="K28" s="48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6.8" thickBot="1" x14ac:dyDescent="0.5">
      <c r="A29" s="57" t="s">
        <v>16</v>
      </c>
      <c r="B29" t="s">
        <v>44</v>
      </c>
      <c r="C29" t="s">
        <v>248</v>
      </c>
      <c r="D29">
        <v>607.25</v>
      </c>
      <c r="E29">
        <v>4250</v>
      </c>
      <c r="F29" s="61">
        <f t="shared" si="0"/>
        <v>4.4500000000000455</v>
      </c>
      <c r="G29" s="6">
        <v>3.5000000000000003E-2</v>
      </c>
      <c r="H29" s="62">
        <f t="shared" si="1"/>
        <v>0.73822163238222394</v>
      </c>
      <c r="I29" s="63">
        <f t="shared" si="2"/>
        <v>0.7032216323822239</v>
      </c>
      <c r="J29" s="62">
        <f t="shared" si="3"/>
        <v>0.37075512492693036</v>
      </c>
      <c r="K29" s="48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6.8" thickBot="1" x14ac:dyDescent="0.5">
      <c r="A30" s="57" t="s">
        <v>16</v>
      </c>
      <c r="B30" t="s">
        <v>45</v>
      </c>
      <c r="C30" t="s">
        <v>248</v>
      </c>
      <c r="D30">
        <v>628</v>
      </c>
      <c r="E30">
        <v>3400</v>
      </c>
      <c r="F30" s="61">
        <f t="shared" si="0"/>
        <v>20.75</v>
      </c>
      <c r="G30" s="6">
        <v>3.5099999999999999E-2</v>
      </c>
      <c r="H30" s="62">
        <f t="shared" si="1"/>
        <v>3.4170440510498148</v>
      </c>
      <c r="I30" s="63">
        <f t="shared" si="2"/>
        <v>3.3819440510498149</v>
      </c>
      <c r="J30" s="62">
        <f t="shared" si="3"/>
        <v>1.7830411230315253</v>
      </c>
      <c r="K30" s="48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6.8" thickBot="1" x14ac:dyDescent="0.5">
      <c r="A31" s="57" t="s">
        <v>16</v>
      </c>
      <c r="B31" t="s">
        <v>46</v>
      </c>
      <c r="C31" t="s">
        <v>248</v>
      </c>
      <c r="D31">
        <v>614.20000000000005</v>
      </c>
      <c r="E31">
        <v>2550</v>
      </c>
      <c r="F31" s="61">
        <f t="shared" si="0"/>
        <v>-13.799999999999955</v>
      </c>
      <c r="G31" s="6">
        <v>3.5200000000000002E-2</v>
      </c>
      <c r="H31" s="62">
        <f t="shared" si="1"/>
        <v>-2.1974522292993557</v>
      </c>
      <c r="I31" s="63">
        <f t="shared" si="2"/>
        <v>-2.2326522292993558</v>
      </c>
      <c r="J31" s="62">
        <f t="shared" si="3"/>
        <v>-1.1771072135368466</v>
      </c>
      <c r="K31" s="48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6.8" thickBot="1" x14ac:dyDescent="0.5">
      <c r="A32" s="57" t="s">
        <v>16</v>
      </c>
      <c r="B32" t="s">
        <v>47</v>
      </c>
      <c r="C32" t="s">
        <v>248</v>
      </c>
      <c r="D32">
        <v>612.20000000000005</v>
      </c>
      <c r="E32">
        <v>2550</v>
      </c>
      <c r="F32" s="61">
        <f t="shared" si="0"/>
        <v>-2</v>
      </c>
      <c r="G32" s="6">
        <v>3.5299999999999998E-2</v>
      </c>
      <c r="H32" s="62">
        <f t="shared" si="1"/>
        <v>-0.32562683165092804</v>
      </c>
      <c r="I32" s="63">
        <f t="shared" si="2"/>
        <v>-0.36092683165092804</v>
      </c>
      <c r="J32" s="62">
        <f t="shared" si="3"/>
        <v>-0.19028918678867932</v>
      </c>
      <c r="K32" s="48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6.8" thickBot="1" x14ac:dyDescent="0.5">
      <c r="A33" s="57" t="s">
        <v>16</v>
      </c>
      <c r="B33" t="s">
        <v>48</v>
      </c>
      <c r="C33" t="s">
        <v>248</v>
      </c>
      <c r="D33">
        <v>613.70000000000005</v>
      </c>
      <c r="E33">
        <v>2550</v>
      </c>
      <c r="F33" s="61">
        <f t="shared" si="0"/>
        <v>1.5</v>
      </c>
      <c r="G33" s="6">
        <v>3.56E-2</v>
      </c>
      <c r="H33" s="62">
        <f t="shared" si="1"/>
        <v>0.24501796798431882</v>
      </c>
      <c r="I33" s="63">
        <f t="shared" si="2"/>
        <v>0.20941796798431883</v>
      </c>
      <c r="J33" s="62">
        <f t="shared" si="3"/>
        <v>0.11041012009108479</v>
      </c>
      <c r="K33" s="48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6.8" thickBot="1" x14ac:dyDescent="0.5">
      <c r="A34" s="57" t="s">
        <v>16</v>
      </c>
      <c r="B34" t="s">
        <v>49</v>
      </c>
      <c r="C34" t="s">
        <v>248</v>
      </c>
      <c r="D34">
        <v>590</v>
      </c>
      <c r="E34">
        <v>2550</v>
      </c>
      <c r="F34" s="61">
        <f t="shared" si="0"/>
        <v>-23.700000000000045</v>
      </c>
      <c r="G34" s="6">
        <v>3.56E-2</v>
      </c>
      <c r="H34" s="62">
        <f t="shared" si="1"/>
        <v>-3.8618217370050583</v>
      </c>
      <c r="I34" s="63">
        <f t="shared" si="2"/>
        <v>-3.8974217370050583</v>
      </c>
      <c r="J34" s="62">
        <f t="shared" si="3"/>
        <v>-2.0548131861376606</v>
      </c>
      <c r="K34" s="48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6.8" thickBot="1" x14ac:dyDescent="0.5">
      <c r="A35" s="57" t="s">
        <v>16</v>
      </c>
      <c r="B35" t="s">
        <v>50</v>
      </c>
      <c r="C35" t="s">
        <v>248</v>
      </c>
      <c r="D35">
        <v>583.9</v>
      </c>
      <c r="E35">
        <v>2550</v>
      </c>
      <c r="F35" s="61">
        <f t="shared" si="0"/>
        <v>-6.1000000000000227</v>
      </c>
      <c r="G35" s="6">
        <v>3.6000000000000004E-2</v>
      </c>
      <c r="H35" s="62">
        <f t="shared" si="1"/>
        <v>-1.0338983050847497</v>
      </c>
      <c r="I35" s="63">
        <f t="shared" si="2"/>
        <v>-1.0698983050847497</v>
      </c>
      <c r="J35" s="62">
        <f t="shared" si="3"/>
        <v>-0.56407576430357043</v>
      </c>
      <c r="K35" s="48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6.8" thickBot="1" x14ac:dyDescent="0.5">
      <c r="A36" s="57" t="s">
        <v>16</v>
      </c>
      <c r="B36" t="s">
        <v>51</v>
      </c>
      <c r="C36" t="s">
        <v>248</v>
      </c>
      <c r="D36">
        <v>587.04999999999995</v>
      </c>
      <c r="E36">
        <v>2550</v>
      </c>
      <c r="F36" s="61">
        <f t="shared" si="0"/>
        <v>3.1499999999999773</v>
      </c>
      <c r="G36" s="6">
        <v>3.6699999999999997E-2</v>
      </c>
      <c r="H36" s="62">
        <f t="shared" si="1"/>
        <v>0.53947593766055446</v>
      </c>
      <c r="I36" s="63">
        <f t="shared" si="2"/>
        <v>0.50277593766055451</v>
      </c>
      <c r="J36" s="62">
        <f t="shared" si="3"/>
        <v>0.26507540012118863</v>
      </c>
      <c r="K36" s="48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6.8" thickBot="1" x14ac:dyDescent="0.5">
      <c r="A37" s="57" t="s">
        <v>16</v>
      </c>
      <c r="B37" t="s">
        <v>52</v>
      </c>
      <c r="C37" t="s">
        <v>248</v>
      </c>
      <c r="D37">
        <v>599.54999999999995</v>
      </c>
      <c r="E37">
        <v>2550</v>
      </c>
      <c r="F37" s="61">
        <f t="shared" si="0"/>
        <v>12.5</v>
      </c>
      <c r="G37" s="6">
        <v>3.6799999999999999E-2</v>
      </c>
      <c r="H37" s="62">
        <f t="shared" si="1"/>
        <v>2.1292905203986034</v>
      </c>
      <c r="I37" s="63">
        <f t="shared" si="2"/>
        <v>2.0924905203986035</v>
      </c>
      <c r="J37" s="62">
        <f t="shared" si="3"/>
        <v>1.103210635984998</v>
      </c>
      <c r="K37" s="48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6.8" thickBot="1" x14ac:dyDescent="0.5">
      <c r="A38" s="57" t="s">
        <v>16</v>
      </c>
      <c r="B38" t="s">
        <v>53</v>
      </c>
      <c r="C38" t="s">
        <v>248</v>
      </c>
      <c r="D38">
        <v>617.9</v>
      </c>
      <c r="E38">
        <v>2550</v>
      </c>
      <c r="F38" s="61">
        <f t="shared" si="0"/>
        <v>18.350000000000023</v>
      </c>
      <c r="G38" s="6">
        <v>3.6600000000000001E-2</v>
      </c>
      <c r="H38" s="62">
        <f t="shared" si="1"/>
        <v>3.06062880493704</v>
      </c>
      <c r="I38" s="63">
        <f t="shared" si="2"/>
        <v>3.0240288049370401</v>
      </c>
      <c r="J38" s="62">
        <f t="shared" si="3"/>
        <v>1.5943397155730179</v>
      </c>
      <c r="K38" s="48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6.8" thickBot="1" x14ac:dyDescent="0.5">
      <c r="A39" s="57" t="s">
        <v>16</v>
      </c>
      <c r="B39" t="s">
        <v>54</v>
      </c>
      <c r="C39" t="s">
        <v>248</v>
      </c>
      <c r="D39">
        <v>595.20000000000005</v>
      </c>
      <c r="E39">
        <v>3400</v>
      </c>
      <c r="F39" s="61">
        <f t="shared" si="0"/>
        <v>-22.699999999999932</v>
      </c>
      <c r="G39" s="6">
        <v>3.6299999999999999E-2</v>
      </c>
      <c r="H39" s="62">
        <f t="shared" si="1"/>
        <v>-3.6737336138533636</v>
      </c>
      <c r="I39" s="63">
        <f t="shared" si="2"/>
        <v>-3.7100336138533638</v>
      </c>
      <c r="J39" s="62">
        <f t="shared" si="3"/>
        <v>-1.9560177227876829</v>
      </c>
      <c r="K39" s="48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6.8" thickBot="1" x14ac:dyDescent="0.5">
      <c r="A40" s="57" t="s">
        <v>16</v>
      </c>
      <c r="B40" t="s">
        <v>55</v>
      </c>
      <c r="C40" t="s">
        <v>248</v>
      </c>
      <c r="D40">
        <v>592.29999999999995</v>
      </c>
      <c r="E40">
        <v>6800</v>
      </c>
      <c r="F40" s="61">
        <f t="shared" si="0"/>
        <v>-2.9000000000000909</v>
      </c>
      <c r="G40" s="6">
        <v>3.6400000000000002E-2</v>
      </c>
      <c r="H40" s="62">
        <f t="shared" si="1"/>
        <v>-0.48723118279571415</v>
      </c>
      <c r="I40" s="63">
        <f t="shared" si="2"/>
        <v>-0.52363118279571419</v>
      </c>
      <c r="J40" s="62">
        <f t="shared" si="3"/>
        <v>-0.27607078004042468</v>
      </c>
      <c r="K40" s="48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6.8" thickBot="1" x14ac:dyDescent="0.5">
      <c r="A41" s="57" t="s">
        <v>16</v>
      </c>
      <c r="B41" t="s">
        <v>56</v>
      </c>
      <c r="C41" t="s">
        <v>248</v>
      </c>
      <c r="D41">
        <v>598.70000000000005</v>
      </c>
      <c r="E41">
        <v>12750</v>
      </c>
      <c r="F41" s="61">
        <f t="shared" si="0"/>
        <v>6.4000000000000909</v>
      </c>
      <c r="G41" s="6">
        <v>3.6400000000000002E-2</v>
      </c>
      <c r="H41" s="62">
        <f t="shared" si="1"/>
        <v>1.0805335134222678</v>
      </c>
      <c r="I41" s="63">
        <f t="shared" si="2"/>
        <v>1.0441335134222678</v>
      </c>
      <c r="J41" s="62">
        <f t="shared" si="3"/>
        <v>0.55049195500125969</v>
      </c>
      <c r="K41" s="48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6.8" thickBot="1" x14ac:dyDescent="0.5">
      <c r="A42" s="57" t="s">
        <v>16</v>
      </c>
      <c r="B42" t="s">
        <v>57</v>
      </c>
      <c r="C42" t="s">
        <v>248</v>
      </c>
      <c r="D42">
        <v>610</v>
      </c>
      <c r="E42">
        <v>15300</v>
      </c>
      <c r="F42" s="61">
        <f t="shared" si="0"/>
        <v>11.299999999999955</v>
      </c>
      <c r="G42" s="6">
        <v>3.6400000000000002E-2</v>
      </c>
      <c r="H42" s="62">
        <f t="shared" si="1"/>
        <v>1.8874227492901208</v>
      </c>
      <c r="I42" s="63">
        <f t="shared" si="2"/>
        <v>1.8510227492901208</v>
      </c>
      <c r="J42" s="62">
        <f t="shared" si="3"/>
        <v>0.97590309946926568</v>
      </c>
      <c r="K42" s="48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6.8" thickBot="1" x14ac:dyDescent="0.5">
      <c r="A43" s="57" t="s">
        <v>16</v>
      </c>
      <c r="B43" t="s">
        <v>58</v>
      </c>
      <c r="C43" t="s">
        <v>248</v>
      </c>
      <c r="D43">
        <v>617.35</v>
      </c>
      <c r="E43">
        <v>17000</v>
      </c>
      <c r="F43" s="61">
        <f t="shared" si="0"/>
        <v>7.3500000000000227</v>
      </c>
      <c r="G43" s="6">
        <v>3.6499999999999998E-2</v>
      </c>
      <c r="H43" s="62">
        <f t="shared" si="1"/>
        <v>1.2049180327868889</v>
      </c>
      <c r="I43" s="63">
        <f t="shared" si="2"/>
        <v>1.1684180327868889</v>
      </c>
      <c r="J43" s="62">
        <f t="shared" si="3"/>
        <v>0.61601770162457758</v>
      </c>
      <c r="K43" s="48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6.8" thickBot="1" x14ac:dyDescent="0.5">
      <c r="A44" s="57" t="s">
        <v>16</v>
      </c>
      <c r="B44" t="s">
        <v>59</v>
      </c>
      <c r="C44" t="s">
        <v>249</v>
      </c>
      <c r="D44">
        <v>626.25</v>
      </c>
      <c r="E44">
        <v>0</v>
      </c>
      <c r="F44" s="61">
        <f t="shared" si="0"/>
        <v>8.8999999999999773</v>
      </c>
      <c r="G44" s="6">
        <v>3.6400000000000002E-2</v>
      </c>
      <c r="H44" s="62">
        <f t="shared" si="1"/>
        <v>1.4416457439053985</v>
      </c>
      <c r="I44" s="63">
        <f t="shared" si="2"/>
        <v>1.4052457439053985</v>
      </c>
      <c r="J44" s="62">
        <f t="shared" si="3"/>
        <v>0.74087888845191485</v>
      </c>
      <c r="K44" s="48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6.8" thickBot="1" x14ac:dyDescent="0.5">
      <c r="A45" s="57" t="s">
        <v>16</v>
      </c>
      <c r="B45" t="s">
        <v>60</v>
      </c>
      <c r="C45" t="s">
        <v>249</v>
      </c>
      <c r="D45">
        <v>618.04999999999995</v>
      </c>
      <c r="E45">
        <v>0</v>
      </c>
      <c r="F45" s="61">
        <f t="shared" si="0"/>
        <v>-8.2000000000000455</v>
      </c>
      <c r="G45" s="6">
        <v>3.5900000000000001E-2</v>
      </c>
      <c r="H45" s="62">
        <f t="shared" si="1"/>
        <v>-1.3093812375249574</v>
      </c>
      <c r="I45" s="63">
        <f t="shared" si="2"/>
        <v>-1.3452812375249574</v>
      </c>
      <c r="J45" s="62">
        <f t="shared" si="3"/>
        <v>-0.70926417833705568</v>
      </c>
      <c r="K45" s="48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6.8" thickBot="1" x14ac:dyDescent="0.5">
      <c r="A46" s="57" t="s">
        <v>16</v>
      </c>
      <c r="B46" t="s">
        <v>61</v>
      </c>
      <c r="C46" t="s">
        <v>249</v>
      </c>
      <c r="D46">
        <v>623.75</v>
      </c>
      <c r="E46">
        <v>0</v>
      </c>
      <c r="F46" s="61">
        <f t="shared" si="0"/>
        <v>5.7000000000000455</v>
      </c>
      <c r="G46" s="6">
        <v>3.6000000000000004E-2</v>
      </c>
      <c r="H46" s="62">
        <f t="shared" si="1"/>
        <v>0.9222554809481508</v>
      </c>
      <c r="I46" s="63">
        <f t="shared" si="2"/>
        <v>0.88625548094815076</v>
      </c>
      <c r="J46" s="62">
        <f t="shared" si="3"/>
        <v>0.46725491143240655</v>
      </c>
      <c r="K46" s="48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6.8" thickBot="1" x14ac:dyDescent="0.5">
      <c r="A47" s="57" t="s">
        <v>16</v>
      </c>
      <c r="B47" t="s">
        <v>62</v>
      </c>
      <c r="C47" t="s">
        <v>249</v>
      </c>
      <c r="D47">
        <v>634.79999999999995</v>
      </c>
      <c r="E47">
        <v>850</v>
      </c>
      <c r="F47" s="61">
        <f t="shared" si="0"/>
        <v>11.049999999999955</v>
      </c>
      <c r="G47" s="6">
        <v>3.5799999999999998E-2</v>
      </c>
      <c r="H47" s="62">
        <f t="shared" si="1"/>
        <v>1.7715430861723374</v>
      </c>
      <c r="I47" s="63">
        <f t="shared" si="2"/>
        <v>1.7357430861723373</v>
      </c>
      <c r="J47" s="62">
        <f t="shared" si="3"/>
        <v>0.91512492665341949</v>
      </c>
      <c r="K47" s="48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6.8" thickBot="1" x14ac:dyDescent="0.5">
      <c r="A48" s="57" t="s">
        <v>16</v>
      </c>
      <c r="B48" t="s">
        <v>63</v>
      </c>
      <c r="C48" t="s">
        <v>249</v>
      </c>
      <c r="D48">
        <v>632.5</v>
      </c>
      <c r="E48">
        <v>850</v>
      </c>
      <c r="F48" s="61">
        <f t="shared" si="0"/>
        <v>-2.2999999999999545</v>
      </c>
      <c r="G48" s="6">
        <v>3.5699999999999996E-2</v>
      </c>
      <c r="H48" s="62">
        <f t="shared" si="1"/>
        <v>-0.36231884057970298</v>
      </c>
      <c r="I48" s="63">
        <f t="shared" si="2"/>
        <v>-0.39801884057970299</v>
      </c>
      <c r="J48" s="62">
        <f t="shared" si="3"/>
        <v>-0.20984497371405092</v>
      </c>
      <c r="K48" s="48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6.8" thickBot="1" x14ac:dyDescent="0.5">
      <c r="A49" s="57" t="s">
        <v>16</v>
      </c>
      <c r="B49" t="s">
        <v>64</v>
      </c>
      <c r="C49" t="s">
        <v>249</v>
      </c>
      <c r="D49">
        <v>637.4</v>
      </c>
      <c r="E49">
        <v>850</v>
      </c>
      <c r="F49" s="61">
        <f t="shared" si="0"/>
        <v>4.8999999999999773</v>
      </c>
      <c r="G49" s="6">
        <v>3.6000000000000004E-2</v>
      </c>
      <c r="H49" s="62">
        <f t="shared" si="1"/>
        <v>0.77470355731224938</v>
      </c>
      <c r="I49" s="63">
        <f t="shared" si="2"/>
        <v>0.73870355731224935</v>
      </c>
      <c r="J49" s="62">
        <f t="shared" si="3"/>
        <v>0.38946203737715673</v>
      </c>
      <c r="K49" s="48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6.8" thickBot="1" x14ac:dyDescent="0.5">
      <c r="A50" s="57" t="s">
        <v>16</v>
      </c>
      <c r="B50" t="s">
        <v>65</v>
      </c>
      <c r="C50" t="s">
        <v>249</v>
      </c>
      <c r="D50">
        <v>634</v>
      </c>
      <c r="E50">
        <v>850</v>
      </c>
      <c r="F50" s="61">
        <f t="shared" si="0"/>
        <v>-3.3999999999999773</v>
      </c>
      <c r="G50" s="6">
        <v>3.5900000000000001E-2</v>
      </c>
      <c r="H50" s="62">
        <f t="shared" si="1"/>
        <v>-0.53341700658926539</v>
      </c>
      <c r="I50" s="63">
        <f t="shared" si="2"/>
        <v>-0.56931700658926543</v>
      </c>
      <c r="J50" s="62">
        <f t="shared" si="3"/>
        <v>-0.30015743000679163</v>
      </c>
      <c r="K50" s="48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6.8" thickBot="1" x14ac:dyDescent="0.5">
      <c r="A51" s="57" t="s">
        <v>16</v>
      </c>
      <c r="B51" t="s">
        <v>66</v>
      </c>
      <c r="C51" t="s">
        <v>249</v>
      </c>
      <c r="D51">
        <v>635.65</v>
      </c>
      <c r="E51">
        <v>850</v>
      </c>
      <c r="F51" s="61">
        <f t="shared" si="0"/>
        <v>1.6499999999999773</v>
      </c>
      <c r="G51" s="6">
        <v>3.5799999999999998E-2</v>
      </c>
      <c r="H51" s="62">
        <f t="shared" si="1"/>
        <v>0.26025236593059581</v>
      </c>
      <c r="I51" s="63">
        <f t="shared" si="2"/>
        <v>0.22445236593059581</v>
      </c>
      <c r="J51" s="62">
        <f t="shared" si="3"/>
        <v>0.11833661130252611</v>
      </c>
      <c r="K51" s="48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6.8" thickBot="1" x14ac:dyDescent="0.5">
      <c r="A52" s="57" t="s">
        <v>16</v>
      </c>
      <c r="B52" t="s">
        <v>67</v>
      </c>
      <c r="C52" t="s">
        <v>249</v>
      </c>
      <c r="D52">
        <v>631.75</v>
      </c>
      <c r="E52">
        <v>2550</v>
      </c>
      <c r="F52" s="61">
        <f t="shared" si="0"/>
        <v>-3.8999999999999773</v>
      </c>
      <c r="G52" s="6">
        <v>3.5699999999999996E-2</v>
      </c>
      <c r="H52" s="62">
        <f t="shared" si="1"/>
        <v>-0.61354518996302643</v>
      </c>
      <c r="I52" s="63">
        <f t="shared" si="2"/>
        <v>-0.64924518996302638</v>
      </c>
      <c r="J52" s="62">
        <f t="shared" si="3"/>
        <v>-0.34229746416861673</v>
      </c>
      <c r="K52" s="48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6.8" thickBot="1" x14ac:dyDescent="0.5">
      <c r="A53" s="57" t="s">
        <v>16</v>
      </c>
      <c r="B53" t="s">
        <v>68</v>
      </c>
      <c r="C53" t="s">
        <v>249</v>
      </c>
      <c r="D53">
        <v>638.9</v>
      </c>
      <c r="E53">
        <v>5100</v>
      </c>
      <c r="F53" s="61">
        <f t="shared" si="0"/>
        <v>7.1499999999999773</v>
      </c>
      <c r="G53" s="6">
        <v>3.5799999999999998E-2</v>
      </c>
      <c r="H53" s="62">
        <f t="shared" si="1"/>
        <v>1.131776810447167</v>
      </c>
      <c r="I53" s="63">
        <f t="shared" si="2"/>
        <v>1.095976810447167</v>
      </c>
      <c r="J53" s="62">
        <f t="shared" si="3"/>
        <v>0.5778249709097395</v>
      </c>
      <c r="K53" s="48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6.8" thickBot="1" x14ac:dyDescent="0.5">
      <c r="A54" s="57" t="s">
        <v>16</v>
      </c>
      <c r="B54" t="s">
        <v>69</v>
      </c>
      <c r="C54" t="s">
        <v>249</v>
      </c>
      <c r="D54">
        <v>638.25</v>
      </c>
      <c r="E54">
        <v>18700</v>
      </c>
      <c r="F54" s="61">
        <f t="shared" si="0"/>
        <v>-0.64999999999997726</v>
      </c>
      <c r="G54" s="6">
        <v>3.5900000000000001E-2</v>
      </c>
      <c r="H54" s="62">
        <f t="shared" si="1"/>
        <v>-0.1017373610893688</v>
      </c>
      <c r="I54" s="63">
        <f t="shared" si="2"/>
        <v>-0.1376373610893688</v>
      </c>
      <c r="J54" s="62">
        <f t="shared" si="3"/>
        <v>-7.2565681508451677E-2</v>
      </c>
      <c r="K54" s="48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6.8" thickBot="1" x14ac:dyDescent="0.5">
      <c r="A55" s="57" t="s">
        <v>16</v>
      </c>
      <c r="B55" t="s">
        <v>70</v>
      </c>
      <c r="C55" t="s">
        <v>249</v>
      </c>
      <c r="D55">
        <v>629.85</v>
      </c>
      <c r="E55">
        <v>19550</v>
      </c>
      <c r="F55" s="61">
        <f t="shared" si="0"/>
        <v>-8.3999999999999773</v>
      </c>
      <c r="G55" s="6">
        <v>3.6000000000000004E-2</v>
      </c>
      <c r="H55" s="62">
        <f t="shared" si="1"/>
        <v>-1.3160987074030517</v>
      </c>
      <c r="I55" s="63">
        <f t="shared" si="2"/>
        <v>-1.3520987074030517</v>
      </c>
      <c r="J55" s="62">
        <f t="shared" si="3"/>
        <v>-0.71285851016637658</v>
      </c>
      <c r="K55" s="48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6.8" thickBot="1" x14ac:dyDescent="0.5">
      <c r="A56" s="57" t="s">
        <v>16</v>
      </c>
      <c r="B56" t="s">
        <v>71</v>
      </c>
      <c r="C56" t="s">
        <v>249</v>
      </c>
      <c r="D56">
        <v>612.95000000000005</v>
      </c>
      <c r="E56">
        <v>22100</v>
      </c>
      <c r="F56" s="61">
        <f t="shared" si="0"/>
        <v>-16.899999999999977</v>
      </c>
      <c r="G56" s="6">
        <v>3.73E-2</v>
      </c>
      <c r="H56" s="62">
        <f t="shared" si="1"/>
        <v>-2.6831785345717196</v>
      </c>
      <c r="I56" s="63">
        <f t="shared" si="2"/>
        <v>-2.7204785345717197</v>
      </c>
      <c r="J56" s="62">
        <f t="shared" si="3"/>
        <v>-1.4343008128594461</v>
      </c>
      <c r="K56" s="48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6.8" thickBot="1" x14ac:dyDescent="0.5">
      <c r="A57" s="57" t="s">
        <v>16</v>
      </c>
      <c r="B57" t="s">
        <v>72</v>
      </c>
      <c r="C57" t="s">
        <v>249</v>
      </c>
      <c r="D57">
        <v>601.29999999999995</v>
      </c>
      <c r="E57">
        <v>23800</v>
      </c>
      <c r="F57" s="61">
        <f t="shared" si="0"/>
        <v>-11.650000000000091</v>
      </c>
      <c r="G57" s="6">
        <v>3.73E-2</v>
      </c>
      <c r="H57" s="62">
        <f t="shared" si="1"/>
        <v>-1.9006444245044605</v>
      </c>
      <c r="I57" s="63">
        <f t="shared" si="2"/>
        <v>-1.9379444245044604</v>
      </c>
      <c r="J57" s="62">
        <f t="shared" si="3"/>
        <v>-1.0217302684142537</v>
      </c>
      <c r="K57" s="48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6.8" thickBot="1" x14ac:dyDescent="0.5">
      <c r="A58" s="57" t="s">
        <v>16</v>
      </c>
      <c r="B58" t="s">
        <v>73</v>
      </c>
      <c r="C58" t="s">
        <v>249</v>
      </c>
      <c r="D58">
        <v>572.65</v>
      </c>
      <c r="E58">
        <v>28050</v>
      </c>
      <c r="F58" s="61">
        <f t="shared" si="0"/>
        <v>-28.649999999999977</v>
      </c>
      <c r="G58" s="6">
        <v>3.73E-2</v>
      </c>
      <c r="H58" s="62">
        <f t="shared" si="1"/>
        <v>-4.7646765341759485</v>
      </c>
      <c r="I58" s="63">
        <f t="shared" si="2"/>
        <v>-4.8019765341759486</v>
      </c>
      <c r="J58" s="62">
        <f t="shared" si="3"/>
        <v>-2.5317159311403401</v>
      </c>
      <c r="K58" s="48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6.8" thickBot="1" x14ac:dyDescent="0.5">
      <c r="A59" s="57" t="s">
        <v>16</v>
      </c>
      <c r="B59" t="s">
        <v>74</v>
      </c>
      <c r="C59" t="s">
        <v>249</v>
      </c>
      <c r="D59">
        <v>573.04999999999995</v>
      </c>
      <c r="E59">
        <v>30600</v>
      </c>
      <c r="F59" s="61">
        <f t="shared" si="0"/>
        <v>0.39999999999997726</v>
      </c>
      <c r="G59" s="6">
        <v>3.7100000000000001E-2</v>
      </c>
      <c r="H59" s="62">
        <f t="shared" si="1"/>
        <v>6.9850694141269057E-2</v>
      </c>
      <c r="I59" s="63">
        <f t="shared" si="2"/>
        <v>3.2750694141269056E-2</v>
      </c>
      <c r="J59" s="62">
        <f t="shared" si="3"/>
        <v>1.726694279391857E-2</v>
      </c>
      <c r="K59" s="48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6.8" thickBot="1" x14ac:dyDescent="0.5">
      <c r="A60" s="57" t="s">
        <v>16</v>
      </c>
      <c r="B60" t="s">
        <v>75</v>
      </c>
      <c r="C60" t="s">
        <v>249</v>
      </c>
      <c r="D60">
        <v>557.15</v>
      </c>
      <c r="E60">
        <v>39100</v>
      </c>
      <c r="F60" s="61">
        <f t="shared" si="0"/>
        <v>-15.899999999999977</v>
      </c>
      <c r="G60" s="6">
        <v>3.7599999999999995E-2</v>
      </c>
      <c r="H60" s="62">
        <f t="shared" si="1"/>
        <v>-2.7746269958991325</v>
      </c>
      <c r="I60" s="63">
        <f t="shared" si="2"/>
        <v>-2.8122269958991324</v>
      </c>
      <c r="J60" s="62">
        <f t="shared" si="3"/>
        <v>-1.4826727779340496</v>
      </c>
      <c r="K60" s="48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6.8" thickBot="1" x14ac:dyDescent="0.5">
      <c r="A61" s="57" t="s">
        <v>16</v>
      </c>
      <c r="B61" t="s">
        <v>76</v>
      </c>
      <c r="C61" t="s">
        <v>250</v>
      </c>
      <c r="D61">
        <v>573.54999999999995</v>
      </c>
      <c r="E61">
        <v>850</v>
      </c>
      <c r="F61" s="61">
        <f t="shared" si="0"/>
        <v>16.399999999999977</v>
      </c>
      <c r="G61" s="6">
        <v>3.7599999999999995E-2</v>
      </c>
      <c r="H61" s="62">
        <f t="shared" si="1"/>
        <v>2.9435520057435123</v>
      </c>
      <c r="I61" s="63">
        <f t="shared" si="2"/>
        <v>2.9059520057435124</v>
      </c>
      <c r="J61" s="62">
        <f t="shared" si="3"/>
        <v>1.5320868262702982</v>
      </c>
      <c r="K61" s="48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6.8" thickBot="1" x14ac:dyDescent="0.5">
      <c r="A62" s="57" t="s">
        <v>16</v>
      </c>
      <c r="B62" t="s">
        <v>77</v>
      </c>
      <c r="C62" t="s">
        <v>250</v>
      </c>
      <c r="D62">
        <v>575.9</v>
      </c>
      <c r="E62">
        <v>850</v>
      </c>
      <c r="F62" s="61">
        <f t="shared" si="0"/>
        <v>2.3500000000000227</v>
      </c>
      <c r="G62" s="6">
        <v>3.7599999999999995E-2</v>
      </c>
      <c r="H62" s="62">
        <f t="shared" si="1"/>
        <v>0.40972888152733378</v>
      </c>
      <c r="I62" s="63">
        <f t="shared" si="2"/>
        <v>0.37212888152733381</v>
      </c>
      <c r="J62" s="62">
        <f t="shared" si="3"/>
        <v>0.1961951731948357</v>
      </c>
      <c r="K62" s="48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6.8" thickBot="1" x14ac:dyDescent="0.5">
      <c r="A63" s="57" t="s">
        <v>16</v>
      </c>
      <c r="B63" t="s">
        <v>78</v>
      </c>
      <c r="C63" t="s">
        <v>250</v>
      </c>
      <c r="D63">
        <v>583.4</v>
      </c>
      <c r="E63">
        <v>0</v>
      </c>
      <c r="F63" s="61">
        <f t="shared" si="0"/>
        <v>7.5</v>
      </c>
      <c r="G63" s="6">
        <v>3.7699999999999997E-2</v>
      </c>
      <c r="H63" s="62">
        <f t="shared" si="1"/>
        <v>1.3023094287202639</v>
      </c>
      <c r="I63" s="63">
        <f t="shared" si="2"/>
        <v>1.2646094287202638</v>
      </c>
      <c r="J63" s="62">
        <f t="shared" si="3"/>
        <v>0.66673208720933441</v>
      </c>
      <c r="K63" s="48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6.8" thickBot="1" x14ac:dyDescent="0.5">
      <c r="A64" s="57" t="s">
        <v>16</v>
      </c>
      <c r="B64" t="s">
        <v>79</v>
      </c>
      <c r="C64" t="s">
        <v>250</v>
      </c>
      <c r="D64">
        <v>591.1</v>
      </c>
      <c r="E64">
        <v>850</v>
      </c>
      <c r="F64" s="61">
        <f t="shared" si="0"/>
        <v>7.7000000000000455</v>
      </c>
      <c r="G64" s="6">
        <v>3.8399999999999997E-2</v>
      </c>
      <c r="H64" s="62">
        <f t="shared" si="1"/>
        <v>1.319849160095997</v>
      </c>
      <c r="I64" s="63">
        <f t="shared" si="2"/>
        <v>1.281449160095997</v>
      </c>
      <c r="J64" s="62">
        <f t="shared" si="3"/>
        <v>0.67561039302708326</v>
      </c>
      <c r="K64" s="48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6.8" thickBot="1" x14ac:dyDescent="0.5">
      <c r="A65" s="57" t="s">
        <v>16</v>
      </c>
      <c r="B65" t="s">
        <v>80</v>
      </c>
      <c r="C65" t="s">
        <v>250</v>
      </c>
      <c r="D65">
        <v>583.70000000000005</v>
      </c>
      <c r="E65">
        <v>850</v>
      </c>
      <c r="F65" s="61">
        <f t="shared" si="0"/>
        <v>-7.3999999999999773</v>
      </c>
      <c r="G65" s="6">
        <v>3.8300000000000001E-2</v>
      </c>
      <c r="H65" s="62">
        <f t="shared" si="1"/>
        <v>-1.2519032312637417</v>
      </c>
      <c r="I65" s="63">
        <f t="shared" si="2"/>
        <v>-1.2902032312637417</v>
      </c>
      <c r="J65" s="62">
        <f t="shared" si="3"/>
        <v>-0.68022574699226435</v>
      </c>
      <c r="K65" s="48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6.8" thickBot="1" x14ac:dyDescent="0.5">
      <c r="A66" s="57" t="s">
        <v>16</v>
      </c>
      <c r="B66" t="s">
        <v>81</v>
      </c>
      <c r="C66" t="s">
        <v>250</v>
      </c>
      <c r="D66">
        <v>573.04999999999995</v>
      </c>
      <c r="E66">
        <v>1700</v>
      </c>
      <c r="F66" s="61">
        <f t="shared" si="0"/>
        <v>-10.650000000000091</v>
      </c>
      <c r="G66" s="6">
        <v>3.8599999999999995E-2</v>
      </c>
      <c r="H66" s="62">
        <f t="shared" si="1"/>
        <v>-1.8245674147678757</v>
      </c>
      <c r="I66" s="63">
        <f t="shared" si="2"/>
        <v>-1.8631674147678756</v>
      </c>
      <c r="J66" s="62">
        <f t="shared" si="3"/>
        <v>-0.98230605517918523</v>
      </c>
      <c r="K66" s="48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6.8" thickBot="1" x14ac:dyDescent="0.5">
      <c r="A67" s="57" t="s">
        <v>16</v>
      </c>
      <c r="B67" t="s">
        <v>82</v>
      </c>
      <c r="C67" t="s">
        <v>250</v>
      </c>
      <c r="D67">
        <v>579.79999999999995</v>
      </c>
      <c r="E67">
        <v>5950</v>
      </c>
      <c r="F67" s="61">
        <f t="shared" si="0"/>
        <v>6.75</v>
      </c>
      <c r="G67" s="6">
        <v>3.78E-2</v>
      </c>
      <c r="H67" s="62">
        <f t="shared" si="1"/>
        <v>1.1779076869383127</v>
      </c>
      <c r="I67" s="63">
        <f t="shared" si="2"/>
        <v>1.1401076869383127</v>
      </c>
      <c r="J67" s="62">
        <f t="shared" si="3"/>
        <v>0.60109181577510973</v>
      </c>
      <c r="K67" s="48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6.8" thickBot="1" x14ac:dyDescent="0.5">
      <c r="A68" s="57" t="s">
        <v>16</v>
      </c>
      <c r="B68" t="s">
        <v>83</v>
      </c>
      <c r="C68" t="s">
        <v>250</v>
      </c>
      <c r="D68">
        <v>577.75</v>
      </c>
      <c r="E68">
        <v>5950</v>
      </c>
      <c r="F68" s="61">
        <f t="shared" ref="F68:F131" si="4">D68-D67</f>
        <v>-2.0499999999999545</v>
      </c>
      <c r="G68" s="6">
        <v>3.7400000000000003E-2</v>
      </c>
      <c r="H68" s="62">
        <f t="shared" ref="H68:H131" si="5">(D68-D67)*100/D67</f>
        <v>-0.35357019661951616</v>
      </c>
      <c r="I68" s="63">
        <f t="shared" ref="I68:I131" si="6">H68-G68</f>
        <v>-0.39097019661951615</v>
      </c>
      <c r="J68" s="62">
        <f t="shared" ref="J68:J131" si="7">I68/$Q$14</f>
        <v>-0.2061287614252286</v>
      </c>
      <c r="K68" s="48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6.8" thickBot="1" x14ac:dyDescent="0.5">
      <c r="A69" s="57" t="s">
        <v>16</v>
      </c>
      <c r="B69" t="s">
        <v>84</v>
      </c>
      <c r="C69" t="s">
        <v>250</v>
      </c>
      <c r="D69">
        <v>592.15</v>
      </c>
      <c r="E69">
        <v>5950</v>
      </c>
      <c r="F69" s="61">
        <f t="shared" si="4"/>
        <v>14.399999999999977</v>
      </c>
      <c r="G69" s="6">
        <v>3.7400000000000003E-2</v>
      </c>
      <c r="H69" s="62">
        <f t="shared" si="5"/>
        <v>2.4924275205538686</v>
      </c>
      <c r="I69" s="63">
        <f t="shared" si="6"/>
        <v>2.4550275205538687</v>
      </c>
      <c r="J69" s="62">
        <f t="shared" si="7"/>
        <v>1.2943487418021729</v>
      </c>
      <c r="K69" s="48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6.8" thickBot="1" x14ac:dyDescent="0.5">
      <c r="A70" s="57" t="s">
        <v>16</v>
      </c>
      <c r="B70" t="s">
        <v>85</v>
      </c>
      <c r="C70" t="s">
        <v>250</v>
      </c>
      <c r="D70">
        <v>603.35</v>
      </c>
      <c r="E70">
        <v>6800</v>
      </c>
      <c r="F70" s="61">
        <f t="shared" si="4"/>
        <v>11.200000000000045</v>
      </c>
      <c r="G70" s="6">
        <v>3.7400000000000003E-2</v>
      </c>
      <c r="H70" s="62">
        <f t="shared" si="5"/>
        <v>1.8914126488220968</v>
      </c>
      <c r="I70" s="63">
        <f t="shared" si="6"/>
        <v>1.8540126488220967</v>
      </c>
      <c r="J70" s="62">
        <f t="shared" si="7"/>
        <v>0.97747944542259113</v>
      </c>
      <c r="K70" s="48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6.8" thickBot="1" x14ac:dyDescent="0.5">
      <c r="A71" s="57" t="s">
        <v>16</v>
      </c>
      <c r="B71" t="s">
        <v>86</v>
      </c>
      <c r="C71" t="s">
        <v>250</v>
      </c>
      <c r="D71">
        <v>593.04999999999995</v>
      </c>
      <c r="E71">
        <v>6800</v>
      </c>
      <c r="F71" s="61">
        <f t="shared" si="4"/>
        <v>-10.300000000000068</v>
      </c>
      <c r="G71" s="6">
        <v>3.7400000000000003E-2</v>
      </c>
      <c r="H71" s="62">
        <f t="shared" si="5"/>
        <v>-1.7071351620121105</v>
      </c>
      <c r="I71" s="63">
        <f t="shared" si="6"/>
        <v>-1.7445351620121106</v>
      </c>
      <c r="J71" s="62">
        <f t="shared" si="7"/>
        <v>-0.91976031758316035</v>
      </c>
      <c r="K71" s="48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6.8" thickBot="1" x14ac:dyDescent="0.5">
      <c r="A72" s="57" t="s">
        <v>16</v>
      </c>
      <c r="B72" t="s">
        <v>87</v>
      </c>
      <c r="C72" t="s">
        <v>250</v>
      </c>
      <c r="D72">
        <v>572.45000000000005</v>
      </c>
      <c r="E72">
        <v>7650</v>
      </c>
      <c r="F72" s="61">
        <f t="shared" si="4"/>
        <v>-20.599999999999909</v>
      </c>
      <c r="G72" s="6">
        <v>3.7400000000000003E-2</v>
      </c>
      <c r="H72" s="62">
        <f t="shared" si="5"/>
        <v>-3.4735688390523416</v>
      </c>
      <c r="I72" s="63">
        <f t="shared" si="6"/>
        <v>-3.5109688390523415</v>
      </c>
      <c r="J72" s="62">
        <f t="shared" si="7"/>
        <v>-1.8510660517193658</v>
      </c>
      <c r="K72" s="48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6.8" thickBot="1" x14ac:dyDescent="0.5">
      <c r="A73" s="57" t="s">
        <v>16</v>
      </c>
      <c r="B73" t="s">
        <v>88</v>
      </c>
      <c r="C73" t="s">
        <v>250</v>
      </c>
      <c r="D73">
        <v>576.04999999999995</v>
      </c>
      <c r="E73">
        <v>10200</v>
      </c>
      <c r="F73" s="61">
        <f t="shared" si="4"/>
        <v>3.5999999999999091</v>
      </c>
      <c r="G73" s="6">
        <v>3.7400000000000003E-2</v>
      </c>
      <c r="H73" s="62">
        <f t="shared" si="5"/>
        <v>0.62887588435669639</v>
      </c>
      <c r="I73" s="63">
        <f t="shared" si="6"/>
        <v>0.5914758843566964</v>
      </c>
      <c r="J73" s="62">
        <f t="shared" si="7"/>
        <v>0.31184011597177491</v>
      </c>
      <c r="K73" s="48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6.8" thickBot="1" x14ac:dyDescent="0.5">
      <c r="A74" s="57" t="s">
        <v>16</v>
      </c>
      <c r="B74" t="s">
        <v>89</v>
      </c>
      <c r="C74" t="s">
        <v>250</v>
      </c>
      <c r="D74">
        <v>582.20000000000005</v>
      </c>
      <c r="E74">
        <v>10200</v>
      </c>
      <c r="F74" s="61">
        <f t="shared" si="4"/>
        <v>6.1500000000000909</v>
      </c>
      <c r="G74" s="6">
        <v>3.7400000000000003E-2</v>
      </c>
      <c r="H74" s="62">
        <f t="shared" si="5"/>
        <v>1.0676156583630052</v>
      </c>
      <c r="I74" s="63">
        <f t="shared" si="6"/>
        <v>1.0302156583630051</v>
      </c>
      <c r="J74" s="62">
        <f t="shared" si="7"/>
        <v>0.5431541316841193</v>
      </c>
      <c r="K74" s="48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6.8" thickBot="1" x14ac:dyDescent="0.5">
      <c r="A75" s="57" t="s">
        <v>16</v>
      </c>
      <c r="B75" t="s">
        <v>90</v>
      </c>
      <c r="C75" t="s">
        <v>250</v>
      </c>
      <c r="D75">
        <v>562</v>
      </c>
      <c r="E75">
        <v>11050</v>
      </c>
      <c r="F75" s="61">
        <f t="shared" si="4"/>
        <v>-20.200000000000045</v>
      </c>
      <c r="G75" s="6">
        <v>3.7400000000000003E-2</v>
      </c>
      <c r="H75" s="62">
        <f t="shared" si="5"/>
        <v>-3.4695980762624603</v>
      </c>
      <c r="I75" s="63">
        <f t="shared" si="6"/>
        <v>-3.5069980762624602</v>
      </c>
      <c r="J75" s="62">
        <f t="shared" si="7"/>
        <v>-1.8489725713905105</v>
      </c>
      <c r="K75" s="48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6.8" thickBot="1" x14ac:dyDescent="0.5">
      <c r="A76" s="57" t="s">
        <v>16</v>
      </c>
      <c r="B76" t="s">
        <v>91</v>
      </c>
      <c r="C76" t="s">
        <v>250</v>
      </c>
      <c r="D76">
        <v>552.95000000000005</v>
      </c>
      <c r="E76">
        <v>15300</v>
      </c>
      <c r="F76" s="61">
        <f t="shared" si="4"/>
        <v>-9.0499999999999545</v>
      </c>
      <c r="G76" s="6">
        <v>3.7400000000000003E-2</v>
      </c>
      <c r="H76" s="62">
        <f t="shared" si="5"/>
        <v>-1.6103202846975009</v>
      </c>
      <c r="I76" s="63">
        <f t="shared" si="6"/>
        <v>-1.647720284697501</v>
      </c>
      <c r="J76" s="62">
        <f t="shared" si="7"/>
        <v>-0.86871721782531108</v>
      </c>
      <c r="K76" s="48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6.8" thickBot="1" x14ac:dyDescent="0.5">
      <c r="A77" s="57" t="s">
        <v>16</v>
      </c>
      <c r="B77" t="s">
        <v>92</v>
      </c>
      <c r="C77" t="s">
        <v>250</v>
      </c>
      <c r="D77">
        <v>548.04999999999995</v>
      </c>
      <c r="E77">
        <v>17850</v>
      </c>
      <c r="F77" s="61">
        <f t="shared" si="4"/>
        <v>-4.9000000000000909</v>
      </c>
      <c r="G77" s="6">
        <v>3.7400000000000003E-2</v>
      </c>
      <c r="H77" s="62">
        <f t="shared" si="5"/>
        <v>-0.88615607197759116</v>
      </c>
      <c r="I77" s="63">
        <f t="shared" si="6"/>
        <v>-0.92355607197759115</v>
      </c>
      <c r="J77" s="62">
        <f t="shared" si="7"/>
        <v>-0.48692066778879201</v>
      </c>
      <c r="K77" s="48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6.8" thickBot="1" x14ac:dyDescent="0.5">
      <c r="A78" s="57" t="s">
        <v>16</v>
      </c>
      <c r="B78" t="s">
        <v>93</v>
      </c>
      <c r="C78" t="s">
        <v>250</v>
      </c>
      <c r="D78">
        <v>551.75</v>
      </c>
      <c r="E78">
        <v>26350</v>
      </c>
      <c r="F78" s="61">
        <f t="shared" si="4"/>
        <v>3.7000000000000455</v>
      </c>
      <c r="G78" s="6">
        <v>3.7400000000000003E-2</v>
      </c>
      <c r="H78" s="62">
        <f t="shared" si="5"/>
        <v>0.67512088313110952</v>
      </c>
      <c r="I78" s="63">
        <f t="shared" si="6"/>
        <v>0.63772088313110953</v>
      </c>
      <c r="J78" s="62">
        <f t="shared" si="7"/>
        <v>0.33622157625161753</v>
      </c>
      <c r="K78" s="48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6.8" thickBot="1" x14ac:dyDescent="0.5">
      <c r="A79" s="57" t="s">
        <v>16</v>
      </c>
      <c r="B79" t="s">
        <v>94</v>
      </c>
      <c r="C79" t="s">
        <v>250</v>
      </c>
      <c r="D79">
        <v>529.9</v>
      </c>
      <c r="E79">
        <v>32300</v>
      </c>
      <c r="F79" s="61">
        <f t="shared" si="4"/>
        <v>-21.850000000000023</v>
      </c>
      <c r="G79" s="6">
        <v>3.7400000000000003E-2</v>
      </c>
      <c r="H79" s="62">
        <f t="shared" si="5"/>
        <v>-3.9601268690530174</v>
      </c>
      <c r="I79" s="63">
        <f t="shared" si="6"/>
        <v>-3.9975268690530172</v>
      </c>
      <c r="J79" s="62">
        <f t="shared" si="7"/>
        <v>-2.1075909862353899</v>
      </c>
      <c r="K79" s="48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6.8" thickBot="1" x14ac:dyDescent="0.5">
      <c r="A80" s="57" t="s">
        <v>16</v>
      </c>
      <c r="B80" t="s">
        <v>95</v>
      </c>
      <c r="C80" t="s">
        <v>251</v>
      </c>
      <c r="D80">
        <v>548.1</v>
      </c>
      <c r="E80">
        <v>0</v>
      </c>
      <c r="F80" s="61">
        <f t="shared" si="4"/>
        <v>18.200000000000045</v>
      </c>
      <c r="G80" s="6">
        <v>3.7400000000000003E-2</v>
      </c>
      <c r="H80" s="62">
        <f t="shared" si="5"/>
        <v>3.4346103038309201</v>
      </c>
      <c r="I80" s="63">
        <f t="shared" si="6"/>
        <v>3.3972103038309203</v>
      </c>
      <c r="J80" s="62">
        <f t="shared" si="7"/>
        <v>1.7910898536114579</v>
      </c>
      <c r="K80" s="48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6.8" thickBot="1" x14ac:dyDescent="0.5">
      <c r="A81" s="57" t="s">
        <v>16</v>
      </c>
      <c r="B81" t="s">
        <v>96</v>
      </c>
      <c r="C81" t="s">
        <v>251</v>
      </c>
      <c r="D81">
        <v>544.79999999999995</v>
      </c>
      <c r="E81">
        <v>850</v>
      </c>
      <c r="F81" s="61">
        <f t="shared" si="4"/>
        <v>-3.3000000000000682</v>
      </c>
      <c r="G81" s="6">
        <v>3.78E-2</v>
      </c>
      <c r="H81" s="62">
        <f t="shared" si="5"/>
        <v>-0.60207991242475245</v>
      </c>
      <c r="I81" s="63">
        <f t="shared" si="6"/>
        <v>-0.63987991242475251</v>
      </c>
      <c r="J81" s="62">
        <f t="shared" si="7"/>
        <v>-0.33735986770714893</v>
      </c>
      <c r="K81" s="48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6.8" thickBot="1" x14ac:dyDescent="0.5">
      <c r="A82" s="57" t="s">
        <v>16</v>
      </c>
      <c r="B82" t="s">
        <v>97</v>
      </c>
      <c r="C82" t="s">
        <v>251</v>
      </c>
      <c r="D82">
        <v>542.85</v>
      </c>
      <c r="E82">
        <v>850</v>
      </c>
      <c r="F82" s="61">
        <f t="shared" si="4"/>
        <v>-1.9499999999999318</v>
      </c>
      <c r="G82" s="6">
        <v>3.7900000000000003E-2</v>
      </c>
      <c r="H82" s="62">
        <f t="shared" si="5"/>
        <v>-0.35792951541848972</v>
      </c>
      <c r="I82" s="63">
        <f t="shared" si="6"/>
        <v>-0.39582951541848971</v>
      </c>
      <c r="J82" s="62">
        <f t="shared" si="7"/>
        <v>-0.20869070955852204</v>
      </c>
      <c r="K82" s="48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6.8" thickBot="1" x14ac:dyDescent="0.5">
      <c r="A83" s="57" t="s">
        <v>16</v>
      </c>
      <c r="B83" t="s">
        <v>98</v>
      </c>
      <c r="C83" t="s">
        <v>251</v>
      </c>
      <c r="D83">
        <v>541.9</v>
      </c>
      <c r="E83">
        <v>850</v>
      </c>
      <c r="F83" s="61">
        <f t="shared" si="4"/>
        <v>-0.95000000000004547</v>
      </c>
      <c r="G83" s="6">
        <v>3.7999999999999999E-2</v>
      </c>
      <c r="H83" s="62">
        <f t="shared" si="5"/>
        <v>-0.17500230266188549</v>
      </c>
      <c r="I83" s="63">
        <f t="shared" si="6"/>
        <v>-0.2130023026618855</v>
      </c>
      <c r="J83" s="62">
        <f t="shared" si="7"/>
        <v>-0.11229986635309804</v>
      </c>
      <c r="K83" s="48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6.8" thickBot="1" x14ac:dyDescent="0.5">
      <c r="A84" s="57" t="s">
        <v>16</v>
      </c>
      <c r="B84" t="s">
        <v>99</v>
      </c>
      <c r="C84" t="s">
        <v>251</v>
      </c>
      <c r="D84">
        <v>542.5</v>
      </c>
      <c r="E84">
        <v>850</v>
      </c>
      <c r="F84" s="61">
        <f t="shared" si="4"/>
        <v>0.60000000000002274</v>
      </c>
      <c r="G84" s="6">
        <v>3.8300000000000001E-2</v>
      </c>
      <c r="H84" s="62">
        <f t="shared" si="5"/>
        <v>0.11072153533862757</v>
      </c>
      <c r="I84" s="63">
        <f t="shared" si="6"/>
        <v>7.2421535338627566E-2</v>
      </c>
      <c r="J84" s="62">
        <f t="shared" si="7"/>
        <v>3.8182351260887773E-2</v>
      </c>
      <c r="K84" s="48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6.8" thickBot="1" x14ac:dyDescent="0.5">
      <c r="A85" s="57" t="s">
        <v>16</v>
      </c>
      <c r="B85" t="s">
        <v>100</v>
      </c>
      <c r="C85" t="s">
        <v>251</v>
      </c>
      <c r="D85">
        <v>544.29999999999995</v>
      </c>
      <c r="E85">
        <v>850</v>
      </c>
      <c r="F85" s="61">
        <f t="shared" si="4"/>
        <v>1.7999999999999545</v>
      </c>
      <c r="G85" s="6">
        <v>3.8399999999999997E-2</v>
      </c>
      <c r="H85" s="62">
        <f t="shared" si="5"/>
        <v>0.3317972350230331</v>
      </c>
      <c r="I85" s="63">
        <f t="shared" si="6"/>
        <v>0.29339723502303311</v>
      </c>
      <c r="J85" s="62">
        <f t="shared" si="7"/>
        <v>0.1546859816523049</v>
      </c>
      <c r="K85" s="48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6.8" thickBot="1" x14ac:dyDescent="0.5">
      <c r="A86" s="57" t="s">
        <v>16</v>
      </c>
      <c r="B86" t="s">
        <v>101</v>
      </c>
      <c r="C86" t="s">
        <v>251</v>
      </c>
      <c r="D86">
        <v>558.54999999999995</v>
      </c>
      <c r="E86">
        <v>850</v>
      </c>
      <c r="F86" s="61">
        <f t="shared" si="4"/>
        <v>14.25</v>
      </c>
      <c r="G86" s="6">
        <v>3.78E-2</v>
      </c>
      <c r="H86" s="62">
        <f t="shared" si="5"/>
        <v>2.6180415212199155</v>
      </c>
      <c r="I86" s="63">
        <f t="shared" si="6"/>
        <v>2.5802415212199157</v>
      </c>
      <c r="J86" s="62">
        <f t="shared" si="7"/>
        <v>1.3603645330147904</v>
      </c>
      <c r="K86" s="48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6.8" thickBot="1" x14ac:dyDescent="0.5">
      <c r="A87" s="57" t="s">
        <v>16</v>
      </c>
      <c r="B87" t="s">
        <v>102</v>
      </c>
      <c r="C87" t="s">
        <v>251</v>
      </c>
      <c r="D87">
        <v>569.65</v>
      </c>
      <c r="E87">
        <v>850</v>
      </c>
      <c r="F87" s="61">
        <f t="shared" si="4"/>
        <v>11.100000000000023</v>
      </c>
      <c r="G87" s="6">
        <v>3.8399999999999997E-2</v>
      </c>
      <c r="H87" s="62">
        <f t="shared" si="5"/>
        <v>1.9872885149046682</v>
      </c>
      <c r="I87" s="63">
        <f t="shared" si="6"/>
        <v>1.9488885149046682</v>
      </c>
      <c r="J87" s="62">
        <f t="shared" si="7"/>
        <v>1.0275002524657899</v>
      </c>
      <c r="K87" s="48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6.8" thickBot="1" x14ac:dyDescent="0.5">
      <c r="A88" s="57" t="s">
        <v>16</v>
      </c>
      <c r="B88" t="s">
        <v>103</v>
      </c>
      <c r="C88" t="s">
        <v>251</v>
      </c>
      <c r="D88">
        <v>583.9</v>
      </c>
      <c r="E88">
        <v>850</v>
      </c>
      <c r="F88" s="61">
        <f t="shared" si="4"/>
        <v>14.25</v>
      </c>
      <c r="G88" s="6">
        <v>3.8300000000000001E-2</v>
      </c>
      <c r="H88" s="62">
        <f t="shared" si="5"/>
        <v>2.5015360308961645</v>
      </c>
      <c r="I88" s="63">
        <f t="shared" si="6"/>
        <v>2.4632360308961645</v>
      </c>
      <c r="J88" s="62">
        <f t="shared" si="7"/>
        <v>1.2986764631595382</v>
      </c>
      <c r="K88" s="48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6.8" thickBot="1" x14ac:dyDescent="0.5">
      <c r="A89" s="57" t="s">
        <v>16</v>
      </c>
      <c r="B89" t="s">
        <v>104</v>
      </c>
      <c r="C89" t="s">
        <v>251</v>
      </c>
      <c r="D89">
        <v>580.1</v>
      </c>
      <c r="E89">
        <v>850</v>
      </c>
      <c r="F89" s="61">
        <f t="shared" si="4"/>
        <v>-3.7999999999999545</v>
      </c>
      <c r="G89" s="6">
        <v>3.8300000000000001E-2</v>
      </c>
      <c r="H89" s="62">
        <f t="shared" si="5"/>
        <v>-0.65079636924130069</v>
      </c>
      <c r="I89" s="63">
        <f t="shared" si="6"/>
        <v>-0.68909636924130069</v>
      </c>
      <c r="J89" s="62">
        <f t="shared" si="7"/>
        <v>-0.36330795114944298</v>
      </c>
      <c r="K89" s="48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6.8" thickBot="1" x14ac:dyDescent="0.5">
      <c r="A90" s="57" t="s">
        <v>16</v>
      </c>
      <c r="B90" t="s">
        <v>105</v>
      </c>
      <c r="C90" t="s">
        <v>251</v>
      </c>
      <c r="D90">
        <v>576.54999999999995</v>
      </c>
      <c r="E90">
        <v>1700</v>
      </c>
      <c r="F90" s="61">
        <f t="shared" si="4"/>
        <v>-3.5500000000000682</v>
      </c>
      <c r="G90" s="6">
        <v>3.7999999999999999E-2</v>
      </c>
      <c r="H90" s="62">
        <f t="shared" si="5"/>
        <v>-0.61196345457680879</v>
      </c>
      <c r="I90" s="63">
        <f t="shared" si="6"/>
        <v>-0.64996345457680882</v>
      </c>
      <c r="J90" s="62">
        <f t="shared" si="7"/>
        <v>-0.34267615031015564</v>
      </c>
      <c r="K90" s="48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6.8" thickBot="1" x14ac:dyDescent="0.5">
      <c r="A91" s="57" t="s">
        <v>16</v>
      </c>
      <c r="B91" t="s">
        <v>106</v>
      </c>
      <c r="C91" t="s">
        <v>251</v>
      </c>
      <c r="D91">
        <v>576.79999999999995</v>
      </c>
      <c r="E91">
        <v>1700</v>
      </c>
      <c r="F91" s="61">
        <f t="shared" si="4"/>
        <v>0.25</v>
      </c>
      <c r="G91" s="6">
        <v>3.7900000000000003E-2</v>
      </c>
      <c r="H91" s="62">
        <f t="shared" si="5"/>
        <v>4.3361373688318453E-2</v>
      </c>
      <c r="I91" s="63">
        <f t="shared" si="6"/>
        <v>5.4613736883184494E-3</v>
      </c>
      <c r="J91" s="62">
        <f t="shared" si="7"/>
        <v>2.8793657516277809E-3</v>
      </c>
      <c r="K91" s="48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6.8" thickBot="1" x14ac:dyDescent="0.5">
      <c r="A92" s="57" t="s">
        <v>16</v>
      </c>
      <c r="B92" t="s">
        <v>107</v>
      </c>
      <c r="C92" t="s">
        <v>251</v>
      </c>
      <c r="D92">
        <v>588.4</v>
      </c>
      <c r="E92">
        <v>2550</v>
      </c>
      <c r="F92" s="61">
        <f t="shared" si="4"/>
        <v>11.600000000000023</v>
      </c>
      <c r="G92" s="6">
        <v>3.78E-2</v>
      </c>
      <c r="H92" s="62">
        <f t="shared" si="5"/>
        <v>2.0110957004160928</v>
      </c>
      <c r="I92" s="63">
        <f t="shared" si="6"/>
        <v>1.9732957004160927</v>
      </c>
      <c r="J92" s="62">
        <f t="shared" si="7"/>
        <v>1.0403682996030039</v>
      </c>
      <c r="K92" s="48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6.8" thickBot="1" x14ac:dyDescent="0.5">
      <c r="A93" s="57" t="s">
        <v>16</v>
      </c>
      <c r="B93" t="s">
        <v>108</v>
      </c>
      <c r="C93" t="s">
        <v>251</v>
      </c>
      <c r="D93">
        <v>595.20000000000005</v>
      </c>
      <c r="E93">
        <v>6800</v>
      </c>
      <c r="F93" s="61">
        <f t="shared" si="4"/>
        <v>6.8000000000000682</v>
      </c>
      <c r="G93" s="6">
        <v>3.78E-2</v>
      </c>
      <c r="H93" s="62">
        <f t="shared" si="5"/>
        <v>1.1556764106050423</v>
      </c>
      <c r="I93" s="63">
        <f t="shared" si="6"/>
        <v>1.1178764106050423</v>
      </c>
      <c r="J93" s="62">
        <f t="shared" si="7"/>
        <v>0.58937095956893037</v>
      </c>
      <c r="K93" s="48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6.8" thickBot="1" x14ac:dyDescent="0.5">
      <c r="A94" s="57" t="s">
        <v>16</v>
      </c>
      <c r="B94" t="s">
        <v>109</v>
      </c>
      <c r="C94" t="s">
        <v>251</v>
      </c>
      <c r="D94">
        <v>587.9</v>
      </c>
      <c r="E94">
        <v>6800</v>
      </c>
      <c r="F94" s="61">
        <f t="shared" si="4"/>
        <v>-7.3000000000000682</v>
      </c>
      <c r="G94" s="6">
        <v>3.78E-2</v>
      </c>
      <c r="H94" s="62">
        <f t="shared" si="5"/>
        <v>-1.2264784946236673</v>
      </c>
      <c r="I94" s="63">
        <f t="shared" si="6"/>
        <v>-1.2642784946236674</v>
      </c>
      <c r="J94" s="62">
        <f t="shared" si="7"/>
        <v>-0.66655761090389065</v>
      </c>
      <c r="K94" s="48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6.8" thickBot="1" x14ac:dyDescent="0.5">
      <c r="A95" s="57" t="s">
        <v>16</v>
      </c>
      <c r="B95" t="s">
        <v>110</v>
      </c>
      <c r="C95" t="s">
        <v>251</v>
      </c>
      <c r="D95">
        <v>602.95000000000005</v>
      </c>
      <c r="E95">
        <v>6800</v>
      </c>
      <c r="F95" s="61">
        <f t="shared" si="4"/>
        <v>15.050000000000068</v>
      </c>
      <c r="G95" s="6">
        <v>3.8300000000000001E-2</v>
      </c>
      <c r="H95" s="62">
        <f t="shared" si="5"/>
        <v>2.5599591767307484</v>
      </c>
      <c r="I95" s="63">
        <f t="shared" si="6"/>
        <v>2.5216591767307484</v>
      </c>
      <c r="J95" s="62">
        <f t="shared" si="7"/>
        <v>1.3294785314337294</v>
      </c>
      <c r="K95" s="48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6.8" thickBot="1" x14ac:dyDescent="0.5">
      <c r="A96" s="57" t="s">
        <v>16</v>
      </c>
      <c r="B96" t="s">
        <v>111</v>
      </c>
      <c r="C96" t="s">
        <v>252</v>
      </c>
      <c r="D96">
        <v>620.70000000000005</v>
      </c>
      <c r="E96">
        <v>0</v>
      </c>
      <c r="F96" s="61">
        <f t="shared" si="4"/>
        <v>17.75</v>
      </c>
      <c r="G96" s="6">
        <v>3.7499999999999999E-2</v>
      </c>
      <c r="H96" s="62">
        <f t="shared" si="5"/>
        <v>2.9438593581557342</v>
      </c>
      <c r="I96" s="63">
        <f t="shared" si="6"/>
        <v>2.9063593581557341</v>
      </c>
      <c r="J96" s="62">
        <f t="shared" si="7"/>
        <v>1.532301592124373</v>
      </c>
      <c r="K96" s="48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6.8" thickBot="1" x14ac:dyDescent="0.5">
      <c r="A97" s="57" t="s">
        <v>16</v>
      </c>
      <c r="B97" t="s">
        <v>112</v>
      </c>
      <c r="C97" t="s">
        <v>252</v>
      </c>
      <c r="D97">
        <v>620.25</v>
      </c>
      <c r="E97">
        <v>0</v>
      </c>
      <c r="F97" s="61">
        <f t="shared" si="4"/>
        <v>-0.45000000000004547</v>
      </c>
      <c r="G97" s="6">
        <v>3.73E-2</v>
      </c>
      <c r="H97" s="62">
        <f t="shared" si="5"/>
        <v>-7.2498791686812544E-2</v>
      </c>
      <c r="I97" s="63">
        <f t="shared" si="6"/>
        <v>-0.10979879168681254</v>
      </c>
      <c r="J97" s="62">
        <f t="shared" si="7"/>
        <v>-5.7888527391807831E-2</v>
      </c>
      <c r="K97" s="48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6.8" thickBot="1" x14ac:dyDescent="0.5">
      <c r="A98" s="57" t="s">
        <v>16</v>
      </c>
      <c r="B98" t="s">
        <v>113</v>
      </c>
      <c r="C98" t="s">
        <v>252</v>
      </c>
      <c r="D98">
        <v>615.35</v>
      </c>
      <c r="E98">
        <v>0</v>
      </c>
      <c r="F98" s="61">
        <f t="shared" si="4"/>
        <v>-4.8999999999999773</v>
      </c>
      <c r="G98" s="6">
        <v>3.78E-2</v>
      </c>
      <c r="H98" s="62">
        <f t="shared" si="5"/>
        <v>-0.79000403063280566</v>
      </c>
      <c r="I98" s="63">
        <f t="shared" si="6"/>
        <v>-0.82780403063280561</v>
      </c>
      <c r="J98" s="62">
        <f t="shared" si="7"/>
        <v>-0.43643792036457907</v>
      </c>
      <c r="K98" s="48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6.8" thickBot="1" x14ac:dyDescent="0.5">
      <c r="A99" s="57" t="s">
        <v>16</v>
      </c>
      <c r="B99" t="s">
        <v>114</v>
      </c>
      <c r="C99" t="s">
        <v>252</v>
      </c>
      <c r="D99">
        <v>616.04999999999995</v>
      </c>
      <c r="E99">
        <v>0</v>
      </c>
      <c r="F99" s="61">
        <f t="shared" si="4"/>
        <v>0.69999999999993179</v>
      </c>
      <c r="G99" s="6">
        <v>3.8699999999999998E-2</v>
      </c>
      <c r="H99" s="62">
        <f t="shared" si="5"/>
        <v>0.11375639879742126</v>
      </c>
      <c r="I99" s="63">
        <f t="shared" si="6"/>
        <v>7.5056398797421264E-2</v>
      </c>
      <c r="J99" s="62">
        <f t="shared" si="7"/>
        <v>3.9571513775017442E-2</v>
      </c>
      <c r="K99" s="48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6.8" thickBot="1" x14ac:dyDescent="0.5">
      <c r="A100" s="57" t="s">
        <v>16</v>
      </c>
      <c r="B100" t="s">
        <v>115</v>
      </c>
      <c r="C100" t="s">
        <v>252</v>
      </c>
      <c r="D100">
        <v>654.65</v>
      </c>
      <c r="E100">
        <v>0</v>
      </c>
      <c r="F100" s="61">
        <f t="shared" si="4"/>
        <v>38.600000000000023</v>
      </c>
      <c r="G100" s="6">
        <v>3.9800000000000002E-2</v>
      </c>
      <c r="H100" s="62">
        <f t="shared" si="5"/>
        <v>6.2657251846441078</v>
      </c>
      <c r="I100" s="63">
        <f t="shared" si="6"/>
        <v>6.2259251846441082</v>
      </c>
      <c r="J100" s="62">
        <f t="shared" si="7"/>
        <v>3.2824554355629028</v>
      </c>
      <c r="K100" s="48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6.8" thickBot="1" x14ac:dyDescent="0.5">
      <c r="A101" s="57" t="s">
        <v>16</v>
      </c>
      <c r="B101" t="s">
        <v>116</v>
      </c>
      <c r="C101" t="s">
        <v>252</v>
      </c>
      <c r="D101">
        <v>669.85</v>
      </c>
      <c r="E101">
        <v>3400</v>
      </c>
      <c r="F101" s="61">
        <f t="shared" si="4"/>
        <v>15.200000000000045</v>
      </c>
      <c r="G101" s="6">
        <v>0.04</v>
      </c>
      <c r="H101" s="62">
        <f t="shared" si="5"/>
        <v>2.3218513709615896</v>
      </c>
      <c r="I101" s="63">
        <f t="shared" si="6"/>
        <v>2.2818513709615895</v>
      </c>
      <c r="J101" s="62">
        <f t="shared" si="7"/>
        <v>1.2030461680190725</v>
      </c>
      <c r="K101" s="48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6.8" thickBot="1" x14ac:dyDescent="0.5">
      <c r="A102" s="57" t="s">
        <v>16</v>
      </c>
      <c r="B102" t="s">
        <v>117</v>
      </c>
      <c r="C102" t="s">
        <v>252</v>
      </c>
      <c r="D102">
        <v>652.29999999999995</v>
      </c>
      <c r="E102">
        <v>3400</v>
      </c>
      <c r="F102" s="61">
        <f t="shared" si="4"/>
        <v>-17.550000000000068</v>
      </c>
      <c r="G102" s="6">
        <v>3.9800000000000002E-2</v>
      </c>
      <c r="H102" s="62">
        <f t="shared" si="5"/>
        <v>-2.6199895498992412</v>
      </c>
      <c r="I102" s="63">
        <f t="shared" si="6"/>
        <v>-2.6597895498992412</v>
      </c>
      <c r="J102" s="62">
        <f t="shared" si="7"/>
        <v>-1.4023041406044843</v>
      </c>
      <c r="K102" s="48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6.8" thickBot="1" x14ac:dyDescent="0.5">
      <c r="A103" s="57" t="s">
        <v>16</v>
      </c>
      <c r="B103" t="s">
        <v>118</v>
      </c>
      <c r="C103" t="s">
        <v>252</v>
      </c>
      <c r="D103">
        <v>642.20000000000005</v>
      </c>
      <c r="E103">
        <v>3400</v>
      </c>
      <c r="F103" s="61">
        <f t="shared" si="4"/>
        <v>-10.099999999999909</v>
      </c>
      <c r="G103" s="6">
        <v>3.9900000000000005E-2</v>
      </c>
      <c r="H103" s="62">
        <f t="shared" si="5"/>
        <v>-1.5483673156522935</v>
      </c>
      <c r="I103" s="63">
        <f t="shared" si="6"/>
        <v>-1.5882673156522935</v>
      </c>
      <c r="J103" s="62">
        <f t="shared" si="7"/>
        <v>-0.83737220232719278</v>
      </c>
      <c r="K103" s="48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6.8" thickBot="1" x14ac:dyDescent="0.5">
      <c r="A104" s="57" t="s">
        <v>16</v>
      </c>
      <c r="B104" t="s">
        <v>119</v>
      </c>
      <c r="C104" t="s">
        <v>252</v>
      </c>
      <c r="D104">
        <v>644.9</v>
      </c>
      <c r="E104">
        <v>3400</v>
      </c>
      <c r="F104" s="61">
        <f t="shared" si="4"/>
        <v>2.6999999999999318</v>
      </c>
      <c r="G104" s="6">
        <v>4.0099999999999997E-2</v>
      </c>
      <c r="H104" s="62">
        <f t="shared" si="5"/>
        <v>0.42042977265648263</v>
      </c>
      <c r="I104" s="63">
        <f t="shared" si="6"/>
        <v>0.3803297726564826</v>
      </c>
      <c r="J104" s="62">
        <f t="shared" si="7"/>
        <v>0.20051887752230313</v>
      </c>
      <c r="K104" s="48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6.8" thickBot="1" x14ac:dyDescent="0.5">
      <c r="A105" s="57" t="s">
        <v>16</v>
      </c>
      <c r="B105" t="s">
        <v>120</v>
      </c>
      <c r="C105" t="s">
        <v>252</v>
      </c>
      <c r="D105">
        <v>619.75</v>
      </c>
      <c r="E105">
        <v>3400</v>
      </c>
      <c r="F105" s="61">
        <f t="shared" si="4"/>
        <v>-25.149999999999977</v>
      </c>
      <c r="G105" s="6">
        <v>3.9900000000000005E-2</v>
      </c>
      <c r="H105" s="62">
        <f t="shared" si="5"/>
        <v>-3.8998294309195192</v>
      </c>
      <c r="I105" s="63">
        <f t="shared" si="6"/>
        <v>-3.939729430919519</v>
      </c>
      <c r="J105" s="62">
        <f t="shared" si="7"/>
        <v>-2.0771188059029249</v>
      </c>
      <c r="K105" s="48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6.8" thickBot="1" x14ac:dyDescent="0.5">
      <c r="A106" s="57" t="s">
        <v>16</v>
      </c>
      <c r="B106" t="s">
        <v>121</v>
      </c>
      <c r="C106" t="s">
        <v>252</v>
      </c>
      <c r="D106">
        <v>632.65</v>
      </c>
      <c r="E106">
        <v>3400</v>
      </c>
      <c r="F106" s="61">
        <f t="shared" si="4"/>
        <v>12.899999999999977</v>
      </c>
      <c r="G106" s="6">
        <v>3.9699999999999999E-2</v>
      </c>
      <c r="H106" s="62">
        <f t="shared" si="5"/>
        <v>2.0814844695441672</v>
      </c>
      <c r="I106" s="63">
        <f t="shared" si="6"/>
        <v>2.0417844695441674</v>
      </c>
      <c r="J106" s="62">
        <f t="shared" si="7"/>
        <v>1.0764772032329328</v>
      </c>
      <c r="K106" s="48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6.8" thickBot="1" x14ac:dyDescent="0.5">
      <c r="A107" s="57" t="s">
        <v>16</v>
      </c>
      <c r="B107" t="s">
        <v>122</v>
      </c>
      <c r="C107" t="s">
        <v>252</v>
      </c>
      <c r="D107">
        <v>635.25</v>
      </c>
      <c r="E107">
        <v>3400</v>
      </c>
      <c r="F107" s="61">
        <f t="shared" si="4"/>
        <v>2.6000000000000227</v>
      </c>
      <c r="G107" s="6">
        <v>3.9699999999999999E-2</v>
      </c>
      <c r="H107" s="62">
        <f t="shared" si="5"/>
        <v>0.41096973049869956</v>
      </c>
      <c r="I107" s="63">
        <f t="shared" si="6"/>
        <v>0.37126973049869955</v>
      </c>
      <c r="J107" s="62">
        <f t="shared" si="7"/>
        <v>0.19574220839357764</v>
      </c>
      <c r="K107" s="48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6.8" thickBot="1" x14ac:dyDescent="0.5">
      <c r="A108" s="57" t="s">
        <v>16</v>
      </c>
      <c r="B108" t="s">
        <v>123</v>
      </c>
      <c r="C108" t="s">
        <v>252</v>
      </c>
      <c r="D108">
        <v>630.9</v>
      </c>
      <c r="E108">
        <v>3400</v>
      </c>
      <c r="F108" s="61">
        <f t="shared" si="4"/>
        <v>-4.3500000000000227</v>
      </c>
      <c r="G108" s="6">
        <v>3.9800000000000002E-2</v>
      </c>
      <c r="H108" s="62">
        <f t="shared" si="5"/>
        <v>-0.68476977567887021</v>
      </c>
      <c r="I108" s="63">
        <f t="shared" si="6"/>
        <v>-0.72456977567887026</v>
      </c>
      <c r="J108" s="62">
        <f t="shared" si="7"/>
        <v>-0.38201037244838898</v>
      </c>
      <c r="K108" s="48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6.8" thickBot="1" x14ac:dyDescent="0.5">
      <c r="A109" s="57" t="s">
        <v>16</v>
      </c>
      <c r="B109" t="s">
        <v>124</v>
      </c>
      <c r="C109" t="s">
        <v>252</v>
      </c>
      <c r="D109">
        <v>636</v>
      </c>
      <c r="E109">
        <v>3400</v>
      </c>
      <c r="F109" s="61">
        <f t="shared" si="4"/>
        <v>5.1000000000000227</v>
      </c>
      <c r="G109" s="6">
        <v>3.9599999999999996E-2</v>
      </c>
      <c r="H109" s="62">
        <f t="shared" si="5"/>
        <v>0.80836899667142537</v>
      </c>
      <c r="I109" s="63">
        <f t="shared" si="6"/>
        <v>0.7687689966714254</v>
      </c>
      <c r="J109" s="62">
        <f t="shared" si="7"/>
        <v>0.40531325015602593</v>
      </c>
      <c r="K109" s="48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6.8" thickBot="1" x14ac:dyDescent="0.5">
      <c r="A110" s="57" t="s">
        <v>16</v>
      </c>
      <c r="B110" t="s">
        <v>125</v>
      </c>
      <c r="C110" t="s">
        <v>252</v>
      </c>
      <c r="D110">
        <v>632.25</v>
      </c>
      <c r="E110">
        <v>4250</v>
      </c>
      <c r="F110" s="61">
        <f t="shared" si="4"/>
        <v>-3.75</v>
      </c>
      <c r="G110" s="6">
        <v>3.9800000000000002E-2</v>
      </c>
      <c r="H110" s="62">
        <f t="shared" si="5"/>
        <v>-0.589622641509434</v>
      </c>
      <c r="I110" s="63">
        <f t="shared" si="6"/>
        <v>-0.62942264150943394</v>
      </c>
      <c r="J110" s="62">
        <f t="shared" si="7"/>
        <v>-0.33184654643534772</v>
      </c>
      <c r="K110" s="48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6.8" thickBot="1" x14ac:dyDescent="0.5">
      <c r="A111" s="57" t="s">
        <v>16</v>
      </c>
      <c r="B111" t="s">
        <v>126</v>
      </c>
      <c r="C111" t="s">
        <v>252</v>
      </c>
      <c r="D111">
        <v>618.20000000000005</v>
      </c>
      <c r="E111">
        <v>8500</v>
      </c>
      <c r="F111" s="61">
        <f t="shared" si="4"/>
        <v>-14.049999999999955</v>
      </c>
      <c r="G111" s="6">
        <v>0.04</v>
      </c>
      <c r="H111" s="62">
        <f t="shared" si="5"/>
        <v>-2.2222222222222152</v>
      </c>
      <c r="I111" s="63">
        <f t="shared" si="6"/>
        <v>-2.2622222222222153</v>
      </c>
      <c r="J111" s="62">
        <f t="shared" si="7"/>
        <v>-1.1926972152025579</v>
      </c>
      <c r="K111" s="48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6.8" thickBot="1" x14ac:dyDescent="0.5">
      <c r="A112" s="57" t="s">
        <v>16</v>
      </c>
      <c r="B112" t="s">
        <v>127</v>
      </c>
      <c r="C112" t="s">
        <v>253</v>
      </c>
      <c r="D112">
        <v>633.6</v>
      </c>
      <c r="E112">
        <v>0</v>
      </c>
      <c r="F112" s="61">
        <f t="shared" si="4"/>
        <v>15.399999999999977</v>
      </c>
      <c r="G112" s="6">
        <v>4.0300000000000002E-2</v>
      </c>
      <c r="H112" s="62">
        <f t="shared" si="5"/>
        <v>2.4911032028469711</v>
      </c>
      <c r="I112" s="63">
        <f t="shared" si="6"/>
        <v>2.4508032028469708</v>
      </c>
      <c r="J112" s="62">
        <f t="shared" si="7"/>
        <v>1.2921215813067735</v>
      </c>
      <c r="K112" s="48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6.8" thickBot="1" x14ac:dyDescent="0.5">
      <c r="A113" s="57" t="s">
        <v>16</v>
      </c>
      <c r="B113" t="s">
        <v>128</v>
      </c>
      <c r="C113" t="s">
        <v>253</v>
      </c>
      <c r="D113">
        <v>626.45000000000005</v>
      </c>
      <c r="E113">
        <v>0</v>
      </c>
      <c r="F113" s="61">
        <f t="shared" si="4"/>
        <v>-7.1499999999999773</v>
      </c>
      <c r="G113" s="6">
        <v>4.0300000000000002E-2</v>
      </c>
      <c r="H113" s="62">
        <f t="shared" si="5"/>
        <v>-1.1284722222222185</v>
      </c>
      <c r="I113" s="63">
        <f t="shared" si="6"/>
        <v>-1.1687722222222185</v>
      </c>
      <c r="J113" s="62">
        <f t="shared" si="7"/>
        <v>-0.61620443869621544</v>
      </c>
      <c r="K113" s="48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6.8" thickBot="1" x14ac:dyDescent="0.5">
      <c r="A114" s="57" t="s">
        <v>16</v>
      </c>
      <c r="B114" t="s">
        <v>129</v>
      </c>
      <c r="C114" t="s">
        <v>253</v>
      </c>
      <c r="D114">
        <v>615.15</v>
      </c>
      <c r="E114">
        <v>0</v>
      </c>
      <c r="F114" s="61">
        <f t="shared" si="4"/>
        <v>-11.300000000000068</v>
      </c>
      <c r="G114" s="6">
        <v>4.3700000000000003E-2</v>
      </c>
      <c r="H114" s="62">
        <f t="shared" si="5"/>
        <v>-1.8038151488546679</v>
      </c>
      <c r="I114" s="63">
        <f t="shared" si="6"/>
        <v>-1.8475151488546679</v>
      </c>
      <c r="J114" s="62">
        <f t="shared" si="7"/>
        <v>-0.97405380931982211</v>
      </c>
      <c r="K114" s="48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6.8" thickBot="1" x14ac:dyDescent="0.5">
      <c r="A115" s="57" t="s">
        <v>16</v>
      </c>
      <c r="B115" t="s">
        <v>130</v>
      </c>
      <c r="C115" t="s">
        <v>253</v>
      </c>
      <c r="D115">
        <v>609.65</v>
      </c>
      <c r="E115">
        <v>0</v>
      </c>
      <c r="F115" s="61">
        <f t="shared" si="4"/>
        <v>-5.5</v>
      </c>
      <c r="G115" s="6">
        <v>4.58E-2</v>
      </c>
      <c r="H115" s="62">
        <f t="shared" si="5"/>
        <v>-0.89409087214500527</v>
      </c>
      <c r="I115" s="63">
        <f t="shared" si="6"/>
        <v>-0.93989087214500522</v>
      </c>
      <c r="J115" s="62">
        <f t="shared" si="7"/>
        <v>-0.49553276189660567</v>
      </c>
      <c r="K115" s="48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6.8" thickBot="1" x14ac:dyDescent="0.5">
      <c r="A116" s="57" t="s">
        <v>16</v>
      </c>
      <c r="B116" t="s">
        <v>131</v>
      </c>
      <c r="C116" t="s">
        <v>253</v>
      </c>
      <c r="D116">
        <v>590</v>
      </c>
      <c r="E116">
        <v>2000</v>
      </c>
      <c r="F116" s="61">
        <f t="shared" si="4"/>
        <v>-19.649999999999977</v>
      </c>
      <c r="G116" s="6">
        <v>4.58E-2</v>
      </c>
      <c r="H116" s="62">
        <f t="shared" si="5"/>
        <v>-3.2231608299844137</v>
      </c>
      <c r="I116" s="63">
        <f t="shared" si="6"/>
        <v>-3.2689608299844135</v>
      </c>
      <c r="J116" s="62">
        <f t="shared" si="7"/>
        <v>-1.7234736889370323</v>
      </c>
      <c r="K116" s="48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6.8" thickBot="1" x14ac:dyDescent="0.5">
      <c r="A117" s="57" t="s">
        <v>16</v>
      </c>
      <c r="B117" t="s">
        <v>132</v>
      </c>
      <c r="C117" t="s">
        <v>253</v>
      </c>
      <c r="D117">
        <v>571</v>
      </c>
      <c r="E117">
        <v>4000</v>
      </c>
      <c r="F117" s="61">
        <f t="shared" si="4"/>
        <v>-19</v>
      </c>
      <c r="G117" s="6">
        <v>4.6199999999999998E-2</v>
      </c>
      <c r="H117" s="62">
        <f t="shared" si="5"/>
        <v>-3.2203389830508473</v>
      </c>
      <c r="I117" s="63">
        <f t="shared" si="6"/>
        <v>-3.2665389830508471</v>
      </c>
      <c r="J117" s="62">
        <f t="shared" si="7"/>
        <v>-1.7221968337877298</v>
      </c>
      <c r="K117" s="48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6.8" thickBot="1" x14ac:dyDescent="0.5">
      <c r="A118" s="57" t="s">
        <v>16</v>
      </c>
      <c r="B118" t="s">
        <v>133</v>
      </c>
      <c r="C118" t="s">
        <v>253</v>
      </c>
      <c r="D118">
        <v>549.4</v>
      </c>
      <c r="E118">
        <v>4000</v>
      </c>
      <c r="F118" s="61">
        <f t="shared" si="4"/>
        <v>-21.600000000000023</v>
      </c>
      <c r="G118" s="6">
        <v>4.7500000000000001E-2</v>
      </c>
      <c r="H118" s="62">
        <f t="shared" si="5"/>
        <v>-3.7828371278458883</v>
      </c>
      <c r="I118" s="63">
        <f t="shared" si="6"/>
        <v>-3.8303371278458882</v>
      </c>
      <c r="J118" s="62">
        <f t="shared" si="7"/>
        <v>-2.0194445889498489</v>
      </c>
      <c r="K118" s="48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6.8" thickBot="1" x14ac:dyDescent="0.5">
      <c r="A119" s="57" t="s">
        <v>16</v>
      </c>
      <c r="B119" t="s">
        <v>134</v>
      </c>
      <c r="C119" t="s">
        <v>253</v>
      </c>
      <c r="D119">
        <v>544.25</v>
      </c>
      <c r="E119">
        <v>4000</v>
      </c>
      <c r="F119" s="61">
        <f t="shared" si="4"/>
        <v>-5.1499999999999773</v>
      </c>
      <c r="G119" s="6">
        <v>4.8399999999999999E-2</v>
      </c>
      <c r="H119" s="62">
        <f t="shared" si="5"/>
        <v>-0.93738623953403299</v>
      </c>
      <c r="I119" s="63">
        <f t="shared" si="6"/>
        <v>-0.98578623953403299</v>
      </c>
      <c r="J119" s="62">
        <f t="shared" si="7"/>
        <v>-0.51972988821685751</v>
      </c>
      <c r="K119" s="48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6.8" thickBot="1" x14ac:dyDescent="0.5">
      <c r="A120" s="57" t="s">
        <v>16</v>
      </c>
      <c r="B120" t="s">
        <v>135</v>
      </c>
      <c r="C120" t="s">
        <v>253</v>
      </c>
      <c r="D120">
        <v>531.85</v>
      </c>
      <c r="E120">
        <v>4000</v>
      </c>
      <c r="F120" s="61">
        <f t="shared" si="4"/>
        <v>-12.399999999999977</v>
      </c>
      <c r="G120" s="6">
        <v>4.9000000000000002E-2</v>
      </c>
      <c r="H120" s="62">
        <f t="shared" si="5"/>
        <v>-2.2783647220946213</v>
      </c>
      <c r="I120" s="63">
        <f t="shared" si="6"/>
        <v>-2.3273647220946212</v>
      </c>
      <c r="J120" s="62">
        <f t="shared" si="7"/>
        <v>-1.2270418863077823</v>
      </c>
      <c r="K120" s="48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6.8" thickBot="1" x14ac:dyDescent="0.5">
      <c r="A121" s="57" t="s">
        <v>16</v>
      </c>
      <c r="B121" t="s">
        <v>136</v>
      </c>
      <c r="C121" t="s">
        <v>253</v>
      </c>
      <c r="D121">
        <v>538.6</v>
      </c>
      <c r="E121">
        <v>4000</v>
      </c>
      <c r="F121" s="61">
        <f t="shared" si="4"/>
        <v>6.75</v>
      </c>
      <c r="G121" s="6">
        <v>4.8899999999999999E-2</v>
      </c>
      <c r="H121" s="62">
        <f t="shared" si="5"/>
        <v>1.2691548368901004</v>
      </c>
      <c r="I121" s="63">
        <f t="shared" si="6"/>
        <v>1.2202548368901005</v>
      </c>
      <c r="J121" s="62">
        <f t="shared" si="7"/>
        <v>0.64334729431073234</v>
      </c>
      <c r="K121" s="48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6.8" thickBot="1" x14ac:dyDescent="0.5">
      <c r="A122" s="57" t="s">
        <v>16</v>
      </c>
      <c r="B122" t="s">
        <v>137</v>
      </c>
      <c r="C122" t="s">
        <v>253</v>
      </c>
      <c r="D122">
        <v>565.04999999999995</v>
      </c>
      <c r="E122">
        <v>4000</v>
      </c>
      <c r="F122" s="61">
        <f t="shared" si="4"/>
        <v>26.449999999999932</v>
      </c>
      <c r="G122" s="6">
        <v>4.8799999999999996E-2</v>
      </c>
      <c r="H122" s="62">
        <f t="shared" si="5"/>
        <v>4.9108800594132811</v>
      </c>
      <c r="I122" s="63">
        <f t="shared" si="6"/>
        <v>4.8620800594132811</v>
      </c>
      <c r="J122" s="62">
        <f t="shared" si="7"/>
        <v>2.5634039352940636</v>
      </c>
      <c r="K122" s="48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6.8" thickBot="1" x14ac:dyDescent="0.5">
      <c r="A123" s="57" t="s">
        <v>16</v>
      </c>
      <c r="B123" t="s">
        <v>138</v>
      </c>
      <c r="C123" t="s">
        <v>253</v>
      </c>
      <c r="D123">
        <v>561.65</v>
      </c>
      <c r="E123">
        <v>4000</v>
      </c>
      <c r="F123" s="61">
        <f t="shared" si="4"/>
        <v>-3.3999999999999773</v>
      </c>
      <c r="G123" s="6">
        <v>4.8899999999999999E-2</v>
      </c>
      <c r="H123" s="62">
        <f t="shared" si="5"/>
        <v>-0.60171666224227549</v>
      </c>
      <c r="I123" s="63">
        <f t="shared" si="6"/>
        <v>-0.65061666224227555</v>
      </c>
      <c r="J123" s="62">
        <f t="shared" si="7"/>
        <v>-0.34302053688539924</v>
      </c>
      <c r="K123" s="48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6.8" thickBot="1" x14ac:dyDescent="0.5">
      <c r="A124" s="57" t="s">
        <v>16</v>
      </c>
      <c r="B124" t="s">
        <v>139</v>
      </c>
      <c r="C124" t="s">
        <v>253</v>
      </c>
      <c r="D124">
        <v>547.1</v>
      </c>
      <c r="E124">
        <v>4000</v>
      </c>
      <c r="F124" s="61">
        <f t="shared" si="4"/>
        <v>-14.549999999999955</v>
      </c>
      <c r="G124" s="6">
        <v>4.9100000000000005E-2</v>
      </c>
      <c r="H124" s="62">
        <f t="shared" si="5"/>
        <v>-2.5905813228879113</v>
      </c>
      <c r="I124" s="63">
        <f t="shared" si="6"/>
        <v>-2.6396813228879115</v>
      </c>
      <c r="J124" s="62">
        <f t="shared" si="7"/>
        <v>-1.3917026063593141</v>
      </c>
      <c r="K124" s="48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6.8" thickBot="1" x14ac:dyDescent="0.5">
      <c r="A125" s="57" t="s">
        <v>16</v>
      </c>
      <c r="B125" t="s">
        <v>140</v>
      </c>
      <c r="C125" t="s">
        <v>253</v>
      </c>
      <c r="D125">
        <v>564.45000000000005</v>
      </c>
      <c r="E125">
        <v>4000</v>
      </c>
      <c r="F125" s="61">
        <f t="shared" si="4"/>
        <v>17.350000000000023</v>
      </c>
      <c r="G125" s="6">
        <v>4.9200000000000001E-2</v>
      </c>
      <c r="H125" s="62">
        <f t="shared" si="5"/>
        <v>3.1712666788521333</v>
      </c>
      <c r="I125" s="63">
        <f t="shared" si="6"/>
        <v>3.1220666788521334</v>
      </c>
      <c r="J125" s="62">
        <f t="shared" si="7"/>
        <v>1.6460276081479788</v>
      </c>
      <c r="K125" s="48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6.8" thickBot="1" x14ac:dyDescent="0.5">
      <c r="A126" s="57" t="s">
        <v>16</v>
      </c>
      <c r="B126" t="s">
        <v>141</v>
      </c>
      <c r="C126" t="s">
        <v>253</v>
      </c>
      <c r="D126">
        <v>559.6</v>
      </c>
      <c r="E126">
        <v>5000</v>
      </c>
      <c r="F126" s="61">
        <f t="shared" si="4"/>
        <v>-4.8500000000000227</v>
      </c>
      <c r="G126" s="6">
        <v>4.87E-2</v>
      </c>
      <c r="H126" s="62">
        <f t="shared" si="5"/>
        <v>-0.85924351138276589</v>
      </c>
      <c r="I126" s="63">
        <f t="shared" si="6"/>
        <v>-0.90794351138276586</v>
      </c>
      <c r="J126" s="62">
        <f t="shared" si="7"/>
        <v>-0.47868935551508551</v>
      </c>
      <c r="K126" s="48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6.8" thickBot="1" x14ac:dyDescent="0.5">
      <c r="A127" s="57" t="s">
        <v>16</v>
      </c>
      <c r="B127" t="s">
        <v>142</v>
      </c>
      <c r="C127" t="s">
        <v>253</v>
      </c>
      <c r="D127">
        <v>547.1</v>
      </c>
      <c r="E127">
        <v>8000</v>
      </c>
      <c r="F127" s="61">
        <f t="shared" si="4"/>
        <v>-12.5</v>
      </c>
      <c r="G127" s="6">
        <v>4.87E-2</v>
      </c>
      <c r="H127" s="62">
        <f t="shared" si="5"/>
        <v>-2.2337383845604002</v>
      </c>
      <c r="I127" s="63">
        <f t="shared" si="6"/>
        <v>-2.2824383845604004</v>
      </c>
      <c r="J127" s="62">
        <f t="shared" si="7"/>
        <v>-1.2033556555122598</v>
      </c>
      <c r="K127" s="48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6.8" thickBot="1" x14ac:dyDescent="0.5">
      <c r="A128" s="57" t="s">
        <v>16</v>
      </c>
      <c r="B128" t="s">
        <v>143</v>
      </c>
      <c r="C128" t="s">
        <v>253</v>
      </c>
      <c r="D128">
        <v>532.45000000000005</v>
      </c>
      <c r="E128">
        <v>13000</v>
      </c>
      <c r="F128" s="61">
        <f t="shared" si="4"/>
        <v>-14.649999999999977</v>
      </c>
      <c r="G128" s="6">
        <v>4.8799999999999996E-2</v>
      </c>
      <c r="H128" s="62">
        <f t="shared" si="5"/>
        <v>-2.6777554377627446</v>
      </c>
      <c r="I128" s="63">
        <f t="shared" si="6"/>
        <v>-2.7265554377627446</v>
      </c>
      <c r="J128" s="62">
        <f t="shared" si="7"/>
        <v>-1.4375047003651886</v>
      </c>
      <c r="K128" s="48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6.8" thickBot="1" x14ac:dyDescent="0.5">
      <c r="A129" s="57" t="s">
        <v>16</v>
      </c>
      <c r="B129" t="s">
        <v>144</v>
      </c>
      <c r="C129" t="s">
        <v>253</v>
      </c>
      <c r="D129">
        <v>532.75</v>
      </c>
      <c r="E129">
        <v>13000</v>
      </c>
      <c r="F129" s="61">
        <f t="shared" si="4"/>
        <v>0.29999999999995453</v>
      </c>
      <c r="G129" s="6">
        <v>4.8899999999999999E-2</v>
      </c>
      <c r="H129" s="62">
        <f t="shared" si="5"/>
        <v>5.6343318621458256E-2</v>
      </c>
      <c r="I129" s="63">
        <f t="shared" si="6"/>
        <v>7.4433186214582572E-3</v>
      </c>
      <c r="J129" s="62">
        <f t="shared" si="7"/>
        <v>3.9242941318815179E-3</v>
      </c>
      <c r="K129" s="48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6.8" thickBot="1" x14ac:dyDescent="0.5">
      <c r="A130" s="57" t="s">
        <v>16</v>
      </c>
      <c r="B130" t="s">
        <v>145</v>
      </c>
      <c r="C130" t="s">
        <v>254</v>
      </c>
      <c r="D130">
        <v>538.25</v>
      </c>
      <c r="E130">
        <v>0</v>
      </c>
      <c r="F130" s="61">
        <f t="shared" si="4"/>
        <v>5.5</v>
      </c>
      <c r="G130" s="6">
        <v>4.8799999999999996E-2</v>
      </c>
      <c r="H130" s="62">
        <f t="shared" si="5"/>
        <v>1.0323791647114031</v>
      </c>
      <c r="I130" s="63">
        <f t="shared" si="6"/>
        <v>0.98357916471140316</v>
      </c>
      <c r="J130" s="62">
        <f t="shared" si="7"/>
        <v>0.51856626601880995</v>
      </c>
      <c r="K130" s="48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6.8" thickBot="1" x14ac:dyDescent="0.5">
      <c r="A131" s="57" t="s">
        <v>16</v>
      </c>
      <c r="B131" t="s">
        <v>146</v>
      </c>
      <c r="C131" t="s">
        <v>254</v>
      </c>
      <c r="D131">
        <v>566.1</v>
      </c>
      <c r="E131">
        <v>0</v>
      </c>
      <c r="F131" s="61">
        <f t="shared" si="4"/>
        <v>27.850000000000023</v>
      </c>
      <c r="G131" s="6">
        <v>4.8899999999999999E-2</v>
      </c>
      <c r="H131" s="62">
        <f t="shared" si="5"/>
        <v>5.1741755689735296</v>
      </c>
      <c r="I131" s="63">
        <f t="shared" si="6"/>
        <v>5.1252755689735299</v>
      </c>
      <c r="J131" s="62">
        <f t="shared" si="7"/>
        <v>2.7021668509009862</v>
      </c>
      <c r="K131" s="48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6.8" thickBot="1" x14ac:dyDescent="0.5">
      <c r="A132" s="57" t="s">
        <v>16</v>
      </c>
      <c r="B132" t="s">
        <v>147</v>
      </c>
      <c r="C132" t="s">
        <v>254</v>
      </c>
      <c r="D132">
        <v>578.95000000000005</v>
      </c>
      <c r="E132">
        <v>0</v>
      </c>
      <c r="F132" s="61">
        <f t="shared" ref="F132:F195" si="8">D132-D131</f>
        <v>12.850000000000023</v>
      </c>
      <c r="G132" s="6">
        <v>4.9100000000000005E-2</v>
      </c>
      <c r="H132" s="62">
        <f t="shared" ref="H132:H195" si="9">(D132-D131)*100/D131</f>
        <v>2.2699169757993327</v>
      </c>
      <c r="I132" s="63">
        <f t="shared" ref="I132:I195" si="10">H132-G132</f>
        <v>2.2208169757993326</v>
      </c>
      <c r="J132" s="62">
        <f t="shared" ref="J132:J195" si="11">I132/$Q$14</f>
        <v>1.1708673871608029</v>
      </c>
      <c r="K132" s="48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6.8" thickBot="1" x14ac:dyDescent="0.5">
      <c r="A133" s="57" t="s">
        <v>16</v>
      </c>
      <c r="B133" t="s">
        <v>148</v>
      </c>
      <c r="C133" t="s">
        <v>254</v>
      </c>
      <c r="D133">
        <v>553</v>
      </c>
      <c r="E133">
        <v>0</v>
      </c>
      <c r="F133" s="61">
        <f t="shared" si="8"/>
        <v>-25.950000000000045</v>
      </c>
      <c r="G133" s="6">
        <v>4.9299999999999997E-2</v>
      </c>
      <c r="H133" s="62">
        <f t="shared" si="9"/>
        <v>-4.4822523533984011</v>
      </c>
      <c r="I133" s="63">
        <f t="shared" si="10"/>
        <v>-4.5315523533984008</v>
      </c>
      <c r="J133" s="62">
        <f t="shared" si="11"/>
        <v>-2.3891418886044198</v>
      </c>
      <c r="K133" s="48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6.8" thickBot="1" x14ac:dyDescent="0.5">
      <c r="A134" s="57" t="s">
        <v>16</v>
      </c>
      <c r="B134" t="s">
        <v>149</v>
      </c>
      <c r="C134" t="s">
        <v>254</v>
      </c>
      <c r="D134">
        <v>556.75</v>
      </c>
      <c r="E134">
        <v>0</v>
      </c>
      <c r="F134" s="61">
        <f t="shared" si="8"/>
        <v>3.75</v>
      </c>
      <c r="G134" s="6">
        <v>4.9699999999999994E-2</v>
      </c>
      <c r="H134" s="62">
        <f t="shared" si="9"/>
        <v>0.67811934900542492</v>
      </c>
      <c r="I134" s="63">
        <f t="shared" si="10"/>
        <v>0.62841934900542495</v>
      </c>
      <c r="J134" s="62">
        <f t="shared" si="11"/>
        <v>0.33131758682925311</v>
      </c>
      <c r="K134" s="48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6.8" thickBot="1" x14ac:dyDescent="0.5">
      <c r="A135" s="57" t="s">
        <v>16</v>
      </c>
      <c r="B135" t="s">
        <v>150</v>
      </c>
      <c r="C135" t="s">
        <v>254</v>
      </c>
      <c r="D135">
        <v>543.6</v>
      </c>
      <c r="E135">
        <v>0</v>
      </c>
      <c r="F135" s="61">
        <f t="shared" si="8"/>
        <v>-13.149999999999977</v>
      </c>
      <c r="G135" s="6">
        <v>4.9800000000000004E-2</v>
      </c>
      <c r="H135" s="62">
        <f t="shared" si="9"/>
        <v>-2.3619218679838307</v>
      </c>
      <c r="I135" s="63">
        <f t="shared" si="10"/>
        <v>-2.4117218679838306</v>
      </c>
      <c r="J135" s="62">
        <f t="shared" si="11"/>
        <v>-1.2715169745622255</v>
      </c>
      <c r="K135" s="48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6.8" thickBot="1" x14ac:dyDescent="0.5">
      <c r="A136" s="57" t="s">
        <v>16</v>
      </c>
      <c r="B136" t="s">
        <v>151</v>
      </c>
      <c r="C136" t="s">
        <v>254</v>
      </c>
      <c r="D136">
        <v>538.9</v>
      </c>
      <c r="E136">
        <v>0</v>
      </c>
      <c r="F136" s="61">
        <f t="shared" si="8"/>
        <v>-4.7000000000000455</v>
      </c>
      <c r="G136" s="6">
        <v>4.9800000000000004E-2</v>
      </c>
      <c r="H136" s="62">
        <f t="shared" si="9"/>
        <v>-0.8646063281824955</v>
      </c>
      <c r="I136" s="63">
        <f t="shared" si="10"/>
        <v>-0.91440632818249545</v>
      </c>
      <c r="J136" s="62">
        <f t="shared" si="11"/>
        <v>-0.48209670582916297</v>
      </c>
      <c r="K136" s="48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6.8" thickBot="1" x14ac:dyDescent="0.5">
      <c r="A137" s="57" t="s">
        <v>16</v>
      </c>
      <c r="B137" t="s">
        <v>152</v>
      </c>
      <c r="C137" t="s">
        <v>254</v>
      </c>
      <c r="D137">
        <v>536.79999999999995</v>
      </c>
      <c r="E137">
        <v>0</v>
      </c>
      <c r="F137" s="61">
        <f t="shared" si="8"/>
        <v>-2.1000000000000227</v>
      </c>
      <c r="G137" s="6">
        <v>5.0199999999999995E-2</v>
      </c>
      <c r="H137" s="62">
        <f t="shared" si="9"/>
        <v>-0.38968268695491237</v>
      </c>
      <c r="I137" s="63">
        <f t="shared" si="10"/>
        <v>-0.43988268695491239</v>
      </c>
      <c r="J137" s="62">
        <f t="shared" si="11"/>
        <v>-0.23191658652860991</v>
      </c>
      <c r="K137" s="48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6.8" thickBot="1" x14ac:dyDescent="0.5">
      <c r="A138" s="57" t="s">
        <v>16</v>
      </c>
      <c r="B138" t="s">
        <v>153</v>
      </c>
      <c r="C138" t="s">
        <v>254</v>
      </c>
      <c r="D138">
        <v>534.4</v>
      </c>
      <c r="E138">
        <v>1000</v>
      </c>
      <c r="F138" s="61">
        <f t="shared" si="8"/>
        <v>-2.3999999999999773</v>
      </c>
      <c r="G138" s="6">
        <v>4.9699999999999994E-2</v>
      </c>
      <c r="H138" s="62">
        <f t="shared" si="9"/>
        <v>-0.44709388971683633</v>
      </c>
      <c r="I138" s="63">
        <f t="shared" si="10"/>
        <v>-0.49679388971683636</v>
      </c>
      <c r="J138" s="62">
        <f t="shared" si="11"/>
        <v>-0.26192152255178158</v>
      </c>
      <c r="K138" s="48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6.8" thickBot="1" x14ac:dyDescent="0.5">
      <c r="A139" s="57" t="s">
        <v>16</v>
      </c>
      <c r="B139" t="s">
        <v>154</v>
      </c>
      <c r="C139" t="s">
        <v>254</v>
      </c>
      <c r="D139">
        <v>541.54999999999995</v>
      </c>
      <c r="E139">
        <v>1000</v>
      </c>
      <c r="F139" s="61">
        <f t="shared" si="8"/>
        <v>7.1499999999999773</v>
      </c>
      <c r="G139" s="6">
        <v>5.0099999999999999E-2</v>
      </c>
      <c r="H139" s="62">
        <f t="shared" si="9"/>
        <v>1.3379491017964029</v>
      </c>
      <c r="I139" s="63">
        <f t="shared" si="10"/>
        <v>1.2878491017964029</v>
      </c>
      <c r="J139" s="62">
        <f t="shared" si="11"/>
        <v>0.67898459409740719</v>
      </c>
      <c r="K139" s="48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6.8" thickBot="1" x14ac:dyDescent="0.5">
      <c r="A140" s="57" t="s">
        <v>16</v>
      </c>
      <c r="B140" t="s">
        <v>155</v>
      </c>
      <c r="C140" t="s">
        <v>254</v>
      </c>
      <c r="D140">
        <v>540.70000000000005</v>
      </c>
      <c r="E140">
        <v>1000</v>
      </c>
      <c r="F140" s="61">
        <f t="shared" si="8"/>
        <v>-0.84999999999990905</v>
      </c>
      <c r="G140" s="6">
        <v>0.05</v>
      </c>
      <c r="H140" s="62">
        <f t="shared" si="9"/>
        <v>-0.15695688302094157</v>
      </c>
      <c r="I140" s="63">
        <f t="shared" si="10"/>
        <v>-0.20695688302094156</v>
      </c>
      <c r="J140" s="62">
        <f t="shared" si="11"/>
        <v>-0.10911257772174429</v>
      </c>
      <c r="K140" s="48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6.8" thickBot="1" x14ac:dyDescent="0.5">
      <c r="A141" s="57" t="s">
        <v>16</v>
      </c>
      <c r="B141" t="s">
        <v>156</v>
      </c>
      <c r="C141" t="s">
        <v>254</v>
      </c>
      <c r="D141">
        <v>542.75</v>
      </c>
      <c r="E141">
        <v>1000</v>
      </c>
      <c r="F141" s="61">
        <f t="shared" si="8"/>
        <v>2.0499999999999545</v>
      </c>
      <c r="G141" s="6">
        <v>4.99E-2</v>
      </c>
      <c r="H141" s="62">
        <f t="shared" si="9"/>
        <v>0.37913815424448943</v>
      </c>
      <c r="I141" s="63">
        <f t="shared" si="10"/>
        <v>0.32923815424448943</v>
      </c>
      <c r="J141" s="62">
        <f t="shared" si="11"/>
        <v>0.17358216440827631</v>
      </c>
      <c r="K141" s="48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6.8" thickBot="1" x14ac:dyDescent="0.5">
      <c r="A142" s="57" t="s">
        <v>16</v>
      </c>
      <c r="B142" t="s">
        <v>157</v>
      </c>
      <c r="C142" t="s">
        <v>254</v>
      </c>
      <c r="D142">
        <v>551.6</v>
      </c>
      <c r="E142">
        <v>1000</v>
      </c>
      <c r="F142" s="61">
        <f t="shared" si="8"/>
        <v>8.8500000000000227</v>
      </c>
      <c r="G142" s="6">
        <v>4.9800000000000004E-2</v>
      </c>
      <c r="H142" s="62">
        <f t="shared" si="9"/>
        <v>1.6305849838784012</v>
      </c>
      <c r="I142" s="63">
        <f t="shared" si="10"/>
        <v>1.5807849838784012</v>
      </c>
      <c r="J142" s="62">
        <f t="shared" si="11"/>
        <v>0.8334273395359606</v>
      </c>
      <c r="K142" s="48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6.8" thickBot="1" x14ac:dyDescent="0.5">
      <c r="A143" s="57" t="s">
        <v>16</v>
      </c>
      <c r="B143" t="s">
        <v>158</v>
      </c>
      <c r="C143" t="s">
        <v>254</v>
      </c>
      <c r="D143">
        <v>563.15</v>
      </c>
      <c r="E143">
        <v>0</v>
      </c>
      <c r="F143" s="61">
        <f t="shared" si="8"/>
        <v>11.549999999999955</v>
      </c>
      <c r="G143" s="6">
        <v>5.04E-2</v>
      </c>
      <c r="H143" s="62">
        <f t="shared" si="9"/>
        <v>2.093908629441616</v>
      </c>
      <c r="I143" s="63">
        <f t="shared" si="10"/>
        <v>2.0435086294416163</v>
      </c>
      <c r="J143" s="62">
        <f t="shared" si="11"/>
        <v>1.0773862212277394</v>
      </c>
      <c r="K143" s="48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6.8" thickBot="1" x14ac:dyDescent="0.5">
      <c r="A144" s="57" t="s">
        <v>16</v>
      </c>
      <c r="B144" t="s">
        <v>159</v>
      </c>
      <c r="C144" t="s">
        <v>254</v>
      </c>
      <c r="D144">
        <v>541.35</v>
      </c>
      <c r="E144">
        <v>1000</v>
      </c>
      <c r="F144" s="61">
        <f t="shared" si="8"/>
        <v>-21.799999999999955</v>
      </c>
      <c r="G144" s="6">
        <v>5.0700000000000002E-2</v>
      </c>
      <c r="H144" s="62">
        <f t="shared" si="9"/>
        <v>-3.8710823048921168</v>
      </c>
      <c r="I144" s="63">
        <f t="shared" si="10"/>
        <v>-3.9217823048921168</v>
      </c>
      <c r="J144" s="62">
        <f t="shared" si="11"/>
        <v>-2.0676566553575442</v>
      </c>
      <c r="K144" s="48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6.8" thickBot="1" x14ac:dyDescent="0.5">
      <c r="A145" s="57" t="s">
        <v>16</v>
      </c>
      <c r="B145" t="s">
        <v>160</v>
      </c>
      <c r="C145" t="s">
        <v>254</v>
      </c>
      <c r="D145">
        <v>544.35</v>
      </c>
      <c r="E145">
        <v>1000</v>
      </c>
      <c r="F145" s="61">
        <f t="shared" si="8"/>
        <v>3</v>
      </c>
      <c r="G145" s="6">
        <v>5.0700000000000002E-2</v>
      </c>
      <c r="H145" s="62">
        <f t="shared" si="9"/>
        <v>0.55417013022998063</v>
      </c>
      <c r="I145" s="63">
        <f t="shared" si="10"/>
        <v>0.50347013022998066</v>
      </c>
      <c r="J145" s="62">
        <f t="shared" si="11"/>
        <v>0.26544139490995683</v>
      </c>
      <c r="K145" s="48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6.8" thickBot="1" x14ac:dyDescent="0.5">
      <c r="A146" s="57" t="s">
        <v>16</v>
      </c>
      <c r="B146" t="s">
        <v>161</v>
      </c>
      <c r="C146" t="s">
        <v>254</v>
      </c>
      <c r="D146">
        <v>561</v>
      </c>
      <c r="E146">
        <v>1000</v>
      </c>
      <c r="F146" s="61">
        <f t="shared" si="8"/>
        <v>16.649999999999977</v>
      </c>
      <c r="G146" s="6">
        <v>5.0499999999999996E-2</v>
      </c>
      <c r="H146" s="62">
        <f t="shared" si="9"/>
        <v>3.0586938550564851</v>
      </c>
      <c r="I146" s="63">
        <f t="shared" si="10"/>
        <v>3.0081938550564851</v>
      </c>
      <c r="J146" s="62">
        <f t="shared" si="11"/>
        <v>1.5859911543928267</v>
      </c>
      <c r="K146" s="48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6.8" thickBot="1" x14ac:dyDescent="0.5">
      <c r="A147" s="57" t="s">
        <v>16</v>
      </c>
      <c r="B147" t="s">
        <v>162</v>
      </c>
      <c r="C147" t="s">
        <v>254</v>
      </c>
      <c r="D147">
        <v>556</v>
      </c>
      <c r="E147">
        <v>0</v>
      </c>
      <c r="F147" s="61">
        <f t="shared" si="8"/>
        <v>-5</v>
      </c>
      <c r="G147" s="6">
        <v>5.0700000000000002E-2</v>
      </c>
      <c r="H147" s="62">
        <f t="shared" si="9"/>
        <v>-0.89126559714795006</v>
      </c>
      <c r="I147" s="63">
        <f t="shared" si="10"/>
        <v>-0.94196559714795003</v>
      </c>
      <c r="J147" s="62">
        <f t="shared" si="11"/>
        <v>-0.49662660613039306</v>
      </c>
      <c r="K147" s="48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6.8" thickBot="1" x14ac:dyDescent="0.5">
      <c r="A148" s="57" t="s">
        <v>16</v>
      </c>
      <c r="B148" t="s">
        <v>163</v>
      </c>
      <c r="C148" t="s">
        <v>254</v>
      </c>
      <c r="D148">
        <v>560.25</v>
      </c>
      <c r="E148">
        <v>0</v>
      </c>
      <c r="F148" s="61">
        <f t="shared" si="8"/>
        <v>4.25</v>
      </c>
      <c r="G148" s="6">
        <v>5.1100000000000007E-2</v>
      </c>
      <c r="H148" s="62">
        <f t="shared" si="9"/>
        <v>0.76438848920863312</v>
      </c>
      <c r="I148" s="63">
        <f t="shared" si="10"/>
        <v>0.71328848920863308</v>
      </c>
      <c r="J148" s="62">
        <f t="shared" si="11"/>
        <v>0.37606261063048191</v>
      </c>
      <c r="K148" s="48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6.8" thickBot="1" x14ac:dyDescent="0.5">
      <c r="A149" s="57" t="s">
        <v>16</v>
      </c>
      <c r="B149" t="s">
        <v>164</v>
      </c>
      <c r="C149" t="s">
        <v>254</v>
      </c>
      <c r="D149">
        <v>573.20000000000005</v>
      </c>
      <c r="E149">
        <v>0</v>
      </c>
      <c r="F149" s="61">
        <f t="shared" si="8"/>
        <v>12.950000000000045</v>
      </c>
      <c r="G149" s="6">
        <v>5.1100000000000007E-2</v>
      </c>
      <c r="H149" s="62">
        <f t="shared" si="9"/>
        <v>2.3114680946006327</v>
      </c>
      <c r="I149" s="63">
        <f t="shared" si="10"/>
        <v>2.2603680946006328</v>
      </c>
      <c r="J149" s="62">
        <f t="shared" si="11"/>
        <v>1.191719675140769</v>
      </c>
      <c r="K149" s="48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6.8" thickBot="1" x14ac:dyDescent="0.5">
      <c r="A150" s="57" t="s">
        <v>16</v>
      </c>
      <c r="B150" t="s">
        <v>165</v>
      </c>
      <c r="C150" t="s">
        <v>254</v>
      </c>
      <c r="D150">
        <v>573.04999999999995</v>
      </c>
      <c r="E150">
        <v>1000</v>
      </c>
      <c r="F150" s="61">
        <f t="shared" si="8"/>
        <v>-0.15000000000009095</v>
      </c>
      <c r="G150" s="6">
        <v>5.0799999999999998E-2</v>
      </c>
      <c r="H150" s="62">
        <f t="shared" si="9"/>
        <v>-2.6168876482918865E-2</v>
      </c>
      <c r="I150" s="63">
        <f t="shared" si="10"/>
        <v>-7.6968876482918863E-2</v>
      </c>
      <c r="J150" s="62">
        <f t="shared" si="11"/>
        <v>-4.05798173745592E-2</v>
      </c>
      <c r="K150" s="48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6.8" thickBot="1" x14ac:dyDescent="0.5">
      <c r="A151" s="57" t="s">
        <v>16</v>
      </c>
      <c r="B151" t="s">
        <v>166</v>
      </c>
      <c r="C151" t="s">
        <v>254</v>
      </c>
      <c r="D151">
        <v>572.6</v>
      </c>
      <c r="E151">
        <v>1000</v>
      </c>
      <c r="F151" s="61">
        <f t="shared" si="8"/>
        <v>-0.44999999999993179</v>
      </c>
      <c r="G151" s="6">
        <v>5.0999999999999997E-2</v>
      </c>
      <c r="H151" s="62">
        <f t="shared" si="9"/>
        <v>-7.8527179129208938E-2</v>
      </c>
      <c r="I151" s="63">
        <f t="shared" si="10"/>
        <v>-0.12952717912920894</v>
      </c>
      <c r="J151" s="62">
        <f t="shared" si="11"/>
        <v>-6.8289801206486145E-2</v>
      </c>
      <c r="K151" s="48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6.8" thickBot="1" x14ac:dyDescent="0.5">
      <c r="A152" s="57" t="s">
        <v>16</v>
      </c>
      <c r="B152" t="s">
        <v>167</v>
      </c>
      <c r="C152" t="s">
        <v>254</v>
      </c>
      <c r="D152">
        <v>566.35</v>
      </c>
      <c r="E152">
        <v>2000</v>
      </c>
      <c r="F152" s="61">
        <f t="shared" si="8"/>
        <v>-6.25</v>
      </c>
      <c r="G152" s="6">
        <v>5.1299999999999998E-2</v>
      </c>
      <c r="H152" s="62">
        <f t="shared" si="9"/>
        <v>-1.0915123995808591</v>
      </c>
      <c r="I152" s="63">
        <f t="shared" si="10"/>
        <v>-1.142812399580859</v>
      </c>
      <c r="J152" s="62">
        <f t="shared" si="11"/>
        <v>-0.60251780443572833</v>
      </c>
      <c r="K152" s="48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6.8" thickBot="1" x14ac:dyDescent="0.5">
      <c r="A153" s="57" t="s">
        <v>16</v>
      </c>
      <c r="B153" t="s">
        <v>168</v>
      </c>
      <c r="C153" t="s">
        <v>254</v>
      </c>
      <c r="D153">
        <v>559.25</v>
      </c>
      <c r="E153">
        <v>3000</v>
      </c>
      <c r="F153" s="61">
        <f t="shared" si="8"/>
        <v>-7.1000000000000227</v>
      </c>
      <c r="G153" s="6">
        <v>5.1399999999999994E-2</v>
      </c>
      <c r="H153" s="62">
        <f t="shared" si="9"/>
        <v>-1.2536417409729006</v>
      </c>
      <c r="I153" s="63">
        <f t="shared" si="10"/>
        <v>-1.3050417409729005</v>
      </c>
      <c r="J153" s="62">
        <f t="shared" si="11"/>
        <v>-0.68804896127865078</v>
      </c>
      <c r="K153" s="48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6.8" thickBot="1" x14ac:dyDescent="0.5">
      <c r="A154" s="57" t="s">
        <v>16</v>
      </c>
      <c r="B154" t="s">
        <v>169</v>
      </c>
      <c r="C154" t="s">
        <v>255</v>
      </c>
      <c r="D154">
        <v>569</v>
      </c>
      <c r="E154">
        <v>0</v>
      </c>
      <c r="F154" s="61">
        <f t="shared" si="8"/>
        <v>9.75</v>
      </c>
      <c r="G154" s="6">
        <v>5.1299999999999998E-2</v>
      </c>
      <c r="H154" s="62">
        <f t="shared" si="9"/>
        <v>1.743406347787215</v>
      </c>
      <c r="I154" s="63">
        <f t="shared" si="10"/>
        <v>1.6921063477872151</v>
      </c>
      <c r="J154" s="62">
        <f t="shared" si="11"/>
        <v>0.89211860311844293</v>
      </c>
      <c r="K154" s="48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6.8" thickBot="1" x14ac:dyDescent="0.5">
      <c r="A155" s="57" t="s">
        <v>16</v>
      </c>
      <c r="B155" t="s">
        <v>170</v>
      </c>
      <c r="C155" t="s">
        <v>255</v>
      </c>
      <c r="D155">
        <v>563.85</v>
      </c>
      <c r="E155">
        <v>1000</v>
      </c>
      <c r="F155" s="61">
        <f t="shared" si="8"/>
        <v>-5.1499999999999773</v>
      </c>
      <c r="G155" s="6">
        <v>5.1100000000000007E-2</v>
      </c>
      <c r="H155" s="62">
        <f t="shared" si="9"/>
        <v>-0.90509666080843187</v>
      </c>
      <c r="I155" s="63">
        <f t="shared" si="10"/>
        <v>-0.95619666080843191</v>
      </c>
      <c r="J155" s="62">
        <f t="shared" si="11"/>
        <v>-0.5041295604513677</v>
      </c>
      <c r="K155" s="48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6.8" thickBot="1" x14ac:dyDescent="0.5">
      <c r="A156" s="57" t="s">
        <v>16</v>
      </c>
      <c r="B156" t="s">
        <v>171</v>
      </c>
      <c r="C156" t="s">
        <v>255</v>
      </c>
      <c r="D156">
        <v>557.75</v>
      </c>
      <c r="E156">
        <v>1000</v>
      </c>
      <c r="F156" s="61">
        <f t="shared" si="8"/>
        <v>-6.1000000000000227</v>
      </c>
      <c r="G156" s="6">
        <v>5.1200000000000002E-2</v>
      </c>
      <c r="H156" s="62">
        <f t="shared" si="9"/>
        <v>-1.0818480092223148</v>
      </c>
      <c r="I156" s="63">
        <f t="shared" si="10"/>
        <v>-1.1330480092223147</v>
      </c>
      <c r="J156" s="62">
        <f t="shared" si="11"/>
        <v>-0.59736978622850445</v>
      </c>
      <c r="K156" s="48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6.8" thickBot="1" x14ac:dyDescent="0.5">
      <c r="A157" s="57" t="s">
        <v>16</v>
      </c>
      <c r="B157" t="s">
        <v>172</v>
      </c>
      <c r="C157" t="s">
        <v>255</v>
      </c>
      <c r="D157">
        <v>553.15</v>
      </c>
      <c r="E157">
        <v>1000</v>
      </c>
      <c r="F157" s="61">
        <f t="shared" si="8"/>
        <v>-4.6000000000000227</v>
      </c>
      <c r="G157" s="6">
        <v>5.0900000000000001E-2</v>
      </c>
      <c r="H157" s="62">
        <f t="shared" si="9"/>
        <v>-0.82474226804124118</v>
      </c>
      <c r="I157" s="63">
        <f t="shared" si="10"/>
        <v>-0.87564226804124123</v>
      </c>
      <c r="J157" s="62">
        <f t="shared" si="11"/>
        <v>-0.46165937384371269</v>
      </c>
      <c r="K157" s="48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6.8" thickBot="1" x14ac:dyDescent="0.5">
      <c r="A158" s="57" t="s">
        <v>16</v>
      </c>
      <c r="B158" t="s">
        <v>173</v>
      </c>
      <c r="C158" t="s">
        <v>255</v>
      </c>
      <c r="D158">
        <v>580.20000000000005</v>
      </c>
      <c r="E158">
        <v>1000</v>
      </c>
      <c r="F158" s="61">
        <f t="shared" si="8"/>
        <v>27.050000000000068</v>
      </c>
      <c r="G158" s="6">
        <v>5.16E-2</v>
      </c>
      <c r="H158" s="62">
        <f t="shared" si="9"/>
        <v>4.8901744553918594</v>
      </c>
      <c r="I158" s="63">
        <f t="shared" si="10"/>
        <v>4.8385744553918597</v>
      </c>
      <c r="J158" s="62">
        <f t="shared" si="11"/>
        <v>2.5510112233037869</v>
      </c>
      <c r="K158" s="48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6.8" thickBot="1" x14ac:dyDescent="0.5">
      <c r="A159" s="57" t="s">
        <v>16</v>
      </c>
      <c r="B159" t="s">
        <v>174</v>
      </c>
      <c r="C159" t="s">
        <v>255</v>
      </c>
      <c r="D159">
        <v>579.79999999999995</v>
      </c>
      <c r="E159">
        <v>1000</v>
      </c>
      <c r="F159" s="61">
        <f t="shared" si="8"/>
        <v>-0.40000000000009095</v>
      </c>
      <c r="G159" s="6">
        <v>5.1699999999999996E-2</v>
      </c>
      <c r="H159" s="62">
        <f t="shared" si="9"/>
        <v>-6.8941744226144588E-2</v>
      </c>
      <c r="I159" s="63">
        <f t="shared" si="10"/>
        <v>-0.12064174422614458</v>
      </c>
      <c r="J159" s="62">
        <f t="shared" si="11"/>
        <v>-6.360518916411205E-2</v>
      </c>
      <c r="K159" s="48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6.8" thickBot="1" x14ac:dyDescent="0.5">
      <c r="A160" s="57" t="s">
        <v>16</v>
      </c>
      <c r="B160" t="s">
        <v>175</v>
      </c>
      <c r="C160" t="s">
        <v>255</v>
      </c>
      <c r="D160">
        <v>579.70000000000005</v>
      </c>
      <c r="E160">
        <v>1000</v>
      </c>
      <c r="F160" s="61">
        <f t="shared" si="8"/>
        <v>-9.9999999999909051E-2</v>
      </c>
      <c r="G160" s="6">
        <v>5.1500000000000004E-2</v>
      </c>
      <c r="H160" s="62">
        <f t="shared" si="9"/>
        <v>-1.7247326664351338E-2</v>
      </c>
      <c r="I160" s="63">
        <f t="shared" si="10"/>
        <v>-6.8747326664351349E-2</v>
      </c>
      <c r="J160" s="62">
        <f t="shared" si="11"/>
        <v>-3.6245221296008545E-2</v>
      </c>
      <c r="K160" s="48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6.8" thickBot="1" x14ac:dyDescent="0.5">
      <c r="A161" s="57" t="s">
        <v>16</v>
      </c>
      <c r="B161" t="s">
        <v>176</v>
      </c>
      <c r="C161" t="s">
        <v>255</v>
      </c>
      <c r="D161">
        <v>577.35</v>
      </c>
      <c r="E161">
        <v>1000</v>
      </c>
      <c r="F161" s="61">
        <f t="shared" si="8"/>
        <v>-2.3500000000000227</v>
      </c>
      <c r="G161" s="6">
        <v>5.16E-2</v>
      </c>
      <c r="H161" s="62">
        <f t="shared" si="9"/>
        <v>-0.40538209418665216</v>
      </c>
      <c r="I161" s="63">
        <f t="shared" si="10"/>
        <v>-0.45698209418665214</v>
      </c>
      <c r="J161" s="62">
        <f t="shared" si="11"/>
        <v>-0.24093179961712635</v>
      </c>
      <c r="K161" s="48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6.8" thickBot="1" x14ac:dyDescent="0.5">
      <c r="A162" s="57" t="s">
        <v>16</v>
      </c>
      <c r="B162" t="s">
        <v>177</v>
      </c>
      <c r="C162" t="s">
        <v>255</v>
      </c>
      <c r="D162">
        <v>599.04999999999995</v>
      </c>
      <c r="E162">
        <v>1000</v>
      </c>
      <c r="F162" s="61">
        <f t="shared" si="8"/>
        <v>21.699999999999932</v>
      </c>
      <c r="G162" s="6">
        <v>5.1799999999999999E-2</v>
      </c>
      <c r="H162" s="62">
        <f t="shared" si="9"/>
        <v>3.7585520048497325</v>
      </c>
      <c r="I162" s="63">
        <f t="shared" si="10"/>
        <v>3.7067520048497324</v>
      </c>
      <c r="J162" s="62">
        <f t="shared" si="11"/>
        <v>1.954287580681586</v>
      </c>
      <c r="K162" s="48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6.8" thickBot="1" x14ac:dyDescent="0.5">
      <c r="A163" s="57" t="s">
        <v>16</v>
      </c>
      <c r="B163" t="s">
        <v>178</v>
      </c>
      <c r="C163" t="s">
        <v>255</v>
      </c>
      <c r="D163">
        <v>594</v>
      </c>
      <c r="E163">
        <v>2000</v>
      </c>
      <c r="F163" s="61">
        <f t="shared" si="8"/>
        <v>-5.0499999999999545</v>
      </c>
      <c r="G163" s="6">
        <v>5.2199999999999996E-2</v>
      </c>
      <c r="H163" s="62">
        <f t="shared" si="9"/>
        <v>-0.84300141891327185</v>
      </c>
      <c r="I163" s="63">
        <f t="shared" si="10"/>
        <v>-0.89520141891327187</v>
      </c>
      <c r="J163" s="62">
        <f t="shared" si="11"/>
        <v>-0.47197142212422249</v>
      </c>
      <c r="K163" s="48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6.8" thickBot="1" x14ac:dyDescent="0.5">
      <c r="A164" s="57" t="s">
        <v>16</v>
      </c>
      <c r="B164" t="s">
        <v>179</v>
      </c>
      <c r="C164" t="s">
        <v>255</v>
      </c>
      <c r="D164">
        <v>619.9</v>
      </c>
      <c r="E164">
        <v>3000</v>
      </c>
      <c r="F164" s="61">
        <f t="shared" si="8"/>
        <v>25.899999999999977</v>
      </c>
      <c r="G164" s="6">
        <v>5.2300000000000006E-2</v>
      </c>
      <c r="H164" s="62">
        <f t="shared" si="9"/>
        <v>4.3602693602693563</v>
      </c>
      <c r="I164" s="63">
        <f t="shared" si="10"/>
        <v>4.3079693602693565</v>
      </c>
      <c r="J164" s="62">
        <f t="shared" si="11"/>
        <v>2.2712636312642926</v>
      </c>
      <c r="K164" s="48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6.8" thickBot="1" x14ac:dyDescent="0.5">
      <c r="A165" s="57" t="s">
        <v>16</v>
      </c>
      <c r="B165" t="s">
        <v>180</v>
      </c>
      <c r="C165" t="s">
        <v>255</v>
      </c>
      <c r="D165">
        <v>630.70000000000005</v>
      </c>
      <c r="E165">
        <v>4000</v>
      </c>
      <c r="F165" s="61">
        <f t="shared" si="8"/>
        <v>10.800000000000068</v>
      </c>
      <c r="G165" s="6">
        <v>5.2300000000000006E-2</v>
      </c>
      <c r="H165" s="62">
        <f t="shared" si="9"/>
        <v>1.7422164865300966</v>
      </c>
      <c r="I165" s="63">
        <f t="shared" si="10"/>
        <v>1.6899164865300966</v>
      </c>
      <c r="J165" s="62">
        <f t="shared" si="11"/>
        <v>0.89096405632043674</v>
      </c>
      <c r="K165" s="48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6.8" thickBot="1" x14ac:dyDescent="0.5">
      <c r="A166" s="57" t="s">
        <v>16</v>
      </c>
      <c r="B166" t="s">
        <v>181</v>
      </c>
      <c r="C166" t="s">
        <v>255</v>
      </c>
      <c r="D166">
        <v>620.4</v>
      </c>
      <c r="E166">
        <v>3000</v>
      </c>
      <c r="F166" s="61">
        <f t="shared" si="8"/>
        <v>-10.300000000000068</v>
      </c>
      <c r="G166" s="6">
        <v>5.2499999999999998E-2</v>
      </c>
      <c r="H166" s="62">
        <f t="shared" si="9"/>
        <v>-1.6331060726177371</v>
      </c>
      <c r="I166" s="63">
        <f t="shared" si="10"/>
        <v>-1.6856060726177371</v>
      </c>
      <c r="J166" s="62">
        <f t="shared" si="11"/>
        <v>-0.88869150386332596</v>
      </c>
      <c r="K166" s="48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6.8" thickBot="1" x14ac:dyDescent="0.5">
      <c r="A167" s="57" t="s">
        <v>16</v>
      </c>
      <c r="B167" t="s">
        <v>182</v>
      </c>
      <c r="C167" t="s">
        <v>255</v>
      </c>
      <c r="D167">
        <v>605</v>
      </c>
      <c r="E167">
        <v>4000</v>
      </c>
      <c r="F167" s="61">
        <f t="shared" si="8"/>
        <v>-15.399999999999977</v>
      </c>
      <c r="G167" s="6">
        <v>5.4299999999999994E-2</v>
      </c>
      <c r="H167" s="62">
        <f t="shared" si="9"/>
        <v>-2.4822695035460955</v>
      </c>
      <c r="I167" s="63">
        <f t="shared" si="10"/>
        <v>-2.5365695035460956</v>
      </c>
      <c r="J167" s="62">
        <f t="shared" si="11"/>
        <v>-1.3373396094019918</v>
      </c>
      <c r="K167" s="48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6.8" thickBot="1" x14ac:dyDescent="0.5">
      <c r="A168" s="57" t="s">
        <v>16</v>
      </c>
      <c r="B168" t="s">
        <v>183</v>
      </c>
      <c r="C168" t="s">
        <v>255</v>
      </c>
      <c r="D168">
        <v>573.70000000000005</v>
      </c>
      <c r="E168">
        <v>6000</v>
      </c>
      <c r="F168" s="61">
        <f t="shared" si="8"/>
        <v>-31.299999999999955</v>
      </c>
      <c r="G168" s="6">
        <v>5.45E-2</v>
      </c>
      <c r="H168" s="62">
        <f t="shared" si="9"/>
        <v>-5.1735537190082566</v>
      </c>
      <c r="I168" s="63">
        <f t="shared" si="10"/>
        <v>-5.2280537190082566</v>
      </c>
      <c r="J168" s="62">
        <f t="shared" si="11"/>
        <v>-2.7563539294850141</v>
      </c>
      <c r="K168" s="48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6.8" thickBot="1" x14ac:dyDescent="0.5">
      <c r="A169" s="57" t="s">
        <v>16</v>
      </c>
      <c r="B169" t="s">
        <v>184</v>
      </c>
      <c r="C169" t="s">
        <v>255</v>
      </c>
      <c r="D169">
        <v>571.75</v>
      </c>
      <c r="E169">
        <v>8000</v>
      </c>
      <c r="F169" s="61">
        <f t="shared" si="8"/>
        <v>-1.9500000000000455</v>
      </c>
      <c r="G169" s="6">
        <v>5.45E-2</v>
      </c>
      <c r="H169" s="62">
        <f t="shared" si="9"/>
        <v>-0.33989890186509419</v>
      </c>
      <c r="I169" s="63">
        <f t="shared" si="10"/>
        <v>-0.39439890186509419</v>
      </c>
      <c r="J169" s="62">
        <f t="shared" si="11"/>
        <v>-0.20793645615918546</v>
      </c>
      <c r="K169" s="48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6.8" thickBot="1" x14ac:dyDescent="0.5">
      <c r="A170" s="57" t="s">
        <v>16</v>
      </c>
      <c r="B170" t="s">
        <v>185</v>
      </c>
      <c r="C170" t="s">
        <v>255</v>
      </c>
      <c r="D170">
        <v>576.15</v>
      </c>
      <c r="E170">
        <v>10000</v>
      </c>
      <c r="F170" s="61">
        <f t="shared" si="8"/>
        <v>4.3999999999999773</v>
      </c>
      <c r="G170" s="6">
        <v>5.4400000000000004E-2</v>
      </c>
      <c r="H170" s="62">
        <f t="shared" si="9"/>
        <v>0.76956711849584214</v>
      </c>
      <c r="I170" s="63">
        <f t="shared" si="10"/>
        <v>0.71516711849584214</v>
      </c>
      <c r="J170" s="62">
        <f t="shared" si="11"/>
        <v>0.3770530685515659</v>
      </c>
      <c r="K170" s="48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6.8" thickBot="1" x14ac:dyDescent="0.5">
      <c r="A171" s="57" t="s">
        <v>16</v>
      </c>
      <c r="B171" t="s">
        <v>186</v>
      </c>
      <c r="C171" t="s">
        <v>255</v>
      </c>
      <c r="D171">
        <v>580.65</v>
      </c>
      <c r="E171">
        <v>11000</v>
      </c>
      <c r="F171" s="61">
        <f t="shared" si="8"/>
        <v>4.5</v>
      </c>
      <c r="G171" s="6">
        <v>5.6299999999999996E-2</v>
      </c>
      <c r="H171" s="62">
        <f t="shared" si="9"/>
        <v>0.78104660244727941</v>
      </c>
      <c r="I171" s="63">
        <f t="shared" si="10"/>
        <v>0.7247466024472794</v>
      </c>
      <c r="J171" s="62">
        <f t="shared" si="11"/>
        <v>0.38210359971500457</v>
      </c>
      <c r="K171" s="48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6.8" thickBot="1" x14ac:dyDescent="0.5">
      <c r="A172" s="57" t="s">
        <v>16</v>
      </c>
      <c r="B172" t="s">
        <v>187</v>
      </c>
      <c r="C172" t="s">
        <v>255</v>
      </c>
      <c r="D172">
        <v>575.1</v>
      </c>
      <c r="E172">
        <v>15000</v>
      </c>
      <c r="F172" s="61">
        <f t="shared" si="8"/>
        <v>-5.5499999999999545</v>
      </c>
      <c r="G172" s="6">
        <v>5.5999999999999994E-2</v>
      </c>
      <c r="H172" s="62">
        <f t="shared" si="9"/>
        <v>-0.95582536812192453</v>
      </c>
      <c r="I172" s="63">
        <f t="shared" si="10"/>
        <v>-1.0118253681219245</v>
      </c>
      <c r="J172" s="62">
        <f t="shared" si="11"/>
        <v>-0.53345833445348401</v>
      </c>
      <c r="K172" s="48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6.8" thickBot="1" x14ac:dyDescent="0.5">
      <c r="A173" s="57" t="s">
        <v>16</v>
      </c>
      <c r="B173" t="s">
        <v>188</v>
      </c>
      <c r="C173" t="s">
        <v>256</v>
      </c>
      <c r="D173">
        <v>575.4</v>
      </c>
      <c r="E173">
        <v>1000</v>
      </c>
      <c r="F173" s="61">
        <f t="shared" si="8"/>
        <v>0.29999999999995453</v>
      </c>
      <c r="G173" s="6">
        <v>5.5999999999999994E-2</v>
      </c>
      <c r="H173" s="62">
        <f t="shared" si="9"/>
        <v>5.2164840897227352E-2</v>
      </c>
      <c r="I173" s="63">
        <f t="shared" si="10"/>
        <v>-3.8351591027726423E-3</v>
      </c>
      <c r="J173" s="62">
        <f t="shared" si="11"/>
        <v>-2.0219868485079158E-3</v>
      </c>
      <c r="K173" s="48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6.8" thickBot="1" x14ac:dyDescent="0.5">
      <c r="A174" s="57" t="s">
        <v>16</v>
      </c>
      <c r="B174" t="s">
        <v>189</v>
      </c>
      <c r="C174" t="s">
        <v>256</v>
      </c>
      <c r="D174">
        <v>582.20000000000005</v>
      </c>
      <c r="E174">
        <v>1000</v>
      </c>
      <c r="F174" s="61">
        <f t="shared" si="8"/>
        <v>6.8000000000000682</v>
      </c>
      <c r="G174" s="6">
        <v>5.5800000000000002E-2</v>
      </c>
      <c r="H174" s="62">
        <f t="shared" si="9"/>
        <v>1.1817865832464491</v>
      </c>
      <c r="I174" s="63">
        <f t="shared" si="10"/>
        <v>1.1259865832464491</v>
      </c>
      <c r="J174" s="62">
        <f t="shared" si="11"/>
        <v>0.59364683495782833</v>
      </c>
      <c r="K174" s="48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6.8" thickBot="1" x14ac:dyDescent="0.5">
      <c r="A175" s="57" t="s">
        <v>16</v>
      </c>
      <c r="B175" t="s">
        <v>190</v>
      </c>
      <c r="C175" t="s">
        <v>256</v>
      </c>
      <c r="D175">
        <v>570.95000000000005</v>
      </c>
      <c r="E175">
        <v>1000</v>
      </c>
      <c r="F175" s="61">
        <f t="shared" si="8"/>
        <v>-11.25</v>
      </c>
      <c r="G175" s="6">
        <v>5.4699999999999999E-2</v>
      </c>
      <c r="H175" s="62">
        <f t="shared" si="9"/>
        <v>-1.9323256612847817</v>
      </c>
      <c r="I175" s="63">
        <f t="shared" si="10"/>
        <v>-1.9870256612847816</v>
      </c>
      <c r="J175" s="62">
        <f t="shared" si="11"/>
        <v>-1.0476070606460455</v>
      </c>
      <c r="K175" s="48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6.8" thickBot="1" x14ac:dyDescent="0.5">
      <c r="A176" s="57" t="s">
        <v>16</v>
      </c>
      <c r="B176" t="s">
        <v>191</v>
      </c>
      <c r="C176" t="s">
        <v>256</v>
      </c>
      <c r="D176">
        <v>553.5</v>
      </c>
      <c r="E176">
        <v>1000</v>
      </c>
      <c r="F176" s="61">
        <f t="shared" si="8"/>
        <v>-17.450000000000045</v>
      </c>
      <c r="G176" s="6">
        <v>5.5300000000000002E-2</v>
      </c>
      <c r="H176" s="62">
        <f t="shared" si="9"/>
        <v>-3.0563096593397048</v>
      </c>
      <c r="I176" s="63">
        <f t="shared" si="10"/>
        <v>-3.1116096593397047</v>
      </c>
      <c r="J176" s="62">
        <f t="shared" si="11"/>
        <v>-1.6405144194217443</v>
      </c>
      <c r="K176" s="48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6.8" thickBot="1" x14ac:dyDescent="0.5">
      <c r="A177" s="57" t="s">
        <v>16</v>
      </c>
      <c r="B177" t="s">
        <v>192</v>
      </c>
      <c r="C177" t="s">
        <v>256</v>
      </c>
      <c r="D177">
        <v>577.5</v>
      </c>
      <c r="E177">
        <v>1000</v>
      </c>
      <c r="F177" s="61">
        <f t="shared" si="8"/>
        <v>24</v>
      </c>
      <c r="G177" s="6">
        <v>5.5300000000000002E-2</v>
      </c>
      <c r="H177" s="62">
        <f t="shared" si="9"/>
        <v>4.3360433604336039</v>
      </c>
      <c r="I177" s="63">
        <f t="shared" si="10"/>
        <v>4.280743360433604</v>
      </c>
      <c r="J177" s="62">
        <f t="shared" si="11"/>
        <v>2.2569094383533463</v>
      </c>
      <c r="K177" s="48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6.8" thickBot="1" x14ac:dyDescent="0.5">
      <c r="A178" s="57" t="s">
        <v>16</v>
      </c>
      <c r="B178" t="s">
        <v>193</v>
      </c>
      <c r="C178" t="s">
        <v>256</v>
      </c>
      <c r="D178">
        <v>570.45000000000005</v>
      </c>
      <c r="E178">
        <v>1000</v>
      </c>
      <c r="F178" s="61">
        <f t="shared" si="8"/>
        <v>-7.0499999999999545</v>
      </c>
      <c r="G178" s="6">
        <v>5.5800000000000002E-2</v>
      </c>
      <c r="H178" s="62">
        <f t="shared" si="9"/>
        <v>-1.220779220779213</v>
      </c>
      <c r="I178" s="63">
        <f t="shared" si="10"/>
        <v>-1.276579220779213</v>
      </c>
      <c r="J178" s="62">
        <f t="shared" si="11"/>
        <v>-0.67304284550488269</v>
      </c>
      <c r="K178" s="48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6.8" thickBot="1" x14ac:dyDescent="0.5">
      <c r="A179" s="57" t="s">
        <v>16</v>
      </c>
      <c r="B179" t="s">
        <v>194</v>
      </c>
      <c r="C179" t="s">
        <v>256</v>
      </c>
      <c r="D179">
        <v>583.29999999999995</v>
      </c>
      <c r="E179">
        <v>1000</v>
      </c>
      <c r="F179" s="61">
        <f t="shared" si="8"/>
        <v>12.849999999999909</v>
      </c>
      <c r="G179" s="6">
        <v>5.5800000000000002E-2</v>
      </c>
      <c r="H179" s="62">
        <f t="shared" si="9"/>
        <v>2.2526075904987128</v>
      </c>
      <c r="I179" s="63">
        <f t="shared" si="10"/>
        <v>2.1968075904987128</v>
      </c>
      <c r="J179" s="62">
        <f t="shared" si="11"/>
        <v>1.1582090697304999</v>
      </c>
      <c r="K179" s="48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6.8" thickBot="1" x14ac:dyDescent="0.5">
      <c r="A180" s="57" t="s">
        <v>16</v>
      </c>
      <c r="B180" t="s">
        <v>195</v>
      </c>
      <c r="C180" t="s">
        <v>256</v>
      </c>
      <c r="D180">
        <v>584.79999999999995</v>
      </c>
      <c r="E180">
        <v>1000</v>
      </c>
      <c r="F180" s="61">
        <f t="shared" si="8"/>
        <v>1.5</v>
      </c>
      <c r="G180" s="6">
        <v>5.5300000000000002E-2</v>
      </c>
      <c r="H180" s="62">
        <f t="shared" si="9"/>
        <v>0.2571575518601063</v>
      </c>
      <c r="I180" s="63">
        <f t="shared" si="10"/>
        <v>0.20185755186010629</v>
      </c>
      <c r="J180" s="62">
        <f t="shared" si="11"/>
        <v>0.10642408937821213</v>
      </c>
      <c r="K180" s="48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6.8" thickBot="1" x14ac:dyDescent="0.5">
      <c r="A181" s="57" t="s">
        <v>16</v>
      </c>
      <c r="B181" t="s">
        <v>196</v>
      </c>
      <c r="C181" t="s">
        <v>256</v>
      </c>
      <c r="D181">
        <v>589.5</v>
      </c>
      <c r="E181">
        <v>1000</v>
      </c>
      <c r="F181" s="61">
        <f t="shared" si="8"/>
        <v>4.7000000000000455</v>
      </c>
      <c r="G181" s="6">
        <v>5.6100000000000004E-2</v>
      </c>
      <c r="H181" s="62">
        <f t="shared" si="9"/>
        <v>0.80369357045144418</v>
      </c>
      <c r="I181" s="63">
        <f t="shared" si="10"/>
        <v>0.74759357045144414</v>
      </c>
      <c r="J181" s="62">
        <f t="shared" si="11"/>
        <v>0.394149063174214</v>
      </c>
      <c r="K181" s="48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6.8" thickBot="1" x14ac:dyDescent="0.5">
      <c r="A182" s="57" t="s">
        <v>16</v>
      </c>
      <c r="B182" t="s">
        <v>197</v>
      </c>
      <c r="C182" t="s">
        <v>256</v>
      </c>
      <c r="D182">
        <v>587.20000000000005</v>
      </c>
      <c r="E182">
        <v>5000</v>
      </c>
      <c r="F182" s="61">
        <f t="shared" si="8"/>
        <v>-2.2999999999999545</v>
      </c>
      <c r="G182" s="6">
        <v>5.5500000000000001E-2</v>
      </c>
      <c r="H182" s="62">
        <f t="shared" si="9"/>
        <v>-0.39016115351992442</v>
      </c>
      <c r="I182" s="63">
        <f t="shared" si="10"/>
        <v>-0.44566115351992441</v>
      </c>
      <c r="J182" s="62">
        <f t="shared" si="11"/>
        <v>-0.23496313116623654</v>
      </c>
      <c r="K182" s="48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6.8" thickBot="1" x14ac:dyDescent="0.5">
      <c r="A183" s="57" t="s">
        <v>16</v>
      </c>
      <c r="B183" t="s">
        <v>198</v>
      </c>
      <c r="C183" t="s">
        <v>256</v>
      </c>
      <c r="D183">
        <v>602.29999999999995</v>
      </c>
      <c r="E183">
        <v>6000</v>
      </c>
      <c r="F183" s="61">
        <f t="shared" si="8"/>
        <v>15.099999999999909</v>
      </c>
      <c r="G183" s="6">
        <v>5.5500000000000001E-2</v>
      </c>
      <c r="H183" s="62">
        <f t="shared" si="9"/>
        <v>2.5715258855585672</v>
      </c>
      <c r="I183" s="63">
        <f t="shared" si="10"/>
        <v>2.5160258855585673</v>
      </c>
      <c r="J183" s="62">
        <f t="shared" si="11"/>
        <v>1.3265085267067467</v>
      </c>
      <c r="K183" s="48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6.8" thickBot="1" x14ac:dyDescent="0.5">
      <c r="A184" s="57" t="s">
        <v>16</v>
      </c>
      <c r="B184" t="s">
        <v>199</v>
      </c>
      <c r="C184" t="s">
        <v>256</v>
      </c>
      <c r="D184">
        <v>602.35</v>
      </c>
      <c r="E184">
        <v>6000</v>
      </c>
      <c r="F184" s="61">
        <f t="shared" si="8"/>
        <v>5.0000000000068212E-2</v>
      </c>
      <c r="G184" s="6">
        <v>5.5599999999999997E-2</v>
      </c>
      <c r="H184" s="62">
        <f t="shared" si="9"/>
        <v>8.3015108749905728E-3</v>
      </c>
      <c r="I184" s="63">
        <f t="shared" si="10"/>
        <v>-4.7298489125009426E-2</v>
      </c>
      <c r="J184" s="62">
        <f t="shared" si="11"/>
        <v>-2.4936885381345111E-2</v>
      </c>
      <c r="K184" s="48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6.8" thickBot="1" x14ac:dyDescent="0.5">
      <c r="A185" s="57" t="s">
        <v>16</v>
      </c>
      <c r="B185" t="s">
        <v>200</v>
      </c>
      <c r="C185" t="s">
        <v>256</v>
      </c>
      <c r="D185">
        <v>590.15</v>
      </c>
      <c r="E185">
        <v>6000</v>
      </c>
      <c r="F185" s="61">
        <f t="shared" si="8"/>
        <v>-12.200000000000045</v>
      </c>
      <c r="G185" s="6">
        <v>5.5500000000000001E-2</v>
      </c>
      <c r="H185" s="62">
        <f t="shared" si="9"/>
        <v>-2.0254005146509577</v>
      </c>
      <c r="I185" s="63">
        <f t="shared" si="10"/>
        <v>-2.0809005146509576</v>
      </c>
      <c r="J185" s="62">
        <f t="shared" si="11"/>
        <v>-1.0971001100412558</v>
      </c>
      <c r="K185" s="48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6.8" thickBot="1" x14ac:dyDescent="0.5">
      <c r="A186" s="57" t="s">
        <v>16</v>
      </c>
      <c r="B186" t="s">
        <v>201</v>
      </c>
      <c r="C186" t="s">
        <v>256</v>
      </c>
      <c r="D186">
        <v>589.4</v>
      </c>
      <c r="E186">
        <v>8000</v>
      </c>
      <c r="F186" s="61">
        <f t="shared" si="8"/>
        <v>-0.75</v>
      </c>
      <c r="G186" s="6">
        <v>5.5800000000000002E-2</v>
      </c>
      <c r="H186" s="62">
        <f t="shared" si="9"/>
        <v>-0.12708633398288571</v>
      </c>
      <c r="I186" s="63">
        <f t="shared" si="10"/>
        <v>-0.18288633398288573</v>
      </c>
      <c r="J186" s="62">
        <f t="shared" si="11"/>
        <v>-9.6422013318268204E-2</v>
      </c>
      <c r="K186" s="48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6.8" thickBot="1" x14ac:dyDescent="0.5">
      <c r="A187" s="57" t="s">
        <v>16</v>
      </c>
      <c r="B187" t="s">
        <v>202</v>
      </c>
      <c r="C187" t="s">
        <v>256</v>
      </c>
      <c r="D187">
        <v>601.6</v>
      </c>
      <c r="E187">
        <v>22000</v>
      </c>
      <c r="F187" s="61">
        <f t="shared" si="8"/>
        <v>12.200000000000045</v>
      </c>
      <c r="G187" s="6">
        <v>5.5199999999999999E-2</v>
      </c>
      <c r="H187" s="62">
        <f t="shared" si="9"/>
        <v>2.0699015948422201</v>
      </c>
      <c r="I187" s="63">
        <f t="shared" si="10"/>
        <v>2.01470159484222</v>
      </c>
      <c r="J187" s="62">
        <f t="shared" si="11"/>
        <v>1.06219846928744</v>
      </c>
      <c r="K187" s="48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6.8" thickBot="1" x14ac:dyDescent="0.5">
      <c r="A188" s="57" t="s">
        <v>16</v>
      </c>
      <c r="B188" t="s">
        <v>203</v>
      </c>
      <c r="C188" t="s">
        <v>256</v>
      </c>
      <c r="D188">
        <v>620.29999999999995</v>
      </c>
      <c r="E188">
        <v>30000</v>
      </c>
      <c r="F188" s="61">
        <f t="shared" si="8"/>
        <v>18.699999999999932</v>
      </c>
      <c r="G188" s="6">
        <v>5.5800000000000002E-2</v>
      </c>
      <c r="H188" s="62">
        <f t="shared" si="9"/>
        <v>3.1083776595744568</v>
      </c>
      <c r="I188" s="63">
        <f t="shared" si="10"/>
        <v>3.0525776595744567</v>
      </c>
      <c r="J188" s="62">
        <f t="shared" si="11"/>
        <v>1.6093913489133629</v>
      </c>
      <c r="K188" s="48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6.8" thickBot="1" x14ac:dyDescent="0.5">
      <c r="A189" s="57" t="s">
        <v>16</v>
      </c>
      <c r="B189" t="s">
        <v>204</v>
      </c>
      <c r="C189" t="s">
        <v>256</v>
      </c>
      <c r="D189">
        <v>589.20000000000005</v>
      </c>
      <c r="E189">
        <v>36000</v>
      </c>
      <c r="F189" s="61">
        <f t="shared" si="8"/>
        <v>-31.099999999999909</v>
      </c>
      <c r="G189" s="6">
        <v>5.62E-2</v>
      </c>
      <c r="H189" s="62">
        <f t="shared" si="9"/>
        <v>-5.0137030469127701</v>
      </c>
      <c r="I189" s="63">
        <f t="shared" si="10"/>
        <v>-5.0699030469127697</v>
      </c>
      <c r="J189" s="62">
        <f t="shared" si="11"/>
        <v>-2.6729731438407947</v>
      </c>
      <c r="K189" s="48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6.8" thickBot="1" x14ac:dyDescent="0.5">
      <c r="A190" s="57" t="s">
        <v>16</v>
      </c>
      <c r="B190" t="s">
        <v>205</v>
      </c>
      <c r="C190" t="s">
        <v>257</v>
      </c>
      <c r="D190">
        <v>608.6</v>
      </c>
      <c r="E190">
        <v>0</v>
      </c>
      <c r="F190" s="61">
        <f t="shared" si="8"/>
        <v>19.399999999999977</v>
      </c>
      <c r="G190" s="6">
        <v>5.5899999999999998E-2</v>
      </c>
      <c r="H190" s="62">
        <f t="shared" si="9"/>
        <v>3.2926001357773211</v>
      </c>
      <c r="I190" s="63">
        <f t="shared" si="10"/>
        <v>3.2367001357773213</v>
      </c>
      <c r="J190" s="62">
        <f t="shared" si="11"/>
        <v>1.7064650857311532</v>
      </c>
      <c r="K190" s="48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6.8" thickBot="1" x14ac:dyDescent="0.5">
      <c r="A191" s="57" t="s">
        <v>16</v>
      </c>
      <c r="B191" t="s">
        <v>206</v>
      </c>
      <c r="C191" t="s">
        <v>257</v>
      </c>
      <c r="D191">
        <v>612.70000000000005</v>
      </c>
      <c r="E191">
        <v>0</v>
      </c>
      <c r="F191" s="61">
        <f t="shared" si="8"/>
        <v>4.1000000000000227</v>
      </c>
      <c r="G191" s="6">
        <v>5.5999999999999994E-2</v>
      </c>
      <c r="H191" s="62">
        <f t="shared" si="9"/>
        <v>0.67367729214591232</v>
      </c>
      <c r="I191" s="63">
        <f t="shared" si="10"/>
        <v>0.61767729214591238</v>
      </c>
      <c r="J191" s="62">
        <f t="shared" si="11"/>
        <v>0.32565411965258345</v>
      </c>
      <c r="K191" s="48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6.8" thickBot="1" x14ac:dyDescent="0.5">
      <c r="A192" s="57" t="s">
        <v>16</v>
      </c>
      <c r="B192" t="s">
        <v>207</v>
      </c>
      <c r="C192" t="s">
        <v>257</v>
      </c>
      <c r="D192">
        <v>608.75</v>
      </c>
      <c r="E192">
        <v>0</v>
      </c>
      <c r="F192" s="61">
        <f t="shared" si="8"/>
        <v>-3.9500000000000455</v>
      </c>
      <c r="G192" s="6">
        <v>5.5899999999999998E-2</v>
      </c>
      <c r="H192" s="62">
        <f t="shared" si="9"/>
        <v>-0.64468744899625352</v>
      </c>
      <c r="I192" s="63">
        <f t="shared" si="10"/>
        <v>-0.70058744899625347</v>
      </c>
      <c r="J192" s="62">
        <f t="shared" si="11"/>
        <v>-0.36936632096332433</v>
      </c>
      <c r="K192" s="48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6.8" thickBot="1" x14ac:dyDescent="0.5">
      <c r="A193" s="57" t="s">
        <v>16</v>
      </c>
      <c r="B193" t="s">
        <v>208</v>
      </c>
      <c r="C193" t="s">
        <v>257</v>
      </c>
      <c r="D193">
        <v>572.35</v>
      </c>
      <c r="E193">
        <v>2000</v>
      </c>
      <c r="F193" s="61">
        <f t="shared" si="8"/>
        <v>-36.399999999999977</v>
      </c>
      <c r="G193" s="6">
        <v>5.5999999999999994E-2</v>
      </c>
      <c r="H193" s="62">
        <f t="shared" si="9"/>
        <v>-5.9794661190965055</v>
      </c>
      <c r="I193" s="63">
        <f t="shared" si="10"/>
        <v>-6.0354661190965055</v>
      </c>
      <c r="J193" s="62">
        <f t="shared" si="11"/>
        <v>-3.1820408985394071</v>
      </c>
      <c r="K193" s="48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6.8" thickBot="1" x14ac:dyDescent="0.5">
      <c r="A194" s="57" t="s">
        <v>16</v>
      </c>
      <c r="B194" t="s">
        <v>209</v>
      </c>
      <c r="C194" t="s">
        <v>257</v>
      </c>
      <c r="D194">
        <v>578.25</v>
      </c>
      <c r="E194">
        <v>2000</v>
      </c>
      <c r="F194" s="61">
        <f t="shared" si="8"/>
        <v>5.8999999999999773</v>
      </c>
      <c r="G194" s="6">
        <v>5.5899999999999998E-2</v>
      </c>
      <c r="H194" s="62">
        <f t="shared" si="9"/>
        <v>1.0308377740892771</v>
      </c>
      <c r="I194" s="63">
        <f t="shared" si="10"/>
        <v>0.97493777408927718</v>
      </c>
      <c r="J194" s="62">
        <f t="shared" si="11"/>
        <v>0.51401031991004842</v>
      </c>
      <c r="K194" s="48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6.8" thickBot="1" x14ac:dyDescent="0.5">
      <c r="A195" s="57" t="s">
        <v>16</v>
      </c>
      <c r="B195" t="s">
        <v>210</v>
      </c>
      <c r="C195" t="s">
        <v>257</v>
      </c>
      <c r="D195">
        <v>572.75</v>
      </c>
      <c r="E195">
        <v>5000</v>
      </c>
      <c r="F195" s="61">
        <f t="shared" si="8"/>
        <v>-5.5</v>
      </c>
      <c r="G195" s="6">
        <v>5.6399999999999999E-2</v>
      </c>
      <c r="H195" s="62">
        <f t="shared" si="9"/>
        <v>-0.95114569822741024</v>
      </c>
      <c r="I195" s="63">
        <f t="shared" si="10"/>
        <v>-1.0075456982274102</v>
      </c>
      <c r="J195" s="62">
        <f t="shared" si="11"/>
        <v>-0.53120199097182585</v>
      </c>
      <c r="K195" s="48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6.8" thickBot="1" x14ac:dyDescent="0.5">
      <c r="A196" s="57" t="s">
        <v>16</v>
      </c>
      <c r="B196" t="s">
        <v>211</v>
      </c>
      <c r="C196" t="s">
        <v>257</v>
      </c>
      <c r="D196">
        <v>572.45000000000005</v>
      </c>
      <c r="E196">
        <v>7000</v>
      </c>
      <c r="F196" s="61">
        <f t="shared" ref="F196:F227" si="12">D196-D195</f>
        <v>-0.29999999999995453</v>
      </c>
      <c r="G196" s="6">
        <v>5.6399999999999999E-2</v>
      </c>
      <c r="H196" s="62">
        <f t="shared" ref="H196:H227" si="13">(D196-D195)*100/D195</f>
        <v>-5.2378873854204193E-2</v>
      </c>
      <c r="I196" s="63">
        <f t="shared" ref="I196:I227" si="14">H196-G196</f>
        <v>-0.10877887385420419</v>
      </c>
      <c r="J196" s="62">
        <f t="shared" ref="J196:J227" si="15">I196/$Q$14</f>
        <v>-5.7350802518124792E-2</v>
      </c>
      <c r="K196" s="48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6.8" thickBot="1" x14ac:dyDescent="0.5">
      <c r="A197" s="57" t="s">
        <v>16</v>
      </c>
      <c r="B197" t="s">
        <v>212</v>
      </c>
      <c r="C197" t="s">
        <v>257</v>
      </c>
      <c r="D197">
        <v>576.15</v>
      </c>
      <c r="E197">
        <v>6000</v>
      </c>
      <c r="F197" s="61">
        <f t="shared" si="12"/>
        <v>3.6999999999999318</v>
      </c>
      <c r="G197" s="6">
        <v>5.6600000000000004E-2</v>
      </c>
      <c r="H197" s="62">
        <f t="shared" si="13"/>
        <v>0.64634465892216464</v>
      </c>
      <c r="I197" s="63">
        <f t="shared" si="14"/>
        <v>0.58974465892216466</v>
      </c>
      <c r="J197" s="62">
        <f t="shared" si="15"/>
        <v>0.31092737285822458</v>
      </c>
      <c r="K197" s="48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6.8" thickBot="1" x14ac:dyDescent="0.5">
      <c r="A198" s="57" t="s">
        <v>16</v>
      </c>
      <c r="B198" t="s">
        <v>213</v>
      </c>
      <c r="C198" t="s">
        <v>257</v>
      </c>
      <c r="D198">
        <v>576.35</v>
      </c>
      <c r="E198">
        <v>6000</v>
      </c>
      <c r="F198" s="61">
        <f t="shared" si="12"/>
        <v>0.20000000000004547</v>
      </c>
      <c r="G198" s="6">
        <v>5.6600000000000004E-2</v>
      </c>
      <c r="H198" s="62">
        <f t="shared" si="13"/>
        <v>3.4713182330998085E-2</v>
      </c>
      <c r="I198" s="63">
        <f t="shared" si="14"/>
        <v>-2.1886817669001919E-2</v>
      </c>
      <c r="J198" s="62">
        <f t="shared" si="15"/>
        <v>-1.1539249427857726E-2</v>
      </c>
      <c r="K198" s="48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6.8" thickBot="1" x14ac:dyDescent="0.5">
      <c r="A199" s="57" t="s">
        <v>16</v>
      </c>
      <c r="B199" t="s">
        <v>214</v>
      </c>
      <c r="C199" t="s">
        <v>257</v>
      </c>
      <c r="D199">
        <v>570</v>
      </c>
      <c r="E199">
        <v>7000</v>
      </c>
      <c r="F199" s="61">
        <f t="shared" si="12"/>
        <v>-6.3500000000000227</v>
      </c>
      <c r="G199" s="6">
        <v>5.7000000000000002E-2</v>
      </c>
      <c r="H199" s="62">
        <f t="shared" si="13"/>
        <v>-1.1017610826754616</v>
      </c>
      <c r="I199" s="63">
        <f t="shared" si="14"/>
        <v>-1.1587610826754615</v>
      </c>
      <c r="J199" s="62">
        <f t="shared" si="15"/>
        <v>-0.61092632846410388</v>
      </c>
      <c r="K199" s="48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6.8" thickBot="1" x14ac:dyDescent="0.5">
      <c r="A200" s="57" t="s">
        <v>16</v>
      </c>
      <c r="B200" t="s">
        <v>215</v>
      </c>
      <c r="C200" t="s">
        <v>257</v>
      </c>
      <c r="D200">
        <v>576.5</v>
      </c>
      <c r="E200">
        <v>7000</v>
      </c>
      <c r="F200" s="61">
        <f t="shared" si="12"/>
        <v>6.5</v>
      </c>
      <c r="G200" s="6">
        <v>5.7599999999999998E-2</v>
      </c>
      <c r="H200" s="62">
        <f t="shared" si="13"/>
        <v>1.1403508771929824</v>
      </c>
      <c r="I200" s="63">
        <f t="shared" si="14"/>
        <v>1.0827508771929824</v>
      </c>
      <c r="J200" s="62">
        <f t="shared" si="15"/>
        <v>0.57085194518054061</v>
      </c>
      <c r="K200" s="48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6.8" thickBot="1" x14ac:dyDescent="0.5">
      <c r="A201" s="57" t="s">
        <v>16</v>
      </c>
      <c r="B201" t="s">
        <v>216</v>
      </c>
      <c r="C201" t="s">
        <v>257</v>
      </c>
      <c r="D201">
        <v>572.4</v>
      </c>
      <c r="E201">
        <v>9000</v>
      </c>
      <c r="F201" s="61">
        <f t="shared" si="12"/>
        <v>-4.1000000000000227</v>
      </c>
      <c r="G201" s="6">
        <v>5.7699999999999994E-2</v>
      </c>
      <c r="H201" s="62">
        <f t="shared" si="13"/>
        <v>-0.71118820468343846</v>
      </c>
      <c r="I201" s="63">
        <f t="shared" si="14"/>
        <v>-0.76888820468343844</v>
      </c>
      <c r="J201" s="62">
        <f t="shared" si="15"/>
        <v>-0.40537609944755931</v>
      </c>
      <c r="K201" s="48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6.8" thickBot="1" x14ac:dyDescent="0.5">
      <c r="A202" s="57" t="s">
        <v>16</v>
      </c>
      <c r="B202" t="s">
        <v>217</v>
      </c>
      <c r="C202" t="s">
        <v>257</v>
      </c>
      <c r="D202">
        <v>572.95000000000005</v>
      </c>
      <c r="E202">
        <v>10000</v>
      </c>
      <c r="F202" s="61">
        <f t="shared" si="12"/>
        <v>0.55000000000006821</v>
      </c>
      <c r="G202" s="6">
        <v>5.7800000000000004E-2</v>
      </c>
      <c r="H202" s="62">
        <f t="shared" si="13"/>
        <v>9.6086652690438201E-2</v>
      </c>
      <c r="I202" s="63">
        <f t="shared" si="14"/>
        <v>3.8286652690438197E-2</v>
      </c>
      <c r="J202" s="62">
        <f t="shared" si="15"/>
        <v>2.0185631453331028E-2</v>
      </c>
      <c r="K202" s="48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6.8" thickBot="1" x14ac:dyDescent="0.5">
      <c r="A203" s="57" t="s">
        <v>16</v>
      </c>
      <c r="B203" t="s">
        <v>218</v>
      </c>
      <c r="C203" t="s">
        <v>257</v>
      </c>
      <c r="D203">
        <v>576</v>
      </c>
      <c r="E203">
        <v>9000</v>
      </c>
      <c r="F203" s="61">
        <f t="shared" si="12"/>
        <v>3.0499999999999545</v>
      </c>
      <c r="G203" s="6">
        <v>5.79E-2</v>
      </c>
      <c r="H203" s="62">
        <f t="shared" si="13"/>
        <v>0.53233266428134296</v>
      </c>
      <c r="I203" s="63">
        <f t="shared" si="14"/>
        <v>0.47443266428134295</v>
      </c>
      <c r="J203" s="62">
        <f t="shared" si="15"/>
        <v>0.25013215409653272</v>
      </c>
      <c r="K203" s="48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6.8" thickBot="1" x14ac:dyDescent="0.5">
      <c r="A204" s="57" t="s">
        <v>16</v>
      </c>
      <c r="B204" t="s">
        <v>219</v>
      </c>
      <c r="C204" t="s">
        <v>257</v>
      </c>
      <c r="D204">
        <v>570.20000000000005</v>
      </c>
      <c r="E204">
        <v>10000</v>
      </c>
      <c r="F204" s="61">
        <f t="shared" si="12"/>
        <v>-5.7999999999999545</v>
      </c>
      <c r="G204" s="6">
        <v>5.8499999999999996E-2</v>
      </c>
      <c r="H204" s="62">
        <f t="shared" si="13"/>
        <v>-1.0069444444444366</v>
      </c>
      <c r="I204" s="63">
        <f t="shared" si="14"/>
        <v>-1.0654444444444366</v>
      </c>
      <c r="J204" s="62">
        <f t="shared" si="15"/>
        <v>-0.56172758332894301</v>
      </c>
      <c r="K204" s="48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6.8" thickBot="1" x14ac:dyDescent="0.5">
      <c r="A205" s="57" t="s">
        <v>16</v>
      </c>
      <c r="B205" t="s">
        <v>220</v>
      </c>
      <c r="C205" t="s">
        <v>257</v>
      </c>
      <c r="D205">
        <v>561.70000000000005</v>
      </c>
      <c r="E205">
        <v>10000</v>
      </c>
      <c r="F205" s="61">
        <f t="shared" si="12"/>
        <v>-8.5</v>
      </c>
      <c r="G205" s="6">
        <v>5.9000000000000004E-2</v>
      </c>
      <c r="H205" s="62">
        <f t="shared" si="13"/>
        <v>-1.4907050157839354</v>
      </c>
      <c r="I205" s="63">
        <f t="shared" si="14"/>
        <v>-1.5497050157839354</v>
      </c>
      <c r="J205" s="62">
        <f t="shared" si="15"/>
        <v>-0.81704124314334348</v>
      </c>
      <c r="K205" s="48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6.8" thickBot="1" x14ac:dyDescent="0.5">
      <c r="A206" s="57" t="s">
        <v>16</v>
      </c>
      <c r="B206" t="s">
        <v>221</v>
      </c>
      <c r="C206" t="s">
        <v>257</v>
      </c>
      <c r="D206">
        <v>560.54999999999995</v>
      </c>
      <c r="E206">
        <v>12000</v>
      </c>
      <c r="F206" s="61">
        <f t="shared" si="12"/>
        <v>-1.1500000000000909</v>
      </c>
      <c r="G206" s="6">
        <v>5.9400000000000001E-2</v>
      </c>
      <c r="H206" s="62">
        <f t="shared" si="13"/>
        <v>-0.20473562399859194</v>
      </c>
      <c r="I206" s="63">
        <f t="shared" si="14"/>
        <v>-0.26413562399859192</v>
      </c>
      <c r="J206" s="62">
        <f t="shared" si="15"/>
        <v>-0.13925856623822216</v>
      </c>
      <c r="K206" s="48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6.8" thickBot="1" x14ac:dyDescent="0.5">
      <c r="A207" s="57" t="s">
        <v>16</v>
      </c>
      <c r="B207" t="s">
        <v>222</v>
      </c>
      <c r="C207" t="s">
        <v>257</v>
      </c>
      <c r="D207">
        <v>556.4</v>
      </c>
      <c r="E207">
        <v>14000</v>
      </c>
      <c r="F207" s="61">
        <f t="shared" si="12"/>
        <v>-4.1499999999999773</v>
      </c>
      <c r="G207" s="6">
        <v>5.9699999999999996E-2</v>
      </c>
      <c r="H207" s="62">
        <f t="shared" si="13"/>
        <v>-0.74034430470073631</v>
      </c>
      <c r="I207" s="63">
        <f t="shared" si="14"/>
        <v>-0.80004430470073629</v>
      </c>
      <c r="J207" s="62">
        <f t="shared" si="15"/>
        <v>-0.42180233439573384</v>
      </c>
      <c r="K207" s="48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6.8" thickBot="1" x14ac:dyDescent="0.5">
      <c r="A208" s="57" t="s">
        <v>16</v>
      </c>
      <c r="B208" t="s">
        <v>223</v>
      </c>
      <c r="C208" t="s">
        <v>257</v>
      </c>
      <c r="D208">
        <v>549.04999999999995</v>
      </c>
      <c r="E208">
        <v>20000</v>
      </c>
      <c r="F208" s="61">
        <f t="shared" si="12"/>
        <v>-7.3500000000000227</v>
      </c>
      <c r="G208" s="6">
        <v>6.0999999999999999E-2</v>
      </c>
      <c r="H208" s="62">
        <f t="shared" si="13"/>
        <v>-1.3209920920201335</v>
      </c>
      <c r="I208" s="63">
        <f t="shared" si="14"/>
        <v>-1.3819920920201334</v>
      </c>
      <c r="J208" s="62">
        <f t="shared" si="15"/>
        <v>-0.72861901160409526</v>
      </c>
      <c r="K208" s="48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6.8" thickBot="1" x14ac:dyDescent="0.5">
      <c r="A209" s="57" t="s">
        <v>16</v>
      </c>
      <c r="B209" t="s">
        <v>224</v>
      </c>
      <c r="C209" t="s">
        <v>257</v>
      </c>
      <c r="D209">
        <v>561.65</v>
      </c>
      <c r="E209">
        <v>28000</v>
      </c>
      <c r="F209" s="61">
        <f t="shared" si="12"/>
        <v>12.600000000000023</v>
      </c>
      <c r="G209" s="6">
        <v>6.0899999999999996E-2</v>
      </c>
      <c r="H209" s="62">
        <f t="shared" si="13"/>
        <v>2.2948729623895865</v>
      </c>
      <c r="I209" s="63">
        <f t="shared" si="14"/>
        <v>2.2339729623895863</v>
      </c>
      <c r="J209" s="62">
        <f t="shared" si="15"/>
        <v>1.1778035353496508</v>
      </c>
      <c r="K209" s="48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6.8" thickBot="1" x14ac:dyDescent="0.5">
      <c r="A210" s="57" t="s">
        <v>16</v>
      </c>
      <c r="B210" t="s">
        <v>225</v>
      </c>
      <c r="C210" t="s">
        <v>276</v>
      </c>
      <c r="D210">
        <v>565.9</v>
      </c>
      <c r="E210">
        <v>0</v>
      </c>
      <c r="F210" s="61">
        <f t="shared" si="12"/>
        <v>4.25</v>
      </c>
      <c r="G210" s="6">
        <v>5.9800000000000006E-2</v>
      </c>
      <c r="H210" s="62">
        <f t="shared" si="13"/>
        <v>0.75669901184011401</v>
      </c>
      <c r="I210" s="63">
        <f t="shared" si="14"/>
        <v>0.69689901184011405</v>
      </c>
      <c r="J210" s="62">
        <f t="shared" si="15"/>
        <v>0.36742168940530889</v>
      </c>
      <c r="K210" s="48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6.8" thickBot="1" x14ac:dyDescent="0.5">
      <c r="A211" s="57" t="s">
        <v>16</v>
      </c>
      <c r="B211" t="s">
        <v>226</v>
      </c>
      <c r="C211" t="s">
        <v>276</v>
      </c>
      <c r="D211">
        <v>572.79999999999995</v>
      </c>
      <c r="E211">
        <v>0</v>
      </c>
      <c r="F211" s="61">
        <f t="shared" si="12"/>
        <v>6.8999999999999773</v>
      </c>
      <c r="G211" s="6">
        <v>5.96E-2</v>
      </c>
      <c r="H211" s="62">
        <f t="shared" si="13"/>
        <v>1.2192966955292415</v>
      </c>
      <c r="I211" s="63">
        <f t="shared" si="14"/>
        <v>1.1596966955292414</v>
      </c>
      <c r="J211" s="62">
        <f t="shared" si="15"/>
        <v>0.61141960575324428</v>
      </c>
      <c r="K211" s="48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6.8" thickBot="1" x14ac:dyDescent="0.5">
      <c r="A212" s="57" t="s">
        <v>16</v>
      </c>
      <c r="B212" t="s">
        <v>227</v>
      </c>
      <c r="C212" t="s">
        <v>276</v>
      </c>
      <c r="D212">
        <v>576.85</v>
      </c>
      <c r="E212">
        <v>2000</v>
      </c>
      <c r="F212" s="61">
        <f t="shared" si="12"/>
        <v>4.0500000000000682</v>
      </c>
      <c r="G212" s="6">
        <v>6.0899999999999996E-2</v>
      </c>
      <c r="H212" s="62">
        <f t="shared" si="13"/>
        <v>0.70705307262571027</v>
      </c>
      <c r="I212" s="63">
        <f t="shared" si="14"/>
        <v>0.64615307262571031</v>
      </c>
      <c r="J212" s="62">
        <f t="shared" si="15"/>
        <v>0.34066722656372145</v>
      </c>
      <c r="K212" s="48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6.8" thickBot="1" x14ac:dyDescent="0.5">
      <c r="A213" s="57" t="s">
        <v>16</v>
      </c>
      <c r="B213" t="s">
        <v>228</v>
      </c>
      <c r="C213" t="s">
        <v>276</v>
      </c>
      <c r="D213">
        <v>572.25</v>
      </c>
      <c r="E213">
        <v>2000</v>
      </c>
      <c r="F213" s="61">
        <f t="shared" si="12"/>
        <v>-4.6000000000000227</v>
      </c>
      <c r="G213" s="6">
        <v>6.1200000000000004E-2</v>
      </c>
      <c r="H213" s="62">
        <f t="shared" si="13"/>
        <v>-0.79743434168328375</v>
      </c>
      <c r="I213" s="63">
        <f t="shared" si="14"/>
        <v>-0.85863434168328379</v>
      </c>
      <c r="J213" s="62">
        <f t="shared" si="15"/>
        <v>-0.45269239164176994</v>
      </c>
      <c r="K213" s="48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6.8" thickBot="1" x14ac:dyDescent="0.5">
      <c r="A214" s="57" t="s">
        <v>16</v>
      </c>
      <c r="B214" t="s">
        <v>229</v>
      </c>
      <c r="C214" t="s">
        <v>276</v>
      </c>
      <c r="D214">
        <v>569.29999999999995</v>
      </c>
      <c r="E214">
        <v>2000</v>
      </c>
      <c r="F214" s="61">
        <f t="shared" si="12"/>
        <v>-2.9500000000000455</v>
      </c>
      <c r="G214" s="6">
        <v>6.13E-2</v>
      </c>
      <c r="H214" s="62">
        <f t="shared" si="13"/>
        <v>-0.51550895587593626</v>
      </c>
      <c r="I214" s="63">
        <f t="shared" si="14"/>
        <v>-0.57680895587593628</v>
      </c>
      <c r="J214" s="62">
        <f t="shared" si="15"/>
        <v>-0.30410736337888694</v>
      </c>
      <c r="K214" s="48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6.8" thickBot="1" x14ac:dyDescent="0.5">
      <c r="A215" s="57" t="s">
        <v>16</v>
      </c>
      <c r="B215" t="s">
        <v>230</v>
      </c>
      <c r="C215" t="s">
        <v>276</v>
      </c>
      <c r="D215">
        <v>572.75</v>
      </c>
      <c r="E215">
        <v>2000</v>
      </c>
      <c r="F215" s="61">
        <f t="shared" si="12"/>
        <v>3.4500000000000455</v>
      </c>
      <c r="G215" s="6">
        <v>6.2E-2</v>
      </c>
      <c r="H215" s="62">
        <f t="shared" si="13"/>
        <v>0.60600737748112521</v>
      </c>
      <c r="I215" s="63">
        <f t="shared" si="14"/>
        <v>0.54400737748112515</v>
      </c>
      <c r="J215" s="62">
        <f t="shared" si="15"/>
        <v>0.28681359319953242</v>
      </c>
      <c r="K215" s="48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6.8" thickBot="1" x14ac:dyDescent="0.5">
      <c r="A216" s="57" t="s">
        <v>16</v>
      </c>
      <c r="B216" t="s">
        <v>231</v>
      </c>
      <c r="C216" t="s">
        <v>276</v>
      </c>
      <c r="D216">
        <v>562.9</v>
      </c>
      <c r="E216">
        <v>2000</v>
      </c>
      <c r="F216" s="61">
        <f t="shared" si="12"/>
        <v>-9.8500000000000227</v>
      </c>
      <c r="G216" s="6">
        <v>6.2300000000000001E-2</v>
      </c>
      <c r="H216" s="62">
        <f t="shared" si="13"/>
        <v>-1.719773024879969</v>
      </c>
      <c r="I216" s="63">
        <f t="shared" si="14"/>
        <v>-1.782073024879969</v>
      </c>
      <c r="J216" s="62">
        <f t="shared" si="15"/>
        <v>-0.93955116928082016</v>
      </c>
      <c r="K216" s="48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6.8" thickBot="1" x14ac:dyDescent="0.5">
      <c r="A217" s="57" t="s">
        <v>16</v>
      </c>
      <c r="B217" t="s">
        <v>232</v>
      </c>
      <c r="C217" t="s">
        <v>276</v>
      </c>
      <c r="D217">
        <v>557.29999999999995</v>
      </c>
      <c r="E217">
        <v>3000</v>
      </c>
      <c r="F217" s="61">
        <f t="shared" si="12"/>
        <v>-5.6000000000000227</v>
      </c>
      <c r="G217" s="6">
        <v>6.3E-2</v>
      </c>
      <c r="H217" s="62">
        <f t="shared" si="13"/>
        <v>-0.99484810801208434</v>
      </c>
      <c r="I217" s="63">
        <f t="shared" si="14"/>
        <v>-1.0578481080120843</v>
      </c>
      <c r="J217" s="62">
        <f t="shared" si="15"/>
        <v>-0.55772261457759353</v>
      </c>
      <c r="K217" s="48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6.8" thickBot="1" x14ac:dyDescent="0.5">
      <c r="A218" s="57" t="s">
        <v>16</v>
      </c>
      <c r="B218" t="s">
        <v>233</v>
      </c>
      <c r="C218" t="s">
        <v>276</v>
      </c>
      <c r="D218">
        <v>558.25</v>
      </c>
      <c r="E218">
        <v>3000</v>
      </c>
      <c r="F218" s="61">
        <f t="shared" si="12"/>
        <v>0.95000000000004547</v>
      </c>
      <c r="G218" s="6">
        <v>6.3299999999999995E-2</v>
      </c>
      <c r="H218" s="62">
        <f t="shared" si="13"/>
        <v>0.17046474071416573</v>
      </c>
      <c r="I218" s="63">
        <f t="shared" si="14"/>
        <v>0.10716474071416573</v>
      </c>
      <c r="J218" s="62">
        <f t="shared" si="15"/>
        <v>5.6499793239646878E-2</v>
      </c>
      <c r="K218" s="48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6.8" thickBot="1" x14ac:dyDescent="0.5">
      <c r="A219" s="57" t="s">
        <v>16</v>
      </c>
      <c r="B219" t="s">
        <v>234</v>
      </c>
      <c r="C219" t="s">
        <v>276</v>
      </c>
      <c r="D219">
        <v>540</v>
      </c>
      <c r="E219">
        <v>8000</v>
      </c>
      <c r="F219" s="61">
        <f t="shared" si="12"/>
        <v>-18.25</v>
      </c>
      <c r="G219" s="6">
        <v>6.3E-2</v>
      </c>
      <c r="H219" s="62">
        <f t="shared" si="13"/>
        <v>-3.2691446484549931</v>
      </c>
      <c r="I219" s="63">
        <f t="shared" si="14"/>
        <v>-3.3321446484549933</v>
      </c>
      <c r="J219" s="62">
        <f t="shared" si="15"/>
        <v>-1.7567856967475197</v>
      </c>
      <c r="K219" s="48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6.8" thickBot="1" x14ac:dyDescent="0.5">
      <c r="A220" s="57" t="s">
        <v>16</v>
      </c>
      <c r="B220" t="s">
        <v>235</v>
      </c>
      <c r="C220" t="s">
        <v>276</v>
      </c>
      <c r="D220">
        <v>557.54999999999995</v>
      </c>
      <c r="E220">
        <v>8000</v>
      </c>
      <c r="F220" s="61">
        <f t="shared" si="12"/>
        <v>17.549999999999955</v>
      </c>
      <c r="G220" s="6">
        <v>6.3E-2</v>
      </c>
      <c r="H220" s="62">
        <f t="shared" si="13"/>
        <v>3.2499999999999916</v>
      </c>
      <c r="I220" s="63">
        <f t="shared" si="14"/>
        <v>3.1869999999999914</v>
      </c>
      <c r="J220" s="62">
        <f t="shared" si="15"/>
        <v>1.6802619952679265</v>
      </c>
      <c r="K220" s="48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6.8" thickBot="1" x14ac:dyDescent="0.5">
      <c r="A221" s="57" t="s">
        <v>16</v>
      </c>
      <c r="B221" t="s">
        <v>236</v>
      </c>
      <c r="C221" t="s">
        <v>276</v>
      </c>
      <c r="D221">
        <v>591.70000000000005</v>
      </c>
      <c r="E221">
        <v>9000</v>
      </c>
      <c r="F221" s="61">
        <f t="shared" si="12"/>
        <v>34.150000000000091</v>
      </c>
      <c r="G221" s="6">
        <v>6.3299999999999995E-2</v>
      </c>
      <c r="H221" s="62">
        <f t="shared" si="13"/>
        <v>6.1250112097569893</v>
      </c>
      <c r="I221" s="63">
        <f t="shared" si="14"/>
        <v>6.0617112097569894</v>
      </c>
      <c r="J221" s="62">
        <f t="shared" si="15"/>
        <v>3.1958779328661007</v>
      </c>
      <c r="K221" s="48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6.8" thickBot="1" x14ac:dyDescent="0.5">
      <c r="A222" s="57" t="s">
        <v>16</v>
      </c>
      <c r="B222" t="s">
        <v>237</v>
      </c>
      <c r="C222" t="s">
        <v>276</v>
      </c>
      <c r="D222">
        <v>586.79999999999995</v>
      </c>
      <c r="E222">
        <v>9000</v>
      </c>
      <c r="F222" s="61">
        <f t="shared" si="12"/>
        <v>-4.9000000000000909</v>
      </c>
      <c r="G222" s="6">
        <v>6.3799999999999996E-2</v>
      </c>
      <c r="H222" s="62">
        <f t="shared" si="13"/>
        <v>-0.82812235930371647</v>
      </c>
      <c r="I222" s="63">
        <f t="shared" si="14"/>
        <v>-0.89192235930371644</v>
      </c>
      <c r="J222" s="62">
        <f t="shared" si="15"/>
        <v>-0.47024262411915374</v>
      </c>
      <c r="K222" s="48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6.8" thickBot="1" x14ac:dyDescent="0.5">
      <c r="A223" s="57" t="s">
        <v>16</v>
      </c>
      <c r="B223" t="s">
        <v>238</v>
      </c>
      <c r="C223" t="s">
        <v>276</v>
      </c>
      <c r="D223">
        <v>585.79999999999995</v>
      </c>
      <c r="E223">
        <v>9000</v>
      </c>
      <c r="F223" s="61">
        <f t="shared" si="12"/>
        <v>-1</v>
      </c>
      <c r="G223" s="6">
        <v>6.3799999999999996E-2</v>
      </c>
      <c r="H223" s="62">
        <f t="shared" si="13"/>
        <v>-0.17041581458759375</v>
      </c>
      <c r="I223" s="63">
        <f t="shared" si="14"/>
        <v>-0.23421581458759375</v>
      </c>
      <c r="J223" s="62">
        <f t="shared" si="15"/>
        <v>-0.12348413302235772</v>
      </c>
      <c r="K223" s="48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6.8" thickBot="1" x14ac:dyDescent="0.5">
      <c r="A224" s="57" t="s">
        <v>16</v>
      </c>
      <c r="B224" t="s">
        <v>239</v>
      </c>
      <c r="C224" t="s">
        <v>276</v>
      </c>
      <c r="D224">
        <v>596.20000000000005</v>
      </c>
      <c r="E224">
        <v>32000</v>
      </c>
      <c r="F224" s="61">
        <f t="shared" si="12"/>
        <v>10.400000000000091</v>
      </c>
      <c r="G224" s="6">
        <v>6.3600000000000004E-2</v>
      </c>
      <c r="H224" s="62">
        <f t="shared" si="13"/>
        <v>1.775349948787998</v>
      </c>
      <c r="I224" s="63">
        <f t="shared" si="14"/>
        <v>1.7117499487879979</v>
      </c>
      <c r="J224" s="62">
        <f t="shared" si="15"/>
        <v>0.90247517550997802</v>
      </c>
      <c r="K224" s="48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6.8" thickBot="1" x14ac:dyDescent="0.5">
      <c r="A225" s="57" t="s">
        <v>16</v>
      </c>
      <c r="B225" t="s">
        <v>240</v>
      </c>
      <c r="C225" t="s">
        <v>276</v>
      </c>
      <c r="D225">
        <v>601.25</v>
      </c>
      <c r="E225">
        <v>32000</v>
      </c>
      <c r="F225" s="61">
        <f t="shared" si="12"/>
        <v>5.0499999999999545</v>
      </c>
      <c r="G225" s="6">
        <v>6.3799999999999996E-2</v>
      </c>
      <c r="H225" s="62">
        <f t="shared" si="13"/>
        <v>0.84703119758469547</v>
      </c>
      <c r="I225" s="63">
        <f t="shared" si="14"/>
        <v>0.7832311975846955</v>
      </c>
      <c r="J225" s="62">
        <f t="shared" si="15"/>
        <v>0.41293806551921919</v>
      </c>
      <c r="K225" s="48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6.8" thickBot="1" x14ac:dyDescent="0.5">
      <c r="A226" s="57" t="s">
        <v>16</v>
      </c>
      <c r="B226" t="s">
        <v>241</v>
      </c>
      <c r="C226" t="s">
        <v>284</v>
      </c>
      <c r="D226">
        <v>623</v>
      </c>
      <c r="E226">
        <v>0</v>
      </c>
      <c r="F226" s="61">
        <f t="shared" si="12"/>
        <v>21.75</v>
      </c>
      <c r="G226" s="6">
        <v>6.4500000000000002E-2</v>
      </c>
      <c r="H226" s="62">
        <f t="shared" si="13"/>
        <v>3.6174636174636174</v>
      </c>
      <c r="I226" s="63">
        <f t="shared" si="14"/>
        <v>3.5529636174636172</v>
      </c>
      <c r="J226" s="62">
        <f t="shared" si="15"/>
        <v>1.8732066950090316</v>
      </c>
      <c r="K226" s="5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6.8" thickBot="1" x14ac:dyDescent="0.5">
      <c r="A227" s="57" t="s">
        <v>16</v>
      </c>
      <c r="B227" t="s">
        <v>242</v>
      </c>
      <c r="C227" t="s">
        <v>284</v>
      </c>
      <c r="D227">
        <v>641.1</v>
      </c>
      <c r="E227">
        <v>0</v>
      </c>
      <c r="F227" s="61">
        <f t="shared" si="12"/>
        <v>18.100000000000023</v>
      </c>
      <c r="G227" s="6">
        <v>6.4399999999999999E-2</v>
      </c>
      <c r="H227" s="65">
        <f t="shared" si="13"/>
        <v>2.9052969502407739</v>
      </c>
      <c r="I227" s="66">
        <f t="shared" si="14"/>
        <v>2.8408969502407739</v>
      </c>
      <c r="J227" s="65">
        <f t="shared" si="15"/>
        <v>1.4977882579109327</v>
      </c>
      <c r="K227" s="49"/>
      <c r="L227" s="48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6.8" thickBot="1" x14ac:dyDescent="0.5">
      <c r="A228" s="49"/>
      <c r="F228" s="67"/>
      <c r="H228" s="68"/>
      <c r="I228" s="69"/>
      <c r="J228" s="68"/>
      <c r="K228" s="49"/>
      <c r="L228" s="48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6.8" thickBot="1" x14ac:dyDescent="0.5">
      <c r="A229" s="49"/>
      <c r="F229" s="67"/>
      <c r="H229" s="68"/>
      <c r="I229" s="69"/>
      <c r="J229" s="68"/>
      <c r="K229" s="49"/>
      <c r="L229" s="48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6.8" thickBot="1" x14ac:dyDescent="0.5">
      <c r="A230" s="49"/>
      <c r="F230" s="67"/>
      <c r="H230" s="68"/>
      <c r="I230" s="69"/>
      <c r="J230" s="68"/>
      <c r="K230" s="49"/>
      <c r="L230" s="48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6.8" thickBot="1" x14ac:dyDescent="0.5">
      <c r="A231" s="49"/>
      <c r="F231" s="67"/>
      <c r="H231" s="68"/>
      <c r="I231" s="69"/>
      <c r="J231" s="68"/>
      <c r="K231" s="49"/>
      <c r="L231" s="48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6.8" thickBot="1" x14ac:dyDescent="0.5">
      <c r="A232" s="49"/>
      <c r="F232" s="67"/>
      <c r="H232" s="68"/>
      <c r="I232" s="69"/>
      <c r="J232" s="68"/>
      <c r="K232" s="49"/>
      <c r="L232" s="48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6.8" thickBot="1" x14ac:dyDescent="0.5">
      <c r="A233" s="49"/>
      <c r="F233" s="67"/>
      <c r="H233" s="68"/>
      <c r="I233" s="69"/>
      <c r="J233" s="68"/>
      <c r="K233" s="49"/>
      <c r="L233" s="48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6.8" thickBot="1" x14ac:dyDescent="0.5">
      <c r="A234" s="49"/>
      <c r="F234" s="67"/>
      <c r="H234" s="68"/>
      <c r="I234" s="69"/>
      <c r="J234" s="68"/>
      <c r="K234" s="49"/>
      <c r="L234" s="48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6.8" thickBot="1" x14ac:dyDescent="0.5">
      <c r="A235" s="49"/>
      <c r="F235" s="67"/>
      <c r="H235" s="68"/>
      <c r="I235" s="69"/>
      <c r="J235" s="68"/>
      <c r="K235" s="49"/>
      <c r="L235" s="48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6.8" thickBot="1" x14ac:dyDescent="0.5">
      <c r="A236" s="49"/>
      <c r="F236" s="67"/>
      <c r="H236" s="68"/>
      <c r="I236" s="69"/>
      <c r="J236" s="68"/>
      <c r="K236" s="49"/>
      <c r="L236" s="48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6.8" thickBot="1" x14ac:dyDescent="0.5">
      <c r="A237" s="49"/>
      <c r="F237" s="67"/>
      <c r="H237" s="68"/>
      <c r="I237" s="69"/>
      <c r="J237" s="68"/>
      <c r="K237" s="49"/>
      <c r="L237" s="48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6.8" thickBot="1" x14ac:dyDescent="0.5">
      <c r="A238" s="49"/>
      <c r="F238" s="67"/>
      <c r="H238" s="68"/>
      <c r="I238" s="69"/>
      <c r="J238" s="68"/>
      <c r="K238" s="49"/>
      <c r="L238" s="48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6.8" thickBot="1" x14ac:dyDescent="0.5">
      <c r="A239" s="49"/>
      <c r="F239" s="67"/>
      <c r="H239" s="68"/>
      <c r="I239" s="69"/>
      <c r="J239" s="68"/>
      <c r="K239" s="49"/>
      <c r="L239" s="48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6.8" thickBot="1" x14ac:dyDescent="0.5">
      <c r="A240" s="49"/>
      <c r="F240" s="67"/>
      <c r="H240" s="68"/>
      <c r="I240" s="69"/>
      <c r="J240" s="68"/>
      <c r="K240" s="49"/>
      <c r="L240" s="48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6.8" thickBot="1" x14ac:dyDescent="0.5">
      <c r="A241" s="49"/>
      <c r="F241" s="67"/>
      <c r="H241" s="68"/>
      <c r="I241" s="69"/>
      <c r="J241" s="68"/>
      <c r="K241" s="49"/>
      <c r="L241" s="48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6.8" thickBot="1" x14ac:dyDescent="0.5">
      <c r="A242" s="49"/>
      <c r="F242" s="67"/>
      <c r="H242" s="68"/>
      <c r="I242" s="69"/>
      <c r="J242" s="68"/>
      <c r="K242" s="49"/>
      <c r="L242" s="48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6.8" thickBot="1" x14ac:dyDescent="0.5">
      <c r="A243" s="49"/>
      <c r="F243" s="67"/>
      <c r="H243" s="68"/>
      <c r="I243" s="69"/>
      <c r="J243" s="68"/>
      <c r="K243" s="49"/>
      <c r="L243" s="48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5" thickBot="1" x14ac:dyDescent="0.35">
      <c r="A244" s="49"/>
      <c r="F244" s="49"/>
      <c r="H244" s="49"/>
      <c r="I244" s="49"/>
      <c r="J244" s="49"/>
      <c r="K244" s="49"/>
      <c r="L244" s="48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5" thickBot="1" x14ac:dyDescent="0.35">
      <c r="A245" s="49"/>
      <c r="F245" s="49"/>
      <c r="H245" s="49"/>
      <c r="I245" s="49"/>
      <c r="J245" s="49"/>
      <c r="K245" s="49"/>
      <c r="L245" s="48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5" thickBot="1" x14ac:dyDescent="0.35">
      <c r="A246" s="49"/>
      <c r="F246" s="49"/>
      <c r="H246" s="49"/>
      <c r="I246" s="49"/>
      <c r="J246" s="49"/>
      <c r="K246" s="49"/>
      <c r="L246" s="48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5" thickBot="1" x14ac:dyDescent="0.35">
      <c r="A247" s="49"/>
      <c r="F247" s="49"/>
      <c r="H247" s="49"/>
      <c r="I247" s="49"/>
      <c r="J247" s="49"/>
      <c r="K247" s="49"/>
      <c r="L247" s="48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5" thickBot="1" x14ac:dyDescent="0.35">
      <c r="A248" s="49"/>
      <c r="F248" s="49"/>
      <c r="H248" s="49"/>
      <c r="I248" s="49"/>
      <c r="J248" s="49"/>
      <c r="K248" s="49"/>
      <c r="L248" s="48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5" thickBot="1" x14ac:dyDescent="0.35">
      <c r="A249" s="49"/>
      <c r="F249" s="49"/>
      <c r="H249" s="49"/>
      <c r="I249" s="49"/>
      <c r="J249" s="49"/>
      <c r="K249" s="49"/>
      <c r="L249" s="48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5" thickBot="1" x14ac:dyDescent="0.35">
      <c r="A250" s="49"/>
      <c r="F250" s="49"/>
      <c r="H250" s="49"/>
      <c r="I250" s="49"/>
      <c r="J250" s="49"/>
      <c r="K250" s="49"/>
      <c r="L250" s="48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5" thickBot="1" x14ac:dyDescent="0.35">
      <c r="A251" s="49"/>
      <c r="F251" s="49"/>
      <c r="H251" s="49"/>
      <c r="I251" s="49"/>
      <c r="J251" s="49"/>
      <c r="K251" s="49"/>
      <c r="L251" s="48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5" thickBot="1" x14ac:dyDescent="0.35">
      <c r="A252" s="49"/>
      <c r="F252" s="49"/>
      <c r="H252" s="49"/>
      <c r="I252" s="49"/>
      <c r="J252" s="49"/>
      <c r="K252" s="49"/>
      <c r="L252" s="48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5" thickBot="1" x14ac:dyDescent="0.35">
      <c r="A253" s="49"/>
      <c r="F253" s="49"/>
      <c r="H253" s="49"/>
      <c r="I253" s="49"/>
      <c r="J253" s="49"/>
      <c r="K253" s="49"/>
      <c r="L253" s="48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5" thickBot="1" x14ac:dyDescent="0.35">
      <c r="A254" s="49"/>
      <c r="F254" s="49"/>
      <c r="H254" s="49"/>
      <c r="I254" s="49"/>
      <c r="J254" s="49"/>
      <c r="K254" s="49"/>
      <c r="L254" s="48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5" thickBot="1" x14ac:dyDescent="0.35">
      <c r="A255" s="49"/>
      <c r="F255" s="49"/>
      <c r="H255" s="49"/>
      <c r="I255" s="49"/>
      <c r="J255" s="49"/>
      <c r="K255" s="49"/>
      <c r="L255" s="48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5" thickBot="1" x14ac:dyDescent="0.35">
      <c r="A256" s="49"/>
      <c r="F256" s="49"/>
      <c r="H256" s="49"/>
      <c r="I256" s="49"/>
      <c r="J256" s="49"/>
      <c r="K256" s="49"/>
      <c r="L256" s="48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5" thickBot="1" x14ac:dyDescent="0.35">
      <c r="A257" s="49"/>
      <c r="F257" s="49"/>
      <c r="H257" s="49"/>
      <c r="I257" s="49"/>
      <c r="J257" s="49"/>
      <c r="K257" s="49"/>
      <c r="L257" s="48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5" thickBot="1" x14ac:dyDescent="0.35">
      <c r="A258" s="49"/>
      <c r="F258" s="49"/>
      <c r="H258" s="49"/>
      <c r="I258" s="49"/>
      <c r="J258" s="49"/>
      <c r="K258" s="49"/>
      <c r="L258" s="48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5" thickBot="1" x14ac:dyDescent="0.35">
      <c r="A259" s="49"/>
      <c r="F259" s="49"/>
      <c r="H259" s="49"/>
      <c r="I259" s="49"/>
      <c r="J259" s="49"/>
      <c r="K259" s="49"/>
      <c r="L259" s="48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5" thickBot="1" x14ac:dyDescent="0.35">
      <c r="A260" s="49"/>
      <c r="F260" s="49"/>
      <c r="H260" s="49"/>
      <c r="I260" s="49"/>
      <c r="J260" s="49"/>
      <c r="K260" s="49"/>
      <c r="L260" s="48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5" thickBot="1" x14ac:dyDescent="0.35">
      <c r="A261" s="49"/>
      <c r="F261" s="49"/>
      <c r="H261" s="49"/>
      <c r="I261" s="49"/>
      <c r="J261" s="49"/>
      <c r="K261" s="49"/>
      <c r="L261" s="48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5" thickBot="1" x14ac:dyDescent="0.35">
      <c r="A262" s="49"/>
      <c r="F262" s="49"/>
      <c r="H262" s="49"/>
      <c r="I262" s="49"/>
      <c r="J262" s="49"/>
      <c r="K262" s="49"/>
      <c r="L262" s="48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5" thickBot="1" x14ac:dyDescent="0.35">
      <c r="A263" s="49"/>
      <c r="F263" s="49"/>
      <c r="H263" s="49"/>
      <c r="I263" s="49"/>
      <c r="J263" s="49"/>
      <c r="K263" s="49"/>
      <c r="L263" s="48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5" thickBot="1" x14ac:dyDescent="0.35">
      <c r="A264" s="49"/>
      <c r="F264" s="49"/>
      <c r="H264" s="49"/>
      <c r="I264" s="49"/>
      <c r="J264" s="49"/>
      <c r="K264" s="49"/>
      <c r="L264" s="48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5" thickBot="1" x14ac:dyDescent="0.35">
      <c r="A265" s="49"/>
      <c r="F265" s="49"/>
      <c r="H265" s="49"/>
      <c r="I265" s="49"/>
      <c r="J265" s="49"/>
      <c r="K265" s="49"/>
      <c r="L265" s="48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5" thickBot="1" x14ac:dyDescent="0.35">
      <c r="A266" s="49"/>
      <c r="F266" s="49"/>
      <c r="H266" s="49"/>
      <c r="I266" s="49"/>
      <c r="J266" s="49"/>
      <c r="K266" s="49"/>
      <c r="L266" s="48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5" thickBot="1" x14ac:dyDescent="0.35">
      <c r="A267" s="49"/>
      <c r="F267" s="49"/>
      <c r="H267" s="49"/>
      <c r="I267" s="49"/>
      <c r="J267" s="49"/>
      <c r="K267" s="49"/>
      <c r="L267" s="48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5" thickBot="1" x14ac:dyDescent="0.35">
      <c r="A268" s="49"/>
      <c r="F268" s="49"/>
      <c r="H268" s="49"/>
      <c r="I268" s="49"/>
      <c r="J268" s="49"/>
      <c r="K268" s="49"/>
      <c r="L268" s="48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5" thickBot="1" x14ac:dyDescent="0.35">
      <c r="A269" s="49"/>
      <c r="F269" s="49"/>
      <c r="H269" s="49"/>
      <c r="I269" s="49"/>
      <c r="J269" s="49"/>
      <c r="K269" s="49"/>
      <c r="L269" s="48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5" thickBot="1" x14ac:dyDescent="0.35">
      <c r="A270" s="49"/>
      <c r="F270" s="49"/>
      <c r="H270" s="49"/>
      <c r="I270" s="49"/>
      <c r="J270" s="49"/>
      <c r="K270" s="49"/>
      <c r="L270" s="48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5" thickBot="1" x14ac:dyDescent="0.35">
      <c r="A271" s="49"/>
      <c r="F271" s="49"/>
      <c r="H271" s="49"/>
      <c r="I271" s="49"/>
      <c r="J271" s="49"/>
      <c r="K271" s="49"/>
      <c r="L271" s="48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5" thickBot="1" x14ac:dyDescent="0.35">
      <c r="A272" s="49"/>
      <c r="F272" s="49"/>
      <c r="H272" s="49"/>
      <c r="I272" s="49"/>
      <c r="J272" s="49"/>
      <c r="K272" s="49"/>
      <c r="L272" s="48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5" thickBot="1" x14ac:dyDescent="0.35">
      <c r="A273" s="49"/>
      <c r="F273" s="49"/>
      <c r="H273" s="49"/>
      <c r="I273" s="49"/>
      <c r="J273" s="49"/>
      <c r="K273" s="49"/>
      <c r="L273" s="48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5" thickBot="1" x14ac:dyDescent="0.35">
      <c r="A274" s="49"/>
      <c r="F274" s="49"/>
      <c r="H274" s="49"/>
      <c r="I274" s="49"/>
      <c r="J274" s="49"/>
      <c r="K274" s="49"/>
      <c r="L274" s="48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5" thickBot="1" x14ac:dyDescent="0.35">
      <c r="A275" s="49"/>
      <c r="F275" s="49"/>
      <c r="H275" s="49"/>
      <c r="I275" s="49"/>
      <c r="J275" s="49"/>
      <c r="K275" s="49"/>
      <c r="L275" s="48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5" thickBot="1" x14ac:dyDescent="0.35">
      <c r="A276" s="49"/>
      <c r="F276" s="49"/>
      <c r="H276" s="49"/>
      <c r="I276" s="49"/>
      <c r="J276" s="49"/>
      <c r="K276" s="49"/>
      <c r="L276" s="48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5" thickBot="1" x14ac:dyDescent="0.35">
      <c r="A277" s="49"/>
      <c r="F277" s="49"/>
      <c r="H277" s="49"/>
      <c r="I277" s="49"/>
      <c r="J277" s="49"/>
      <c r="K277" s="49"/>
      <c r="L277" s="48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5" thickBot="1" x14ac:dyDescent="0.35">
      <c r="A278" s="49"/>
      <c r="F278" s="49"/>
      <c r="H278" s="49"/>
      <c r="I278" s="49"/>
      <c r="J278" s="49"/>
      <c r="K278" s="49"/>
      <c r="L278" s="48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5" thickBot="1" x14ac:dyDescent="0.35">
      <c r="A279" s="49"/>
      <c r="F279" s="49"/>
      <c r="H279" s="49"/>
      <c r="I279" s="49"/>
      <c r="J279" s="49"/>
      <c r="K279" s="49"/>
      <c r="L279" s="48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5" thickBot="1" x14ac:dyDescent="0.35">
      <c r="A280" s="49"/>
      <c r="F280" s="49"/>
      <c r="H280" s="49"/>
      <c r="I280" s="49"/>
      <c r="J280" s="49"/>
      <c r="K280" s="49"/>
      <c r="L280" s="48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5" thickBot="1" x14ac:dyDescent="0.35">
      <c r="A281" s="49"/>
      <c r="F281" s="49"/>
      <c r="H281" s="49"/>
      <c r="I281" s="49"/>
      <c r="J281" s="49"/>
      <c r="K281" s="49"/>
      <c r="L281" s="48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5" thickBot="1" x14ac:dyDescent="0.35">
      <c r="A282" s="49"/>
      <c r="F282" s="49"/>
      <c r="H282" s="49"/>
      <c r="I282" s="49"/>
      <c r="J282" s="49"/>
      <c r="K282" s="49"/>
      <c r="L282" s="48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5" thickBot="1" x14ac:dyDescent="0.35">
      <c r="A283" s="49"/>
      <c r="F283" s="49"/>
      <c r="H283" s="49"/>
      <c r="I283" s="49"/>
      <c r="J283" s="49"/>
      <c r="K283" s="49"/>
      <c r="L283" s="48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5" thickBot="1" x14ac:dyDescent="0.35">
      <c r="A284" s="49"/>
      <c r="F284" s="49"/>
      <c r="H284" s="49"/>
      <c r="I284" s="49"/>
      <c r="J284" s="49"/>
      <c r="K284" s="49"/>
      <c r="L284" s="48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5" thickBot="1" x14ac:dyDescent="0.35">
      <c r="A285" s="49"/>
      <c r="F285" s="49"/>
      <c r="H285" s="49"/>
      <c r="I285" s="49"/>
      <c r="J285" s="49"/>
      <c r="K285" s="49"/>
      <c r="L285" s="48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5" thickBot="1" x14ac:dyDescent="0.35">
      <c r="A286" s="49"/>
      <c r="F286" s="49"/>
      <c r="H286" s="49"/>
      <c r="I286" s="49"/>
      <c r="J286" s="49"/>
      <c r="K286" s="49"/>
      <c r="L286" s="48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5" thickBot="1" x14ac:dyDescent="0.35">
      <c r="A287" s="49"/>
      <c r="F287" s="49"/>
      <c r="H287" s="49"/>
      <c r="I287" s="49"/>
      <c r="J287" s="49"/>
      <c r="K287" s="49"/>
      <c r="L287" s="48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5" thickBot="1" x14ac:dyDescent="0.35">
      <c r="A288" s="49"/>
      <c r="F288" s="49"/>
      <c r="H288" s="49"/>
      <c r="I288" s="49"/>
      <c r="J288" s="49"/>
      <c r="K288" s="49"/>
      <c r="L288" s="48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5" thickBot="1" x14ac:dyDescent="0.35">
      <c r="A289" s="49"/>
      <c r="F289" s="49"/>
      <c r="H289" s="49"/>
      <c r="I289" s="49"/>
      <c r="J289" s="49"/>
      <c r="K289" s="49"/>
      <c r="L289" s="48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5" thickBot="1" x14ac:dyDescent="0.35">
      <c r="A290" s="49"/>
      <c r="F290" s="49"/>
      <c r="H290" s="49"/>
      <c r="I290" s="49"/>
      <c r="J290" s="49"/>
      <c r="K290" s="49"/>
      <c r="L290" s="48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5" thickBot="1" x14ac:dyDescent="0.35">
      <c r="A291" s="49"/>
      <c r="F291" s="49"/>
      <c r="H291" s="49"/>
      <c r="I291" s="49"/>
      <c r="J291" s="49"/>
      <c r="K291" s="49"/>
      <c r="L291" s="48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5" thickBot="1" x14ac:dyDescent="0.35">
      <c r="A292" s="49"/>
      <c r="F292" s="49"/>
      <c r="H292" s="49"/>
      <c r="I292" s="49"/>
      <c r="J292" s="49"/>
      <c r="K292" s="49"/>
      <c r="L292" s="48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5" thickBot="1" x14ac:dyDescent="0.35">
      <c r="A293" s="49"/>
      <c r="F293" s="49"/>
      <c r="H293" s="49"/>
      <c r="I293" s="49"/>
      <c r="J293" s="49"/>
      <c r="K293" s="49"/>
      <c r="L293" s="48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5" thickBot="1" x14ac:dyDescent="0.35">
      <c r="A294" s="49"/>
      <c r="F294" s="49"/>
      <c r="H294" s="49"/>
      <c r="I294" s="49"/>
      <c r="J294" s="49"/>
      <c r="K294" s="49"/>
      <c r="L294" s="48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5" thickBot="1" x14ac:dyDescent="0.35">
      <c r="A295" s="49"/>
      <c r="F295" s="49"/>
      <c r="H295" s="49"/>
      <c r="I295" s="49"/>
      <c r="J295" s="49"/>
      <c r="K295" s="49"/>
      <c r="L295" s="48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5" thickBot="1" x14ac:dyDescent="0.35">
      <c r="A296" s="49"/>
      <c r="F296" s="49"/>
      <c r="H296" s="49"/>
      <c r="I296" s="49"/>
      <c r="J296" s="49"/>
      <c r="K296" s="49"/>
      <c r="L296" s="48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5" thickBot="1" x14ac:dyDescent="0.35">
      <c r="A297" s="49"/>
      <c r="F297" s="49"/>
      <c r="H297" s="49"/>
      <c r="I297" s="49"/>
      <c r="J297" s="49"/>
      <c r="K297" s="49"/>
      <c r="L297" s="48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5" thickBot="1" x14ac:dyDescent="0.35">
      <c r="A298" s="49"/>
      <c r="F298" s="49"/>
      <c r="H298" s="49"/>
      <c r="I298" s="49"/>
      <c r="J298" s="49"/>
      <c r="K298" s="49"/>
      <c r="L298" s="48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5" thickBot="1" x14ac:dyDescent="0.35">
      <c r="A299" s="49"/>
      <c r="F299" s="49"/>
      <c r="H299" s="49"/>
      <c r="I299" s="49"/>
      <c r="J299" s="49"/>
      <c r="K299" s="49"/>
      <c r="L299" s="48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5" thickBot="1" x14ac:dyDescent="0.35">
      <c r="A300" s="49"/>
      <c r="F300" s="49"/>
      <c r="H300" s="49"/>
      <c r="I300" s="49"/>
      <c r="J300" s="49"/>
      <c r="K300" s="49"/>
      <c r="L300" s="48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5" thickBot="1" x14ac:dyDescent="0.35">
      <c r="A301" s="49"/>
      <c r="F301" s="49"/>
      <c r="H301" s="49"/>
      <c r="I301" s="49"/>
      <c r="J301" s="49"/>
      <c r="K301" s="49"/>
      <c r="L301" s="48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5" thickBot="1" x14ac:dyDescent="0.35">
      <c r="A302" s="49"/>
      <c r="F302" s="49"/>
      <c r="H302" s="49"/>
      <c r="I302" s="49"/>
      <c r="J302" s="49"/>
      <c r="K302" s="49"/>
      <c r="L302" s="48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5" thickBot="1" x14ac:dyDescent="0.35">
      <c r="A303" s="49"/>
      <c r="F303" s="49"/>
      <c r="H303" s="49"/>
      <c r="I303" s="49"/>
      <c r="J303" s="49"/>
      <c r="K303" s="49"/>
      <c r="L303" s="48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5" thickBot="1" x14ac:dyDescent="0.35">
      <c r="A304" s="49"/>
      <c r="F304" s="49"/>
      <c r="H304" s="49"/>
      <c r="I304" s="49"/>
      <c r="J304" s="49"/>
      <c r="K304" s="49"/>
      <c r="L304" s="48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5" thickBot="1" x14ac:dyDescent="0.35">
      <c r="A305" s="49"/>
      <c r="F305" s="49"/>
      <c r="H305" s="49"/>
      <c r="I305" s="49"/>
      <c r="J305" s="49"/>
      <c r="K305" s="49"/>
      <c r="L305" s="48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5" thickBot="1" x14ac:dyDescent="0.35">
      <c r="A306" s="49"/>
      <c r="F306" s="49"/>
      <c r="H306" s="49"/>
      <c r="I306" s="49"/>
      <c r="J306" s="49"/>
      <c r="K306" s="49"/>
      <c r="L306" s="48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5" thickBot="1" x14ac:dyDescent="0.35">
      <c r="A307" s="49"/>
      <c r="F307" s="49"/>
      <c r="H307" s="49"/>
      <c r="I307" s="49"/>
      <c r="J307" s="49"/>
      <c r="K307" s="49"/>
      <c r="L307" s="48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5" thickBot="1" x14ac:dyDescent="0.35">
      <c r="A308" s="49"/>
      <c r="F308" s="49"/>
      <c r="H308" s="49"/>
      <c r="I308" s="49"/>
      <c r="J308" s="49"/>
      <c r="K308" s="49"/>
      <c r="L308" s="48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5" thickBot="1" x14ac:dyDescent="0.35">
      <c r="A309" s="49"/>
      <c r="F309" s="49"/>
      <c r="H309" s="49"/>
      <c r="I309" s="49"/>
      <c r="J309" s="49"/>
      <c r="K309" s="49"/>
      <c r="L309" s="48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" thickBot="1" x14ac:dyDescent="0.35">
      <c r="A310" s="49"/>
      <c r="F310" s="49"/>
      <c r="H310" s="49"/>
      <c r="I310" s="49"/>
      <c r="J310" s="49"/>
      <c r="K310" s="49"/>
      <c r="L310" s="48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" thickBot="1" x14ac:dyDescent="0.35">
      <c r="A311" s="49"/>
      <c r="F311" s="49"/>
      <c r="H311" s="49"/>
      <c r="I311" s="49"/>
      <c r="J311" s="49"/>
      <c r="K311" s="49"/>
      <c r="L311" s="48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" thickBot="1" x14ac:dyDescent="0.35">
      <c r="A312" s="49"/>
      <c r="F312" s="49"/>
      <c r="H312" s="49"/>
      <c r="I312" s="49"/>
      <c r="J312" s="49"/>
      <c r="K312" s="49"/>
      <c r="L312" s="48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5" thickBot="1" x14ac:dyDescent="0.35">
      <c r="A313" s="49"/>
      <c r="F313" s="49"/>
      <c r="H313" s="49"/>
      <c r="I313" s="49"/>
      <c r="J313" s="49"/>
      <c r="K313" s="49"/>
      <c r="L313" s="48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5" thickBot="1" x14ac:dyDescent="0.35">
      <c r="A314" s="49"/>
      <c r="F314" s="49"/>
      <c r="H314" s="49"/>
      <c r="I314" s="49"/>
      <c r="J314" s="49"/>
      <c r="K314" s="49"/>
      <c r="L314" s="48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5" thickBot="1" x14ac:dyDescent="0.35">
      <c r="A315" s="49"/>
      <c r="F315" s="49"/>
      <c r="H315" s="49"/>
      <c r="I315" s="49"/>
      <c r="J315" s="49"/>
      <c r="K315" s="49"/>
      <c r="L315" s="48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5" thickBot="1" x14ac:dyDescent="0.35">
      <c r="A316" s="49"/>
      <c r="F316" s="49"/>
      <c r="H316" s="49"/>
      <c r="I316" s="49"/>
      <c r="J316" s="49"/>
      <c r="K316" s="49"/>
      <c r="L316" s="48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5" thickBot="1" x14ac:dyDescent="0.35">
      <c r="A317" s="49"/>
      <c r="F317" s="49"/>
      <c r="H317" s="49"/>
      <c r="I317" s="49"/>
      <c r="J317" s="49"/>
      <c r="K317" s="49"/>
      <c r="L317" s="48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5" thickBot="1" x14ac:dyDescent="0.35">
      <c r="A318" s="49"/>
      <c r="F318" s="49"/>
      <c r="H318" s="49"/>
      <c r="I318" s="49"/>
      <c r="J318" s="49"/>
      <c r="K318" s="49"/>
      <c r="L318" s="48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5" thickBot="1" x14ac:dyDescent="0.35">
      <c r="A319" s="49"/>
      <c r="F319" s="49"/>
      <c r="H319" s="49"/>
      <c r="I319" s="49"/>
      <c r="J319" s="49"/>
      <c r="K319" s="49"/>
      <c r="L319" s="48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5" thickBot="1" x14ac:dyDescent="0.35">
      <c r="A320" s="49"/>
      <c r="F320" s="49"/>
      <c r="H320" s="49"/>
      <c r="I320" s="49"/>
      <c r="J320" s="49"/>
      <c r="K320" s="49"/>
      <c r="L320" s="48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5" thickBot="1" x14ac:dyDescent="0.35">
      <c r="A321" s="49"/>
      <c r="F321" s="49"/>
      <c r="H321" s="49"/>
      <c r="I321" s="49"/>
      <c r="J321" s="49"/>
      <c r="K321" s="49"/>
      <c r="L321" s="48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5" thickBot="1" x14ac:dyDescent="0.35">
      <c r="A322" s="49"/>
      <c r="F322" s="49"/>
      <c r="H322" s="49"/>
      <c r="I322" s="49"/>
      <c r="J322" s="49"/>
      <c r="K322" s="49"/>
      <c r="L322" s="48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5" thickBot="1" x14ac:dyDescent="0.35">
      <c r="A323" s="49"/>
      <c r="F323" s="49"/>
      <c r="H323" s="49"/>
      <c r="I323" s="49"/>
      <c r="J323" s="49"/>
      <c r="K323" s="49"/>
      <c r="L323" s="48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5" thickBot="1" x14ac:dyDescent="0.35">
      <c r="A324" s="49"/>
      <c r="F324" s="49"/>
      <c r="H324" s="49"/>
      <c r="I324" s="49"/>
      <c r="J324" s="49"/>
      <c r="K324" s="49"/>
      <c r="L324" s="48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5" thickBot="1" x14ac:dyDescent="0.35">
      <c r="A325" s="49"/>
      <c r="F325" s="49"/>
      <c r="H325" s="49"/>
      <c r="I325" s="49"/>
      <c r="J325" s="49"/>
      <c r="K325" s="49"/>
      <c r="L325" s="48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5" thickBot="1" x14ac:dyDescent="0.35">
      <c r="A326" s="49"/>
      <c r="F326" s="49"/>
      <c r="H326" s="49"/>
      <c r="I326" s="49"/>
      <c r="J326" s="49"/>
      <c r="K326" s="49"/>
      <c r="L326" s="48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5" thickBot="1" x14ac:dyDescent="0.35">
      <c r="A327" s="49"/>
      <c r="F327" s="49"/>
      <c r="H327" s="49"/>
      <c r="I327" s="49"/>
      <c r="J327" s="49"/>
      <c r="K327" s="49"/>
      <c r="L327" s="48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5" thickBot="1" x14ac:dyDescent="0.35">
      <c r="A328" s="49"/>
      <c r="F328" s="49"/>
      <c r="H328" s="49"/>
      <c r="I328" s="49"/>
      <c r="J328" s="49"/>
      <c r="K328" s="49"/>
      <c r="L328" s="48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5" thickBot="1" x14ac:dyDescent="0.35">
      <c r="A329" s="49"/>
      <c r="F329" s="49"/>
      <c r="H329" s="49"/>
      <c r="I329" s="49"/>
      <c r="J329" s="49"/>
      <c r="K329" s="49"/>
      <c r="L329" s="48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5" thickBot="1" x14ac:dyDescent="0.35">
      <c r="A330" s="49"/>
      <c r="F330" s="49"/>
      <c r="H330" s="49"/>
      <c r="I330" s="49"/>
      <c r="J330" s="49"/>
      <c r="K330" s="49"/>
      <c r="L330" s="48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5" thickBot="1" x14ac:dyDescent="0.35">
      <c r="A331" s="49"/>
      <c r="F331" s="49"/>
      <c r="H331" s="49"/>
      <c r="I331" s="49"/>
      <c r="J331" s="49"/>
      <c r="K331" s="49"/>
      <c r="L331" s="48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5" thickBot="1" x14ac:dyDescent="0.35">
      <c r="A332" s="49"/>
      <c r="F332" s="49"/>
      <c r="H332" s="49"/>
      <c r="I332" s="49"/>
      <c r="J332" s="49"/>
      <c r="K332" s="49"/>
      <c r="L332" s="48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5" thickBot="1" x14ac:dyDescent="0.35">
      <c r="A333" s="49"/>
      <c r="F333" s="49"/>
      <c r="H333" s="49"/>
      <c r="I333" s="49"/>
      <c r="J333" s="49"/>
      <c r="K333" s="49"/>
      <c r="L333" s="48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5" thickBot="1" x14ac:dyDescent="0.35">
      <c r="A334" s="49"/>
      <c r="F334" s="49"/>
      <c r="H334" s="49"/>
      <c r="I334" s="49"/>
      <c r="J334" s="49"/>
      <c r="K334" s="49"/>
      <c r="L334" s="48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5" thickBot="1" x14ac:dyDescent="0.35">
      <c r="A335" s="49"/>
      <c r="F335" s="49"/>
      <c r="H335" s="49"/>
      <c r="I335" s="49"/>
      <c r="J335" s="49"/>
      <c r="K335" s="49"/>
      <c r="L335" s="48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5" thickBot="1" x14ac:dyDescent="0.35">
      <c r="A336" s="49"/>
      <c r="F336" s="49"/>
      <c r="H336" s="49"/>
      <c r="I336" s="49"/>
      <c r="J336" s="49"/>
      <c r="K336" s="49"/>
      <c r="L336" s="48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5" thickBot="1" x14ac:dyDescent="0.35">
      <c r="A337" s="49"/>
      <c r="F337" s="49"/>
      <c r="H337" s="49"/>
      <c r="I337" s="49"/>
      <c r="J337" s="49"/>
      <c r="K337" s="49"/>
      <c r="L337" s="48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5" thickBot="1" x14ac:dyDescent="0.35">
      <c r="A338" s="49"/>
      <c r="F338" s="49"/>
      <c r="H338" s="49"/>
      <c r="I338" s="49"/>
      <c r="J338" s="49"/>
      <c r="K338" s="49"/>
      <c r="L338" s="48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5" thickBot="1" x14ac:dyDescent="0.35">
      <c r="A339" s="47"/>
      <c r="F339" s="47"/>
      <c r="H339" s="47"/>
      <c r="I339" s="47"/>
      <c r="J339" s="47"/>
      <c r="K339" s="47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5" thickBot="1" x14ac:dyDescent="0.35">
      <c r="A340" s="43"/>
      <c r="F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5" thickBot="1" x14ac:dyDescent="0.35">
      <c r="A341" s="43"/>
      <c r="F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5" thickBot="1" x14ac:dyDescent="0.35">
      <c r="A342" s="43"/>
      <c r="F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5" thickBot="1" x14ac:dyDescent="0.35">
      <c r="A343" s="43"/>
      <c r="F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5" thickBot="1" x14ac:dyDescent="0.35">
      <c r="A344" s="43"/>
      <c r="F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5" thickBot="1" x14ac:dyDescent="0.35">
      <c r="A345" s="43"/>
      <c r="F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5" thickBot="1" x14ac:dyDescent="0.35">
      <c r="A346" s="43"/>
      <c r="F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5" thickBot="1" x14ac:dyDescent="0.35">
      <c r="A347" s="43"/>
      <c r="F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5" thickBot="1" x14ac:dyDescent="0.35">
      <c r="A348" s="43"/>
      <c r="F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5" thickBot="1" x14ac:dyDescent="0.35">
      <c r="A349" s="43"/>
      <c r="F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5" thickBot="1" x14ac:dyDescent="0.35">
      <c r="A350" s="43"/>
      <c r="F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5" thickBot="1" x14ac:dyDescent="0.35">
      <c r="A351" s="43"/>
      <c r="F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5" thickBot="1" x14ac:dyDescent="0.35">
      <c r="A352" s="43"/>
      <c r="F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5" thickBot="1" x14ac:dyDescent="0.35">
      <c r="A353" s="43"/>
      <c r="F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5" thickBot="1" x14ac:dyDescent="0.35">
      <c r="A354" s="43"/>
      <c r="F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5" thickBot="1" x14ac:dyDescent="0.35">
      <c r="A355" s="43"/>
      <c r="F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5" thickBot="1" x14ac:dyDescent="0.35">
      <c r="A356" s="43"/>
      <c r="F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5" thickBot="1" x14ac:dyDescent="0.35">
      <c r="A357" s="43"/>
      <c r="F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5" thickBot="1" x14ac:dyDescent="0.35">
      <c r="A358" s="43"/>
      <c r="F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5" thickBot="1" x14ac:dyDescent="0.35">
      <c r="A359" s="43"/>
      <c r="F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5" thickBot="1" x14ac:dyDescent="0.35">
      <c r="A360" s="43"/>
      <c r="F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5" thickBot="1" x14ac:dyDescent="0.35">
      <c r="A361" s="43"/>
      <c r="F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5" thickBot="1" x14ac:dyDescent="0.35">
      <c r="A362" s="43"/>
      <c r="F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5" thickBot="1" x14ac:dyDescent="0.35">
      <c r="A363" s="43"/>
      <c r="F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5" thickBot="1" x14ac:dyDescent="0.35">
      <c r="A364" s="43"/>
      <c r="F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5" thickBot="1" x14ac:dyDescent="0.35">
      <c r="A365" s="43"/>
      <c r="F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5" thickBot="1" x14ac:dyDescent="0.35">
      <c r="A366" s="43"/>
      <c r="F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5" thickBot="1" x14ac:dyDescent="0.35">
      <c r="A367" s="43"/>
      <c r="F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5" thickBot="1" x14ac:dyDescent="0.35">
      <c r="A368" s="43"/>
      <c r="F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5" thickBot="1" x14ac:dyDescent="0.35">
      <c r="A369" s="43"/>
      <c r="F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5" thickBot="1" x14ac:dyDescent="0.35">
      <c r="A370" s="43"/>
      <c r="F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5" thickBot="1" x14ac:dyDescent="0.35">
      <c r="A371" s="43"/>
      <c r="F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5" thickBot="1" x14ac:dyDescent="0.35">
      <c r="A372" s="43"/>
      <c r="F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5" thickBot="1" x14ac:dyDescent="0.35">
      <c r="A373" s="43"/>
      <c r="F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5" thickBot="1" x14ac:dyDescent="0.35">
      <c r="A374" s="43"/>
      <c r="F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5" thickBot="1" x14ac:dyDescent="0.35">
      <c r="A375" s="43"/>
      <c r="F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5" thickBot="1" x14ac:dyDescent="0.35">
      <c r="A376" s="43"/>
      <c r="F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5" thickBot="1" x14ac:dyDescent="0.35">
      <c r="A377" s="43"/>
      <c r="F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5" thickBot="1" x14ac:dyDescent="0.35">
      <c r="A378" s="43"/>
      <c r="F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5" thickBot="1" x14ac:dyDescent="0.35">
      <c r="A379" s="43"/>
      <c r="F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5" thickBot="1" x14ac:dyDescent="0.35">
      <c r="A380" s="43"/>
      <c r="F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5" thickBot="1" x14ac:dyDescent="0.35">
      <c r="A381" s="43"/>
      <c r="F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5" thickBot="1" x14ac:dyDescent="0.35">
      <c r="A382" s="43"/>
      <c r="F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5" thickBot="1" x14ac:dyDescent="0.35">
      <c r="A383" s="43"/>
      <c r="F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5" thickBot="1" x14ac:dyDescent="0.35">
      <c r="A384" s="43"/>
      <c r="F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5" thickBot="1" x14ac:dyDescent="0.35">
      <c r="A385" s="43"/>
      <c r="F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5" thickBot="1" x14ac:dyDescent="0.35">
      <c r="A386" s="43"/>
      <c r="F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5" thickBot="1" x14ac:dyDescent="0.35">
      <c r="A387" s="43"/>
      <c r="F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5" thickBot="1" x14ac:dyDescent="0.35">
      <c r="A388" s="43"/>
      <c r="F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5" thickBot="1" x14ac:dyDescent="0.35">
      <c r="A389" s="43"/>
      <c r="F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5" thickBot="1" x14ac:dyDescent="0.35">
      <c r="A390" s="43"/>
      <c r="F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5" thickBot="1" x14ac:dyDescent="0.35">
      <c r="A391" s="43"/>
      <c r="F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5" thickBot="1" x14ac:dyDescent="0.35">
      <c r="A392" s="43"/>
      <c r="F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5" thickBot="1" x14ac:dyDescent="0.35">
      <c r="A393" s="43"/>
      <c r="F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5" thickBot="1" x14ac:dyDescent="0.35">
      <c r="A394" s="43"/>
      <c r="F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5" thickBot="1" x14ac:dyDescent="0.35">
      <c r="A395" s="43"/>
      <c r="F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5" thickBot="1" x14ac:dyDescent="0.35">
      <c r="A396" s="43"/>
      <c r="F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5" thickBot="1" x14ac:dyDescent="0.35">
      <c r="A397" s="43"/>
      <c r="F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5" thickBot="1" x14ac:dyDescent="0.35">
      <c r="A398" s="43"/>
      <c r="F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5" thickBot="1" x14ac:dyDescent="0.35">
      <c r="A399" s="43"/>
      <c r="F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5" thickBot="1" x14ac:dyDescent="0.35">
      <c r="A400" s="43"/>
      <c r="F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5" thickBot="1" x14ac:dyDescent="0.35">
      <c r="A401" s="43"/>
      <c r="F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5" thickBot="1" x14ac:dyDescent="0.35">
      <c r="A402" s="43"/>
      <c r="F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5" thickBot="1" x14ac:dyDescent="0.35">
      <c r="A403" s="43"/>
      <c r="F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5" thickBot="1" x14ac:dyDescent="0.35">
      <c r="A404" s="43"/>
      <c r="F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5" thickBot="1" x14ac:dyDescent="0.35">
      <c r="A405" s="43"/>
      <c r="F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5" thickBot="1" x14ac:dyDescent="0.35">
      <c r="A406" s="43"/>
      <c r="F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5" thickBot="1" x14ac:dyDescent="0.35">
      <c r="A407" s="43"/>
      <c r="F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5" thickBot="1" x14ac:dyDescent="0.35">
      <c r="A408" s="43"/>
      <c r="F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5" thickBot="1" x14ac:dyDescent="0.35">
      <c r="A409" s="43"/>
      <c r="F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5" thickBot="1" x14ac:dyDescent="0.35">
      <c r="A410" s="43"/>
      <c r="F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5" thickBot="1" x14ac:dyDescent="0.35">
      <c r="A411" s="43"/>
      <c r="F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5" thickBot="1" x14ac:dyDescent="0.35">
      <c r="A412" s="43"/>
      <c r="F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5" thickBot="1" x14ac:dyDescent="0.35">
      <c r="A413" s="43"/>
      <c r="F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5" thickBot="1" x14ac:dyDescent="0.35">
      <c r="A414" s="43"/>
      <c r="F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5" thickBot="1" x14ac:dyDescent="0.35">
      <c r="A415" s="43"/>
      <c r="F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5" thickBot="1" x14ac:dyDescent="0.35">
      <c r="A416" s="43"/>
      <c r="F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5" thickBot="1" x14ac:dyDescent="0.35">
      <c r="A417" s="43"/>
      <c r="F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5" thickBot="1" x14ac:dyDescent="0.35">
      <c r="A418" s="43"/>
      <c r="F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5" thickBot="1" x14ac:dyDescent="0.35">
      <c r="A419" s="43"/>
      <c r="F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5" thickBot="1" x14ac:dyDescent="0.35">
      <c r="A420" s="43"/>
      <c r="F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5" thickBot="1" x14ac:dyDescent="0.35">
      <c r="A421" s="43"/>
      <c r="F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5" thickBot="1" x14ac:dyDescent="0.35">
      <c r="A422" s="43"/>
      <c r="F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5" thickBot="1" x14ac:dyDescent="0.35">
      <c r="A423" s="43"/>
      <c r="F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5" thickBot="1" x14ac:dyDescent="0.35">
      <c r="A424" s="43"/>
      <c r="F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5" thickBot="1" x14ac:dyDescent="0.35">
      <c r="A425" s="43"/>
      <c r="F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5" thickBot="1" x14ac:dyDescent="0.35">
      <c r="A426" s="43"/>
      <c r="F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5" thickBot="1" x14ac:dyDescent="0.35">
      <c r="A427" s="43"/>
      <c r="F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5" thickBot="1" x14ac:dyDescent="0.35">
      <c r="A428" s="43"/>
      <c r="F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5" thickBot="1" x14ac:dyDescent="0.35">
      <c r="A429" s="43"/>
      <c r="F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5" thickBot="1" x14ac:dyDescent="0.35">
      <c r="A430" s="43"/>
      <c r="F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5" thickBot="1" x14ac:dyDescent="0.35">
      <c r="A431" s="43"/>
      <c r="F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5" thickBot="1" x14ac:dyDescent="0.35">
      <c r="A432" s="43"/>
      <c r="F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5" thickBot="1" x14ac:dyDescent="0.35">
      <c r="A433" s="43"/>
      <c r="F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5" thickBot="1" x14ac:dyDescent="0.35">
      <c r="A434" s="43"/>
      <c r="F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5" thickBot="1" x14ac:dyDescent="0.35">
      <c r="A435" s="43"/>
      <c r="F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5" thickBot="1" x14ac:dyDescent="0.35">
      <c r="A436" s="43"/>
      <c r="F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5" thickBot="1" x14ac:dyDescent="0.35">
      <c r="A437" s="43"/>
      <c r="F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5" thickBot="1" x14ac:dyDescent="0.35">
      <c r="A438" s="43"/>
      <c r="F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5" thickBot="1" x14ac:dyDescent="0.35">
      <c r="A439" s="43"/>
      <c r="F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5" thickBot="1" x14ac:dyDescent="0.35">
      <c r="A440" s="43"/>
      <c r="F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5" thickBot="1" x14ac:dyDescent="0.35">
      <c r="A441" s="43"/>
      <c r="F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5" thickBot="1" x14ac:dyDescent="0.35">
      <c r="A442" s="43"/>
      <c r="F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5" thickBot="1" x14ac:dyDescent="0.35">
      <c r="A443" s="43"/>
      <c r="F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5" thickBot="1" x14ac:dyDescent="0.35">
      <c r="A444" s="43"/>
      <c r="F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5" thickBot="1" x14ac:dyDescent="0.35">
      <c r="A445" s="43"/>
      <c r="F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5" thickBot="1" x14ac:dyDescent="0.35">
      <c r="A446" s="43"/>
      <c r="F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5" thickBot="1" x14ac:dyDescent="0.35">
      <c r="A447" s="43"/>
      <c r="F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5" thickBot="1" x14ac:dyDescent="0.35">
      <c r="A448" s="43"/>
      <c r="F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5" thickBot="1" x14ac:dyDescent="0.35">
      <c r="A449" s="43"/>
      <c r="F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5" thickBot="1" x14ac:dyDescent="0.35">
      <c r="A450" s="43"/>
      <c r="F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5" thickBot="1" x14ac:dyDescent="0.35">
      <c r="A451" s="43"/>
      <c r="F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5" thickBot="1" x14ac:dyDescent="0.35">
      <c r="A452" s="43"/>
      <c r="F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5" thickBot="1" x14ac:dyDescent="0.35">
      <c r="A453" s="43"/>
      <c r="F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5" thickBot="1" x14ac:dyDescent="0.35">
      <c r="A454" s="43"/>
      <c r="F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5" thickBot="1" x14ac:dyDescent="0.35">
      <c r="A455" s="43"/>
      <c r="F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5" thickBot="1" x14ac:dyDescent="0.35">
      <c r="A456" s="43"/>
      <c r="F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5" thickBot="1" x14ac:dyDescent="0.35">
      <c r="A457" s="43"/>
      <c r="F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5" thickBot="1" x14ac:dyDescent="0.35">
      <c r="A458" s="43"/>
      <c r="F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5" thickBot="1" x14ac:dyDescent="0.35">
      <c r="A459" s="43"/>
      <c r="F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5" thickBot="1" x14ac:dyDescent="0.35">
      <c r="A460" s="43"/>
      <c r="F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5" thickBot="1" x14ac:dyDescent="0.35">
      <c r="A461" s="43"/>
      <c r="F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5" thickBot="1" x14ac:dyDescent="0.35">
      <c r="A462" s="43"/>
      <c r="F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5" thickBot="1" x14ac:dyDescent="0.35">
      <c r="A463" s="43"/>
      <c r="F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5" thickBot="1" x14ac:dyDescent="0.35">
      <c r="A464" s="43"/>
      <c r="F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5" thickBot="1" x14ac:dyDescent="0.35">
      <c r="A465" s="43"/>
      <c r="F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5" thickBot="1" x14ac:dyDescent="0.35">
      <c r="A466" s="43"/>
      <c r="F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5" thickBot="1" x14ac:dyDescent="0.35">
      <c r="A467" s="43"/>
      <c r="F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5" thickBot="1" x14ac:dyDescent="0.35">
      <c r="A468" s="43"/>
      <c r="F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5" thickBot="1" x14ac:dyDescent="0.35">
      <c r="A469" s="43"/>
      <c r="F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5" thickBot="1" x14ac:dyDescent="0.35">
      <c r="A470" s="43"/>
      <c r="F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5" thickBot="1" x14ac:dyDescent="0.35">
      <c r="A471" s="43"/>
      <c r="F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5" thickBot="1" x14ac:dyDescent="0.35">
      <c r="A472" s="43"/>
      <c r="F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5" thickBot="1" x14ac:dyDescent="0.35">
      <c r="A473" s="43"/>
      <c r="F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5" thickBot="1" x14ac:dyDescent="0.35">
      <c r="A474" s="43"/>
      <c r="F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5" thickBot="1" x14ac:dyDescent="0.35">
      <c r="A475" s="43"/>
      <c r="F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5" thickBot="1" x14ac:dyDescent="0.35">
      <c r="A476" s="43"/>
      <c r="F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5" thickBot="1" x14ac:dyDescent="0.35">
      <c r="A477" s="43"/>
      <c r="F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5" thickBot="1" x14ac:dyDescent="0.35">
      <c r="A478" s="43"/>
      <c r="F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5" thickBot="1" x14ac:dyDescent="0.35">
      <c r="A479" s="43"/>
      <c r="F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5" thickBot="1" x14ac:dyDescent="0.35">
      <c r="A480" s="43"/>
      <c r="F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5" thickBot="1" x14ac:dyDescent="0.35">
      <c r="A481" s="43"/>
      <c r="F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5" thickBot="1" x14ac:dyDescent="0.35">
      <c r="A482" s="43"/>
      <c r="F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5" thickBot="1" x14ac:dyDescent="0.35">
      <c r="A483" s="43"/>
      <c r="F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5" thickBot="1" x14ac:dyDescent="0.35">
      <c r="A484" s="43"/>
      <c r="F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5" thickBot="1" x14ac:dyDescent="0.35">
      <c r="A485" s="43"/>
      <c r="F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5" thickBot="1" x14ac:dyDescent="0.35">
      <c r="A486" s="43"/>
      <c r="F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5" thickBot="1" x14ac:dyDescent="0.35">
      <c r="A487" s="43"/>
      <c r="F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5" thickBot="1" x14ac:dyDescent="0.35">
      <c r="A488" s="43"/>
      <c r="F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5" thickBot="1" x14ac:dyDescent="0.35">
      <c r="A489" s="43"/>
      <c r="F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5" thickBot="1" x14ac:dyDescent="0.35">
      <c r="A490" s="43"/>
      <c r="F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5" thickBot="1" x14ac:dyDescent="0.35">
      <c r="A491" s="43"/>
      <c r="F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5" thickBot="1" x14ac:dyDescent="0.35">
      <c r="A492" s="43"/>
      <c r="F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5" thickBot="1" x14ac:dyDescent="0.35">
      <c r="A493" s="43"/>
      <c r="F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5" thickBot="1" x14ac:dyDescent="0.35">
      <c r="A494" s="43"/>
      <c r="F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5" thickBot="1" x14ac:dyDescent="0.35">
      <c r="A495" s="43"/>
      <c r="F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5" thickBot="1" x14ac:dyDescent="0.35">
      <c r="A496" s="43"/>
      <c r="F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5" thickBot="1" x14ac:dyDescent="0.35">
      <c r="A497" s="43"/>
      <c r="F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5" thickBot="1" x14ac:dyDescent="0.35">
      <c r="A498" s="43"/>
      <c r="F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5" thickBot="1" x14ac:dyDescent="0.35">
      <c r="A499" s="43"/>
      <c r="F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5" thickBot="1" x14ac:dyDescent="0.35">
      <c r="A500" s="43"/>
      <c r="F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5" thickBot="1" x14ac:dyDescent="0.35">
      <c r="A501" s="43"/>
      <c r="F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5" thickBot="1" x14ac:dyDescent="0.35">
      <c r="A502" s="43"/>
      <c r="F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5" thickBot="1" x14ac:dyDescent="0.35">
      <c r="A503" s="43"/>
      <c r="F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5" thickBot="1" x14ac:dyDescent="0.35">
      <c r="A504" s="43"/>
      <c r="F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5" thickBot="1" x14ac:dyDescent="0.35">
      <c r="A505" s="43"/>
      <c r="F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5" thickBot="1" x14ac:dyDescent="0.35">
      <c r="A506" s="43"/>
      <c r="F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5" thickBot="1" x14ac:dyDescent="0.35">
      <c r="A507" s="43"/>
      <c r="F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5" thickBot="1" x14ac:dyDescent="0.35">
      <c r="A508" s="43"/>
      <c r="F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5" thickBot="1" x14ac:dyDescent="0.35">
      <c r="A509" s="43"/>
      <c r="F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5" thickBot="1" x14ac:dyDescent="0.35">
      <c r="A510" s="43"/>
      <c r="F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5" thickBot="1" x14ac:dyDescent="0.35">
      <c r="A511" s="43"/>
      <c r="F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5" thickBot="1" x14ac:dyDescent="0.35">
      <c r="A512" s="43"/>
      <c r="F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5" thickBot="1" x14ac:dyDescent="0.35">
      <c r="A513" s="43"/>
      <c r="F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5" thickBot="1" x14ac:dyDescent="0.35">
      <c r="A514" s="43"/>
      <c r="F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5" thickBot="1" x14ac:dyDescent="0.35">
      <c r="A515" s="43"/>
      <c r="F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5" thickBot="1" x14ac:dyDescent="0.35">
      <c r="A516" s="43"/>
      <c r="F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5" thickBot="1" x14ac:dyDescent="0.35">
      <c r="A517" s="43"/>
      <c r="F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5" thickBot="1" x14ac:dyDescent="0.35">
      <c r="A518" s="43"/>
      <c r="F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5" thickBot="1" x14ac:dyDescent="0.35">
      <c r="A519" s="43"/>
      <c r="F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5" thickBot="1" x14ac:dyDescent="0.35">
      <c r="A520" s="43"/>
      <c r="F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5" thickBot="1" x14ac:dyDescent="0.35">
      <c r="A521" s="43"/>
      <c r="F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5" thickBot="1" x14ac:dyDescent="0.35">
      <c r="A522" s="43"/>
      <c r="F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5" thickBot="1" x14ac:dyDescent="0.35">
      <c r="A523" s="43"/>
      <c r="F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5" thickBot="1" x14ac:dyDescent="0.35">
      <c r="A524" s="43"/>
      <c r="F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5" thickBot="1" x14ac:dyDescent="0.35">
      <c r="A525" s="43"/>
      <c r="F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5" thickBot="1" x14ac:dyDescent="0.35">
      <c r="A526" s="43"/>
      <c r="F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5" thickBot="1" x14ac:dyDescent="0.35">
      <c r="A527" s="43"/>
      <c r="F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5" thickBot="1" x14ac:dyDescent="0.35">
      <c r="A528" s="43"/>
      <c r="F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5" thickBot="1" x14ac:dyDescent="0.35">
      <c r="A529" s="43"/>
      <c r="F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5" thickBot="1" x14ac:dyDescent="0.35">
      <c r="A530" s="43"/>
      <c r="F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5" thickBot="1" x14ac:dyDescent="0.35">
      <c r="A531" s="43"/>
      <c r="F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5" thickBot="1" x14ac:dyDescent="0.35">
      <c r="A532" s="43"/>
      <c r="F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5" thickBot="1" x14ac:dyDescent="0.35">
      <c r="A533" s="43"/>
      <c r="F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5" thickBot="1" x14ac:dyDescent="0.35">
      <c r="A534" s="43"/>
      <c r="F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5" thickBot="1" x14ac:dyDescent="0.35">
      <c r="A535" s="43"/>
      <c r="F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5" thickBot="1" x14ac:dyDescent="0.35">
      <c r="A536" s="43"/>
      <c r="F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5" thickBot="1" x14ac:dyDescent="0.35">
      <c r="A537" s="43"/>
      <c r="F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5" thickBot="1" x14ac:dyDescent="0.35">
      <c r="A538" s="43"/>
      <c r="F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5" thickBot="1" x14ac:dyDescent="0.35">
      <c r="A539" s="43"/>
      <c r="F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5" thickBot="1" x14ac:dyDescent="0.35">
      <c r="A540" s="43"/>
      <c r="F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5" thickBot="1" x14ac:dyDescent="0.35">
      <c r="A541" s="43"/>
      <c r="F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5" thickBot="1" x14ac:dyDescent="0.35">
      <c r="A542" s="43"/>
      <c r="F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5" thickBot="1" x14ac:dyDescent="0.35">
      <c r="A543" s="43"/>
      <c r="F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5" thickBot="1" x14ac:dyDescent="0.35">
      <c r="A544" s="43"/>
      <c r="F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5" thickBot="1" x14ac:dyDescent="0.35">
      <c r="A545" s="43"/>
      <c r="F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5" thickBot="1" x14ac:dyDescent="0.35">
      <c r="A546" s="43"/>
      <c r="F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5" thickBot="1" x14ac:dyDescent="0.35">
      <c r="A547" s="43"/>
      <c r="F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5" thickBot="1" x14ac:dyDescent="0.35">
      <c r="A548" s="43"/>
      <c r="F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5" thickBot="1" x14ac:dyDescent="0.35">
      <c r="A549" s="43"/>
      <c r="F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5" thickBot="1" x14ac:dyDescent="0.35">
      <c r="A550" s="43"/>
      <c r="F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5" thickBot="1" x14ac:dyDescent="0.35">
      <c r="A551" s="43"/>
      <c r="F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5" thickBot="1" x14ac:dyDescent="0.35">
      <c r="A552" s="43"/>
      <c r="F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5" thickBot="1" x14ac:dyDescent="0.35">
      <c r="A553" s="43"/>
      <c r="F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5" thickBot="1" x14ac:dyDescent="0.35">
      <c r="A554" s="43"/>
      <c r="F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5" thickBot="1" x14ac:dyDescent="0.35">
      <c r="A555" s="43"/>
      <c r="F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5" thickBot="1" x14ac:dyDescent="0.35">
      <c r="A556" s="43"/>
      <c r="F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5" thickBot="1" x14ac:dyDescent="0.35">
      <c r="A557" s="43"/>
      <c r="F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5" thickBot="1" x14ac:dyDescent="0.35">
      <c r="A558" s="43"/>
      <c r="F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5" thickBot="1" x14ac:dyDescent="0.35">
      <c r="A559" s="43"/>
      <c r="F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5" thickBot="1" x14ac:dyDescent="0.35">
      <c r="A560" s="43"/>
      <c r="F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5" thickBot="1" x14ac:dyDescent="0.35">
      <c r="A561" s="43"/>
      <c r="F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5" thickBot="1" x14ac:dyDescent="0.35">
      <c r="A562" s="43"/>
      <c r="F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5" thickBot="1" x14ac:dyDescent="0.35">
      <c r="A563" s="43"/>
      <c r="F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5" thickBot="1" x14ac:dyDescent="0.35">
      <c r="A564" s="43"/>
      <c r="F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5" thickBot="1" x14ac:dyDescent="0.35">
      <c r="A565" s="43"/>
      <c r="F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5" thickBot="1" x14ac:dyDescent="0.35">
      <c r="A566" s="43"/>
      <c r="F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5" thickBot="1" x14ac:dyDescent="0.35">
      <c r="A567" s="43"/>
      <c r="F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5" thickBot="1" x14ac:dyDescent="0.35">
      <c r="A568" s="43"/>
      <c r="F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5" thickBot="1" x14ac:dyDescent="0.35">
      <c r="A569" s="43"/>
      <c r="F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5" thickBot="1" x14ac:dyDescent="0.35">
      <c r="A570" s="43"/>
      <c r="F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5" thickBot="1" x14ac:dyDescent="0.35">
      <c r="A571" s="43"/>
      <c r="F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5" thickBot="1" x14ac:dyDescent="0.35">
      <c r="A572" s="43"/>
      <c r="F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5" thickBot="1" x14ac:dyDescent="0.35">
      <c r="A573" s="43"/>
      <c r="F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5" thickBot="1" x14ac:dyDescent="0.35">
      <c r="A574" s="43"/>
      <c r="F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5" thickBot="1" x14ac:dyDescent="0.35">
      <c r="A575" s="43"/>
      <c r="F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5" thickBot="1" x14ac:dyDescent="0.35">
      <c r="A576" s="43"/>
      <c r="F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5" thickBot="1" x14ac:dyDescent="0.35">
      <c r="A577" s="43"/>
      <c r="F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5" thickBot="1" x14ac:dyDescent="0.35">
      <c r="A578" s="43"/>
      <c r="F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5" thickBot="1" x14ac:dyDescent="0.35">
      <c r="A579" s="43"/>
      <c r="F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5" thickBot="1" x14ac:dyDescent="0.35">
      <c r="A580" s="43"/>
      <c r="F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5" thickBot="1" x14ac:dyDescent="0.35">
      <c r="A581" s="43"/>
      <c r="F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5" thickBot="1" x14ac:dyDescent="0.35">
      <c r="A582" s="43"/>
      <c r="F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5" thickBot="1" x14ac:dyDescent="0.35">
      <c r="A583" s="43"/>
      <c r="F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5" thickBot="1" x14ac:dyDescent="0.35">
      <c r="A584" s="43"/>
      <c r="F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5" thickBot="1" x14ac:dyDescent="0.35">
      <c r="A585" s="43"/>
      <c r="F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5" thickBot="1" x14ac:dyDescent="0.35">
      <c r="A586" s="43"/>
      <c r="F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5" thickBot="1" x14ac:dyDescent="0.35">
      <c r="A587" s="43"/>
      <c r="F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5" thickBot="1" x14ac:dyDescent="0.35">
      <c r="A588" s="43"/>
      <c r="F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5" thickBot="1" x14ac:dyDescent="0.35">
      <c r="A589" s="43"/>
      <c r="F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5" thickBot="1" x14ac:dyDescent="0.35">
      <c r="A590" s="43"/>
      <c r="F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5" thickBot="1" x14ac:dyDescent="0.35">
      <c r="A591" s="43"/>
      <c r="F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5" thickBot="1" x14ac:dyDescent="0.35">
      <c r="A592" s="43"/>
      <c r="F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5" thickBot="1" x14ac:dyDescent="0.35">
      <c r="A593" s="43"/>
      <c r="F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5" thickBot="1" x14ac:dyDescent="0.35">
      <c r="A594" s="43"/>
      <c r="F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5" thickBot="1" x14ac:dyDescent="0.35">
      <c r="A595" s="43"/>
      <c r="F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5" thickBot="1" x14ac:dyDescent="0.35">
      <c r="A596" s="43"/>
      <c r="F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5" thickBot="1" x14ac:dyDescent="0.35">
      <c r="A597" s="43"/>
      <c r="F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5" thickBot="1" x14ac:dyDescent="0.35">
      <c r="A598" s="43"/>
      <c r="F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5" thickBot="1" x14ac:dyDescent="0.35">
      <c r="A599" s="43"/>
      <c r="F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5" thickBot="1" x14ac:dyDescent="0.35">
      <c r="A600" s="43"/>
      <c r="F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5" thickBot="1" x14ac:dyDescent="0.35">
      <c r="A601" s="43"/>
      <c r="F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5" thickBot="1" x14ac:dyDescent="0.35">
      <c r="A602" s="43"/>
      <c r="F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5" thickBot="1" x14ac:dyDescent="0.35">
      <c r="A603" s="43"/>
      <c r="F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5" thickBot="1" x14ac:dyDescent="0.35">
      <c r="A604" s="43"/>
      <c r="F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5" thickBot="1" x14ac:dyDescent="0.35">
      <c r="A605" s="43"/>
      <c r="F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5" thickBot="1" x14ac:dyDescent="0.35">
      <c r="A606" s="43"/>
      <c r="F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5" thickBot="1" x14ac:dyDescent="0.35">
      <c r="A607" s="43"/>
      <c r="F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5" thickBot="1" x14ac:dyDescent="0.35">
      <c r="A608" s="43"/>
      <c r="F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5" thickBot="1" x14ac:dyDescent="0.35">
      <c r="A609" s="43"/>
      <c r="F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5" thickBot="1" x14ac:dyDescent="0.35">
      <c r="A610" s="43"/>
      <c r="F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5" thickBot="1" x14ac:dyDescent="0.35">
      <c r="A611" s="43"/>
      <c r="F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5" thickBot="1" x14ac:dyDescent="0.35">
      <c r="A612" s="43"/>
      <c r="F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5" thickBot="1" x14ac:dyDescent="0.35">
      <c r="A613" s="43"/>
      <c r="F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5" thickBot="1" x14ac:dyDescent="0.35">
      <c r="A614" s="43"/>
      <c r="F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5" thickBot="1" x14ac:dyDescent="0.35">
      <c r="A615" s="43"/>
      <c r="F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5" thickBot="1" x14ac:dyDescent="0.35">
      <c r="A616" s="43"/>
      <c r="F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5" thickBot="1" x14ac:dyDescent="0.35">
      <c r="A617" s="43"/>
      <c r="F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5" thickBot="1" x14ac:dyDescent="0.35">
      <c r="A618" s="43"/>
      <c r="F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5" thickBot="1" x14ac:dyDescent="0.35">
      <c r="A619" s="43"/>
      <c r="F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5" thickBot="1" x14ac:dyDescent="0.35">
      <c r="A620" s="43"/>
      <c r="F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5" thickBot="1" x14ac:dyDescent="0.35">
      <c r="A621" s="43"/>
      <c r="F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5" thickBot="1" x14ac:dyDescent="0.35">
      <c r="A622" s="43"/>
      <c r="F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5" thickBot="1" x14ac:dyDescent="0.35">
      <c r="A623" s="43"/>
      <c r="F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5" thickBot="1" x14ac:dyDescent="0.35">
      <c r="A624" s="43"/>
      <c r="F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5" thickBot="1" x14ac:dyDescent="0.35">
      <c r="A625" s="43"/>
      <c r="F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5" thickBot="1" x14ac:dyDescent="0.35">
      <c r="A626" s="43"/>
      <c r="F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5" thickBot="1" x14ac:dyDescent="0.35">
      <c r="A627" s="43"/>
      <c r="F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5" thickBot="1" x14ac:dyDescent="0.35">
      <c r="A628" s="43"/>
      <c r="F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5" thickBot="1" x14ac:dyDescent="0.35">
      <c r="A629" s="43"/>
      <c r="F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5" thickBot="1" x14ac:dyDescent="0.35">
      <c r="A630" s="43"/>
      <c r="F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5" thickBot="1" x14ac:dyDescent="0.35">
      <c r="A631" s="43"/>
      <c r="F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5" thickBot="1" x14ac:dyDescent="0.35">
      <c r="A632" s="43"/>
      <c r="F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5" thickBot="1" x14ac:dyDescent="0.35">
      <c r="A633" s="43"/>
      <c r="F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5" thickBot="1" x14ac:dyDescent="0.35">
      <c r="A634" s="43"/>
      <c r="F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5" thickBot="1" x14ac:dyDescent="0.35">
      <c r="A635" s="43"/>
      <c r="F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5" thickBot="1" x14ac:dyDescent="0.35">
      <c r="A636" s="43"/>
      <c r="F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5" thickBot="1" x14ac:dyDescent="0.35">
      <c r="A637" s="43"/>
      <c r="F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5" thickBot="1" x14ac:dyDescent="0.35">
      <c r="A638" s="43"/>
      <c r="F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5" thickBot="1" x14ac:dyDescent="0.35">
      <c r="A639" s="43"/>
      <c r="F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5" thickBot="1" x14ac:dyDescent="0.35">
      <c r="A640" s="43"/>
      <c r="F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5" thickBot="1" x14ac:dyDescent="0.35">
      <c r="A641" s="43"/>
      <c r="F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5" thickBot="1" x14ac:dyDescent="0.35">
      <c r="A642" s="43"/>
      <c r="F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5" thickBot="1" x14ac:dyDescent="0.35">
      <c r="A643" s="43"/>
      <c r="F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5" thickBot="1" x14ac:dyDescent="0.35">
      <c r="A644" s="43"/>
      <c r="F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5" thickBot="1" x14ac:dyDescent="0.35">
      <c r="A645" s="43"/>
      <c r="F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5" thickBot="1" x14ac:dyDescent="0.35">
      <c r="A646" s="43"/>
      <c r="F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5" thickBot="1" x14ac:dyDescent="0.35">
      <c r="A647" s="43"/>
      <c r="F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5" thickBot="1" x14ac:dyDescent="0.35">
      <c r="A648" s="43"/>
      <c r="F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5" thickBot="1" x14ac:dyDescent="0.35">
      <c r="A649" s="43"/>
      <c r="F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5" thickBot="1" x14ac:dyDescent="0.35">
      <c r="A650" s="43"/>
      <c r="F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5" thickBot="1" x14ac:dyDescent="0.35">
      <c r="A651" s="43"/>
      <c r="F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5" thickBot="1" x14ac:dyDescent="0.35">
      <c r="A652" s="43"/>
      <c r="F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5" thickBot="1" x14ac:dyDescent="0.35">
      <c r="A653" s="43"/>
      <c r="F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5" thickBot="1" x14ac:dyDescent="0.35">
      <c r="A654" s="43"/>
      <c r="F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5" thickBot="1" x14ac:dyDescent="0.35">
      <c r="A655" s="43"/>
      <c r="F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5" thickBot="1" x14ac:dyDescent="0.35">
      <c r="A656" s="43"/>
      <c r="F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5" thickBot="1" x14ac:dyDescent="0.35">
      <c r="A657" s="43"/>
      <c r="F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5" thickBot="1" x14ac:dyDescent="0.35">
      <c r="A658" s="43"/>
      <c r="F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5" thickBot="1" x14ac:dyDescent="0.35">
      <c r="A659" s="43"/>
      <c r="F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5" thickBot="1" x14ac:dyDescent="0.35">
      <c r="A660" s="43"/>
      <c r="F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5" thickBot="1" x14ac:dyDescent="0.35">
      <c r="A661" s="43"/>
      <c r="F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5" thickBot="1" x14ac:dyDescent="0.35">
      <c r="A662" s="43"/>
      <c r="F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5" thickBot="1" x14ac:dyDescent="0.35">
      <c r="A663" s="43"/>
      <c r="F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5" thickBot="1" x14ac:dyDescent="0.35">
      <c r="A664" s="43"/>
      <c r="F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5" thickBot="1" x14ac:dyDescent="0.35">
      <c r="A665" s="43"/>
      <c r="F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5" thickBot="1" x14ac:dyDescent="0.35">
      <c r="A666" s="43"/>
      <c r="F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5" thickBot="1" x14ac:dyDescent="0.35">
      <c r="A667" s="43"/>
      <c r="F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5" thickBot="1" x14ac:dyDescent="0.35">
      <c r="A668" s="43"/>
      <c r="F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5" thickBot="1" x14ac:dyDescent="0.35">
      <c r="A669" s="43"/>
      <c r="F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5" thickBot="1" x14ac:dyDescent="0.35">
      <c r="A670" s="43"/>
      <c r="F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5" thickBot="1" x14ac:dyDescent="0.35">
      <c r="A671" s="43"/>
      <c r="F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5" thickBot="1" x14ac:dyDescent="0.35">
      <c r="A672" s="43"/>
      <c r="F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5" thickBot="1" x14ac:dyDescent="0.35">
      <c r="A673" s="43"/>
      <c r="F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5" thickBot="1" x14ac:dyDescent="0.35">
      <c r="A674" s="43"/>
      <c r="F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5" thickBot="1" x14ac:dyDescent="0.35">
      <c r="A675" s="43"/>
      <c r="F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5" thickBot="1" x14ac:dyDescent="0.35">
      <c r="A676" s="43"/>
      <c r="F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5" thickBot="1" x14ac:dyDescent="0.35">
      <c r="A677" s="43"/>
      <c r="F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5" thickBot="1" x14ac:dyDescent="0.35">
      <c r="A678" s="43"/>
      <c r="F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5" thickBot="1" x14ac:dyDescent="0.35">
      <c r="A679" s="43"/>
      <c r="F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5" thickBot="1" x14ac:dyDescent="0.35">
      <c r="A680" s="43"/>
      <c r="F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5" thickBot="1" x14ac:dyDescent="0.35">
      <c r="A681" s="43"/>
      <c r="F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5" thickBot="1" x14ac:dyDescent="0.35">
      <c r="A682" s="43"/>
      <c r="F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5" thickBot="1" x14ac:dyDescent="0.35">
      <c r="A683" s="43"/>
      <c r="F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5" thickBot="1" x14ac:dyDescent="0.35">
      <c r="A684" s="43"/>
      <c r="F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5" thickBot="1" x14ac:dyDescent="0.35">
      <c r="A685" s="43"/>
      <c r="F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5" thickBot="1" x14ac:dyDescent="0.35">
      <c r="A686" s="43"/>
      <c r="F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5" thickBot="1" x14ac:dyDescent="0.35">
      <c r="A687" s="43"/>
      <c r="F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5" thickBot="1" x14ac:dyDescent="0.35">
      <c r="A688" s="43"/>
      <c r="F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5" thickBot="1" x14ac:dyDescent="0.35">
      <c r="A689" s="43"/>
      <c r="F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5" thickBot="1" x14ac:dyDescent="0.35">
      <c r="A690" s="43"/>
      <c r="F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5" thickBot="1" x14ac:dyDescent="0.35">
      <c r="A691" s="43"/>
      <c r="F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5" thickBot="1" x14ac:dyDescent="0.35">
      <c r="A692" s="43"/>
      <c r="F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5" thickBot="1" x14ac:dyDescent="0.35">
      <c r="A693" s="43"/>
      <c r="F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5" thickBot="1" x14ac:dyDescent="0.35">
      <c r="A694" s="43"/>
      <c r="F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5" thickBot="1" x14ac:dyDescent="0.35">
      <c r="A695" s="43"/>
      <c r="F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5" thickBot="1" x14ac:dyDescent="0.35">
      <c r="A696" s="43"/>
      <c r="F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5" thickBot="1" x14ac:dyDescent="0.35">
      <c r="A697" s="43"/>
      <c r="F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5" thickBot="1" x14ac:dyDescent="0.35">
      <c r="A698" s="43"/>
      <c r="F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5" thickBot="1" x14ac:dyDescent="0.35">
      <c r="A699" s="43"/>
      <c r="F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5" thickBot="1" x14ac:dyDescent="0.35">
      <c r="A700" s="43"/>
      <c r="F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5" thickBot="1" x14ac:dyDescent="0.35">
      <c r="A701" s="43"/>
      <c r="F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5" thickBot="1" x14ac:dyDescent="0.35">
      <c r="A702" s="43"/>
      <c r="F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5" thickBot="1" x14ac:dyDescent="0.35">
      <c r="A703" s="43"/>
      <c r="F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5" thickBot="1" x14ac:dyDescent="0.35">
      <c r="A704" s="43"/>
      <c r="F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5" thickBot="1" x14ac:dyDescent="0.35">
      <c r="A705" s="43"/>
      <c r="F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5" thickBot="1" x14ac:dyDescent="0.35">
      <c r="A706" s="43"/>
      <c r="F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5" thickBot="1" x14ac:dyDescent="0.35">
      <c r="A707" s="43"/>
      <c r="F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5" thickBot="1" x14ac:dyDescent="0.35">
      <c r="A708" s="43"/>
      <c r="F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5" thickBot="1" x14ac:dyDescent="0.35">
      <c r="A709" s="43"/>
      <c r="F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5" thickBot="1" x14ac:dyDescent="0.35">
      <c r="A710" s="43"/>
      <c r="F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5" thickBot="1" x14ac:dyDescent="0.35">
      <c r="A711" s="43"/>
      <c r="F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5" thickBot="1" x14ac:dyDescent="0.35">
      <c r="A712" s="43"/>
      <c r="F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5" thickBot="1" x14ac:dyDescent="0.35">
      <c r="A713" s="43"/>
      <c r="F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5" thickBot="1" x14ac:dyDescent="0.35">
      <c r="A714" s="43"/>
      <c r="F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5" thickBot="1" x14ac:dyDescent="0.35">
      <c r="A715" s="43"/>
      <c r="F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5" thickBot="1" x14ac:dyDescent="0.35">
      <c r="A716" s="43"/>
      <c r="F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5" thickBot="1" x14ac:dyDescent="0.35">
      <c r="A717" s="43"/>
      <c r="F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5" thickBot="1" x14ac:dyDescent="0.35">
      <c r="A718" s="43"/>
      <c r="F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5" thickBot="1" x14ac:dyDescent="0.35">
      <c r="A719" s="43"/>
      <c r="F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5" thickBot="1" x14ac:dyDescent="0.35">
      <c r="A720" s="43"/>
      <c r="F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5" thickBot="1" x14ac:dyDescent="0.35">
      <c r="A721" s="43"/>
      <c r="F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5" thickBot="1" x14ac:dyDescent="0.35">
      <c r="A722" s="43"/>
      <c r="F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5" thickBot="1" x14ac:dyDescent="0.35">
      <c r="A723" s="43"/>
      <c r="F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5" thickBot="1" x14ac:dyDescent="0.35">
      <c r="A724" s="43"/>
      <c r="F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5" thickBot="1" x14ac:dyDescent="0.35">
      <c r="A725" s="43"/>
      <c r="F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5" thickBot="1" x14ac:dyDescent="0.35">
      <c r="A726" s="43"/>
      <c r="F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5" thickBot="1" x14ac:dyDescent="0.35">
      <c r="A727" s="43"/>
      <c r="F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5" thickBot="1" x14ac:dyDescent="0.35">
      <c r="A728" s="43"/>
      <c r="F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5" thickBot="1" x14ac:dyDescent="0.35">
      <c r="A729" s="43"/>
      <c r="F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5" thickBot="1" x14ac:dyDescent="0.35">
      <c r="A730" s="43"/>
      <c r="F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5" thickBot="1" x14ac:dyDescent="0.35">
      <c r="A731" s="43"/>
      <c r="F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5" thickBot="1" x14ac:dyDescent="0.35">
      <c r="A732" s="43"/>
      <c r="F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5" thickBot="1" x14ac:dyDescent="0.35">
      <c r="A733" s="43"/>
      <c r="F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5" thickBot="1" x14ac:dyDescent="0.35">
      <c r="A734" s="43"/>
      <c r="F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5" thickBot="1" x14ac:dyDescent="0.35">
      <c r="A735" s="43"/>
      <c r="F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5" thickBot="1" x14ac:dyDescent="0.35">
      <c r="A736" s="43"/>
      <c r="F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5" thickBot="1" x14ac:dyDescent="0.35">
      <c r="A737" s="43"/>
      <c r="F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5" thickBot="1" x14ac:dyDescent="0.35">
      <c r="A738" s="43"/>
      <c r="F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5" thickBot="1" x14ac:dyDescent="0.35">
      <c r="A739" s="43"/>
      <c r="F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5" thickBot="1" x14ac:dyDescent="0.35">
      <c r="A740" s="43"/>
      <c r="F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5" thickBot="1" x14ac:dyDescent="0.35">
      <c r="A741" s="43"/>
      <c r="F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5" thickBot="1" x14ac:dyDescent="0.35">
      <c r="A742" s="43"/>
      <c r="F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5" thickBot="1" x14ac:dyDescent="0.35">
      <c r="A743" s="43"/>
      <c r="F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5" thickBot="1" x14ac:dyDescent="0.35">
      <c r="A744" s="43"/>
      <c r="F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5" thickBot="1" x14ac:dyDescent="0.35">
      <c r="A745" s="43"/>
      <c r="F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5" thickBot="1" x14ac:dyDescent="0.35">
      <c r="A746" s="43"/>
      <c r="F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5" thickBot="1" x14ac:dyDescent="0.35">
      <c r="A747" s="43"/>
      <c r="F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5" thickBot="1" x14ac:dyDescent="0.35">
      <c r="A748" s="43"/>
      <c r="F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5" thickBot="1" x14ac:dyDescent="0.35">
      <c r="A749" s="43"/>
      <c r="F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5" thickBot="1" x14ac:dyDescent="0.35">
      <c r="A750" s="43"/>
      <c r="F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5" thickBot="1" x14ac:dyDescent="0.35">
      <c r="A751" s="43"/>
      <c r="F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5" thickBot="1" x14ac:dyDescent="0.35">
      <c r="A752" s="43"/>
      <c r="F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5" thickBot="1" x14ac:dyDescent="0.35">
      <c r="A753" s="43"/>
      <c r="F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5" thickBot="1" x14ac:dyDescent="0.35">
      <c r="A754" s="43"/>
      <c r="F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5" thickBot="1" x14ac:dyDescent="0.35">
      <c r="A755" s="43"/>
      <c r="F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5" thickBot="1" x14ac:dyDescent="0.35">
      <c r="A756" s="43"/>
      <c r="F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5" thickBot="1" x14ac:dyDescent="0.35">
      <c r="A757" s="43"/>
      <c r="F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5" thickBot="1" x14ac:dyDescent="0.35">
      <c r="A758" s="43"/>
      <c r="F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5" thickBot="1" x14ac:dyDescent="0.35">
      <c r="A759" s="43"/>
      <c r="F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5" thickBot="1" x14ac:dyDescent="0.35">
      <c r="A760" s="43"/>
      <c r="F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5" thickBot="1" x14ac:dyDescent="0.35">
      <c r="A761" s="43"/>
      <c r="F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5" thickBot="1" x14ac:dyDescent="0.35">
      <c r="A762" s="43"/>
      <c r="F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5" thickBot="1" x14ac:dyDescent="0.35">
      <c r="A763" s="43"/>
      <c r="F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5" thickBot="1" x14ac:dyDescent="0.35">
      <c r="A764" s="43"/>
      <c r="F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5" thickBot="1" x14ac:dyDescent="0.35">
      <c r="A765" s="43"/>
      <c r="F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5" thickBot="1" x14ac:dyDescent="0.35">
      <c r="A766" s="43"/>
      <c r="F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5" thickBot="1" x14ac:dyDescent="0.35">
      <c r="A767" s="43"/>
      <c r="F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5" thickBot="1" x14ac:dyDescent="0.35">
      <c r="A768" s="43"/>
      <c r="F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5" thickBot="1" x14ac:dyDescent="0.35">
      <c r="A769" s="43"/>
      <c r="F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5" thickBot="1" x14ac:dyDescent="0.35">
      <c r="A770" s="43"/>
      <c r="F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5" thickBot="1" x14ac:dyDescent="0.35">
      <c r="A771" s="43"/>
      <c r="F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5" thickBot="1" x14ac:dyDescent="0.35">
      <c r="A772" s="43"/>
      <c r="F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5" thickBot="1" x14ac:dyDescent="0.35">
      <c r="A773" s="43"/>
      <c r="F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5" thickBot="1" x14ac:dyDescent="0.35">
      <c r="A774" s="43"/>
      <c r="F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5" thickBot="1" x14ac:dyDescent="0.35">
      <c r="A775" s="43"/>
      <c r="F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5" thickBot="1" x14ac:dyDescent="0.35">
      <c r="A776" s="43"/>
      <c r="F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5" thickBot="1" x14ac:dyDescent="0.35">
      <c r="A777" s="43"/>
      <c r="F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5" thickBot="1" x14ac:dyDescent="0.35">
      <c r="A778" s="43"/>
      <c r="F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5" thickBot="1" x14ac:dyDescent="0.35">
      <c r="A779" s="43"/>
      <c r="F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5" thickBot="1" x14ac:dyDescent="0.35">
      <c r="A780" s="43"/>
      <c r="F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5" thickBot="1" x14ac:dyDescent="0.35">
      <c r="A781" s="43"/>
      <c r="F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5" thickBot="1" x14ac:dyDescent="0.35">
      <c r="A782" s="43"/>
      <c r="F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5" thickBot="1" x14ac:dyDescent="0.35">
      <c r="A783" s="43"/>
      <c r="F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5" thickBot="1" x14ac:dyDescent="0.35">
      <c r="A784" s="43"/>
      <c r="F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5" thickBot="1" x14ac:dyDescent="0.35">
      <c r="A785" s="43"/>
      <c r="F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5" thickBot="1" x14ac:dyDescent="0.35">
      <c r="A786" s="43"/>
      <c r="F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5" thickBot="1" x14ac:dyDescent="0.35">
      <c r="A787" s="43"/>
      <c r="F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5" thickBot="1" x14ac:dyDescent="0.35">
      <c r="A788" s="43"/>
      <c r="F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5" thickBot="1" x14ac:dyDescent="0.35">
      <c r="A789" s="43"/>
      <c r="F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5" thickBot="1" x14ac:dyDescent="0.35">
      <c r="A790" s="43"/>
      <c r="F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5" thickBot="1" x14ac:dyDescent="0.35">
      <c r="A791" s="43"/>
      <c r="F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5" thickBot="1" x14ac:dyDescent="0.35">
      <c r="A792" s="43"/>
      <c r="F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5" thickBot="1" x14ac:dyDescent="0.35">
      <c r="A793" s="43"/>
      <c r="F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5" thickBot="1" x14ac:dyDescent="0.35">
      <c r="A794" s="43"/>
      <c r="F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5" thickBot="1" x14ac:dyDescent="0.35">
      <c r="A795" s="43"/>
      <c r="F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5" thickBot="1" x14ac:dyDescent="0.35">
      <c r="A796" s="43"/>
      <c r="F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5" thickBot="1" x14ac:dyDescent="0.35">
      <c r="A797" s="43"/>
      <c r="F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5" thickBot="1" x14ac:dyDescent="0.35">
      <c r="A798" s="43"/>
      <c r="F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5" thickBot="1" x14ac:dyDescent="0.35">
      <c r="A799" s="43"/>
      <c r="F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5" thickBot="1" x14ac:dyDescent="0.35">
      <c r="A800" s="43"/>
      <c r="F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5" thickBot="1" x14ac:dyDescent="0.35">
      <c r="A801" s="43"/>
      <c r="F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5" thickBot="1" x14ac:dyDescent="0.35">
      <c r="A802" s="43"/>
      <c r="F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5" thickBot="1" x14ac:dyDescent="0.35">
      <c r="A803" s="43"/>
      <c r="F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5" thickBot="1" x14ac:dyDescent="0.35">
      <c r="A804" s="43"/>
      <c r="F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5" thickBot="1" x14ac:dyDescent="0.35">
      <c r="A805" s="43"/>
      <c r="F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5" thickBot="1" x14ac:dyDescent="0.35">
      <c r="A806" s="43"/>
      <c r="F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5" thickBot="1" x14ac:dyDescent="0.35">
      <c r="A807" s="43"/>
      <c r="F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5" thickBot="1" x14ac:dyDescent="0.35">
      <c r="A808" s="43"/>
      <c r="F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5" thickBot="1" x14ac:dyDescent="0.35">
      <c r="A809" s="43"/>
      <c r="F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5" thickBot="1" x14ac:dyDescent="0.35">
      <c r="A810" s="43"/>
      <c r="F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5" thickBot="1" x14ac:dyDescent="0.35">
      <c r="A811" s="43"/>
      <c r="F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5" thickBot="1" x14ac:dyDescent="0.35">
      <c r="A812" s="43"/>
      <c r="F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5" thickBot="1" x14ac:dyDescent="0.35">
      <c r="A813" s="43"/>
      <c r="F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5" thickBot="1" x14ac:dyDescent="0.35">
      <c r="A814" s="43"/>
      <c r="F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5" thickBot="1" x14ac:dyDescent="0.35">
      <c r="A815" s="43"/>
      <c r="F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5" thickBot="1" x14ac:dyDescent="0.35">
      <c r="A816" s="43"/>
      <c r="F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5" thickBot="1" x14ac:dyDescent="0.35">
      <c r="A817" s="43"/>
      <c r="F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5" thickBot="1" x14ac:dyDescent="0.35">
      <c r="A818" s="43"/>
      <c r="F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5" thickBot="1" x14ac:dyDescent="0.35">
      <c r="A819" s="43"/>
      <c r="F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5" thickBot="1" x14ac:dyDescent="0.35">
      <c r="A820" s="43"/>
      <c r="F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5" thickBot="1" x14ac:dyDescent="0.35">
      <c r="A821" s="43"/>
      <c r="F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5" thickBot="1" x14ac:dyDescent="0.35">
      <c r="A822" s="43"/>
      <c r="F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5" thickBot="1" x14ac:dyDescent="0.35">
      <c r="A823" s="43"/>
      <c r="F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5" thickBot="1" x14ac:dyDescent="0.35">
      <c r="A824" s="43"/>
      <c r="F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5" thickBot="1" x14ac:dyDescent="0.35">
      <c r="A825" s="43"/>
      <c r="F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5" thickBot="1" x14ac:dyDescent="0.35">
      <c r="A826" s="43"/>
      <c r="F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5" thickBot="1" x14ac:dyDescent="0.35">
      <c r="A827" s="43"/>
      <c r="F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5" thickBot="1" x14ac:dyDescent="0.35">
      <c r="A828" s="43"/>
      <c r="F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5" thickBot="1" x14ac:dyDescent="0.35">
      <c r="A829" s="43"/>
      <c r="F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5" thickBot="1" x14ac:dyDescent="0.35">
      <c r="A830" s="43"/>
      <c r="F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5" thickBot="1" x14ac:dyDescent="0.35">
      <c r="A831" s="43"/>
      <c r="F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5" thickBot="1" x14ac:dyDescent="0.35">
      <c r="A832" s="43"/>
      <c r="F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5" thickBot="1" x14ac:dyDescent="0.35">
      <c r="A833" s="43"/>
      <c r="F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5" thickBot="1" x14ac:dyDescent="0.35">
      <c r="A834" s="43"/>
      <c r="F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5" thickBot="1" x14ac:dyDescent="0.35">
      <c r="A835" s="43"/>
      <c r="F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5" thickBot="1" x14ac:dyDescent="0.35">
      <c r="A836" s="43"/>
      <c r="F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5" thickBot="1" x14ac:dyDescent="0.35">
      <c r="A837" s="43"/>
      <c r="F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5" thickBot="1" x14ac:dyDescent="0.35">
      <c r="A838" s="43"/>
      <c r="F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5" thickBot="1" x14ac:dyDescent="0.35">
      <c r="A839" s="43"/>
      <c r="F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5" thickBot="1" x14ac:dyDescent="0.35">
      <c r="A840" s="43"/>
      <c r="F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5" thickBot="1" x14ac:dyDescent="0.35">
      <c r="A841" s="43"/>
      <c r="F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5" thickBot="1" x14ac:dyDescent="0.35">
      <c r="A842" s="43"/>
      <c r="F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5" thickBot="1" x14ac:dyDescent="0.35">
      <c r="A843" s="43"/>
      <c r="F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5" thickBot="1" x14ac:dyDescent="0.35">
      <c r="A844" s="43"/>
      <c r="F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5" thickBot="1" x14ac:dyDescent="0.35">
      <c r="A845" s="43"/>
      <c r="F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5" thickBot="1" x14ac:dyDescent="0.35">
      <c r="A846" s="43"/>
      <c r="F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5" thickBot="1" x14ac:dyDescent="0.35">
      <c r="A847" s="43"/>
      <c r="F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5" thickBot="1" x14ac:dyDescent="0.35">
      <c r="A848" s="43"/>
      <c r="F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5" thickBot="1" x14ac:dyDescent="0.35">
      <c r="A849" s="43"/>
      <c r="F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5" thickBot="1" x14ac:dyDescent="0.35">
      <c r="A850" s="43"/>
      <c r="F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5" thickBot="1" x14ac:dyDescent="0.35">
      <c r="A851" s="43"/>
      <c r="F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5" thickBot="1" x14ac:dyDescent="0.35">
      <c r="A852" s="43"/>
      <c r="F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5" thickBot="1" x14ac:dyDescent="0.35">
      <c r="A853" s="43"/>
      <c r="F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5" thickBot="1" x14ac:dyDescent="0.35">
      <c r="A854" s="43"/>
      <c r="F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5" thickBot="1" x14ac:dyDescent="0.35">
      <c r="A855" s="43"/>
      <c r="F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5" thickBot="1" x14ac:dyDescent="0.35">
      <c r="A856" s="43"/>
      <c r="F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5" thickBot="1" x14ac:dyDescent="0.35">
      <c r="A857" s="43"/>
      <c r="F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5" thickBot="1" x14ac:dyDescent="0.35">
      <c r="A858" s="43"/>
      <c r="F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5" thickBot="1" x14ac:dyDescent="0.35">
      <c r="A859" s="43"/>
      <c r="F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5" thickBot="1" x14ac:dyDescent="0.35">
      <c r="A860" s="43"/>
      <c r="F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5" thickBot="1" x14ac:dyDescent="0.35">
      <c r="A861" s="43"/>
      <c r="F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5" thickBot="1" x14ac:dyDescent="0.35">
      <c r="A862" s="43"/>
      <c r="F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5" thickBot="1" x14ac:dyDescent="0.35">
      <c r="A863" s="43"/>
      <c r="F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5" thickBot="1" x14ac:dyDescent="0.35">
      <c r="A864" s="43"/>
      <c r="F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5" thickBot="1" x14ac:dyDescent="0.35">
      <c r="A865" s="43"/>
      <c r="F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5" thickBot="1" x14ac:dyDescent="0.35">
      <c r="A866" s="43"/>
      <c r="F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5" thickBot="1" x14ac:dyDescent="0.35">
      <c r="A867" s="43"/>
      <c r="F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5" thickBot="1" x14ac:dyDescent="0.35">
      <c r="A868" s="43"/>
      <c r="F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5" thickBot="1" x14ac:dyDescent="0.35">
      <c r="A869" s="43"/>
      <c r="F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5" thickBot="1" x14ac:dyDescent="0.35">
      <c r="A870" s="43"/>
      <c r="F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5" thickBot="1" x14ac:dyDescent="0.35">
      <c r="A871" s="43"/>
      <c r="F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5" thickBot="1" x14ac:dyDescent="0.35">
      <c r="A872" s="43"/>
      <c r="F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5" thickBot="1" x14ac:dyDescent="0.35">
      <c r="A873" s="43"/>
      <c r="F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5" thickBot="1" x14ac:dyDescent="0.35">
      <c r="A874" s="43"/>
      <c r="F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5" thickBot="1" x14ac:dyDescent="0.35">
      <c r="A875" s="43"/>
      <c r="F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5" thickBot="1" x14ac:dyDescent="0.35">
      <c r="A876" s="43"/>
      <c r="F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5" thickBot="1" x14ac:dyDescent="0.35">
      <c r="A877" s="43"/>
      <c r="F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5" thickBot="1" x14ac:dyDescent="0.35">
      <c r="A878" s="43"/>
      <c r="F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5" thickBot="1" x14ac:dyDescent="0.35">
      <c r="A879" s="43"/>
      <c r="F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5" thickBot="1" x14ac:dyDescent="0.35">
      <c r="A880" s="43"/>
      <c r="F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5" thickBot="1" x14ac:dyDescent="0.35">
      <c r="A881" s="43"/>
      <c r="F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5" thickBot="1" x14ac:dyDescent="0.35">
      <c r="A882" s="43"/>
      <c r="F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5" thickBot="1" x14ac:dyDescent="0.35">
      <c r="A883" s="43"/>
      <c r="F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5" thickBot="1" x14ac:dyDescent="0.35">
      <c r="A884" s="43"/>
      <c r="F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5" thickBot="1" x14ac:dyDescent="0.35">
      <c r="A885" s="43"/>
      <c r="F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5" thickBot="1" x14ac:dyDescent="0.35">
      <c r="A886" s="43"/>
      <c r="F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5" thickBot="1" x14ac:dyDescent="0.35">
      <c r="A887" s="43"/>
      <c r="F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5" thickBot="1" x14ac:dyDescent="0.35">
      <c r="A888" s="43"/>
      <c r="F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5" thickBot="1" x14ac:dyDescent="0.35">
      <c r="A889" s="43"/>
      <c r="F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5" thickBot="1" x14ac:dyDescent="0.35">
      <c r="A890" s="43"/>
      <c r="F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5" thickBot="1" x14ac:dyDescent="0.35">
      <c r="A891" s="43"/>
      <c r="F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5" thickBot="1" x14ac:dyDescent="0.35">
      <c r="A892" s="43"/>
      <c r="F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5" thickBot="1" x14ac:dyDescent="0.35">
      <c r="A893" s="43"/>
      <c r="F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5" thickBot="1" x14ac:dyDescent="0.35">
      <c r="A894" s="43"/>
      <c r="F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5" thickBot="1" x14ac:dyDescent="0.35">
      <c r="A895" s="43"/>
      <c r="F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5" thickBot="1" x14ac:dyDescent="0.35">
      <c r="A896" s="43"/>
      <c r="F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5" thickBot="1" x14ac:dyDescent="0.35">
      <c r="A897" s="43"/>
      <c r="F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5" thickBot="1" x14ac:dyDescent="0.35">
      <c r="A898" s="43"/>
      <c r="F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5" thickBot="1" x14ac:dyDescent="0.35">
      <c r="A899" s="43"/>
      <c r="F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5" thickBot="1" x14ac:dyDescent="0.35">
      <c r="A900" s="43"/>
      <c r="F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5" thickBot="1" x14ac:dyDescent="0.35">
      <c r="A901" s="43"/>
      <c r="F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5" thickBot="1" x14ac:dyDescent="0.35">
      <c r="A902" s="43"/>
      <c r="F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5" thickBot="1" x14ac:dyDescent="0.35">
      <c r="A903" s="43"/>
      <c r="F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5" thickBot="1" x14ac:dyDescent="0.35">
      <c r="A904" s="43"/>
      <c r="F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5" thickBot="1" x14ac:dyDescent="0.35">
      <c r="A905" s="43"/>
      <c r="F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5" thickBot="1" x14ac:dyDescent="0.35">
      <c r="A906" s="43"/>
      <c r="F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5" thickBot="1" x14ac:dyDescent="0.35">
      <c r="A907" s="43"/>
      <c r="F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5" thickBot="1" x14ac:dyDescent="0.35">
      <c r="A908" s="43"/>
      <c r="F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5" thickBot="1" x14ac:dyDescent="0.35">
      <c r="A909" s="43"/>
      <c r="F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5" thickBot="1" x14ac:dyDescent="0.35">
      <c r="A910" s="43"/>
      <c r="F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5" thickBot="1" x14ac:dyDescent="0.35">
      <c r="A911" s="43"/>
      <c r="F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5" thickBot="1" x14ac:dyDescent="0.35">
      <c r="A912" s="43"/>
      <c r="F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5" thickBot="1" x14ac:dyDescent="0.35">
      <c r="A913" s="43"/>
      <c r="F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5" thickBot="1" x14ac:dyDescent="0.35">
      <c r="A914" s="43"/>
      <c r="F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5" thickBot="1" x14ac:dyDescent="0.35">
      <c r="A915" s="43"/>
      <c r="F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5" thickBot="1" x14ac:dyDescent="0.35">
      <c r="A916" s="43"/>
      <c r="F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5" thickBot="1" x14ac:dyDescent="0.35">
      <c r="A917" s="43"/>
      <c r="F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5" thickBot="1" x14ac:dyDescent="0.35">
      <c r="A918" s="43"/>
      <c r="F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5" thickBot="1" x14ac:dyDescent="0.35">
      <c r="A919" s="43"/>
      <c r="F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5" thickBot="1" x14ac:dyDescent="0.35">
      <c r="A920" s="43"/>
      <c r="F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5" thickBot="1" x14ac:dyDescent="0.35">
      <c r="A921" s="43"/>
      <c r="F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5" thickBot="1" x14ac:dyDescent="0.35">
      <c r="A922" s="43"/>
      <c r="F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5" thickBot="1" x14ac:dyDescent="0.35">
      <c r="A923" s="43"/>
      <c r="F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5" thickBot="1" x14ac:dyDescent="0.35">
      <c r="A924" s="43"/>
      <c r="F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5" thickBot="1" x14ac:dyDescent="0.35">
      <c r="A925" s="43"/>
      <c r="F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5" thickBot="1" x14ac:dyDescent="0.35">
      <c r="A926" s="43"/>
      <c r="F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5" thickBot="1" x14ac:dyDescent="0.35">
      <c r="A927" s="43"/>
      <c r="F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5" thickBot="1" x14ac:dyDescent="0.35">
      <c r="A928" s="43"/>
      <c r="F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5" thickBot="1" x14ac:dyDescent="0.35">
      <c r="A929" s="43"/>
      <c r="F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5" thickBot="1" x14ac:dyDescent="0.35">
      <c r="A930" s="43"/>
      <c r="F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5" thickBot="1" x14ac:dyDescent="0.35">
      <c r="A931" s="43"/>
      <c r="F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5" thickBot="1" x14ac:dyDescent="0.35">
      <c r="A932" s="43"/>
      <c r="F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5" thickBot="1" x14ac:dyDescent="0.35">
      <c r="A933" s="43"/>
      <c r="F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5" thickBot="1" x14ac:dyDescent="0.35">
      <c r="A934" s="43"/>
      <c r="F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5" thickBot="1" x14ac:dyDescent="0.35">
      <c r="A935" s="43"/>
      <c r="F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5" thickBot="1" x14ac:dyDescent="0.35">
      <c r="A936" s="43"/>
      <c r="F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5" thickBot="1" x14ac:dyDescent="0.35">
      <c r="A937" s="43"/>
      <c r="F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5" thickBot="1" x14ac:dyDescent="0.35">
      <c r="A938" s="43"/>
      <c r="F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5" thickBot="1" x14ac:dyDescent="0.35">
      <c r="A939" s="43"/>
      <c r="F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5" thickBot="1" x14ac:dyDescent="0.35">
      <c r="A940" s="43"/>
      <c r="F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5" thickBot="1" x14ac:dyDescent="0.35">
      <c r="A941" s="43"/>
      <c r="F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5" thickBot="1" x14ac:dyDescent="0.35">
      <c r="A942" s="43"/>
      <c r="F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5" thickBot="1" x14ac:dyDescent="0.35">
      <c r="A943" s="43"/>
      <c r="F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5" thickBot="1" x14ac:dyDescent="0.35">
      <c r="A944" s="43"/>
      <c r="F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5" thickBot="1" x14ac:dyDescent="0.35">
      <c r="A945" s="43"/>
      <c r="F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5" thickBot="1" x14ac:dyDescent="0.35">
      <c r="A946" s="43"/>
      <c r="F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5" thickBot="1" x14ac:dyDescent="0.35">
      <c r="A947" s="43"/>
      <c r="F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5" thickBot="1" x14ac:dyDescent="0.35">
      <c r="A948" s="43"/>
      <c r="F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5" thickBot="1" x14ac:dyDescent="0.35">
      <c r="A949" s="43"/>
      <c r="F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5" thickBot="1" x14ac:dyDescent="0.35">
      <c r="A950" s="43"/>
      <c r="F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5" thickBot="1" x14ac:dyDescent="0.35">
      <c r="A951" s="43"/>
      <c r="F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5" thickBot="1" x14ac:dyDescent="0.35">
      <c r="A952" s="43"/>
      <c r="F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5" thickBot="1" x14ac:dyDescent="0.35">
      <c r="A953" s="43"/>
      <c r="F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5" thickBot="1" x14ac:dyDescent="0.35">
      <c r="A954" s="43"/>
      <c r="F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5" thickBot="1" x14ac:dyDescent="0.35">
      <c r="A955" s="43"/>
      <c r="F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5" thickBot="1" x14ac:dyDescent="0.35">
      <c r="A956" s="43"/>
      <c r="F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5" thickBot="1" x14ac:dyDescent="0.35">
      <c r="A957" s="43"/>
      <c r="F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5" thickBot="1" x14ac:dyDescent="0.35">
      <c r="A958" s="43"/>
      <c r="F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5" thickBot="1" x14ac:dyDescent="0.35">
      <c r="A959" s="43"/>
      <c r="F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5" thickBot="1" x14ac:dyDescent="0.35">
      <c r="A960" s="43"/>
      <c r="F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5" thickBot="1" x14ac:dyDescent="0.35">
      <c r="A961" s="43"/>
      <c r="F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5" thickBot="1" x14ac:dyDescent="0.35">
      <c r="A962" s="43"/>
      <c r="F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5" thickBot="1" x14ac:dyDescent="0.35">
      <c r="A963" s="43"/>
      <c r="F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5" thickBot="1" x14ac:dyDescent="0.35">
      <c r="A964" s="43"/>
      <c r="F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5" thickBot="1" x14ac:dyDescent="0.35">
      <c r="A965" s="43"/>
      <c r="F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5" thickBot="1" x14ac:dyDescent="0.35">
      <c r="A966" s="43"/>
      <c r="F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5" thickBot="1" x14ac:dyDescent="0.35">
      <c r="A967" s="43"/>
      <c r="F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5" thickBot="1" x14ac:dyDescent="0.35">
      <c r="A968" s="43"/>
      <c r="F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5" thickBot="1" x14ac:dyDescent="0.35">
      <c r="A969" s="43"/>
      <c r="F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5" thickBot="1" x14ac:dyDescent="0.35">
      <c r="A970" s="43"/>
      <c r="F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5" thickBot="1" x14ac:dyDescent="0.35">
      <c r="A971" s="43"/>
      <c r="F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5" thickBot="1" x14ac:dyDescent="0.35">
      <c r="A972" s="43"/>
      <c r="F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5" thickBot="1" x14ac:dyDescent="0.35">
      <c r="A973" s="43"/>
      <c r="F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5" thickBot="1" x14ac:dyDescent="0.35">
      <c r="A974" s="43"/>
      <c r="F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5" thickBot="1" x14ac:dyDescent="0.35">
      <c r="A975" s="43"/>
      <c r="F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</sheetData>
  <mergeCells count="15">
    <mergeCell ref="L10:Q10"/>
    <mergeCell ref="L3:Q3"/>
    <mergeCell ref="L4:P4"/>
    <mergeCell ref="L5:P5"/>
    <mergeCell ref="L6:P6"/>
    <mergeCell ref="L7:P7"/>
    <mergeCell ref="L19:P19"/>
    <mergeCell ref="L20:P20"/>
    <mergeCell ref="L21:P21"/>
    <mergeCell ref="L11:P11"/>
    <mergeCell ref="L12:P12"/>
    <mergeCell ref="L13:P13"/>
    <mergeCell ref="L14:P14"/>
    <mergeCell ref="L17:Q17"/>
    <mergeCell ref="L18:P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561B-37BB-417F-92D1-D20B19803DAF}">
  <dimension ref="A1:AM999"/>
  <sheetViews>
    <sheetView zoomScale="68" zoomScaleNormal="68" workbookViewId="0">
      <selection activeCell="AD24" sqref="AD24"/>
    </sheetView>
  </sheetViews>
  <sheetFormatPr defaultRowHeight="14.4" x14ac:dyDescent="0.3"/>
  <cols>
    <col min="1" max="1" width="15.77734375" customWidth="1"/>
    <col min="2" max="2" width="15.44140625" style="6" customWidth="1"/>
    <col min="3" max="3" width="17.33203125" customWidth="1"/>
    <col min="4" max="4" width="13.88671875" customWidth="1"/>
    <col min="5" max="5" width="17.5546875" customWidth="1"/>
    <col min="6" max="6" width="15.21875" customWidth="1"/>
    <col min="7" max="7" width="23.5546875" style="6" bestFit="1" customWidth="1"/>
    <col min="8" max="8" width="13.6640625" customWidth="1"/>
    <col min="9" max="9" width="13.109375" customWidth="1"/>
    <col min="10" max="10" width="13" customWidth="1"/>
    <col min="17" max="17" width="13.44140625" bestFit="1" customWidth="1"/>
    <col min="30" max="30" width="15.44140625" style="6" customWidth="1"/>
    <col min="31" max="31" width="23.5546875" style="6" bestFit="1" customWidth="1"/>
    <col min="33" max="33" width="22.88671875" customWidth="1"/>
    <col min="37" max="37" width="12.6640625" style="38" customWidth="1"/>
  </cols>
  <sheetData>
    <row r="1" spans="1:39" ht="31.8" thickBot="1" x14ac:dyDescent="0.35">
      <c r="A1" s="29" t="s">
        <v>0</v>
      </c>
      <c r="B1" s="5" t="s">
        <v>1</v>
      </c>
      <c r="C1" s="30" t="s">
        <v>258</v>
      </c>
      <c r="D1" s="30" t="s">
        <v>259</v>
      </c>
      <c r="E1" s="30" t="s">
        <v>260</v>
      </c>
      <c r="F1" s="29" t="s">
        <v>265</v>
      </c>
      <c r="G1" s="5" t="s">
        <v>266</v>
      </c>
      <c r="H1" s="31" t="s">
        <v>6</v>
      </c>
      <c r="I1" s="31" t="s">
        <v>7</v>
      </c>
      <c r="J1" s="31" t="s">
        <v>8</v>
      </c>
      <c r="K1" s="7"/>
      <c r="L1" s="8"/>
      <c r="M1" s="8"/>
      <c r="N1" s="8"/>
      <c r="O1" s="8"/>
      <c r="P1" s="8"/>
      <c r="Q1" s="8"/>
      <c r="R1" s="25"/>
      <c r="S1" s="1"/>
      <c r="T1" s="1"/>
      <c r="U1" s="1"/>
      <c r="V1" s="1"/>
      <c r="W1" s="1"/>
      <c r="X1" s="1"/>
      <c r="Y1" s="1"/>
      <c r="Z1" s="1"/>
      <c r="AC1" s="79"/>
      <c r="AD1" s="80"/>
      <c r="AE1" s="80"/>
      <c r="AF1" s="79"/>
      <c r="AG1" s="81"/>
      <c r="AH1" s="79"/>
      <c r="AI1" s="79"/>
      <c r="AJ1" s="79"/>
      <c r="AK1" s="5" t="s">
        <v>1</v>
      </c>
    </row>
    <row r="2" spans="1:39" ht="16.8" thickBot="1" x14ac:dyDescent="0.5">
      <c r="A2" s="57" t="s">
        <v>16</v>
      </c>
      <c r="B2" s="6" t="s">
        <v>285</v>
      </c>
      <c r="C2" t="s">
        <v>247</v>
      </c>
      <c r="D2">
        <v>557.9</v>
      </c>
      <c r="E2">
        <v>5950</v>
      </c>
      <c r="F2" s="61"/>
      <c r="G2" s="6">
        <v>3.5299999999999998E-2</v>
      </c>
      <c r="H2" s="62"/>
      <c r="I2" s="63"/>
      <c r="J2" s="62"/>
      <c r="K2" s="24"/>
      <c r="L2" s="26"/>
      <c r="M2" s="26"/>
      <c r="N2" s="26"/>
      <c r="O2" s="26"/>
      <c r="P2" s="26"/>
      <c r="Q2" s="27"/>
      <c r="R2" s="21"/>
      <c r="S2" s="7"/>
      <c r="T2" s="1"/>
      <c r="U2" s="1"/>
      <c r="V2" s="1"/>
      <c r="W2" s="1"/>
      <c r="X2" s="1"/>
      <c r="Y2" s="1"/>
      <c r="Z2" s="1"/>
      <c r="AC2" s="79"/>
      <c r="AD2" s="82"/>
      <c r="AE2" s="82"/>
      <c r="AF2" s="79"/>
      <c r="AG2" s="79"/>
      <c r="AH2" s="82"/>
      <c r="AI2" s="79"/>
      <c r="AJ2" s="79"/>
      <c r="AK2" s="6" t="s">
        <v>337</v>
      </c>
      <c r="AL2">
        <f>SUM(E2:E5)</f>
        <v>36550</v>
      </c>
      <c r="AM2">
        <v>595.54999999999995</v>
      </c>
    </row>
    <row r="3" spans="1:39" ht="16.8" thickBot="1" x14ac:dyDescent="0.5">
      <c r="A3" s="57" t="s">
        <v>16</v>
      </c>
      <c r="B3" s="6" t="s">
        <v>286</v>
      </c>
      <c r="C3" t="s">
        <v>247</v>
      </c>
      <c r="D3">
        <v>559.15</v>
      </c>
      <c r="E3">
        <v>15300</v>
      </c>
      <c r="F3" s="61">
        <f>D3-D2</f>
        <v>1.25</v>
      </c>
      <c r="G3" s="6">
        <v>3.5400000000000001E-2</v>
      </c>
      <c r="H3" s="62">
        <f>(D3-D2)*100/D2</f>
        <v>0.22405449005198064</v>
      </c>
      <c r="I3" s="63">
        <f>H3-G3</f>
        <v>0.18865449005198065</v>
      </c>
      <c r="J3" s="62">
        <f>I3/$Q$14</f>
        <v>5.1326414943544056E-2</v>
      </c>
      <c r="K3" s="24"/>
      <c r="L3" s="70" t="s">
        <v>277</v>
      </c>
      <c r="M3" s="71"/>
      <c r="N3" s="71"/>
      <c r="O3" s="71"/>
      <c r="P3" s="71"/>
      <c r="Q3" s="72"/>
      <c r="R3" s="21"/>
      <c r="S3" s="7"/>
      <c r="T3" s="1"/>
      <c r="U3" s="1"/>
      <c r="V3" s="1"/>
      <c r="W3" s="1"/>
      <c r="X3" s="1"/>
      <c r="Y3" s="1"/>
      <c r="Z3" s="1"/>
      <c r="AC3" s="79"/>
      <c r="AD3" s="82"/>
      <c r="AE3" s="82"/>
      <c r="AF3" s="79"/>
      <c r="AG3" s="79"/>
      <c r="AH3" s="82"/>
      <c r="AI3" s="79"/>
      <c r="AJ3" s="79"/>
      <c r="AK3" s="6" t="s">
        <v>338</v>
      </c>
      <c r="AL3">
        <f>SUM(E6:E9)</f>
        <v>14450</v>
      </c>
      <c r="AM3">
        <v>595.20000000000005</v>
      </c>
    </row>
    <row r="4" spans="1:39" ht="16.8" thickBot="1" x14ac:dyDescent="0.5">
      <c r="A4" s="57" t="s">
        <v>16</v>
      </c>
      <c r="B4" s="6" t="s">
        <v>287</v>
      </c>
      <c r="C4" t="s">
        <v>247</v>
      </c>
      <c r="D4">
        <v>609.65</v>
      </c>
      <c r="E4">
        <v>15300</v>
      </c>
      <c r="F4" s="61">
        <f>D4-D3</f>
        <v>50.5</v>
      </c>
      <c r="G4" s="6">
        <v>3.5400000000000001E-2</v>
      </c>
      <c r="H4" s="62">
        <f>(D4-D3)*100/D3</f>
        <v>9.0315657694715199</v>
      </c>
      <c r="I4" s="63">
        <f>H4-G4</f>
        <v>8.9961657694715207</v>
      </c>
      <c r="J4" s="62">
        <f>I4/$Q$14</f>
        <v>2.4475480920574824</v>
      </c>
      <c r="K4" s="24"/>
      <c r="L4" s="73" t="s">
        <v>10</v>
      </c>
      <c r="M4" s="74"/>
      <c r="N4" s="74"/>
      <c r="O4" s="74"/>
      <c r="P4" s="75"/>
      <c r="Q4" s="3">
        <f>AVERAGE(H3:H54)</f>
        <v>6.7235095905785695E-3</v>
      </c>
      <c r="R4" s="21"/>
      <c r="S4" s="7"/>
      <c r="T4" s="1"/>
      <c r="U4" s="1"/>
      <c r="V4" s="1"/>
      <c r="W4" s="1"/>
      <c r="X4" s="1"/>
      <c r="Y4" s="1"/>
      <c r="Z4" s="1"/>
      <c r="AC4" s="79"/>
      <c r="AD4" s="82"/>
      <c r="AE4" s="82"/>
      <c r="AF4" s="79"/>
      <c r="AG4" s="79"/>
      <c r="AH4" s="82"/>
      <c r="AI4" s="79"/>
      <c r="AJ4" s="79"/>
      <c r="AK4" s="6" t="s">
        <v>339</v>
      </c>
      <c r="AL4">
        <f>SUM(E10:E14)</f>
        <v>49300</v>
      </c>
      <c r="AM4">
        <v>573.54999999999995</v>
      </c>
    </row>
    <row r="5" spans="1:39" ht="16.8" thickBot="1" x14ac:dyDescent="0.5">
      <c r="A5" s="57" t="s">
        <v>16</v>
      </c>
      <c r="B5" s="6" t="s">
        <v>288</v>
      </c>
      <c r="C5" t="s">
        <v>248</v>
      </c>
      <c r="D5">
        <v>595.54999999999995</v>
      </c>
      <c r="E5">
        <v>0</v>
      </c>
      <c r="F5" s="61">
        <f>D5-D4</f>
        <v>-14.100000000000023</v>
      </c>
      <c r="G5" s="6">
        <v>3.5499999999999997E-2</v>
      </c>
      <c r="H5" s="62">
        <f>(D5-D4)*100/D4</f>
        <v>-2.31280242762241</v>
      </c>
      <c r="I5" s="63">
        <f>H5-G5</f>
        <v>-2.3483024276224098</v>
      </c>
      <c r="J5" s="62">
        <f>I5/$Q$14</f>
        <v>-0.63889253195017826</v>
      </c>
      <c r="K5" s="24"/>
      <c r="L5" s="73" t="s">
        <v>11</v>
      </c>
      <c r="M5" s="74"/>
      <c r="N5" s="74"/>
      <c r="O5" s="74"/>
      <c r="P5" s="75"/>
      <c r="Q5" s="3">
        <f>MAX(H3:H54)</f>
        <v>9.0315657694715199</v>
      </c>
      <c r="R5" s="21"/>
      <c r="S5" s="7"/>
      <c r="T5" s="1"/>
      <c r="U5" s="1"/>
      <c r="V5" s="1"/>
      <c r="W5" s="1"/>
      <c r="X5" s="1"/>
      <c r="Y5" s="1"/>
      <c r="Z5" s="1"/>
      <c r="AC5" s="79"/>
      <c r="AD5" s="82"/>
      <c r="AE5" s="82"/>
      <c r="AF5" s="79"/>
      <c r="AG5" s="79"/>
      <c r="AH5" s="82"/>
      <c r="AI5" s="79"/>
      <c r="AJ5" s="79"/>
      <c r="AK5" s="6" t="s">
        <v>340</v>
      </c>
      <c r="AL5">
        <f>SUM(E15:E18)</f>
        <v>29750</v>
      </c>
      <c r="AM5">
        <v>548.1</v>
      </c>
    </row>
    <row r="6" spans="1:39" ht="16.8" thickBot="1" x14ac:dyDescent="0.5">
      <c r="A6" s="57" t="s">
        <v>16</v>
      </c>
      <c r="B6" s="6" t="s">
        <v>289</v>
      </c>
      <c r="C6" t="s">
        <v>248</v>
      </c>
      <c r="D6">
        <v>600.04999999999995</v>
      </c>
      <c r="E6">
        <v>1700</v>
      </c>
      <c r="F6" s="61">
        <v>-25.199999999999932</v>
      </c>
      <c r="G6" s="6">
        <v>3.5000000000000003E-2</v>
      </c>
      <c r="H6" s="62">
        <v>-4.1996500291642249</v>
      </c>
      <c r="I6" s="63">
        <v>-4.2353500291642252</v>
      </c>
      <c r="J6" s="62">
        <v>-2.2328944365697003</v>
      </c>
      <c r="K6" s="24"/>
      <c r="L6" s="73" t="s">
        <v>12</v>
      </c>
      <c r="M6" s="74"/>
      <c r="N6" s="74"/>
      <c r="O6" s="74"/>
      <c r="P6" s="75"/>
      <c r="Q6" s="3">
        <f>MIN(H3:H54)</f>
        <v>-9.8559322033898269</v>
      </c>
      <c r="R6" s="21"/>
      <c r="S6" s="7"/>
      <c r="T6" s="1"/>
      <c r="U6" s="1"/>
      <c r="V6" s="1"/>
      <c r="W6" s="1"/>
      <c r="X6" s="1"/>
      <c r="Y6" s="1"/>
      <c r="Z6" s="1"/>
      <c r="AC6" s="79"/>
      <c r="AD6" s="82"/>
      <c r="AE6" s="82"/>
      <c r="AF6" s="79"/>
      <c r="AG6" s="79"/>
      <c r="AH6" s="82"/>
      <c r="AI6" s="79"/>
      <c r="AJ6" s="79"/>
      <c r="AK6" s="6" t="s">
        <v>341</v>
      </c>
      <c r="AL6">
        <f>SUM(E19:E22)</f>
        <v>11050</v>
      </c>
      <c r="AM6">
        <v>588.4</v>
      </c>
    </row>
    <row r="7" spans="1:39" ht="16.8" thickBot="1" x14ac:dyDescent="0.5">
      <c r="A7" s="57" t="s">
        <v>16</v>
      </c>
      <c r="B7" s="6" t="s">
        <v>290</v>
      </c>
      <c r="C7" t="s">
        <v>248</v>
      </c>
      <c r="D7">
        <v>607.25</v>
      </c>
      <c r="E7">
        <v>3400</v>
      </c>
      <c r="F7" s="61">
        <v>20.75</v>
      </c>
      <c r="G7" s="6">
        <v>3.56E-2</v>
      </c>
      <c r="H7" s="62">
        <v>3.4170440510498148</v>
      </c>
      <c r="I7" s="63">
        <v>3.3818440510498147</v>
      </c>
      <c r="J7" s="62">
        <v>1.7829224774665415</v>
      </c>
      <c r="K7" s="7"/>
      <c r="L7" s="73" t="s">
        <v>13</v>
      </c>
      <c r="M7" s="74"/>
      <c r="N7" s="74"/>
      <c r="O7" s="74"/>
      <c r="P7" s="75"/>
      <c r="Q7" s="3">
        <f>_xlfn.STDEV.S(H3:H54)</f>
        <v>3.6762445007052467</v>
      </c>
      <c r="R7" s="9"/>
      <c r="S7" s="1"/>
      <c r="T7" s="1"/>
      <c r="U7" s="1"/>
      <c r="V7" s="1"/>
      <c r="W7" s="1"/>
      <c r="X7" s="1"/>
      <c r="Y7" s="1"/>
      <c r="Z7" s="1"/>
      <c r="AC7" s="79"/>
      <c r="AD7" s="82"/>
      <c r="AE7" s="82"/>
      <c r="AF7" s="79"/>
      <c r="AG7" s="79"/>
      <c r="AH7" s="82"/>
      <c r="AI7" s="79"/>
      <c r="AJ7" s="79"/>
      <c r="AK7" s="6" t="s">
        <v>342</v>
      </c>
      <c r="AL7">
        <f>SUM(E23:E25)</f>
        <v>6800</v>
      </c>
      <c r="AM7">
        <v>642.20000000000005</v>
      </c>
    </row>
    <row r="8" spans="1:39" ht="16.8" thickBot="1" x14ac:dyDescent="0.5">
      <c r="A8" s="57" t="s">
        <v>16</v>
      </c>
      <c r="B8" s="6" t="s">
        <v>291</v>
      </c>
      <c r="C8" t="s">
        <v>248</v>
      </c>
      <c r="D8">
        <v>590</v>
      </c>
      <c r="E8">
        <v>2550</v>
      </c>
      <c r="F8" s="61">
        <v>-6.1000000000000227</v>
      </c>
      <c r="G8" s="6">
        <v>3.6299999999999999E-2</v>
      </c>
      <c r="H8" s="62">
        <v>-1.0338983050847497</v>
      </c>
      <c r="I8" s="63">
        <v>-1.0705983050847496</v>
      </c>
      <c r="J8" s="62">
        <v>-0.56442395144762558</v>
      </c>
      <c r="K8" s="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C8" s="79"/>
      <c r="AD8" s="82"/>
      <c r="AE8" s="82"/>
      <c r="AF8" s="79"/>
      <c r="AG8" s="79"/>
      <c r="AH8" s="82"/>
      <c r="AI8" s="79"/>
      <c r="AJ8" s="79"/>
      <c r="AK8" s="6" t="s">
        <v>268</v>
      </c>
      <c r="AL8">
        <f>SUM(E26:E30)</f>
        <v>13000</v>
      </c>
      <c r="AM8">
        <v>538.25</v>
      </c>
    </row>
    <row r="9" spans="1:39" ht="16.8" thickBot="1" x14ac:dyDescent="0.5">
      <c r="A9" s="57" t="s">
        <v>16</v>
      </c>
      <c r="B9" s="6" t="s">
        <v>292</v>
      </c>
      <c r="C9" t="s">
        <v>248</v>
      </c>
      <c r="D9">
        <v>595.20000000000005</v>
      </c>
      <c r="E9">
        <v>6800</v>
      </c>
      <c r="F9" s="61">
        <v>-2.9000000000000909</v>
      </c>
      <c r="G9" s="6">
        <v>3.6400000000000002E-2</v>
      </c>
      <c r="H9" s="62">
        <v>-0.48723118279571415</v>
      </c>
      <c r="I9" s="63">
        <v>-0.52363118279571419</v>
      </c>
      <c r="J9" s="62">
        <v>-0.2760605727573564</v>
      </c>
      <c r="K9" s="7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C9" s="79"/>
      <c r="AD9" s="82"/>
      <c r="AE9" s="82"/>
      <c r="AF9" s="79"/>
      <c r="AG9" s="79"/>
      <c r="AH9" s="82"/>
      <c r="AI9" s="79"/>
      <c r="AJ9" s="79"/>
      <c r="AK9" s="6" t="s">
        <v>269</v>
      </c>
      <c r="AL9">
        <f>SUM(E31:E34)</f>
        <v>3000</v>
      </c>
      <c r="AM9">
        <v>573.20000000000005</v>
      </c>
    </row>
    <row r="10" spans="1:39" ht="16.8" thickBot="1" x14ac:dyDescent="0.5">
      <c r="A10" s="57" t="s">
        <v>16</v>
      </c>
      <c r="B10" s="6" t="s">
        <v>293</v>
      </c>
      <c r="C10" t="s">
        <v>249</v>
      </c>
      <c r="D10">
        <v>626.25</v>
      </c>
      <c r="E10">
        <v>0</v>
      </c>
      <c r="F10" s="61">
        <v>-8.2000000000000455</v>
      </c>
      <c r="G10" s="6">
        <v>3.6000000000000004E-2</v>
      </c>
      <c r="H10" s="62">
        <v>-1.3093812375249574</v>
      </c>
      <c r="I10" s="63">
        <v>-1.3453812375249574</v>
      </c>
      <c r="J10" s="62">
        <v>-0.70929067483179031</v>
      </c>
      <c r="K10" s="7"/>
      <c r="L10" s="70" t="s">
        <v>278</v>
      </c>
      <c r="M10" s="71"/>
      <c r="N10" s="71"/>
      <c r="O10" s="71"/>
      <c r="P10" s="71"/>
      <c r="Q10" s="72"/>
      <c r="R10" s="1"/>
      <c r="S10" s="1"/>
      <c r="T10" s="1"/>
      <c r="U10" s="1"/>
      <c r="V10" s="1"/>
      <c r="W10" s="1"/>
      <c r="X10" s="1"/>
      <c r="Y10" s="1"/>
      <c r="Z10" s="1"/>
      <c r="AC10" s="79"/>
      <c r="AD10" s="82"/>
      <c r="AE10" s="82"/>
      <c r="AF10" s="79"/>
      <c r="AG10" s="79"/>
      <c r="AH10" s="82"/>
      <c r="AI10" s="79"/>
      <c r="AJ10" s="79"/>
      <c r="AK10" s="6" t="s">
        <v>270</v>
      </c>
      <c r="AL10">
        <f>SUM(E35:E39)</f>
        <v>15000</v>
      </c>
      <c r="AM10">
        <v>575.4</v>
      </c>
    </row>
    <row r="11" spans="1:39" ht="16.8" thickBot="1" x14ac:dyDescent="0.5">
      <c r="A11" s="57" t="s">
        <v>16</v>
      </c>
      <c r="B11" s="6" t="s">
        <v>294</v>
      </c>
      <c r="C11" t="s">
        <v>249</v>
      </c>
      <c r="D11">
        <v>637.4</v>
      </c>
      <c r="E11">
        <v>850</v>
      </c>
      <c r="F11" s="61">
        <v>-3.3999999999999773</v>
      </c>
      <c r="G11" s="6">
        <v>3.5900000000000001E-2</v>
      </c>
      <c r="H11" s="62">
        <v>-0.53341700658926539</v>
      </c>
      <c r="I11" s="63">
        <v>-0.56921700658926544</v>
      </c>
      <c r="J11" s="62">
        <v>-0.30009361173504712</v>
      </c>
      <c r="K11" s="7"/>
      <c r="L11" s="73" t="s">
        <v>10</v>
      </c>
      <c r="M11" s="74"/>
      <c r="N11" s="74"/>
      <c r="O11" s="74"/>
      <c r="P11" s="75"/>
      <c r="Q11" s="28">
        <f>AVERAGE(I3:I54)</f>
        <v>-4.0090490409421517E-2</v>
      </c>
      <c r="R11" s="1"/>
      <c r="S11" s="1"/>
      <c r="T11" s="1"/>
      <c r="U11" s="1"/>
      <c r="V11" s="1"/>
      <c r="W11" s="1"/>
      <c r="X11" s="1"/>
      <c r="Y11" s="1"/>
      <c r="Z11" s="1"/>
      <c r="AC11" s="79"/>
      <c r="AD11" s="82"/>
      <c r="AE11" s="82"/>
      <c r="AF11" s="79"/>
      <c r="AG11" s="79"/>
      <c r="AH11" s="82"/>
      <c r="AI11" s="79"/>
      <c r="AJ11" s="79"/>
      <c r="AK11" s="6" t="s">
        <v>271</v>
      </c>
      <c r="AL11">
        <f>SUM(E40:E43)</f>
        <v>15000</v>
      </c>
      <c r="AM11">
        <v>608.6</v>
      </c>
    </row>
    <row r="12" spans="1:39" ht="16.8" thickBot="1" x14ac:dyDescent="0.5">
      <c r="A12" s="57" t="s">
        <v>16</v>
      </c>
      <c r="B12" s="6" t="s">
        <v>295</v>
      </c>
      <c r="C12" t="s">
        <v>249</v>
      </c>
      <c r="D12">
        <v>638.25</v>
      </c>
      <c r="E12">
        <v>19550</v>
      </c>
      <c r="F12" s="61">
        <v>-8.3999999999999773</v>
      </c>
      <c r="G12" s="6">
        <v>3.73E-2</v>
      </c>
      <c r="H12" s="62">
        <v>-1.3160987074030517</v>
      </c>
      <c r="I12" s="63">
        <v>-1.3520987074030517</v>
      </c>
      <c r="J12" s="62">
        <v>-0.71283215334368122</v>
      </c>
      <c r="K12" s="48"/>
      <c r="L12" s="73" t="s">
        <v>11</v>
      </c>
      <c r="M12" s="74"/>
      <c r="N12" s="74"/>
      <c r="O12" s="74"/>
      <c r="P12" s="75"/>
      <c r="Q12" s="3">
        <f>MAX(I3:I54)</f>
        <v>8.9961657694715207</v>
      </c>
      <c r="R12" s="43"/>
      <c r="S12" s="43"/>
      <c r="T12" s="43"/>
      <c r="U12" s="43"/>
      <c r="V12" s="43"/>
      <c r="W12" s="43"/>
      <c r="X12" s="43"/>
      <c r="Y12" s="43"/>
      <c r="Z12" s="43"/>
      <c r="AC12" s="79"/>
      <c r="AD12" s="82"/>
      <c r="AE12" s="82"/>
      <c r="AF12" s="79"/>
      <c r="AG12" s="79"/>
      <c r="AH12" s="82"/>
      <c r="AI12" s="79"/>
      <c r="AJ12" s="79"/>
      <c r="AK12" s="6" t="s">
        <v>272</v>
      </c>
      <c r="AL12">
        <f>SUM(E44:E47)</f>
        <v>30000</v>
      </c>
      <c r="AM12">
        <v>561.70000000000005</v>
      </c>
    </row>
    <row r="13" spans="1:39" ht="16.8" thickBot="1" x14ac:dyDescent="0.5">
      <c r="A13" s="57" t="s">
        <v>16</v>
      </c>
      <c r="B13" s="6" t="s">
        <v>296</v>
      </c>
      <c r="C13" t="s">
        <v>249</v>
      </c>
      <c r="D13">
        <v>601.29999999999995</v>
      </c>
      <c r="E13">
        <v>28050</v>
      </c>
      <c r="F13" s="61">
        <v>-28.649999999999977</v>
      </c>
      <c r="G13" s="6">
        <v>3.7599999999999995E-2</v>
      </c>
      <c r="H13" s="62">
        <v>-4.7646765341759485</v>
      </c>
      <c r="I13" s="63">
        <v>-4.8019765341759486</v>
      </c>
      <c r="J13" s="62">
        <v>-2.5316223249240144</v>
      </c>
      <c r="K13" s="48"/>
      <c r="L13" s="73" t="s">
        <v>12</v>
      </c>
      <c r="M13" s="74"/>
      <c r="N13" s="74"/>
      <c r="O13" s="74"/>
      <c r="P13" s="75"/>
      <c r="Q13" s="3">
        <f>MIN(I3:I54)</f>
        <v>-9.9051322033898277</v>
      </c>
      <c r="R13" s="43"/>
      <c r="S13" s="43"/>
      <c r="T13" s="43"/>
      <c r="U13" s="43"/>
      <c r="V13" s="43"/>
      <c r="W13" s="43"/>
      <c r="X13" s="43"/>
      <c r="Y13" s="43"/>
      <c r="Z13" s="43"/>
      <c r="AC13" s="79"/>
      <c r="AD13" s="82"/>
      <c r="AE13" s="82"/>
      <c r="AF13" s="79"/>
      <c r="AG13" s="79"/>
      <c r="AH13" s="82"/>
      <c r="AI13" s="79"/>
      <c r="AJ13" s="79"/>
      <c r="AK13" s="6" t="s">
        <v>273</v>
      </c>
      <c r="AL13">
        <f>SUM(E48:E52)</f>
        <v>42000</v>
      </c>
      <c r="AM13">
        <v>623</v>
      </c>
    </row>
    <row r="14" spans="1:39" ht="16.8" thickBot="1" x14ac:dyDescent="0.5">
      <c r="A14" s="57" t="s">
        <v>16</v>
      </c>
      <c r="B14" s="6" t="s">
        <v>297</v>
      </c>
      <c r="C14" t="s">
        <v>250</v>
      </c>
      <c r="D14">
        <v>573.54999999999995</v>
      </c>
      <c r="E14">
        <v>850</v>
      </c>
      <c r="F14" s="61">
        <v>2.3500000000000227</v>
      </c>
      <c r="G14" s="6">
        <v>3.8599999999999995E-2</v>
      </c>
      <c r="H14" s="62">
        <v>0.40972888152733378</v>
      </c>
      <c r="I14" s="63">
        <v>0.37212888152733381</v>
      </c>
      <c r="J14" s="62">
        <v>0.19618791918675438</v>
      </c>
      <c r="K14" s="48"/>
      <c r="L14" s="73" t="s">
        <v>13</v>
      </c>
      <c r="M14" s="74"/>
      <c r="N14" s="74"/>
      <c r="O14" s="74"/>
      <c r="P14" s="75"/>
      <c r="Q14" s="3">
        <f>_xlfn.STDEV.S(I3:I54)</f>
        <v>3.6755828409112374</v>
      </c>
      <c r="R14" s="43"/>
      <c r="S14" s="43"/>
      <c r="T14" s="43"/>
      <c r="U14" s="43"/>
      <c r="V14" s="43"/>
      <c r="W14" s="43"/>
      <c r="X14" s="43"/>
      <c r="Y14" s="43"/>
      <c r="Z14" s="43"/>
      <c r="AC14" s="79"/>
      <c r="AD14" s="82"/>
      <c r="AE14" s="82"/>
      <c r="AF14" s="79"/>
      <c r="AG14" s="79"/>
      <c r="AH14" s="82"/>
      <c r="AI14" s="79"/>
      <c r="AJ14" s="79"/>
    </row>
    <row r="15" spans="1:39" ht="16.8" thickBot="1" x14ac:dyDescent="0.5">
      <c r="A15" s="57" t="s">
        <v>16</v>
      </c>
      <c r="B15" s="6" t="s">
        <v>298</v>
      </c>
      <c r="C15" t="s">
        <v>250</v>
      </c>
      <c r="D15">
        <v>573.04999999999995</v>
      </c>
      <c r="E15">
        <v>5950</v>
      </c>
      <c r="F15" s="61">
        <v>6.75</v>
      </c>
      <c r="G15" s="6">
        <v>3.7499999999999999E-2</v>
      </c>
      <c r="H15" s="62">
        <v>1.1779076869383127</v>
      </c>
      <c r="I15" s="63">
        <v>1.1393076869383127</v>
      </c>
      <c r="J15" s="62">
        <v>0.6006478279689339</v>
      </c>
      <c r="K15" s="48"/>
      <c r="L15" s="1"/>
      <c r="M15" s="1"/>
      <c r="N15" s="1"/>
      <c r="O15" s="1"/>
      <c r="P15" s="1"/>
      <c r="Q15" s="1"/>
      <c r="R15" s="43"/>
      <c r="S15" s="43"/>
      <c r="T15" s="43"/>
      <c r="U15" s="43"/>
      <c r="V15" s="43"/>
      <c r="W15" s="43"/>
      <c r="X15" s="43"/>
      <c r="Y15" s="43"/>
      <c r="Z15" s="43"/>
      <c r="AC15" s="79"/>
      <c r="AD15" s="82"/>
      <c r="AE15" s="82"/>
      <c r="AF15" s="79"/>
      <c r="AG15" s="79"/>
      <c r="AH15" s="82"/>
      <c r="AI15" s="79"/>
      <c r="AJ15" s="79"/>
    </row>
    <row r="16" spans="1:39" ht="16.8" thickBot="1" x14ac:dyDescent="0.5">
      <c r="A16" s="57" t="s">
        <v>16</v>
      </c>
      <c r="B16" s="6" t="s">
        <v>299</v>
      </c>
      <c r="C16" t="s">
        <v>250</v>
      </c>
      <c r="D16">
        <v>593.04999999999995</v>
      </c>
      <c r="E16">
        <v>7650</v>
      </c>
      <c r="F16" s="61">
        <v>-20.599999999999909</v>
      </c>
      <c r="G16" s="6">
        <v>3.7200000000000004E-2</v>
      </c>
      <c r="H16" s="62">
        <v>-3.4735688390523416</v>
      </c>
      <c r="I16" s="63">
        <v>-3.5109688390523415</v>
      </c>
      <c r="J16" s="62">
        <v>-1.8509976114622504</v>
      </c>
      <c r="K16" s="48"/>
      <c r="L16" s="2"/>
      <c r="M16" s="2"/>
      <c r="N16" s="2"/>
      <c r="O16" s="2"/>
      <c r="P16" s="2"/>
      <c r="Q16" s="2"/>
      <c r="R16" s="43"/>
      <c r="S16" s="43"/>
      <c r="T16" s="43"/>
      <c r="U16" s="43"/>
      <c r="V16" s="43"/>
      <c r="W16" s="43"/>
      <c r="X16" s="43"/>
      <c r="Y16" s="43"/>
      <c r="Z16" s="43"/>
      <c r="AC16" s="79"/>
      <c r="AD16" s="82"/>
      <c r="AE16" s="82"/>
      <c r="AF16" s="79"/>
      <c r="AG16" s="79"/>
      <c r="AH16" s="82"/>
      <c r="AI16" s="79"/>
      <c r="AJ16" s="79"/>
    </row>
    <row r="17" spans="1:36" ht="16.8" thickBot="1" x14ac:dyDescent="0.5">
      <c r="A17" s="57" t="s">
        <v>16</v>
      </c>
      <c r="B17" s="6" t="s">
        <v>300</v>
      </c>
      <c r="C17" t="s">
        <v>250</v>
      </c>
      <c r="D17">
        <v>562</v>
      </c>
      <c r="E17">
        <v>15300</v>
      </c>
      <c r="F17" s="61">
        <v>-9.0499999999999545</v>
      </c>
      <c r="G17" s="6">
        <v>3.7400000000000003E-2</v>
      </c>
      <c r="H17" s="62">
        <v>-1.6103202846975009</v>
      </c>
      <c r="I17" s="63">
        <v>-1.647720284697501</v>
      </c>
      <c r="J17" s="62">
        <v>-0.86868509837193275</v>
      </c>
      <c r="K17" s="48"/>
      <c r="L17" s="70" t="s">
        <v>279</v>
      </c>
      <c r="M17" s="71"/>
      <c r="N17" s="71"/>
      <c r="O17" s="71"/>
      <c r="P17" s="71"/>
      <c r="Q17" s="72"/>
      <c r="R17" s="43"/>
      <c r="S17" s="43"/>
      <c r="T17" s="43"/>
      <c r="U17" s="43"/>
      <c r="V17" s="43"/>
      <c r="W17" s="43"/>
      <c r="X17" s="43"/>
      <c r="Y17" s="43"/>
      <c r="Z17" s="43"/>
      <c r="AC17" s="79"/>
      <c r="AD17" s="82"/>
      <c r="AE17" s="82"/>
      <c r="AF17" s="79"/>
      <c r="AG17" s="79"/>
      <c r="AH17" s="82"/>
      <c r="AI17" s="79"/>
      <c r="AJ17" s="79"/>
    </row>
    <row r="18" spans="1:36" ht="16.8" customHeight="1" thickBot="1" x14ac:dyDescent="0.5">
      <c r="A18" s="57" t="s">
        <v>16</v>
      </c>
      <c r="B18" s="6" t="s">
        <v>301</v>
      </c>
      <c r="C18" t="s">
        <v>251</v>
      </c>
      <c r="D18">
        <v>548.1</v>
      </c>
      <c r="E18">
        <v>850</v>
      </c>
      <c r="F18" s="61">
        <v>-3.3000000000000682</v>
      </c>
      <c r="G18" s="6">
        <v>3.7999999999999999E-2</v>
      </c>
      <c r="H18" s="62">
        <v>-0.60207991242475245</v>
      </c>
      <c r="I18" s="63">
        <v>-0.63947991242475244</v>
      </c>
      <c r="J18" s="62">
        <v>-0.33713651266577349</v>
      </c>
      <c r="K18" s="48"/>
      <c r="L18" s="73" t="s">
        <v>10</v>
      </c>
      <c r="M18" s="74"/>
      <c r="N18" s="74"/>
      <c r="O18" s="74"/>
      <c r="P18" s="75"/>
      <c r="Q18" s="3">
        <f>AVERAGE(J3:J54)</f>
        <v>-4.5378522445927889E-2</v>
      </c>
      <c r="R18" s="43"/>
      <c r="S18" s="43"/>
      <c r="T18" s="43"/>
      <c r="U18" s="43"/>
      <c r="V18" s="43"/>
      <c r="W18" s="43"/>
      <c r="X18" s="43"/>
      <c r="Y18" s="43"/>
      <c r="Z18" s="43"/>
      <c r="AC18" s="79"/>
      <c r="AD18" s="82"/>
      <c r="AE18" s="82"/>
      <c r="AF18" s="79"/>
      <c r="AG18" s="79"/>
      <c r="AH18" s="82"/>
      <c r="AI18" s="79"/>
      <c r="AJ18" s="79"/>
    </row>
    <row r="19" spans="1:36" ht="16.8" thickBot="1" x14ac:dyDescent="0.5">
      <c r="A19" s="57" t="s">
        <v>16</v>
      </c>
      <c r="B19" s="6" t="s">
        <v>302</v>
      </c>
      <c r="C19" t="s">
        <v>251</v>
      </c>
      <c r="D19">
        <v>541.9</v>
      </c>
      <c r="E19">
        <v>850</v>
      </c>
      <c r="F19" s="61">
        <v>0.60000000000002274</v>
      </c>
      <c r="G19" s="6">
        <v>3.8300000000000001E-2</v>
      </c>
      <c r="H19" s="62">
        <v>0.11072153533862757</v>
      </c>
      <c r="I19" s="63">
        <v>7.2821535338627563E-2</v>
      </c>
      <c r="J19" s="62">
        <v>3.8391821219124184E-2</v>
      </c>
      <c r="K19" s="48"/>
      <c r="L19" s="73" t="s">
        <v>11</v>
      </c>
      <c r="M19" s="74"/>
      <c r="N19" s="74"/>
      <c r="O19" s="74"/>
      <c r="P19" s="75"/>
      <c r="Q19" s="3">
        <f>MAX(J3:J54)</f>
        <v>2.4475480920574824</v>
      </c>
      <c r="R19" s="43"/>
      <c r="S19" s="43"/>
      <c r="T19" s="43"/>
      <c r="U19" s="43"/>
      <c r="V19" s="43"/>
      <c r="W19" s="43"/>
      <c r="X19" s="43"/>
      <c r="Y19" s="43"/>
      <c r="Z19" s="43"/>
      <c r="AC19" s="79"/>
      <c r="AD19" s="82"/>
      <c r="AE19" s="82"/>
      <c r="AF19" s="79"/>
      <c r="AG19" s="79"/>
      <c r="AH19" s="82"/>
      <c r="AI19" s="79"/>
      <c r="AJ19" s="79"/>
    </row>
    <row r="20" spans="1:36" ht="16.8" thickBot="1" x14ac:dyDescent="0.5">
      <c r="A20" s="57" t="s">
        <v>16</v>
      </c>
      <c r="B20" s="6" t="s">
        <v>303</v>
      </c>
      <c r="C20" t="s">
        <v>251</v>
      </c>
      <c r="D20">
        <v>583.9</v>
      </c>
      <c r="E20">
        <v>850</v>
      </c>
      <c r="F20" s="61">
        <v>-3.7999999999999545</v>
      </c>
      <c r="G20" s="6">
        <v>3.7699999999999997E-2</v>
      </c>
      <c r="H20" s="62">
        <v>-0.65079636924130069</v>
      </c>
      <c r="I20" s="63">
        <v>-0.68919636924130068</v>
      </c>
      <c r="J20" s="62">
        <v>-0.36334723883178405</v>
      </c>
      <c r="K20" s="48"/>
      <c r="L20" s="73" t="s">
        <v>12</v>
      </c>
      <c r="M20" s="74"/>
      <c r="N20" s="74"/>
      <c r="O20" s="74"/>
      <c r="P20" s="75"/>
      <c r="Q20" s="3">
        <f>MIN(J3:J54)</f>
        <v>-2.694846676597876</v>
      </c>
      <c r="R20" s="43"/>
      <c r="S20" s="43"/>
      <c r="T20" s="43"/>
      <c r="U20" s="43"/>
      <c r="V20" s="43"/>
      <c r="W20" s="43"/>
      <c r="X20" s="43"/>
      <c r="Y20" s="43"/>
      <c r="Z20" s="43"/>
      <c r="AC20" s="79"/>
      <c r="AD20" s="82"/>
      <c r="AE20" s="82"/>
      <c r="AF20" s="79"/>
      <c r="AG20" s="79"/>
      <c r="AH20" s="82"/>
      <c r="AI20" s="79"/>
      <c r="AJ20" s="79"/>
    </row>
    <row r="21" spans="1:36" ht="16.8" thickBot="1" x14ac:dyDescent="0.5">
      <c r="A21" s="57" t="s">
        <v>16</v>
      </c>
      <c r="B21" s="6" t="s">
        <v>304</v>
      </c>
      <c r="C21" t="s">
        <v>251</v>
      </c>
      <c r="D21">
        <v>576.79999999999995</v>
      </c>
      <c r="E21">
        <v>2550</v>
      </c>
      <c r="F21" s="61">
        <v>11.600000000000023</v>
      </c>
      <c r="G21" s="6">
        <v>3.7900000000000003E-2</v>
      </c>
      <c r="H21" s="62">
        <v>2.0110957004160928</v>
      </c>
      <c r="I21" s="63">
        <v>1.9730957004160927</v>
      </c>
      <c r="J21" s="62">
        <v>1.0402243927754145</v>
      </c>
      <c r="K21" s="48"/>
      <c r="L21" s="73" t="s">
        <v>13</v>
      </c>
      <c r="M21" s="74"/>
      <c r="N21" s="74"/>
      <c r="O21" s="74"/>
      <c r="P21" s="75"/>
      <c r="Q21" s="3">
        <f>_xlfn.STDEV.S(J3:J54)</f>
        <v>1.178894006982397</v>
      </c>
      <c r="R21" s="43"/>
      <c r="S21" s="43"/>
      <c r="T21" s="43"/>
      <c r="U21" s="43"/>
      <c r="V21" s="43"/>
      <c r="W21" s="43"/>
      <c r="X21" s="43"/>
      <c r="Y21" s="43"/>
      <c r="Z21" s="43"/>
      <c r="AC21" s="79"/>
      <c r="AD21" s="82"/>
      <c r="AE21" s="82"/>
      <c r="AF21" s="79"/>
      <c r="AG21" s="79"/>
      <c r="AH21" s="82"/>
      <c r="AI21" s="79"/>
      <c r="AJ21" s="79"/>
    </row>
    <row r="22" spans="1:36" ht="16.8" thickBot="1" x14ac:dyDescent="0.5">
      <c r="A22" s="57" t="s">
        <v>16</v>
      </c>
      <c r="B22" s="6" t="s">
        <v>305</v>
      </c>
      <c r="C22" t="s">
        <v>251</v>
      </c>
      <c r="D22">
        <v>588.4</v>
      </c>
      <c r="E22">
        <v>6800</v>
      </c>
      <c r="F22" s="61">
        <v>6.8000000000000682</v>
      </c>
      <c r="G22" s="6">
        <v>3.8300000000000001E-2</v>
      </c>
      <c r="H22" s="62">
        <v>1.1556764106050423</v>
      </c>
      <c r="I22" s="63">
        <v>1.1177764106050423</v>
      </c>
      <c r="J22" s="62">
        <v>0.5892964480816163</v>
      </c>
      <c r="K22" s="48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C22" s="79"/>
      <c r="AD22" s="82"/>
      <c r="AE22" s="82"/>
      <c r="AF22" s="79"/>
      <c r="AG22" s="79"/>
      <c r="AH22" s="82"/>
      <c r="AI22" s="79"/>
      <c r="AJ22" s="79"/>
    </row>
    <row r="23" spans="1:36" ht="16.8" thickBot="1" x14ac:dyDescent="0.5">
      <c r="A23" s="57" t="s">
        <v>16</v>
      </c>
      <c r="B23" s="6" t="s">
        <v>306</v>
      </c>
      <c r="C23" t="s">
        <v>252</v>
      </c>
      <c r="D23">
        <v>602.95000000000005</v>
      </c>
      <c r="E23">
        <v>0</v>
      </c>
      <c r="F23" s="61">
        <v>17.75</v>
      </c>
      <c r="G23" s="6">
        <v>3.9800000000000002E-2</v>
      </c>
      <c r="H23" s="62">
        <v>2.9438593581557342</v>
      </c>
      <c r="I23" s="63">
        <v>2.9062593581557343</v>
      </c>
      <c r="J23" s="62">
        <v>1.5321922172593454</v>
      </c>
      <c r="K23" s="48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C23" s="79"/>
      <c r="AD23" s="82"/>
      <c r="AE23" s="82"/>
      <c r="AF23" s="79"/>
      <c r="AG23" s="79"/>
      <c r="AH23" s="82"/>
      <c r="AI23" s="79"/>
      <c r="AJ23" s="79"/>
    </row>
    <row r="24" spans="1:36" ht="16.8" thickBot="1" x14ac:dyDescent="0.5">
      <c r="A24" s="57" t="s">
        <v>16</v>
      </c>
      <c r="B24" s="6" t="s">
        <v>307</v>
      </c>
      <c r="C24" t="s">
        <v>252</v>
      </c>
      <c r="D24">
        <v>654.65</v>
      </c>
      <c r="E24">
        <v>3400</v>
      </c>
      <c r="F24" s="61">
        <v>15.200000000000045</v>
      </c>
      <c r="G24" s="6">
        <v>3.9900000000000005E-2</v>
      </c>
      <c r="H24" s="62">
        <v>2.3218513709615896</v>
      </c>
      <c r="I24" s="63">
        <v>2.2840513709615897</v>
      </c>
      <c r="J24" s="62">
        <v>1.2041615365769283</v>
      </c>
      <c r="K24" s="48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C24" s="79"/>
      <c r="AD24" s="82"/>
      <c r="AE24" s="82"/>
      <c r="AF24" s="79"/>
      <c r="AG24" s="79"/>
      <c r="AH24" s="82"/>
      <c r="AI24" s="79"/>
      <c r="AJ24" s="79"/>
    </row>
    <row r="25" spans="1:36" ht="16.8" thickBot="1" x14ac:dyDescent="0.5">
      <c r="A25" s="57" t="s">
        <v>16</v>
      </c>
      <c r="B25" s="6" t="s">
        <v>308</v>
      </c>
      <c r="C25" t="s">
        <v>252</v>
      </c>
      <c r="D25">
        <v>642.20000000000005</v>
      </c>
      <c r="E25">
        <v>3400</v>
      </c>
      <c r="F25" s="61">
        <v>2.6999999999999318</v>
      </c>
      <c r="G25" s="6">
        <v>3.9800000000000002E-2</v>
      </c>
      <c r="H25" s="62">
        <v>0.42042977265648263</v>
      </c>
      <c r="I25" s="63">
        <v>0.38292977265648265</v>
      </c>
      <c r="J25" s="62">
        <v>0.20188219464125104</v>
      </c>
      <c r="K25" s="48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C25" s="79"/>
      <c r="AD25" s="82"/>
      <c r="AE25" s="82"/>
      <c r="AF25" s="79"/>
      <c r="AG25" s="79"/>
      <c r="AH25" s="82"/>
      <c r="AI25" s="79"/>
      <c r="AJ25" s="79"/>
    </row>
    <row r="26" spans="1:36" ht="16.8" thickBot="1" x14ac:dyDescent="0.5">
      <c r="A26" s="57" t="s">
        <v>16</v>
      </c>
      <c r="B26" s="6" t="s">
        <v>310</v>
      </c>
      <c r="C26" s="58" t="s">
        <v>252</v>
      </c>
      <c r="D26">
        <v>633.6</v>
      </c>
      <c r="E26">
        <v>0</v>
      </c>
      <c r="F26" s="61">
        <f t="shared" ref="F26:F52" si="0">D26-D25</f>
        <v>-8.6000000000000227</v>
      </c>
      <c r="G26" s="6">
        <v>4.6300000000000001E-2</v>
      </c>
      <c r="H26" s="62">
        <f t="shared" ref="H26:H52" si="1">(D26-D25)*100/D25</f>
        <v>-1.3391466832762413</v>
      </c>
      <c r="I26" s="63">
        <f t="shared" ref="I26:I52" si="2">H26-G26</f>
        <v>-1.3854466832762413</v>
      </c>
      <c r="J26" s="62">
        <f t="shared" ref="J26:J52" si="3">I26/$Q$14</f>
        <v>-0.37693251471724859</v>
      </c>
      <c r="K26" s="48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C26" s="79"/>
      <c r="AD26" s="82"/>
      <c r="AE26" s="82"/>
      <c r="AF26" s="79"/>
      <c r="AG26" s="83"/>
      <c r="AH26" s="82"/>
      <c r="AI26" s="79"/>
      <c r="AJ26" s="79"/>
    </row>
    <row r="27" spans="1:36" ht="16.8" thickBot="1" x14ac:dyDescent="0.5">
      <c r="A27" s="57" t="s">
        <v>16</v>
      </c>
      <c r="B27" s="6" t="s">
        <v>311</v>
      </c>
      <c r="C27" s="58" t="s">
        <v>252</v>
      </c>
      <c r="D27">
        <v>590</v>
      </c>
      <c r="E27">
        <v>4000</v>
      </c>
      <c r="F27" s="61">
        <f t="shared" si="0"/>
        <v>-43.600000000000023</v>
      </c>
      <c r="G27" s="6">
        <v>4.9000000000000002E-2</v>
      </c>
      <c r="H27" s="62">
        <f t="shared" si="1"/>
        <v>-6.8813131313131342</v>
      </c>
      <c r="I27" s="63">
        <f t="shared" si="2"/>
        <v>-6.9303131313131345</v>
      </c>
      <c r="J27" s="62">
        <f t="shared" si="3"/>
        <v>-1.8855004583694803</v>
      </c>
      <c r="K27" s="48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C27" s="79"/>
      <c r="AD27" s="82"/>
      <c r="AE27" s="82"/>
      <c r="AF27" s="79"/>
      <c r="AG27" s="83"/>
      <c r="AH27" s="82"/>
      <c r="AI27" s="79"/>
      <c r="AJ27" s="79"/>
    </row>
    <row r="28" spans="1:36" ht="16.8" thickBot="1" x14ac:dyDescent="0.5">
      <c r="A28" s="57" t="s">
        <v>16</v>
      </c>
      <c r="B28" s="6" t="s">
        <v>312</v>
      </c>
      <c r="C28" s="58" t="s">
        <v>252</v>
      </c>
      <c r="D28">
        <v>531.85</v>
      </c>
      <c r="E28">
        <v>4000</v>
      </c>
      <c r="F28" s="61">
        <f t="shared" si="0"/>
        <v>-58.149999999999977</v>
      </c>
      <c r="G28" s="6">
        <v>4.9200000000000001E-2</v>
      </c>
      <c r="H28" s="62">
        <f t="shared" si="1"/>
        <v>-9.8559322033898269</v>
      </c>
      <c r="I28" s="63">
        <f t="shared" si="2"/>
        <v>-9.9051322033898277</v>
      </c>
      <c r="J28" s="62">
        <f t="shared" si="3"/>
        <v>-2.694846676597876</v>
      </c>
      <c r="K28" s="48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C28" s="79"/>
      <c r="AD28" s="82"/>
      <c r="AE28" s="82"/>
      <c r="AF28" s="79"/>
      <c r="AG28" s="83"/>
      <c r="AH28" s="82"/>
      <c r="AI28" s="79"/>
      <c r="AJ28" s="79"/>
    </row>
    <row r="29" spans="1:36" ht="16.8" thickBot="1" x14ac:dyDescent="0.5">
      <c r="A29" s="57" t="s">
        <v>16</v>
      </c>
      <c r="B29" s="6" t="s">
        <v>313</v>
      </c>
      <c r="C29" s="58" t="s">
        <v>252</v>
      </c>
      <c r="D29">
        <v>564.45000000000005</v>
      </c>
      <c r="E29">
        <v>5000</v>
      </c>
      <c r="F29" s="61">
        <f t="shared" si="0"/>
        <v>32.600000000000023</v>
      </c>
      <c r="G29" s="6">
        <v>4.8799999999999996E-2</v>
      </c>
      <c r="H29" s="62">
        <f t="shared" si="1"/>
        <v>6.1295478048321934</v>
      </c>
      <c r="I29" s="63">
        <f t="shared" si="2"/>
        <v>6.0807478048321935</v>
      </c>
      <c r="J29" s="62">
        <f t="shared" si="3"/>
        <v>1.654362877405499</v>
      </c>
      <c r="K29" s="48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C29" s="79"/>
      <c r="AD29" s="82"/>
      <c r="AE29" s="82"/>
      <c r="AF29" s="79"/>
      <c r="AG29" s="83"/>
      <c r="AH29" s="82"/>
      <c r="AI29" s="79"/>
      <c r="AJ29" s="79"/>
    </row>
    <row r="30" spans="1:36" ht="16.8" thickBot="1" x14ac:dyDescent="0.5">
      <c r="A30" s="57" t="s">
        <v>16</v>
      </c>
      <c r="B30" s="6" t="s">
        <v>314</v>
      </c>
      <c r="C30" s="58" t="s">
        <v>253</v>
      </c>
      <c r="D30">
        <v>538.25</v>
      </c>
      <c r="E30">
        <v>0</v>
      </c>
      <c r="F30" s="61">
        <f t="shared" si="0"/>
        <v>-26.200000000000045</v>
      </c>
      <c r="G30" s="6">
        <v>4.9800000000000004E-2</v>
      </c>
      <c r="H30" s="62">
        <f t="shared" si="1"/>
        <v>-4.6416865975728658</v>
      </c>
      <c r="I30" s="63">
        <f t="shared" si="2"/>
        <v>-4.6914865975728661</v>
      </c>
      <c r="J30" s="62">
        <f t="shared" si="3"/>
        <v>-1.2763925615698459</v>
      </c>
      <c r="K30" s="48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C30" s="79"/>
      <c r="AD30" s="82"/>
      <c r="AE30" s="82"/>
      <c r="AF30" s="79"/>
      <c r="AG30" s="83"/>
      <c r="AH30" s="82"/>
      <c r="AI30" s="79"/>
      <c r="AJ30" s="79"/>
    </row>
    <row r="31" spans="1:36" ht="16.8" thickBot="1" x14ac:dyDescent="0.5">
      <c r="A31" s="57" t="s">
        <v>16</v>
      </c>
      <c r="B31" s="6" t="s">
        <v>315</v>
      </c>
      <c r="C31" s="58" t="s">
        <v>253</v>
      </c>
      <c r="D31">
        <v>543.6</v>
      </c>
      <c r="E31">
        <v>0</v>
      </c>
      <c r="F31" s="61">
        <f t="shared" si="0"/>
        <v>5.3500000000000227</v>
      </c>
      <c r="G31" s="6">
        <v>0.05</v>
      </c>
      <c r="H31" s="62">
        <f t="shared" si="1"/>
        <v>0.99396191360892205</v>
      </c>
      <c r="I31" s="63">
        <f t="shared" si="2"/>
        <v>0.94396191360892201</v>
      </c>
      <c r="J31" s="62">
        <f t="shared" si="3"/>
        <v>0.25681965404292134</v>
      </c>
      <c r="K31" s="48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C31" s="79"/>
      <c r="AD31" s="82"/>
      <c r="AE31" s="82"/>
      <c r="AF31" s="79"/>
      <c r="AG31" s="83"/>
      <c r="AH31" s="82"/>
      <c r="AI31" s="79"/>
      <c r="AJ31" s="79"/>
    </row>
    <row r="32" spans="1:36" ht="16.8" thickBot="1" x14ac:dyDescent="0.5">
      <c r="A32" s="57" t="s">
        <v>16</v>
      </c>
      <c r="B32" s="6" t="s">
        <v>316</v>
      </c>
      <c r="C32" s="58" t="s">
        <v>253</v>
      </c>
      <c r="D32">
        <v>540.70000000000005</v>
      </c>
      <c r="E32">
        <v>1000</v>
      </c>
      <c r="F32" s="61">
        <f t="shared" si="0"/>
        <v>-2.8999999999999773</v>
      </c>
      <c r="G32" s="6">
        <v>5.1200000000000002E-2</v>
      </c>
      <c r="H32" s="62">
        <f t="shared" si="1"/>
        <v>-0.53348050036791339</v>
      </c>
      <c r="I32" s="63">
        <f t="shared" si="2"/>
        <v>-0.58468050036791341</v>
      </c>
      <c r="J32" s="62">
        <f t="shared" si="3"/>
        <v>-0.15907150666286207</v>
      </c>
      <c r="K32" s="48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C32" s="79"/>
      <c r="AD32" s="82"/>
      <c r="AE32" s="82"/>
      <c r="AF32" s="79"/>
      <c r="AG32" s="83"/>
      <c r="AH32" s="82"/>
      <c r="AI32" s="79"/>
      <c r="AJ32" s="79"/>
    </row>
    <row r="33" spans="1:36" ht="16.8" thickBot="1" x14ac:dyDescent="0.5">
      <c r="A33" s="57" t="s">
        <v>16</v>
      </c>
      <c r="B33" s="6" t="s">
        <v>317</v>
      </c>
      <c r="C33" s="58" t="s">
        <v>253</v>
      </c>
      <c r="D33">
        <v>541.35</v>
      </c>
      <c r="E33">
        <v>1000</v>
      </c>
      <c r="F33" s="61">
        <f t="shared" si="0"/>
        <v>0.64999999999997726</v>
      </c>
      <c r="G33" s="6">
        <v>5.1100000000000007E-2</v>
      </c>
      <c r="H33" s="62">
        <f t="shared" si="1"/>
        <v>0.12021453671166585</v>
      </c>
      <c r="I33" s="63">
        <f t="shared" si="2"/>
        <v>6.9114536711665842E-2</v>
      </c>
      <c r="J33" s="62">
        <f t="shared" si="3"/>
        <v>1.8803694462381157E-2</v>
      </c>
      <c r="K33" s="48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C33" s="79"/>
      <c r="AD33" s="82"/>
      <c r="AE33" s="82"/>
      <c r="AF33" s="79"/>
      <c r="AG33" s="83"/>
      <c r="AH33" s="82"/>
      <c r="AI33" s="79"/>
      <c r="AJ33" s="79"/>
    </row>
    <row r="34" spans="1:36" ht="16.8" thickBot="1" x14ac:dyDescent="0.5">
      <c r="A34" s="57" t="s">
        <v>16</v>
      </c>
      <c r="B34" s="6" t="s">
        <v>318</v>
      </c>
      <c r="C34" s="58" t="s">
        <v>253</v>
      </c>
      <c r="D34">
        <v>573.20000000000005</v>
      </c>
      <c r="E34">
        <v>1000</v>
      </c>
      <c r="F34" s="61">
        <f t="shared" si="0"/>
        <v>31.850000000000023</v>
      </c>
      <c r="G34" s="6">
        <v>5.1299999999999998E-2</v>
      </c>
      <c r="H34" s="62">
        <f t="shared" si="1"/>
        <v>5.8834395492749643</v>
      </c>
      <c r="I34" s="63">
        <f t="shared" si="2"/>
        <v>5.8321395492749639</v>
      </c>
      <c r="J34" s="62">
        <f t="shared" si="3"/>
        <v>1.5867250995842284</v>
      </c>
      <c r="K34" s="48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C34" s="79"/>
      <c r="AD34" s="82"/>
      <c r="AE34" s="82"/>
      <c r="AF34" s="79"/>
      <c r="AG34" s="83"/>
      <c r="AH34" s="82"/>
      <c r="AI34" s="79"/>
      <c r="AJ34" s="79"/>
    </row>
    <row r="35" spans="1:36" ht="16.8" thickBot="1" x14ac:dyDescent="0.5">
      <c r="A35" s="57" t="s">
        <v>16</v>
      </c>
      <c r="B35" s="6" t="s">
        <v>319</v>
      </c>
      <c r="C35" s="58" t="s">
        <v>254</v>
      </c>
      <c r="D35">
        <v>569</v>
      </c>
      <c r="E35">
        <v>1000</v>
      </c>
      <c r="F35" s="61">
        <f t="shared" si="0"/>
        <v>-4.2000000000000455</v>
      </c>
      <c r="G35" s="6">
        <v>5.1699999999999996E-2</v>
      </c>
      <c r="H35" s="62">
        <f t="shared" si="1"/>
        <v>-0.73272854152129185</v>
      </c>
      <c r="I35" s="63">
        <f t="shared" si="2"/>
        <v>-0.78442854152129182</v>
      </c>
      <c r="J35" s="62">
        <f t="shared" si="3"/>
        <v>-0.21341609629639557</v>
      </c>
      <c r="K35" s="48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C35" s="79"/>
      <c r="AD35" s="82"/>
      <c r="AE35" s="82"/>
      <c r="AF35" s="79"/>
      <c r="AG35" s="83"/>
      <c r="AH35" s="82"/>
      <c r="AI35" s="79"/>
      <c r="AJ35" s="79"/>
    </row>
    <row r="36" spans="1:36" ht="16.8" thickBot="1" x14ac:dyDescent="0.5">
      <c r="A36" s="57" t="s">
        <v>16</v>
      </c>
      <c r="B36" s="6" t="s">
        <v>320</v>
      </c>
      <c r="C36" s="58" t="s">
        <v>254</v>
      </c>
      <c r="D36">
        <v>579.79999999999995</v>
      </c>
      <c r="E36">
        <v>1000</v>
      </c>
      <c r="F36" s="61">
        <f t="shared" si="0"/>
        <v>10.799999999999955</v>
      </c>
      <c r="G36" s="6">
        <v>5.2300000000000006E-2</v>
      </c>
      <c r="H36" s="62">
        <f t="shared" si="1"/>
        <v>1.898066783831275</v>
      </c>
      <c r="I36" s="63">
        <f t="shared" si="2"/>
        <v>1.845766783831275</v>
      </c>
      <c r="J36" s="62">
        <f t="shared" si="3"/>
        <v>0.50216982277936606</v>
      </c>
      <c r="K36" s="48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C36" s="79"/>
      <c r="AD36" s="82"/>
      <c r="AE36" s="82"/>
      <c r="AF36" s="79"/>
      <c r="AG36" s="83"/>
      <c r="AH36" s="82"/>
      <c r="AI36" s="79"/>
      <c r="AJ36" s="79"/>
    </row>
    <row r="37" spans="1:36" ht="16.8" thickBot="1" x14ac:dyDescent="0.5">
      <c r="A37" s="57" t="s">
        <v>16</v>
      </c>
      <c r="B37" s="6" t="s">
        <v>321</v>
      </c>
      <c r="C37" s="58" t="s">
        <v>254</v>
      </c>
      <c r="D37">
        <v>619.9</v>
      </c>
      <c r="E37">
        <v>4000</v>
      </c>
      <c r="F37" s="61">
        <f t="shared" si="0"/>
        <v>40.100000000000023</v>
      </c>
      <c r="G37" s="6">
        <v>5.45E-2</v>
      </c>
      <c r="H37" s="62">
        <f t="shared" si="1"/>
        <v>6.916177992411181</v>
      </c>
      <c r="I37" s="63">
        <f t="shared" si="2"/>
        <v>6.861677992411181</v>
      </c>
      <c r="J37" s="62">
        <f t="shared" si="3"/>
        <v>1.8668271916053614</v>
      </c>
      <c r="K37" s="48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C37" s="79"/>
      <c r="AD37" s="82"/>
      <c r="AE37" s="82"/>
      <c r="AF37" s="79"/>
      <c r="AG37" s="83"/>
      <c r="AH37" s="82"/>
      <c r="AI37" s="79"/>
      <c r="AJ37" s="79"/>
    </row>
    <row r="38" spans="1:36" ht="16.8" thickBot="1" x14ac:dyDescent="0.5">
      <c r="A38" s="57" t="s">
        <v>16</v>
      </c>
      <c r="B38" s="6" t="s">
        <v>322</v>
      </c>
      <c r="C38" s="58" t="s">
        <v>254</v>
      </c>
      <c r="D38">
        <v>573.70000000000005</v>
      </c>
      <c r="E38">
        <v>8000</v>
      </c>
      <c r="F38" s="61">
        <f t="shared" si="0"/>
        <v>-46.199999999999932</v>
      </c>
      <c r="G38" s="6">
        <v>5.5999999999999994E-2</v>
      </c>
      <c r="H38" s="62">
        <f t="shared" si="1"/>
        <v>-7.4528149701564654</v>
      </c>
      <c r="I38" s="63">
        <f t="shared" si="2"/>
        <v>-7.5088149701564655</v>
      </c>
      <c r="J38" s="62">
        <f t="shared" si="3"/>
        <v>-2.0428909631907266</v>
      </c>
      <c r="K38" s="48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C38" s="79"/>
      <c r="AD38" s="82"/>
      <c r="AE38" s="82"/>
      <c r="AF38" s="79"/>
      <c r="AG38" s="83"/>
      <c r="AH38" s="82"/>
      <c r="AI38" s="79"/>
      <c r="AJ38" s="79"/>
    </row>
    <row r="39" spans="1:36" ht="16.8" thickBot="1" x14ac:dyDescent="0.5">
      <c r="A39" s="57" t="s">
        <v>16</v>
      </c>
      <c r="B39" s="6" t="s">
        <v>323</v>
      </c>
      <c r="C39" s="58" t="s">
        <v>255</v>
      </c>
      <c r="D39">
        <v>575.4</v>
      </c>
      <c r="E39">
        <v>1000</v>
      </c>
      <c r="F39" s="61">
        <f t="shared" si="0"/>
        <v>1.6999999999999318</v>
      </c>
      <c r="G39" s="6">
        <v>5.5800000000000002E-2</v>
      </c>
      <c r="H39" s="62">
        <f t="shared" si="1"/>
        <v>0.29632211957467869</v>
      </c>
      <c r="I39" s="63">
        <f t="shared" si="2"/>
        <v>0.24052211957467867</v>
      </c>
      <c r="J39" s="62">
        <f t="shared" si="3"/>
        <v>6.5437817615627267E-2</v>
      </c>
      <c r="K39" s="48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C39" s="79"/>
      <c r="AD39" s="82"/>
      <c r="AE39" s="82"/>
      <c r="AF39" s="79"/>
      <c r="AG39" s="83"/>
      <c r="AH39" s="82"/>
      <c r="AI39" s="79"/>
      <c r="AJ39" s="79"/>
    </row>
    <row r="40" spans="1:36" ht="16.8" thickBot="1" x14ac:dyDescent="0.5">
      <c r="A40" s="57" t="s">
        <v>16</v>
      </c>
      <c r="B40" s="6" t="s">
        <v>324</v>
      </c>
      <c r="C40" s="58" t="s">
        <v>255</v>
      </c>
      <c r="D40">
        <v>570.45000000000005</v>
      </c>
      <c r="E40">
        <v>1000</v>
      </c>
      <c r="F40" s="61">
        <f t="shared" si="0"/>
        <v>-4.9499999999999318</v>
      </c>
      <c r="G40" s="6">
        <v>5.5500000000000001E-2</v>
      </c>
      <c r="H40" s="62">
        <f t="shared" si="1"/>
        <v>-0.86027111574555648</v>
      </c>
      <c r="I40" s="63">
        <f t="shared" si="2"/>
        <v>-0.91577111574555647</v>
      </c>
      <c r="J40" s="62">
        <f t="shared" si="3"/>
        <v>-0.24914990503071391</v>
      </c>
      <c r="K40" s="48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C40" s="79"/>
      <c r="AD40" s="82"/>
      <c r="AE40" s="82"/>
      <c r="AF40" s="79"/>
      <c r="AG40" s="83"/>
      <c r="AH40" s="82"/>
      <c r="AI40" s="79"/>
      <c r="AJ40" s="79"/>
    </row>
    <row r="41" spans="1:36" ht="16.8" thickBot="1" x14ac:dyDescent="0.5">
      <c r="A41" s="57" t="s">
        <v>16</v>
      </c>
      <c r="B41" s="6" t="s">
        <v>325</v>
      </c>
      <c r="C41" s="58" t="s">
        <v>255</v>
      </c>
      <c r="D41">
        <v>587.20000000000005</v>
      </c>
      <c r="E41">
        <v>6000</v>
      </c>
      <c r="F41" s="61">
        <f t="shared" si="0"/>
        <v>16.75</v>
      </c>
      <c r="G41" s="6">
        <v>5.5500000000000001E-2</v>
      </c>
      <c r="H41" s="62">
        <f t="shared" si="1"/>
        <v>2.936278376720133</v>
      </c>
      <c r="I41" s="63">
        <f t="shared" si="2"/>
        <v>2.8807783767201331</v>
      </c>
      <c r="J41" s="62">
        <f t="shared" si="3"/>
        <v>0.78376097109157816</v>
      </c>
      <c r="K41" s="48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C41" s="79"/>
      <c r="AD41" s="82"/>
      <c r="AE41" s="82"/>
      <c r="AF41" s="79"/>
      <c r="AG41" s="83"/>
      <c r="AH41" s="82"/>
      <c r="AI41" s="79"/>
      <c r="AJ41" s="79"/>
    </row>
    <row r="42" spans="1:36" ht="16.8" thickBot="1" x14ac:dyDescent="0.5">
      <c r="A42" s="57" t="s">
        <v>16</v>
      </c>
      <c r="B42" s="6" t="s">
        <v>326</v>
      </c>
      <c r="C42" s="58" t="s">
        <v>255</v>
      </c>
      <c r="D42">
        <v>590.15</v>
      </c>
      <c r="E42">
        <v>8000</v>
      </c>
      <c r="F42" s="61">
        <f t="shared" si="0"/>
        <v>2.9499999999999318</v>
      </c>
      <c r="G42" s="6">
        <v>5.5899999999999998E-2</v>
      </c>
      <c r="H42" s="62">
        <f t="shared" si="1"/>
        <v>0.50238419618527441</v>
      </c>
      <c r="I42" s="63">
        <f t="shared" si="2"/>
        <v>0.44648419618527441</v>
      </c>
      <c r="J42" s="62">
        <f t="shared" si="3"/>
        <v>0.12147303312434216</v>
      </c>
      <c r="K42" s="48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C42" s="79"/>
      <c r="AD42" s="82"/>
      <c r="AE42" s="82"/>
      <c r="AF42" s="79"/>
      <c r="AG42" s="83"/>
      <c r="AH42" s="82"/>
      <c r="AI42" s="79"/>
      <c r="AJ42" s="79"/>
    </row>
    <row r="43" spans="1:36" ht="16.8" thickBot="1" x14ac:dyDescent="0.5">
      <c r="A43" s="57" t="s">
        <v>16</v>
      </c>
      <c r="B43" s="6" t="s">
        <v>327</v>
      </c>
      <c r="C43" s="58" t="s">
        <v>256</v>
      </c>
      <c r="D43">
        <v>608.6</v>
      </c>
      <c r="E43">
        <v>0</v>
      </c>
      <c r="F43" s="61">
        <f t="shared" si="0"/>
        <v>18.450000000000045</v>
      </c>
      <c r="G43" s="6">
        <v>5.6299999999999996E-2</v>
      </c>
      <c r="H43" s="62">
        <f t="shared" si="1"/>
        <v>3.1263238159789961</v>
      </c>
      <c r="I43" s="63">
        <f t="shared" si="2"/>
        <v>3.0700238159789963</v>
      </c>
      <c r="J43" s="62">
        <f t="shared" si="3"/>
        <v>0.83524816304177951</v>
      </c>
      <c r="K43" s="48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C43" s="79"/>
      <c r="AD43" s="82"/>
      <c r="AE43" s="82"/>
      <c r="AF43" s="79"/>
      <c r="AG43" s="83"/>
      <c r="AH43" s="82"/>
      <c r="AI43" s="79"/>
      <c r="AJ43" s="79"/>
    </row>
    <row r="44" spans="1:36" ht="16.8" thickBot="1" x14ac:dyDescent="0.5">
      <c r="A44" s="57" t="s">
        <v>16</v>
      </c>
      <c r="B44" s="6" t="s">
        <v>328</v>
      </c>
      <c r="C44" s="58" t="s">
        <v>256</v>
      </c>
      <c r="D44">
        <v>608.75</v>
      </c>
      <c r="E44">
        <v>2000</v>
      </c>
      <c r="F44" s="61">
        <f t="shared" si="0"/>
        <v>0.14999999999997726</v>
      </c>
      <c r="G44" s="6">
        <v>5.6399999999999999E-2</v>
      </c>
      <c r="H44" s="62">
        <f t="shared" si="1"/>
        <v>2.4646730200456334E-2</v>
      </c>
      <c r="I44" s="63">
        <f t="shared" si="2"/>
        <v>-3.1753269799543668E-2</v>
      </c>
      <c r="J44" s="62">
        <f t="shared" si="3"/>
        <v>-8.6389754153035243E-3</v>
      </c>
      <c r="K44" s="48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C44" s="79"/>
      <c r="AD44" s="82"/>
      <c r="AE44" s="82"/>
      <c r="AF44" s="79"/>
      <c r="AG44" s="83"/>
      <c r="AH44" s="82"/>
      <c r="AI44" s="79"/>
      <c r="AJ44" s="79"/>
    </row>
    <row r="45" spans="1:36" ht="16.8" thickBot="1" x14ac:dyDescent="0.5">
      <c r="A45" s="57" t="s">
        <v>16</v>
      </c>
      <c r="B45" s="6" t="s">
        <v>329</v>
      </c>
      <c r="C45" s="58" t="s">
        <v>256</v>
      </c>
      <c r="D45">
        <v>572.45000000000005</v>
      </c>
      <c r="E45">
        <v>6000</v>
      </c>
      <c r="F45" s="61">
        <f t="shared" si="0"/>
        <v>-36.299999999999955</v>
      </c>
      <c r="G45" s="6">
        <v>5.7699999999999994E-2</v>
      </c>
      <c r="H45" s="62">
        <f t="shared" si="1"/>
        <v>-5.9630390143737095</v>
      </c>
      <c r="I45" s="63">
        <f t="shared" si="2"/>
        <v>-6.0207390143737092</v>
      </c>
      <c r="J45" s="62">
        <f t="shared" si="3"/>
        <v>-1.6380365441256302</v>
      </c>
      <c r="K45" s="48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C45" s="79"/>
      <c r="AD45" s="82"/>
      <c r="AE45" s="82"/>
      <c r="AF45" s="79"/>
      <c r="AG45" s="83"/>
      <c r="AH45" s="82"/>
      <c r="AI45" s="79"/>
      <c r="AJ45" s="79"/>
    </row>
    <row r="46" spans="1:36" ht="16.8" thickBot="1" x14ac:dyDescent="0.5">
      <c r="A46" s="57" t="s">
        <v>16</v>
      </c>
      <c r="B46" s="6" t="s">
        <v>330</v>
      </c>
      <c r="C46" s="58" t="s">
        <v>256</v>
      </c>
      <c r="D46">
        <v>572.4</v>
      </c>
      <c r="E46">
        <v>10000</v>
      </c>
      <c r="F46" s="61">
        <f t="shared" si="0"/>
        <v>-5.0000000000068212E-2</v>
      </c>
      <c r="G46" s="6">
        <v>5.9000000000000004E-2</v>
      </c>
      <c r="H46" s="62">
        <f t="shared" si="1"/>
        <v>-8.734387282744031E-3</v>
      </c>
      <c r="I46" s="63">
        <f t="shared" si="2"/>
        <v>-6.773438728274403E-2</v>
      </c>
      <c r="J46" s="62">
        <f t="shared" si="3"/>
        <v>-1.8428203148851234E-2</v>
      </c>
      <c r="K46" s="48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C46" s="79"/>
      <c r="AD46" s="82"/>
      <c r="AE46" s="82"/>
      <c r="AF46" s="79"/>
      <c r="AG46" s="83"/>
      <c r="AH46" s="82"/>
      <c r="AI46" s="79"/>
      <c r="AJ46" s="79"/>
    </row>
    <row r="47" spans="1:36" ht="16.8" thickBot="1" x14ac:dyDescent="0.5">
      <c r="A47" s="57" t="s">
        <v>16</v>
      </c>
      <c r="B47" s="6" t="s">
        <v>331</v>
      </c>
      <c r="C47" s="58" t="s">
        <v>256</v>
      </c>
      <c r="D47">
        <v>561.70000000000005</v>
      </c>
      <c r="E47">
        <v>12000</v>
      </c>
      <c r="F47" s="61">
        <f t="shared" si="0"/>
        <v>-10.699999999999932</v>
      </c>
      <c r="G47" s="6">
        <v>6.0899999999999996E-2</v>
      </c>
      <c r="H47" s="62">
        <f t="shared" si="1"/>
        <v>-1.8693221523410084</v>
      </c>
      <c r="I47" s="63">
        <f t="shared" si="2"/>
        <v>-1.9302221523410084</v>
      </c>
      <c r="J47" s="62">
        <f t="shared" si="3"/>
        <v>-0.52514723130617147</v>
      </c>
      <c r="K47" s="48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C47" s="79"/>
      <c r="AD47" s="82"/>
      <c r="AE47" s="82"/>
      <c r="AF47" s="79"/>
      <c r="AG47" s="83"/>
      <c r="AH47" s="82"/>
      <c r="AI47" s="79"/>
      <c r="AJ47" s="79"/>
    </row>
    <row r="48" spans="1:36" ht="16.8" thickBot="1" x14ac:dyDescent="0.5">
      <c r="A48" s="57" t="s">
        <v>16</v>
      </c>
      <c r="B48" s="6" t="s">
        <v>332</v>
      </c>
      <c r="C48" s="58" t="s">
        <v>257</v>
      </c>
      <c r="D48">
        <v>561.65</v>
      </c>
      <c r="E48">
        <v>0</v>
      </c>
      <c r="F48" s="61">
        <f t="shared" si="0"/>
        <v>-5.0000000000068212E-2</v>
      </c>
      <c r="G48" s="6">
        <v>6.1200000000000004E-2</v>
      </c>
      <c r="H48" s="62">
        <f t="shared" si="1"/>
        <v>-8.9015488695154375E-3</v>
      </c>
      <c r="I48" s="63">
        <f t="shared" si="2"/>
        <v>-7.0101548869515445E-2</v>
      </c>
      <c r="J48" s="62">
        <f t="shared" si="3"/>
        <v>-1.907222661104167E-2</v>
      </c>
      <c r="K48" s="48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C48" s="79"/>
      <c r="AD48" s="82"/>
      <c r="AE48" s="82"/>
      <c r="AF48" s="79"/>
      <c r="AG48" s="83"/>
      <c r="AH48" s="82"/>
      <c r="AI48" s="79"/>
      <c r="AJ48" s="79"/>
    </row>
    <row r="49" spans="1:36" ht="16.8" thickBot="1" x14ac:dyDescent="0.5">
      <c r="A49" s="57" t="s">
        <v>16</v>
      </c>
      <c r="B49" s="6" t="s">
        <v>333</v>
      </c>
      <c r="C49" s="58" t="s">
        <v>257</v>
      </c>
      <c r="D49">
        <v>572.25</v>
      </c>
      <c r="E49">
        <v>2000</v>
      </c>
      <c r="F49" s="61">
        <f t="shared" si="0"/>
        <v>10.600000000000023</v>
      </c>
      <c r="G49" s="6">
        <v>6.3299999999999995E-2</v>
      </c>
      <c r="H49" s="62">
        <f t="shared" si="1"/>
        <v>1.8872963589424059</v>
      </c>
      <c r="I49" s="63">
        <f t="shared" si="2"/>
        <v>1.823996358942406</v>
      </c>
      <c r="J49" s="62">
        <f t="shared" si="3"/>
        <v>0.49624683700237521</v>
      </c>
      <c r="K49" s="48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C49" s="79"/>
      <c r="AD49" s="82"/>
      <c r="AE49" s="82"/>
      <c r="AF49" s="79"/>
      <c r="AG49" s="83"/>
      <c r="AH49" s="82"/>
      <c r="AI49" s="79"/>
      <c r="AJ49" s="79"/>
    </row>
    <row r="50" spans="1:36" ht="16.8" thickBot="1" x14ac:dyDescent="0.5">
      <c r="A50" s="57" t="s">
        <v>16</v>
      </c>
      <c r="B50" s="6" t="s">
        <v>334</v>
      </c>
      <c r="C50" s="58" t="s">
        <v>257</v>
      </c>
      <c r="D50">
        <v>558.25</v>
      </c>
      <c r="E50">
        <v>8000</v>
      </c>
      <c r="F50" s="61">
        <f t="shared" si="0"/>
        <v>-14</v>
      </c>
      <c r="G50" s="6">
        <v>6.3799999999999996E-2</v>
      </c>
      <c r="H50" s="62">
        <f t="shared" si="1"/>
        <v>-2.4464831804281344</v>
      </c>
      <c r="I50" s="63">
        <f t="shared" si="2"/>
        <v>-2.5102831804281345</v>
      </c>
      <c r="J50" s="62">
        <f t="shared" si="3"/>
        <v>-0.68296193803260707</v>
      </c>
      <c r="K50" s="48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C50" s="79"/>
      <c r="AD50" s="82"/>
      <c r="AE50" s="82"/>
      <c r="AF50" s="79"/>
      <c r="AG50" s="83"/>
      <c r="AH50" s="82"/>
      <c r="AI50" s="79"/>
      <c r="AJ50" s="79"/>
    </row>
    <row r="51" spans="1:36" ht="16.8" thickBot="1" x14ac:dyDescent="0.5">
      <c r="A51" s="57" t="s">
        <v>16</v>
      </c>
      <c r="B51" s="6" t="s">
        <v>335</v>
      </c>
      <c r="C51" s="58" t="s">
        <v>257</v>
      </c>
      <c r="D51">
        <v>585.79999999999995</v>
      </c>
      <c r="E51">
        <v>32000</v>
      </c>
      <c r="F51" s="61">
        <f t="shared" si="0"/>
        <v>27.549999999999955</v>
      </c>
      <c r="G51" s="6">
        <v>6.4500000000000002E-2</v>
      </c>
      <c r="H51" s="62">
        <f t="shared" si="1"/>
        <v>4.9350649350649265</v>
      </c>
      <c r="I51" s="63">
        <f t="shared" si="2"/>
        <v>4.8705649350649267</v>
      </c>
      <c r="J51" s="62">
        <f t="shared" si="3"/>
        <v>1.3251136339121208</v>
      </c>
      <c r="K51" s="48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C51" s="79"/>
      <c r="AD51" s="82"/>
      <c r="AE51" s="82"/>
      <c r="AF51" s="79"/>
      <c r="AG51" s="83"/>
      <c r="AH51" s="82"/>
      <c r="AI51" s="79"/>
      <c r="AJ51" s="79"/>
    </row>
    <row r="52" spans="1:36" ht="16.8" thickBot="1" x14ac:dyDescent="0.5">
      <c r="A52" s="57" t="s">
        <v>16</v>
      </c>
      <c r="B52" s="6" t="s">
        <v>336</v>
      </c>
      <c r="C52" s="58" t="s">
        <v>276</v>
      </c>
      <c r="D52">
        <v>623</v>
      </c>
      <c r="E52">
        <v>0</v>
      </c>
      <c r="F52" s="61">
        <f t="shared" si="0"/>
        <v>37.200000000000045</v>
      </c>
      <c r="G52" s="6">
        <v>6.480000000000001E-2</v>
      </c>
      <c r="H52" s="62">
        <f t="shared" si="1"/>
        <v>6.3502902014339444</v>
      </c>
      <c r="I52" s="63">
        <f t="shared" si="2"/>
        <v>6.2854902014339444</v>
      </c>
      <c r="J52" s="62">
        <f t="shared" si="3"/>
        <v>1.7100662598249774</v>
      </c>
      <c r="K52" s="5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C52" s="79"/>
      <c r="AD52" s="82"/>
      <c r="AE52" s="82"/>
      <c r="AF52" s="79"/>
      <c r="AG52" s="83"/>
      <c r="AH52" s="82"/>
      <c r="AI52" s="79"/>
      <c r="AJ52" s="79"/>
    </row>
    <row r="53" spans="1:36" x14ac:dyDescent="0.3">
      <c r="A53" s="10"/>
      <c r="F53" s="10"/>
      <c r="H53" s="1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C53" s="79"/>
      <c r="AD53" s="82"/>
      <c r="AE53" s="82"/>
      <c r="AF53" s="79"/>
      <c r="AG53" s="79"/>
      <c r="AH53" s="79"/>
      <c r="AI53" s="79"/>
      <c r="AJ53" s="79"/>
    </row>
    <row r="54" spans="1:36" x14ac:dyDescent="0.3">
      <c r="A54" s="10"/>
      <c r="F54" s="10"/>
      <c r="H54" s="1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36" x14ac:dyDescent="0.3">
      <c r="A55" s="10"/>
      <c r="F55" s="10"/>
      <c r="H55" s="1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36" x14ac:dyDescent="0.3">
      <c r="A56" s="10"/>
      <c r="F56" s="10"/>
      <c r="H56" s="1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36" x14ac:dyDescent="0.3">
      <c r="A57" s="10"/>
      <c r="F57" s="10"/>
      <c r="H57" s="1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36" x14ac:dyDescent="0.3">
      <c r="A58" s="10"/>
      <c r="F58" s="10"/>
      <c r="H58" s="1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36" x14ac:dyDescent="0.3">
      <c r="A59" s="10"/>
      <c r="F59" s="10"/>
      <c r="H59" s="1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36" x14ac:dyDescent="0.3">
      <c r="A60" s="10"/>
      <c r="F60" s="10"/>
      <c r="H60" s="1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6" x14ac:dyDescent="0.3">
      <c r="A61" s="10"/>
      <c r="F61" s="10"/>
      <c r="H61" s="1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36" x14ac:dyDescent="0.3">
      <c r="A62" s="10"/>
      <c r="F62" s="10"/>
      <c r="H62" s="1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36" x14ac:dyDescent="0.3">
      <c r="A63" s="10"/>
      <c r="F63" s="10"/>
      <c r="H63" s="1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36" x14ac:dyDescent="0.3">
      <c r="A64" s="10"/>
      <c r="F64" s="10"/>
      <c r="H64" s="1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3">
      <c r="A65" s="10"/>
      <c r="F65" s="10"/>
      <c r="H65" s="1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3">
      <c r="A66" s="10"/>
      <c r="F66" s="10"/>
      <c r="H66" s="1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3">
      <c r="A67" s="10"/>
      <c r="F67" s="10"/>
      <c r="H67" s="1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3">
      <c r="A68" s="10"/>
      <c r="F68" s="10"/>
      <c r="H68" s="1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3">
      <c r="A69" s="10"/>
      <c r="F69" s="10"/>
      <c r="H69" s="1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3">
      <c r="A70" s="10"/>
      <c r="F70" s="10"/>
      <c r="H70" s="1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3">
      <c r="A71" s="10"/>
      <c r="F71" s="10"/>
      <c r="H71" s="1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3">
      <c r="A72" s="10"/>
      <c r="F72" s="10"/>
      <c r="H72" s="1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3">
      <c r="A73" s="10"/>
      <c r="F73" s="10"/>
      <c r="H73" s="1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3">
      <c r="A74" s="10"/>
      <c r="F74" s="10"/>
      <c r="H74" s="1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" thickBot="1" x14ac:dyDescent="0.35">
      <c r="A75" s="9"/>
      <c r="F75" s="11"/>
      <c r="H75" s="11"/>
      <c r="I75" s="11"/>
      <c r="J75" s="10"/>
      <c r="K75" s="11"/>
      <c r="L75" s="12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" thickBot="1" x14ac:dyDescent="0.35">
      <c r="A76" s="1"/>
      <c r="F76" s="11"/>
      <c r="H76" s="11"/>
      <c r="I76" s="11"/>
      <c r="J76" s="10"/>
      <c r="K76" s="11"/>
      <c r="L76" s="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1"/>
      <c r="F77" s="22"/>
      <c r="H77" s="11"/>
      <c r="I77" s="11"/>
      <c r="J77" s="10"/>
      <c r="K77" s="1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1"/>
      <c r="F78" s="23"/>
      <c r="H78" s="11"/>
      <c r="I78" s="11"/>
      <c r="J78" s="10"/>
      <c r="K78" s="7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1"/>
      <c r="F79" s="23"/>
      <c r="H79" s="11"/>
      <c r="I79" s="11"/>
      <c r="J79" s="10"/>
      <c r="K79" s="7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1"/>
      <c r="F80" s="23"/>
      <c r="H80" s="11"/>
      <c r="I80" s="11"/>
      <c r="J80" s="10"/>
      <c r="K80" s="7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"/>
      <c r="F81" s="23"/>
      <c r="H81" s="11"/>
      <c r="I81" s="11"/>
      <c r="J81" s="10"/>
      <c r="K81" s="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F82" s="23"/>
      <c r="H82" s="11"/>
      <c r="I82" s="11"/>
      <c r="J82" s="10"/>
      <c r="K82" s="7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F83" s="23"/>
      <c r="H83" s="11"/>
      <c r="I83" s="11"/>
      <c r="J83" s="10"/>
      <c r="K83" s="7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F84" s="23"/>
      <c r="H84" s="11"/>
      <c r="I84" s="11"/>
      <c r="J84" s="10"/>
      <c r="K84" s="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F85" s="23"/>
      <c r="H85" s="11"/>
      <c r="I85" s="11"/>
      <c r="J85" s="10"/>
      <c r="K85" s="7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F86" s="23"/>
      <c r="H86" s="11"/>
      <c r="I86" s="11"/>
      <c r="J86" s="10"/>
      <c r="K86" s="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F87" s="23"/>
      <c r="H87" s="11"/>
      <c r="I87" s="11"/>
      <c r="J87" s="10"/>
      <c r="K87" s="7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F88" s="23"/>
      <c r="H88" s="11"/>
      <c r="I88" s="11"/>
      <c r="J88" s="10"/>
      <c r="K88" s="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F89" s="23"/>
      <c r="H89" s="11"/>
      <c r="I89" s="11"/>
      <c r="J89" s="10"/>
      <c r="K89" s="7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F90" s="23"/>
      <c r="H90" s="11"/>
      <c r="I90" s="11"/>
      <c r="J90" s="10"/>
      <c r="K90" s="7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F91" s="23"/>
      <c r="H91" s="11"/>
      <c r="I91" s="11"/>
      <c r="J91" s="10"/>
      <c r="K91" s="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F92" s="23"/>
      <c r="H92" s="11"/>
      <c r="I92" s="11"/>
      <c r="J92" s="10"/>
      <c r="K92" s="7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F93" s="23"/>
      <c r="H93" s="11"/>
      <c r="I93" s="11"/>
      <c r="J93" s="10"/>
      <c r="K93" s="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F94" s="23"/>
      <c r="H94" s="11"/>
      <c r="I94" s="11"/>
      <c r="J94" s="10"/>
      <c r="K94" s="7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F95" s="23"/>
      <c r="H95" s="11"/>
      <c r="I95" s="11"/>
      <c r="J95" s="10"/>
      <c r="K95" s="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F96" s="23"/>
      <c r="H96" s="11"/>
      <c r="I96" s="11"/>
      <c r="J96" s="10"/>
      <c r="K96" s="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F97" s="23"/>
      <c r="H97" s="11"/>
      <c r="I97" s="11"/>
      <c r="J97" s="10"/>
      <c r="K97" s="7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F98" s="23"/>
      <c r="H98" s="11"/>
      <c r="I98" s="11"/>
      <c r="J98" s="10"/>
      <c r="K98" s="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F99" s="23"/>
      <c r="H99" s="11"/>
      <c r="I99" s="11"/>
      <c r="J99" s="10"/>
      <c r="K99" s="7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F100" s="23"/>
      <c r="H100" s="11"/>
      <c r="I100" s="11"/>
      <c r="J100" s="10"/>
      <c r="K100" s="7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F101" s="23"/>
      <c r="H101" s="11"/>
      <c r="I101" s="11"/>
      <c r="J101" s="10"/>
      <c r="K101" s="7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F102" s="23"/>
      <c r="H102" s="11"/>
      <c r="I102" s="11"/>
      <c r="J102" s="10"/>
      <c r="K102" s="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F103" s="23"/>
      <c r="H103" s="11"/>
      <c r="I103" s="11"/>
      <c r="J103" s="10"/>
      <c r="K103" s="7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F104" s="23"/>
      <c r="H104" s="11"/>
      <c r="I104" s="11"/>
      <c r="J104" s="10"/>
      <c r="K104" s="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F105" s="23"/>
      <c r="H105" s="11"/>
      <c r="I105" s="11"/>
      <c r="J105" s="10"/>
      <c r="K105" s="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F106" s="23"/>
      <c r="H106" s="11"/>
      <c r="I106" s="11"/>
      <c r="J106" s="10"/>
      <c r="K106" s="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F107" s="23"/>
      <c r="H107" s="11"/>
      <c r="I107" s="11"/>
      <c r="J107" s="10"/>
      <c r="K107" s="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F108" s="23"/>
      <c r="H108" s="11"/>
      <c r="I108" s="11"/>
      <c r="J108" s="10"/>
      <c r="K108" s="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F109" s="23"/>
      <c r="H109" s="11"/>
      <c r="I109" s="11"/>
      <c r="J109" s="10"/>
      <c r="K109" s="7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F110" s="23"/>
      <c r="H110" s="11"/>
      <c r="I110" s="11"/>
      <c r="J110" s="10"/>
      <c r="K110" s="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F111" s="23"/>
      <c r="H111" s="11"/>
      <c r="I111" s="11"/>
      <c r="J111" s="10"/>
      <c r="K111" s="7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F112" s="23"/>
      <c r="H112" s="11"/>
      <c r="I112" s="11"/>
      <c r="J112" s="10"/>
      <c r="K112" s="7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F113" s="23"/>
      <c r="H113" s="11"/>
      <c r="I113" s="11"/>
      <c r="J113" s="10"/>
      <c r="K113" s="7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F114" s="23"/>
      <c r="H114" s="11"/>
      <c r="I114" s="11"/>
      <c r="J114" s="10"/>
      <c r="K114" s="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F115" s="23"/>
      <c r="H115" s="11"/>
      <c r="I115" s="11"/>
      <c r="J115" s="10"/>
      <c r="K115" s="7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F116" s="23"/>
      <c r="H116" s="11"/>
      <c r="I116" s="11"/>
      <c r="J116" s="10"/>
      <c r="K116" s="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F117" s="23"/>
      <c r="H117" s="11"/>
      <c r="I117" s="11"/>
      <c r="J117" s="10"/>
      <c r="K117" s="7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F118" s="23"/>
      <c r="H118" s="11"/>
      <c r="I118" s="11"/>
      <c r="J118" s="10"/>
      <c r="K118" s="7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F119" s="23"/>
      <c r="H119" s="11"/>
      <c r="I119" s="11"/>
      <c r="J119" s="10"/>
      <c r="K119" s="7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F120" s="23"/>
      <c r="H120" s="11"/>
      <c r="I120" s="11"/>
      <c r="J120" s="10"/>
      <c r="K120" s="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F121" s="23"/>
      <c r="H121" s="11"/>
      <c r="I121" s="11"/>
      <c r="J121" s="10"/>
      <c r="K121" s="7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F122" s="23"/>
      <c r="H122" s="11"/>
      <c r="I122" s="11"/>
      <c r="J122" s="10"/>
      <c r="K122" s="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F123" s="23"/>
      <c r="H123" s="11"/>
      <c r="I123" s="11"/>
      <c r="J123" s="10"/>
      <c r="K123" s="7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F124" s="23"/>
      <c r="H124" s="11"/>
      <c r="I124" s="11"/>
      <c r="J124" s="10"/>
      <c r="K124" s="7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F125" s="23"/>
      <c r="H125" s="11"/>
      <c r="I125" s="11"/>
      <c r="J125" s="10"/>
      <c r="K125" s="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F126" s="23"/>
      <c r="H126" s="11"/>
      <c r="I126" s="11"/>
      <c r="J126" s="10"/>
      <c r="K126" s="7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F127" s="23"/>
      <c r="H127" s="11"/>
      <c r="I127" s="11"/>
      <c r="J127" s="10"/>
      <c r="K127" s="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F128" s="23"/>
      <c r="H128" s="11"/>
      <c r="I128" s="11"/>
      <c r="J128" s="10"/>
      <c r="K128" s="7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F129" s="23"/>
      <c r="H129" s="11"/>
      <c r="I129" s="11"/>
      <c r="J129" s="10"/>
      <c r="K129" s="7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F130" s="23"/>
      <c r="H130" s="11"/>
      <c r="I130" s="11"/>
      <c r="J130" s="10"/>
      <c r="K130" s="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F131" s="23"/>
      <c r="H131" s="11"/>
      <c r="I131" s="11"/>
      <c r="J131" s="10"/>
      <c r="K131" s="7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F132" s="23"/>
      <c r="H132" s="11"/>
      <c r="I132" s="11"/>
      <c r="J132" s="10"/>
      <c r="K132" s="7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F133" s="23"/>
      <c r="H133" s="11"/>
      <c r="I133" s="11"/>
      <c r="J133" s="10"/>
      <c r="K133" s="7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F134" s="23"/>
      <c r="H134" s="11"/>
      <c r="I134" s="11"/>
      <c r="J134" s="10"/>
      <c r="K134" s="7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F135" s="23"/>
      <c r="H135" s="11"/>
      <c r="I135" s="11"/>
      <c r="J135" s="10"/>
      <c r="K135" s="7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F136" s="23"/>
      <c r="H136" s="11"/>
      <c r="I136" s="11"/>
      <c r="J136" s="10"/>
      <c r="K136" s="7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F137" s="23"/>
      <c r="H137" s="11"/>
      <c r="I137" s="11"/>
      <c r="J137" s="10"/>
      <c r="K137" s="7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F138" s="23"/>
      <c r="H138" s="11"/>
      <c r="I138" s="11"/>
      <c r="J138" s="10"/>
      <c r="K138" s="7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F139" s="23"/>
      <c r="H139" s="11"/>
      <c r="I139" s="11"/>
      <c r="J139" s="10"/>
      <c r="K139" s="7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F140" s="23"/>
      <c r="H140" s="11"/>
      <c r="I140" s="11"/>
      <c r="J140" s="10"/>
      <c r="K140" s="7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F141" s="23"/>
      <c r="H141" s="11"/>
      <c r="I141" s="11"/>
      <c r="J141" s="10"/>
      <c r="K141" s="7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F142" s="23"/>
      <c r="H142" s="11"/>
      <c r="I142" s="11"/>
      <c r="J142" s="10"/>
      <c r="K142" s="7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F143" s="23"/>
      <c r="H143" s="11"/>
      <c r="I143" s="11"/>
      <c r="J143" s="10"/>
      <c r="K143" s="7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F144" s="23"/>
      <c r="H144" s="11"/>
      <c r="I144" s="11"/>
      <c r="J144" s="10"/>
      <c r="K144" s="7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F145" s="23"/>
      <c r="H145" s="11"/>
      <c r="I145" s="11"/>
      <c r="J145" s="10"/>
      <c r="K145" s="7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F146" s="23"/>
      <c r="H146" s="11"/>
      <c r="I146" s="11"/>
      <c r="J146" s="10"/>
      <c r="K146" s="7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F147" s="23"/>
      <c r="H147" s="11"/>
      <c r="I147" s="11"/>
      <c r="J147" s="10"/>
      <c r="K147" s="7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F148" s="23"/>
      <c r="H148" s="11"/>
      <c r="I148" s="11"/>
      <c r="J148" s="10"/>
      <c r="K148" s="7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F149" s="23"/>
      <c r="H149" s="11"/>
      <c r="I149" s="11"/>
      <c r="J149" s="10"/>
      <c r="K149" s="7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F150" s="23"/>
      <c r="H150" s="11"/>
      <c r="I150" s="11"/>
      <c r="J150" s="10"/>
      <c r="K150" s="7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F151" s="23"/>
      <c r="H151" s="11"/>
      <c r="I151" s="11"/>
      <c r="J151" s="10"/>
      <c r="K151" s="7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F152" s="23"/>
      <c r="H152" s="11"/>
      <c r="I152" s="11"/>
      <c r="J152" s="10"/>
      <c r="K152" s="7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F153" s="23"/>
      <c r="H153" s="11"/>
      <c r="I153" s="11"/>
      <c r="J153" s="10"/>
      <c r="K153" s="7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F154" s="23"/>
      <c r="H154" s="11"/>
      <c r="I154" s="11"/>
      <c r="J154" s="10"/>
      <c r="K154" s="7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F155" s="23"/>
      <c r="H155" s="11"/>
      <c r="I155" s="11"/>
      <c r="J155" s="10"/>
      <c r="K155" s="7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F156" s="23"/>
      <c r="H156" s="11"/>
      <c r="I156" s="11"/>
      <c r="J156" s="10"/>
      <c r="K156" s="7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F157" s="23"/>
      <c r="H157" s="11"/>
      <c r="I157" s="11"/>
      <c r="J157" s="10"/>
      <c r="K157" s="7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F158" s="23"/>
      <c r="H158" s="11"/>
      <c r="I158" s="11"/>
      <c r="J158" s="10"/>
      <c r="K158" s="7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F159" s="23"/>
      <c r="H159" s="11"/>
      <c r="I159" s="11"/>
      <c r="J159" s="10"/>
      <c r="K159" s="7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F160" s="23"/>
      <c r="H160" s="11"/>
      <c r="I160" s="11"/>
      <c r="J160" s="10"/>
      <c r="K160" s="7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F161" s="23"/>
      <c r="H161" s="11"/>
      <c r="I161" s="11"/>
      <c r="J161" s="10"/>
      <c r="K161" s="7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F162" s="23"/>
      <c r="H162" s="11"/>
      <c r="I162" s="11"/>
      <c r="J162" s="10"/>
      <c r="K162" s="7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F163" s="23"/>
      <c r="H163" s="11"/>
      <c r="I163" s="11"/>
      <c r="J163" s="10"/>
      <c r="K163" s="7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F164" s="23"/>
      <c r="H164" s="11"/>
      <c r="I164" s="11"/>
      <c r="J164" s="10"/>
      <c r="K164" s="7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F165" s="23"/>
      <c r="H165" s="11"/>
      <c r="I165" s="11"/>
      <c r="J165" s="10"/>
      <c r="K165" s="7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F166" s="23"/>
      <c r="H166" s="11"/>
      <c r="I166" s="11"/>
      <c r="J166" s="10"/>
      <c r="K166" s="7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F167" s="23"/>
      <c r="H167" s="11"/>
      <c r="I167" s="11"/>
      <c r="J167" s="10"/>
      <c r="K167" s="7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F168" s="23"/>
      <c r="H168" s="11"/>
      <c r="I168" s="11"/>
      <c r="J168" s="10"/>
      <c r="K168" s="7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F169" s="23"/>
      <c r="H169" s="11"/>
      <c r="I169" s="11"/>
      <c r="J169" s="10"/>
      <c r="K169" s="7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F170" s="23"/>
      <c r="H170" s="11"/>
      <c r="I170" s="11"/>
      <c r="J170" s="10"/>
      <c r="K170" s="7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F171" s="23"/>
      <c r="H171" s="11"/>
      <c r="I171" s="11"/>
      <c r="J171" s="10"/>
      <c r="K171" s="7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F172" s="23"/>
      <c r="H172" s="11"/>
      <c r="I172" s="11"/>
      <c r="J172" s="10"/>
      <c r="K172" s="7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F173" s="23"/>
      <c r="H173" s="11"/>
      <c r="I173" s="11"/>
      <c r="J173" s="10"/>
      <c r="K173" s="7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F174" s="23"/>
      <c r="H174" s="11"/>
      <c r="I174" s="11"/>
      <c r="J174" s="10"/>
      <c r="K174" s="7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F175" s="23"/>
      <c r="H175" s="11"/>
      <c r="I175" s="11"/>
      <c r="J175" s="10"/>
      <c r="K175" s="7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F176" s="23"/>
      <c r="H176" s="11"/>
      <c r="I176" s="11"/>
      <c r="J176" s="10"/>
      <c r="K176" s="7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F177" s="23"/>
      <c r="H177" s="11"/>
      <c r="I177" s="11"/>
      <c r="J177" s="10"/>
      <c r="K177" s="7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F178" s="23"/>
      <c r="H178" s="11"/>
      <c r="I178" s="11"/>
      <c r="J178" s="10"/>
      <c r="K178" s="7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F179" s="23"/>
      <c r="H179" s="11"/>
      <c r="I179" s="11"/>
      <c r="J179" s="10"/>
      <c r="K179" s="7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F180" s="23"/>
      <c r="H180" s="11"/>
      <c r="I180" s="11"/>
      <c r="J180" s="10"/>
      <c r="K180" s="7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F181" s="23"/>
      <c r="H181" s="11"/>
      <c r="I181" s="11"/>
      <c r="J181" s="10"/>
      <c r="K181" s="7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F182" s="23"/>
      <c r="H182" s="11"/>
      <c r="I182" s="11"/>
      <c r="J182" s="10"/>
      <c r="K182" s="7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F183" s="23"/>
      <c r="H183" s="11"/>
      <c r="I183" s="11"/>
      <c r="J183" s="10"/>
      <c r="K183" s="7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F184" s="23"/>
      <c r="H184" s="11"/>
      <c r="I184" s="11"/>
      <c r="J184" s="10"/>
      <c r="K184" s="7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F185" s="23"/>
      <c r="H185" s="11"/>
      <c r="I185" s="11"/>
      <c r="J185" s="10"/>
      <c r="K185" s="7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F186" s="23"/>
      <c r="H186" s="11"/>
      <c r="I186" s="11"/>
      <c r="J186" s="10"/>
      <c r="K186" s="7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F187" s="23"/>
      <c r="H187" s="11"/>
      <c r="I187" s="11"/>
      <c r="J187" s="10"/>
      <c r="K187" s="7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F188" s="23"/>
      <c r="H188" s="11"/>
      <c r="I188" s="11"/>
      <c r="J188" s="10"/>
      <c r="K188" s="7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F189" s="23"/>
      <c r="H189" s="11"/>
      <c r="I189" s="11"/>
      <c r="J189" s="10"/>
      <c r="K189" s="7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F190" s="23"/>
      <c r="H190" s="11"/>
      <c r="I190" s="11"/>
      <c r="J190" s="10"/>
      <c r="K190" s="7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F191" s="23"/>
      <c r="H191" s="11"/>
      <c r="I191" s="11"/>
      <c r="J191" s="10"/>
      <c r="K191" s="7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F192" s="23"/>
      <c r="H192" s="11"/>
      <c r="I192" s="11"/>
      <c r="J192" s="10"/>
      <c r="K192" s="7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33" ht="15" thickBot="1" x14ac:dyDescent="0.35">
      <c r="A193" s="1"/>
      <c r="F193" s="23"/>
      <c r="H193" s="11"/>
      <c r="I193" s="11"/>
      <c r="J193" s="10"/>
      <c r="K193" s="7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33" ht="15" thickBot="1" x14ac:dyDescent="0.35">
      <c r="A194" s="1"/>
      <c r="F194" s="23"/>
      <c r="H194" s="11"/>
      <c r="I194" s="11"/>
      <c r="J194" s="10"/>
      <c r="K194" s="7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33" ht="15" thickBot="1" x14ac:dyDescent="0.35">
      <c r="A195" s="1"/>
      <c r="F195" s="23"/>
      <c r="H195" s="11"/>
      <c r="I195" s="11"/>
      <c r="J195" s="10"/>
      <c r="K195" s="7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33" ht="15" thickBot="1" x14ac:dyDescent="0.35">
      <c r="A196" s="1"/>
      <c r="F196" s="23"/>
      <c r="H196" s="11"/>
      <c r="I196" s="11"/>
      <c r="J196" s="10"/>
      <c r="K196" s="7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33" ht="15" thickBot="1" x14ac:dyDescent="0.35">
      <c r="A197" s="1"/>
      <c r="F197" s="23"/>
      <c r="H197" s="11"/>
      <c r="I197" s="11"/>
      <c r="J197" s="10"/>
      <c r="K197" s="7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33" ht="15" thickBot="1" x14ac:dyDescent="0.35">
      <c r="A198" s="1"/>
      <c r="F198" s="23"/>
      <c r="H198" s="11"/>
      <c r="I198" s="11"/>
      <c r="J198" s="10"/>
      <c r="K198" s="7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33" ht="15" thickBot="1" x14ac:dyDescent="0.35">
      <c r="A199" s="1"/>
      <c r="F199" s="23"/>
      <c r="H199" s="11"/>
      <c r="I199" s="11"/>
      <c r="J199" s="10"/>
      <c r="K199" s="7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33" ht="15" thickBot="1" x14ac:dyDescent="0.35">
      <c r="A200" s="1"/>
      <c r="F200" s="23"/>
      <c r="H200" s="11"/>
      <c r="I200" s="11"/>
      <c r="J200" s="10"/>
      <c r="K200" s="7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33" ht="15" thickBot="1" x14ac:dyDescent="0.35">
      <c r="A201" s="1"/>
      <c r="F201" s="23"/>
      <c r="H201" s="11"/>
      <c r="I201" s="11"/>
      <c r="J201" s="10"/>
      <c r="K201" s="7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33" ht="15" thickBot="1" x14ac:dyDescent="0.35">
      <c r="A202" s="1"/>
      <c r="F202" s="23"/>
      <c r="H202" s="11"/>
      <c r="I202" s="11"/>
      <c r="J202" s="10"/>
      <c r="K202" s="7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33" ht="15" thickBot="1" x14ac:dyDescent="0.35">
      <c r="A203" s="1"/>
      <c r="F203" s="23"/>
      <c r="H203" s="11"/>
      <c r="I203" s="11"/>
      <c r="J203" s="10"/>
      <c r="K203" s="7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33" ht="15" thickBot="1" x14ac:dyDescent="0.35">
      <c r="A204" s="1"/>
      <c r="F204" s="23"/>
      <c r="H204" s="11"/>
      <c r="I204" s="11"/>
      <c r="J204" s="10"/>
      <c r="K204" s="7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33" ht="16.8" thickBot="1" x14ac:dyDescent="0.5">
      <c r="A205" s="42" t="s">
        <v>16</v>
      </c>
      <c r="C205" t="s">
        <v>256</v>
      </c>
      <c r="D205">
        <v>556.65</v>
      </c>
      <c r="E205">
        <v>1060000</v>
      </c>
      <c r="F205" s="45">
        <f>D205-D204</f>
        <v>556.65</v>
      </c>
      <c r="H205" s="46" t="e">
        <f>(D205-D204)*100/D204</f>
        <v>#DIV/0!</v>
      </c>
      <c r="I205" s="28" t="e">
        <f>H205-G205</f>
        <v>#DIV/0!</v>
      </c>
      <c r="J205" s="46" t="e">
        <f>H205-G205</f>
        <v>#DIV/0!</v>
      </c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G205" t="s">
        <v>221</v>
      </c>
    </row>
    <row r="206" spans="1:33" ht="15" thickBot="1" x14ac:dyDescent="0.35">
      <c r="A206" s="1"/>
      <c r="F206" s="23"/>
      <c r="H206" s="11"/>
      <c r="I206" s="11"/>
      <c r="J206" s="10"/>
      <c r="K206" s="7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33" ht="15" thickBot="1" x14ac:dyDescent="0.35">
      <c r="A207" s="1"/>
      <c r="F207" s="23"/>
      <c r="H207" s="11"/>
      <c r="I207" s="11"/>
      <c r="J207" s="10"/>
      <c r="K207" s="7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33" ht="15" thickBot="1" x14ac:dyDescent="0.35">
      <c r="A208" s="1"/>
      <c r="F208" s="23"/>
      <c r="H208" s="11"/>
      <c r="I208" s="11"/>
      <c r="J208" s="10"/>
      <c r="K208" s="7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F209" s="23"/>
      <c r="H209" s="11"/>
      <c r="I209" s="11"/>
      <c r="J209" s="10"/>
      <c r="K209" s="7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F210" s="23"/>
      <c r="H210" s="11"/>
      <c r="I210" s="11"/>
      <c r="J210" s="10"/>
      <c r="K210" s="7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F211" s="23"/>
      <c r="H211" s="11"/>
      <c r="I211" s="11"/>
      <c r="J211" s="10"/>
      <c r="K211" s="7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F212" s="23"/>
      <c r="H212" s="11"/>
      <c r="I212" s="11"/>
      <c r="J212" s="10"/>
      <c r="K212" s="7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F213" s="23"/>
      <c r="H213" s="11"/>
      <c r="I213" s="11"/>
      <c r="J213" s="10"/>
      <c r="K213" s="7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F214" s="23"/>
      <c r="H214" s="11"/>
      <c r="I214" s="11"/>
      <c r="J214" s="10"/>
      <c r="K214" s="7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F215" s="23"/>
      <c r="H215" s="11"/>
      <c r="I215" s="11"/>
      <c r="J215" s="10"/>
      <c r="K215" s="7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F216" s="23"/>
      <c r="H216" s="11"/>
      <c r="I216" s="11"/>
      <c r="J216" s="10"/>
      <c r="K216" s="7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F217" s="23"/>
      <c r="H217" s="11"/>
      <c r="I217" s="11"/>
      <c r="J217" s="10"/>
      <c r="K217" s="7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F218" s="23"/>
      <c r="H218" s="11"/>
      <c r="I218" s="11"/>
      <c r="J218" s="10"/>
      <c r="K218" s="7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F219" s="23"/>
      <c r="H219" s="11"/>
      <c r="I219" s="11"/>
      <c r="J219" s="10"/>
      <c r="K219" s="7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F220" s="23"/>
      <c r="H220" s="11"/>
      <c r="I220" s="11"/>
      <c r="J220" s="10"/>
      <c r="K220" s="7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F221" s="23"/>
      <c r="H221" s="11"/>
      <c r="I221" s="11"/>
      <c r="J221" s="10"/>
      <c r="K221" s="7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F222" s="23"/>
      <c r="H222" s="11"/>
      <c r="I222" s="11"/>
      <c r="J222" s="10"/>
      <c r="K222" s="7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F223" s="23"/>
      <c r="H223" s="11"/>
      <c r="I223" s="11"/>
      <c r="J223" s="10"/>
      <c r="K223" s="7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F224" s="23"/>
      <c r="H224" s="11"/>
      <c r="I224" s="11"/>
      <c r="J224" s="10"/>
      <c r="K224" s="7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F225" s="23"/>
      <c r="H225" s="11"/>
      <c r="I225" s="11"/>
      <c r="J225" s="10"/>
      <c r="K225" s="7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F226" s="23"/>
      <c r="H226" s="11"/>
      <c r="I226" s="11"/>
      <c r="J226" s="10"/>
      <c r="K226" s="7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F227" s="1"/>
      <c r="H227" s="9"/>
      <c r="I227" s="9"/>
      <c r="J227" s="10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F228" s="1"/>
      <c r="H228" s="1"/>
      <c r="I228" s="1"/>
      <c r="J228" s="10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F229" s="1"/>
      <c r="H229" s="1"/>
      <c r="I229" s="1"/>
      <c r="J229" s="10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F230" s="1"/>
      <c r="H230" s="1"/>
      <c r="I230" s="1"/>
      <c r="J230" s="10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F231" s="1"/>
      <c r="H231" s="1"/>
      <c r="I231" s="1"/>
      <c r="J231" s="10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F232" s="1"/>
      <c r="H232" s="1"/>
      <c r="I232" s="1"/>
      <c r="J232" s="10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F233" s="1"/>
      <c r="H233" s="1"/>
      <c r="I233" s="1"/>
      <c r="J233" s="10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F234" s="1"/>
      <c r="H234" s="1"/>
      <c r="I234" s="1"/>
      <c r="J234" s="10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F235" s="1"/>
      <c r="H235" s="1"/>
      <c r="I235" s="1"/>
      <c r="J235" s="10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F236" s="1"/>
      <c r="H236" s="1"/>
      <c r="I236" s="1"/>
      <c r="J236" s="10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F237" s="1"/>
      <c r="H237" s="1"/>
      <c r="I237" s="1"/>
      <c r="J237" s="10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F238" s="1"/>
      <c r="H238" s="1"/>
      <c r="I238" s="1"/>
      <c r="J238" s="10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F239" s="1"/>
      <c r="H239" s="1"/>
      <c r="I239" s="1"/>
      <c r="J239" s="10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F240" s="1"/>
      <c r="H240" s="1"/>
      <c r="I240" s="1"/>
      <c r="J240" s="10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F241" s="1"/>
      <c r="H241" s="1"/>
      <c r="I241" s="1"/>
      <c r="J241" s="10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F242" s="1"/>
      <c r="H242" s="1"/>
      <c r="I242" s="1"/>
      <c r="J242" s="10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F243" s="1"/>
      <c r="H243" s="1"/>
      <c r="I243" s="1"/>
      <c r="J243" s="10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F244" s="1"/>
      <c r="H244" s="1"/>
      <c r="I244" s="1"/>
      <c r="J244" s="10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F245" s="1"/>
      <c r="H245" s="1"/>
      <c r="I245" s="1"/>
      <c r="J245" s="10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F246" s="1"/>
      <c r="H246" s="1"/>
      <c r="I246" s="1"/>
      <c r="J246" s="10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F247" s="1"/>
      <c r="H247" s="1"/>
      <c r="I247" s="1"/>
      <c r="J247" s="10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F248" s="1"/>
      <c r="H248" s="1"/>
      <c r="I248" s="1"/>
      <c r="J248" s="10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F249" s="1"/>
      <c r="H249" s="1"/>
      <c r="I249" s="1"/>
      <c r="J249" s="10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F250" s="1"/>
      <c r="H250" s="1"/>
      <c r="I250" s="1"/>
      <c r="J250" s="1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F251" s="1"/>
      <c r="H251" s="1"/>
      <c r="I251" s="1"/>
      <c r="J251" s="1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F252" s="1"/>
      <c r="H252" s="1"/>
      <c r="I252" s="1"/>
      <c r="J252" s="9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F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F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F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F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F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F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F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F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F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F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F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F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F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F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F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F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F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F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F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F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F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F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F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F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F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F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F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F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F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F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F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F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F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F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F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F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F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F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F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F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F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F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F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F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F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F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F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F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F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F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F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F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F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F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F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F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F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F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F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F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F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F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F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F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F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F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F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F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F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F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F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F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F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F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F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F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F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F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F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F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F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F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F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F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F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F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F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F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F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F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F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F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F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F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F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F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F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F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F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F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F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F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F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F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F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F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F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F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F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F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F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F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F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F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F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F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F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F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F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F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F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F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F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F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F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F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F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F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F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F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F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F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F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F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F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F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F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F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F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F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F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F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F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F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F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F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F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F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F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F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F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F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F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F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F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F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F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F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F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F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F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F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F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F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F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F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F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F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F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F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F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F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F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F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F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F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F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F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F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F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F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F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F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F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F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F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F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F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F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F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F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F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F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F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F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F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F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F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F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F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F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F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F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F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F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F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F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F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F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F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F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F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F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F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F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F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F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F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F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F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F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F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F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F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F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F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F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F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F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F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F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F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F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F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F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F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F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F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F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F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F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F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F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F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F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F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F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F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F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F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F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F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F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F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F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F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F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F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F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F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F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F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F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F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F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F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F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F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F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F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F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F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F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F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F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F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F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F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F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F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F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F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F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F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F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F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F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F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F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F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F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F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F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F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F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F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F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F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F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F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F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F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F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F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F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F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F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F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F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F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F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F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F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F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F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F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F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F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F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F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F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F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F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F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F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F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F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F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F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F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F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F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F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F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F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F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F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F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F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F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F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F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F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F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F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F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F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F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F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F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F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F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F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F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F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F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F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F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F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F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F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F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F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F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F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F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F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F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F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F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F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F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F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F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F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F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F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F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F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F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F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F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F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F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F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F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F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F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F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F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F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F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F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F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F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F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F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F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F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F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F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F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F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F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F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F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F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F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F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F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F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F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F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F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F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F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F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F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F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F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F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F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F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F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F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F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F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F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F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F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F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F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F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F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F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F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F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F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F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F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F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F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F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F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F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F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F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F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F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F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F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F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F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F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F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F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F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F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F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F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F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F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F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F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F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F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F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F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F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F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F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F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F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F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F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F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F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F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F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F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F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F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F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F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F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F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F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F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F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F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F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F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F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F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F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F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F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F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F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F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F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F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F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F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F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F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F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F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F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F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F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F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F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F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F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F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F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F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F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F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F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F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F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F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F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F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F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F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F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F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F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F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F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F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F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F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F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F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F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F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F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F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F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F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F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F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F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F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F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F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F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F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F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F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F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F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F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F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F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F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F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F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F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F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F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F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F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F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F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F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F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F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J825" s="1"/>
    </row>
    <row r="826" spans="1:26" ht="15" thickBot="1" x14ac:dyDescent="0.35">
      <c r="J826" s="1"/>
    </row>
    <row r="827" spans="1:26" ht="15" thickBot="1" x14ac:dyDescent="0.35">
      <c r="J827" s="1"/>
    </row>
    <row r="828" spans="1:26" ht="15" thickBot="1" x14ac:dyDescent="0.35">
      <c r="J828" s="1"/>
    </row>
    <row r="829" spans="1:26" ht="15" thickBot="1" x14ac:dyDescent="0.35">
      <c r="J829" s="1"/>
    </row>
    <row r="830" spans="1:26" ht="15" thickBot="1" x14ac:dyDescent="0.35">
      <c r="J830" s="1"/>
    </row>
    <row r="831" spans="1:26" ht="15" thickBot="1" x14ac:dyDescent="0.35">
      <c r="J831" s="1"/>
    </row>
    <row r="832" spans="1:26" ht="15" thickBot="1" x14ac:dyDescent="0.35">
      <c r="J832" s="1"/>
    </row>
    <row r="833" spans="10:10" ht="15" thickBot="1" x14ac:dyDescent="0.35">
      <c r="J833" s="1"/>
    </row>
    <row r="834" spans="10:10" ht="15" thickBot="1" x14ac:dyDescent="0.35">
      <c r="J834" s="1"/>
    </row>
    <row r="835" spans="10:10" ht="15" thickBot="1" x14ac:dyDescent="0.35">
      <c r="J835" s="1"/>
    </row>
    <row r="836" spans="10:10" ht="15" thickBot="1" x14ac:dyDescent="0.35">
      <c r="J836" s="1"/>
    </row>
    <row r="837" spans="10:10" ht="15" thickBot="1" x14ac:dyDescent="0.35">
      <c r="J837" s="1"/>
    </row>
    <row r="838" spans="10:10" ht="15" thickBot="1" x14ac:dyDescent="0.35">
      <c r="J838" s="1"/>
    </row>
    <row r="839" spans="10:10" ht="15" thickBot="1" x14ac:dyDescent="0.35">
      <c r="J839" s="1"/>
    </row>
    <row r="840" spans="10:10" ht="15" thickBot="1" x14ac:dyDescent="0.35">
      <c r="J840" s="1"/>
    </row>
    <row r="841" spans="10:10" ht="15" thickBot="1" x14ac:dyDescent="0.35">
      <c r="J841" s="1"/>
    </row>
    <row r="842" spans="10:10" ht="15" thickBot="1" x14ac:dyDescent="0.35">
      <c r="J842" s="1"/>
    </row>
    <row r="843" spans="10:10" ht="15" thickBot="1" x14ac:dyDescent="0.35">
      <c r="J843" s="1"/>
    </row>
    <row r="844" spans="10:10" ht="15" thickBot="1" x14ac:dyDescent="0.35">
      <c r="J844" s="1"/>
    </row>
    <row r="845" spans="10:10" ht="15" thickBot="1" x14ac:dyDescent="0.35">
      <c r="J845" s="1"/>
    </row>
    <row r="846" spans="10:10" ht="15" thickBot="1" x14ac:dyDescent="0.35">
      <c r="J846" s="1"/>
    </row>
    <row r="847" spans="10:10" ht="15" thickBot="1" x14ac:dyDescent="0.35">
      <c r="J847" s="1"/>
    </row>
    <row r="848" spans="10:10" ht="15" thickBot="1" x14ac:dyDescent="0.35">
      <c r="J848" s="1"/>
    </row>
    <row r="849" spans="10:10" ht="15" thickBot="1" x14ac:dyDescent="0.35">
      <c r="J849" s="1"/>
    </row>
    <row r="850" spans="10:10" ht="15" thickBot="1" x14ac:dyDescent="0.35">
      <c r="J850" s="1"/>
    </row>
    <row r="851" spans="10:10" ht="15" thickBot="1" x14ac:dyDescent="0.35">
      <c r="J851" s="1"/>
    </row>
    <row r="852" spans="10:10" ht="15" thickBot="1" x14ac:dyDescent="0.35">
      <c r="J852" s="1"/>
    </row>
    <row r="853" spans="10:10" ht="15" thickBot="1" x14ac:dyDescent="0.35">
      <c r="J853" s="1"/>
    </row>
    <row r="854" spans="10:10" ht="15" thickBot="1" x14ac:dyDescent="0.35">
      <c r="J854" s="1"/>
    </row>
    <row r="855" spans="10:10" ht="15" thickBot="1" x14ac:dyDescent="0.35">
      <c r="J855" s="1"/>
    </row>
    <row r="856" spans="10:10" ht="15" thickBot="1" x14ac:dyDescent="0.35">
      <c r="J856" s="1"/>
    </row>
    <row r="857" spans="10:10" ht="15" thickBot="1" x14ac:dyDescent="0.35">
      <c r="J857" s="1"/>
    </row>
    <row r="858" spans="10:10" ht="15" thickBot="1" x14ac:dyDescent="0.35">
      <c r="J858" s="1"/>
    </row>
    <row r="859" spans="10:10" ht="15" thickBot="1" x14ac:dyDescent="0.35">
      <c r="J859" s="1"/>
    </row>
    <row r="860" spans="10:10" ht="15" thickBot="1" x14ac:dyDescent="0.35">
      <c r="J860" s="1"/>
    </row>
    <row r="861" spans="10:10" ht="15" thickBot="1" x14ac:dyDescent="0.35">
      <c r="J861" s="1"/>
    </row>
    <row r="862" spans="10:10" ht="15" thickBot="1" x14ac:dyDescent="0.35">
      <c r="J862" s="1"/>
    </row>
    <row r="863" spans="10:10" ht="15" thickBot="1" x14ac:dyDescent="0.35">
      <c r="J863" s="1"/>
    </row>
    <row r="864" spans="10:10" ht="15" thickBot="1" x14ac:dyDescent="0.35">
      <c r="J864" s="1"/>
    </row>
    <row r="865" spans="10:10" ht="15" thickBot="1" x14ac:dyDescent="0.35">
      <c r="J865" s="1"/>
    </row>
    <row r="866" spans="10:10" ht="15" thickBot="1" x14ac:dyDescent="0.35">
      <c r="J866" s="1"/>
    </row>
    <row r="867" spans="10:10" ht="15" thickBot="1" x14ac:dyDescent="0.35">
      <c r="J867" s="1"/>
    </row>
    <row r="868" spans="10:10" ht="15" thickBot="1" x14ac:dyDescent="0.35">
      <c r="J868" s="1"/>
    </row>
    <row r="869" spans="10:10" ht="15" thickBot="1" x14ac:dyDescent="0.35">
      <c r="J869" s="1"/>
    </row>
    <row r="870" spans="10:10" ht="15" thickBot="1" x14ac:dyDescent="0.35">
      <c r="J870" s="1"/>
    </row>
    <row r="871" spans="10:10" ht="15" thickBot="1" x14ac:dyDescent="0.35">
      <c r="J871" s="1"/>
    </row>
    <row r="872" spans="10:10" ht="15" thickBot="1" x14ac:dyDescent="0.35">
      <c r="J872" s="1"/>
    </row>
    <row r="873" spans="10:10" ht="15" thickBot="1" x14ac:dyDescent="0.35">
      <c r="J873" s="1"/>
    </row>
    <row r="874" spans="10:10" ht="15" thickBot="1" x14ac:dyDescent="0.35">
      <c r="J874" s="1"/>
    </row>
    <row r="875" spans="10:10" ht="15" thickBot="1" x14ac:dyDescent="0.35">
      <c r="J875" s="1"/>
    </row>
    <row r="876" spans="10:10" ht="15" thickBot="1" x14ac:dyDescent="0.35">
      <c r="J876" s="1"/>
    </row>
    <row r="877" spans="10:10" ht="15" thickBot="1" x14ac:dyDescent="0.35">
      <c r="J877" s="1"/>
    </row>
    <row r="878" spans="10:10" ht="15" thickBot="1" x14ac:dyDescent="0.35">
      <c r="J878" s="1"/>
    </row>
    <row r="879" spans="10:10" ht="15" thickBot="1" x14ac:dyDescent="0.35">
      <c r="J879" s="1"/>
    </row>
    <row r="880" spans="10:10" ht="15" thickBot="1" x14ac:dyDescent="0.35">
      <c r="J880" s="1"/>
    </row>
    <row r="881" spans="10:10" ht="15" thickBot="1" x14ac:dyDescent="0.35">
      <c r="J881" s="1"/>
    </row>
    <row r="882" spans="10:10" ht="15" thickBot="1" x14ac:dyDescent="0.35">
      <c r="J882" s="1"/>
    </row>
    <row r="883" spans="10:10" ht="15" thickBot="1" x14ac:dyDescent="0.35">
      <c r="J883" s="1"/>
    </row>
    <row r="884" spans="10:10" ht="15" thickBot="1" x14ac:dyDescent="0.35">
      <c r="J884" s="1"/>
    </row>
    <row r="885" spans="10:10" ht="15" thickBot="1" x14ac:dyDescent="0.35">
      <c r="J885" s="1"/>
    </row>
    <row r="886" spans="10:10" ht="15" thickBot="1" x14ac:dyDescent="0.35">
      <c r="J886" s="1"/>
    </row>
    <row r="887" spans="10:10" ht="15" thickBot="1" x14ac:dyDescent="0.35">
      <c r="J887" s="1"/>
    </row>
    <row r="888" spans="10:10" ht="15" thickBot="1" x14ac:dyDescent="0.35">
      <c r="J888" s="1"/>
    </row>
    <row r="889" spans="10:10" ht="15" thickBot="1" x14ac:dyDescent="0.35">
      <c r="J889" s="1"/>
    </row>
    <row r="890" spans="10:10" ht="15" thickBot="1" x14ac:dyDescent="0.35">
      <c r="J890" s="1"/>
    </row>
    <row r="891" spans="10:10" ht="15" thickBot="1" x14ac:dyDescent="0.35">
      <c r="J891" s="1"/>
    </row>
    <row r="892" spans="10:10" ht="15" thickBot="1" x14ac:dyDescent="0.35">
      <c r="J892" s="1"/>
    </row>
    <row r="893" spans="10:10" ht="15" thickBot="1" x14ac:dyDescent="0.35">
      <c r="J893" s="1"/>
    </row>
    <row r="894" spans="10:10" ht="15" thickBot="1" x14ac:dyDescent="0.35">
      <c r="J894" s="1"/>
    </row>
    <row r="895" spans="10:10" ht="15" thickBot="1" x14ac:dyDescent="0.35">
      <c r="J895" s="1"/>
    </row>
    <row r="896" spans="10:10" ht="15" thickBot="1" x14ac:dyDescent="0.35">
      <c r="J896" s="1"/>
    </row>
    <row r="897" spans="10:10" ht="15" thickBot="1" x14ac:dyDescent="0.35">
      <c r="J897" s="1"/>
    </row>
    <row r="898" spans="10:10" ht="15" thickBot="1" x14ac:dyDescent="0.35">
      <c r="J898" s="1"/>
    </row>
    <row r="899" spans="10:10" ht="15" thickBot="1" x14ac:dyDescent="0.35">
      <c r="J899" s="1"/>
    </row>
    <row r="900" spans="10:10" ht="15" thickBot="1" x14ac:dyDescent="0.35">
      <c r="J900" s="1"/>
    </row>
    <row r="901" spans="10:10" ht="15" thickBot="1" x14ac:dyDescent="0.35">
      <c r="J901" s="1"/>
    </row>
    <row r="902" spans="10:10" ht="15" thickBot="1" x14ac:dyDescent="0.35">
      <c r="J902" s="1"/>
    </row>
    <row r="903" spans="10:10" ht="15" thickBot="1" x14ac:dyDescent="0.35">
      <c r="J903" s="1"/>
    </row>
    <row r="904" spans="10:10" ht="15" thickBot="1" x14ac:dyDescent="0.35">
      <c r="J904" s="1"/>
    </row>
    <row r="905" spans="10:10" ht="15" thickBot="1" x14ac:dyDescent="0.35">
      <c r="J905" s="1"/>
    </row>
    <row r="906" spans="10:10" ht="15" thickBot="1" x14ac:dyDescent="0.35">
      <c r="J906" s="1"/>
    </row>
    <row r="907" spans="10:10" ht="15" thickBot="1" x14ac:dyDescent="0.35">
      <c r="J907" s="1"/>
    </row>
    <row r="908" spans="10:10" ht="15" thickBot="1" x14ac:dyDescent="0.35">
      <c r="J908" s="1"/>
    </row>
    <row r="909" spans="10:10" ht="15" thickBot="1" x14ac:dyDescent="0.35">
      <c r="J909" s="1"/>
    </row>
    <row r="910" spans="10:10" ht="15" thickBot="1" x14ac:dyDescent="0.35">
      <c r="J910" s="1"/>
    </row>
    <row r="911" spans="10:10" ht="15" thickBot="1" x14ac:dyDescent="0.35">
      <c r="J911" s="1"/>
    </row>
    <row r="912" spans="10:10" ht="15" thickBot="1" x14ac:dyDescent="0.35">
      <c r="J912" s="1"/>
    </row>
    <row r="913" spans="10:10" ht="15" thickBot="1" x14ac:dyDescent="0.35">
      <c r="J913" s="1"/>
    </row>
    <row r="914" spans="10:10" ht="15" thickBot="1" x14ac:dyDescent="0.35">
      <c r="J914" s="1"/>
    </row>
    <row r="915" spans="10:10" ht="15" thickBot="1" x14ac:dyDescent="0.35">
      <c r="J915" s="1"/>
    </row>
    <row r="916" spans="10:10" ht="15" thickBot="1" x14ac:dyDescent="0.35">
      <c r="J916" s="1"/>
    </row>
    <row r="917" spans="10:10" ht="15" thickBot="1" x14ac:dyDescent="0.35">
      <c r="J917" s="1"/>
    </row>
    <row r="918" spans="10:10" ht="15" thickBot="1" x14ac:dyDescent="0.35">
      <c r="J918" s="1"/>
    </row>
    <row r="919" spans="10:10" ht="15" thickBot="1" x14ac:dyDescent="0.35">
      <c r="J919" s="1"/>
    </row>
    <row r="920" spans="10:10" ht="15" thickBot="1" x14ac:dyDescent="0.35">
      <c r="J920" s="1"/>
    </row>
    <row r="921" spans="10:10" ht="15" thickBot="1" x14ac:dyDescent="0.35">
      <c r="J921" s="1"/>
    </row>
    <row r="922" spans="10:10" ht="15" thickBot="1" x14ac:dyDescent="0.35">
      <c r="J922" s="1"/>
    </row>
    <row r="923" spans="10:10" ht="15" thickBot="1" x14ac:dyDescent="0.35">
      <c r="J923" s="1"/>
    </row>
    <row r="924" spans="10:10" ht="15" thickBot="1" x14ac:dyDescent="0.35">
      <c r="J924" s="1"/>
    </row>
    <row r="925" spans="10:10" ht="15" thickBot="1" x14ac:dyDescent="0.35">
      <c r="J925" s="1"/>
    </row>
    <row r="926" spans="10:10" ht="15" thickBot="1" x14ac:dyDescent="0.35">
      <c r="J926" s="1"/>
    </row>
    <row r="927" spans="10:10" ht="15" thickBot="1" x14ac:dyDescent="0.35">
      <c r="J927" s="1"/>
    </row>
    <row r="928" spans="10:10" ht="15" thickBot="1" x14ac:dyDescent="0.35">
      <c r="J928" s="1"/>
    </row>
    <row r="929" spans="10:10" ht="15" thickBot="1" x14ac:dyDescent="0.35">
      <c r="J929" s="1"/>
    </row>
    <row r="930" spans="10:10" ht="15" thickBot="1" x14ac:dyDescent="0.35">
      <c r="J930" s="1"/>
    </row>
    <row r="931" spans="10:10" ht="15" thickBot="1" x14ac:dyDescent="0.35">
      <c r="J931" s="1"/>
    </row>
    <row r="932" spans="10:10" ht="15" thickBot="1" x14ac:dyDescent="0.35">
      <c r="J932" s="1"/>
    </row>
    <row r="933" spans="10:10" ht="15" thickBot="1" x14ac:dyDescent="0.35">
      <c r="J933" s="1"/>
    </row>
    <row r="934" spans="10:10" ht="15" thickBot="1" x14ac:dyDescent="0.35">
      <c r="J934" s="1"/>
    </row>
    <row r="935" spans="10:10" ht="15" thickBot="1" x14ac:dyDescent="0.35">
      <c r="J935" s="1"/>
    </row>
    <row r="936" spans="10:10" ht="15" thickBot="1" x14ac:dyDescent="0.35">
      <c r="J936" s="1"/>
    </row>
    <row r="937" spans="10:10" ht="15" thickBot="1" x14ac:dyDescent="0.35">
      <c r="J937" s="1"/>
    </row>
    <row r="938" spans="10:10" ht="15" thickBot="1" x14ac:dyDescent="0.35">
      <c r="J938" s="1"/>
    </row>
    <row r="939" spans="10:10" ht="15" thickBot="1" x14ac:dyDescent="0.35">
      <c r="J939" s="1"/>
    </row>
    <row r="940" spans="10:10" ht="15" thickBot="1" x14ac:dyDescent="0.35">
      <c r="J940" s="1"/>
    </row>
    <row r="941" spans="10:10" ht="15" thickBot="1" x14ac:dyDescent="0.35">
      <c r="J941" s="1"/>
    </row>
    <row r="942" spans="10:10" ht="15" thickBot="1" x14ac:dyDescent="0.35">
      <c r="J942" s="1"/>
    </row>
    <row r="943" spans="10:10" ht="15" thickBot="1" x14ac:dyDescent="0.35">
      <c r="J943" s="1"/>
    </row>
    <row r="944" spans="10:10" ht="15" thickBot="1" x14ac:dyDescent="0.35">
      <c r="J944" s="1"/>
    </row>
    <row r="945" spans="10:10" ht="15" thickBot="1" x14ac:dyDescent="0.35">
      <c r="J945" s="1"/>
    </row>
    <row r="946" spans="10:10" ht="15" thickBot="1" x14ac:dyDescent="0.35">
      <c r="J946" s="1"/>
    </row>
    <row r="947" spans="10:10" ht="15" thickBot="1" x14ac:dyDescent="0.35">
      <c r="J947" s="1"/>
    </row>
    <row r="948" spans="10:10" ht="15" thickBot="1" x14ac:dyDescent="0.35">
      <c r="J948" s="1"/>
    </row>
    <row r="949" spans="10:10" ht="15" thickBot="1" x14ac:dyDescent="0.35">
      <c r="J949" s="1"/>
    </row>
    <row r="950" spans="10:10" ht="15" thickBot="1" x14ac:dyDescent="0.35">
      <c r="J950" s="1"/>
    </row>
    <row r="951" spans="10:10" ht="15" thickBot="1" x14ac:dyDescent="0.35">
      <c r="J951" s="1"/>
    </row>
    <row r="952" spans="10:10" ht="15" thickBot="1" x14ac:dyDescent="0.35">
      <c r="J952" s="1"/>
    </row>
    <row r="953" spans="10:10" ht="15" thickBot="1" x14ac:dyDescent="0.35">
      <c r="J953" s="1"/>
    </row>
    <row r="954" spans="10:10" ht="15" thickBot="1" x14ac:dyDescent="0.35">
      <c r="J954" s="1"/>
    </row>
    <row r="955" spans="10:10" ht="15" thickBot="1" x14ac:dyDescent="0.35">
      <c r="J955" s="1"/>
    </row>
    <row r="956" spans="10:10" ht="15" thickBot="1" x14ac:dyDescent="0.35">
      <c r="J956" s="1"/>
    </row>
    <row r="957" spans="10:10" ht="15" thickBot="1" x14ac:dyDescent="0.35">
      <c r="J957" s="1"/>
    </row>
    <row r="958" spans="10:10" ht="15" thickBot="1" x14ac:dyDescent="0.35">
      <c r="J958" s="1"/>
    </row>
    <row r="959" spans="10:10" ht="15" thickBot="1" x14ac:dyDescent="0.35">
      <c r="J959" s="1"/>
    </row>
    <row r="960" spans="10:10" ht="15" thickBot="1" x14ac:dyDescent="0.35">
      <c r="J960" s="1"/>
    </row>
    <row r="961" spans="10:10" ht="15" thickBot="1" x14ac:dyDescent="0.35">
      <c r="J961" s="1"/>
    </row>
    <row r="962" spans="10:10" ht="15" thickBot="1" x14ac:dyDescent="0.35">
      <c r="J962" s="1"/>
    </row>
    <row r="963" spans="10:10" ht="15" thickBot="1" x14ac:dyDescent="0.35">
      <c r="J963" s="1"/>
    </row>
    <row r="964" spans="10:10" ht="15" thickBot="1" x14ac:dyDescent="0.35">
      <c r="J964" s="1"/>
    </row>
    <row r="965" spans="10:10" ht="15" thickBot="1" x14ac:dyDescent="0.35">
      <c r="J965" s="1"/>
    </row>
    <row r="966" spans="10:10" ht="15" thickBot="1" x14ac:dyDescent="0.35">
      <c r="J966" s="1"/>
    </row>
    <row r="967" spans="10:10" ht="15" thickBot="1" x14ac:dyDescent="0.35">
      <c r="J967" s="1"/>
    </row>
    <row r="968" spans="10:10" ht="15" thickBot="1" x14ac:dyDescent="0.35">
      <c r="J968" s="1"/>
    </row>
    <row r="969" spans="10:10" ht="15" thickBot="1" x14ac:dyDescent="0.35">
      <c r="J969" s="1"/>
    </row>
    <row r="970" spans="10:10" ht="15" thickBot="1" x14ac:dyDescent="0.35">
      <c r="J970" s="1"/>
    </row>
    <row r="971" spans="10:10" ht="15" thickBot="1" x14ac:dyDescent="0.35">
      <c r="J971" s="1"/>
    </row>
    <row r="972" spans="10:10" ht="15" thickBot="1" x14ac:dyDescent="0.35">
      <c r="J972" s="1"/>
    </row>
    <row r="973" spans="10:10" ht="15" thickBot="1" x14ac:dyDescent="0.35">
      <c r="J973" s="1"/>
    </row>
    <row r="974" spans="10:10" ht="15" thickBot="1" x14ac:dyDescent="0.35">
      <c r="J974" s="1"/>
    </row>
    <row r="975" spans="10:10" ht="15" thickBot="1" x14ac:dyDescent="0.35">
      <c r="J975" s="1"/>
    </row>
    <row r="976" spans="10:10" ht="15" thickBot="1" x14ac:dyDescent="0.35">
      <c r="J976" s="1"/>
    </row>
    <row r="977" spans="10:10" ht="15" thickBot="1" x14ac:dyDescent="0.35">
      <c r="J977" s="1"/>
    </row>
    <row r="978" spans="10:10" ht="15" thickBot="1" x14ac:dyDescent="0.35">
      <c r="J978" s="1"/>
    </row>
    <row r="979" spans="10:10" ht="15" thickBot="1" x14ac:dyDescent="0.35">
      <c r="J979" s="1"/>
    </row>
    <row r="980" spans="10:10" ht="15" thickBot="1" x14ac:dyDescent="0.35">
      <c r="J980" s="1"/>
    </row>
    <row r="981" spans="10:10" ht="15" thickBot="1" x14ac:dyDescent="0.35">
      <c r="J981" s="1"/>
    </row>
    <row r="982" spans="10:10" ht="15" thickBot="1" x14ac:dyDescent="0.35">
      <c r="J982" s="1"/>
    </row>
    <row r="983" spans="10:10" ht="15" thickBot="1" x14ac:dyDescent="0.35">
      <c r="J983" s="1"/>
    </row>
    <row r="984" spans="10:10" ht="15" thickBot="1" x14ac:dyDescent="0.35">
      <c r="J984" s="1"/>
    </row>
    <row r="985" spans="10:10" ht="15" thickBot="1" x14ac:dyDescent="0.35">
      <c r="J985" s="1"/>
    </row>
    <row r="986" spans="10:10" ht="15" thickBot="1" x14ac:dyDescent="0.35">
      <c r="J986" s="1"/>
    </row>
    <row r="987" spans="10:10" ht="15" thickBot="1" x14ac:dyDescent="0.35">
      <c r="J987" s="1"/>
    </row>
    <row r="988" spans="10:10" ht="15" thickBot="1" x14ac:dyDescent="0.35">
      <c r="J988" s="1"/>
    </row>
    <row r="989" spans="10:10" ht="15" thickBot="1" x14ac:dyDescent="0.35">
      <c r="J989" s="1"/>
    </row>
    <row r="990" spans="10:10" ht="15" thickBot="1" x14ac:dyDescent="0.35">
      <c r="J990" s="1"/>
    </row>
    <row r="991" spans="10:10" ht="15" thickBot="1" x14ac:dyDescent="0.35">
      <c r="J991" s="1"/>
    </row>
    <row r="992" spans="10:10" ht="15" thickBot="1" x14ac:dyDescent="0.35">
      <c r="J992" s="1"/>
    </row>
    <row r="993" spans="10:10" ht="15" thickBot="1" x14ac:dyDescent="0.35">
      <c r="J993" s="1"/>
    </row>
    <row r="994" spans="10:10" ht="15" thickBot="1" x14ac:dyDescent="0.35">
      <c r="J994" s="1"/>
    </row>
    <row r="995" spans="10:10" ht="15" thickBot="1" x14ac:dyDescent="0.35">
      <c r="J995" s="1"/>
    </row>
    <row r="996" spans="10:10" ht="15" thickBot="1" x14ac:dyDescent="0.35">
      <c r="J996" s="1"/>
    </row>
    <row r="997" spans="10:10" ht="15" thickBot="1" x14ac:dyDescent="0.35">
      <c r="J997" s="1"/>
    </row>
    <row r="998" spans="10:10" ht="15" thickBot="1" x14ac:dyDescent="0.35">
      <c r="J998" s="1"/>
    </row>
    <row r="999" spans="10:10" ht="15" thickBot="1" x14ac:dyDescent="0.35">
      <c r="J999" s="1"/>
    </row>
  </sheetData>
  <mergeCells count="15">
    <mergeCell ref="L10:Q10"/>
    <mergeCell ref="L3:Q3"/>
    <mergeCell ref="L4:P4"/>
    <mergeCell ref="L5:P5"/>
    <mergeCell ref="L6:P6"/>
    <mergeCell ref="L7:P7"/>
    <mergeCell ref="L19:P19"/>
    <mergeCell ref="L20:P20"/>
    <mergeCell ref="L21:P21"/>
    <mergeCell ref="L11:P11"/>
    <mergeCell ref="L12:P12"/>
    <mergeCell ref="L13:P13"/>
    <mergeCell ref="L14:P14"/>
    <mergeCell ref="L17:Q17"/>
    <mergeCell ref="L18:P1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02FE-5EAA-4925-A2A1-5DDB90DE3962}">
  <dimension ref="A1:Z21"/>
  <sheetViews>
    <sheetView workbookViewId="0">
      <selection activeCell="H17" sqref="H17"/>
    </sheetView>
  </sheetViews>
  <sheetFormatPr defaultRowHeight="14.4" x14ac:dyDescent="0.3"/>
  <cols>
    <col min="1" max="1" width="13.88671875" customWidth="1"/>
    <col min="2" max="2" width="12.6640625" style="38" customWidth="1"/>
    <col min="4" max="6" width="9" bestFit="1" customWidth="1"/>
    <col min="7" max="7" width="24.33203125" style="38" bestFit="1" customWidth="1"/>
    <col min="8" max="8" width="13.109375" bestFit="1" customWidth="1"/>
    <col min="9" max="9" width="9" bestFit="1" customWidth="1"/>
    <col min="10" max="10" width="13.109375" bestFit="1" customWidth="1"/>
    <col min="17" max="17" width="9" bestFit="1" customWidth="1"/>
  </cols>
  <sheetData>
    <row r="1" spans="1:26" ht="43.8" thickBot="1" x14ac:dyDescent="0.35">
      <c r="A1" s="39" t="s">
        <v>0</v>
      </c>
      <c r="B1" s="5" t="s">
        <v>1</v>
      </c>
      <c r="C1" s="15" t="s">
        <v>2</v>
      </c>
      <c r="D1" s="41" t="s">
        <v>3</v>
      </c>
      <c r="E1" s="41" t="s">
        <v>4</v>
      </c>
      <c r="F1" s="17" t="s">
        <v>274</v>
      </c>
      <c r="G1" s="5" t="s">
        <v>267</v>
      </c>
      <c r="H1" s="17" t="s">
        <v>6</v>
      </c>
      <c r="I1" s="17" t="s">
        <v>7</v>
      </c>
      <c r="J1" s="17" t="s">
        <v>8</v>
      </c>
    </row>
    <row r="2" spans="1:26" ht="25.8" customHeight="1" thickBot="1" x14ac:dyDescent="0.5">
      <c r="A2" s="57" t="s">
        <v>16</v>
      </c>
      <c r="B2" s="6" t="s">
        <v>337</v>
      </c>
      <c r="C2" s="58" t="s">
        <v>247</v>
      </c>
      <c r="D2">
        <v>595.54999999999995</v>
      </c>
      <c r="E2">
        <v>0</v>
      </c>
      <c r="F2" s="61"/>
      <c r="G2" s="6">
        <v>3.5499999999999997E-2</v>
      </c>
      <c r="H2" s="62"/>
      <c r="I2" s="63"/>
      <c r="J2" s="62"/>
    </row>
    <row r="3" spans="1:26" ht="27.6" customHeight="1" thickBot="1" x14ac:dyDescent="0.5">
      <c r="A3" s="57" t="s">
        <v>16</v>
      </c>
      <c r="B3" s="6" t="s">
        <v>338</v>
      </c>
      <c r="C3" s="58" t="s">
        <v>248</v>
      </c>
      <c r="D3">
        <v>595.20000000000005</v>
      </c>
      <c r="E3">
        <v>0</v>
      </c>
      <c r="F3" s="61">
        <f t="shared" ref="F3:F13" si="0">D3-D2</f>
        <v>-0.34999999999990905</v>
      </c>
      <c r="G3" s="6">
        <v>3.6400000000000002E-2</v>
      </c>
      <c r="H3" s="62">
        <f t="shared" ref="H3:H13" si="1">(D3-D2)*100/D2</f>
        <v>-5.876920493659795E-2</v>
      </c>
      <c r="I3" s="63">
        <f t="shared" ref="I3:I13" si="2">H3-G3</f>
        <v>-9.5169204936597945E-2</v>
      </c>
      <c r="J3" s="62">
        <f>I3/$Q$14</f>
        <v>-9.9089172604845642E-3</v>
      </c>
      <c r="L3" s="70" t="s">
        <v>280</v>
      </c>
      <c r="M3" s="71"/>
      <c r="N3" s="71"/>
      <c r="O3" s="71"/>
      <c r="P3" s="71"/>
      <c r="Q3" s="72"/>
    </row>
    <row r="4" spans="1:26" ht="16.8" thickBot="1" x14ac:dyDescent="0.5">
      <c r="A4" s="57" t="s">
        <v>16</v>
      </c>
      <c r="B4" s="6" t="s">
        <v>339</v>
      </c>
      <c r="C4" s="58" t="s">
        <v>249</v>
      </c>
      <c r="D4">
        <v>573.54999999999995</v>
      </c>
      <c r="E4">
        <v>850</v>
      </c>
      <c r="F4" s="61">
        <f t="shared" si="0"/>
        <v>-21.650000000000091</v>
      </c>
      <c r="G4" s="6">
        <v>3.7599999999999995E-2</v>
      </c>
      <c r="H4" s="62">
        <f t="shared" si="1"/>
        <v>-3.6374327956989396</v>
      </c>
      <c r="I4" s="63">
        <f t="shared" si="2"/>
        <v>-3.6750327956989395</v>
      </c>
      <c r="J4" s="62">
        <f t="shared" ref="J4:J13" si="3">H4-G4</f>
        <v>-3.6750327956989395</v>
      </c>
      <c r="K4" s="48"/>
      <c r="L4" s="73" t="s">
        <v>10</v>
      </c>
      <c r="M4" s="74"/>
      <c r="N4" s="74"/>
      <c r="O4" s="74"/>
      <c r="P4" s="75"/>
      <c r="Q4" s="3">
        <v>12.164899999999999</v>
      </c>
      <c r="R4" s="43"/>
      <c r="S4" s="43"/>
      <c r="T4" s="43"/>
      <c r="U4" s="43"/>
      <c r="V4" s="43"/>
      <c r="W4" s="43"/>
      <c r="X4" s="43"/>
      <c r="Y4" s="43"/>
      <c r="Z4" s="43"/>
    </row>
    <row r="5" spans="1:26" ht="16.8" thickBot="1" x14ac:dyDescent="0.5">
      <c r="A5" s="57" t="s">
        <v>16</v>
      </c>
      <c r="B5" s="6" t="s">
        <v>340</v>
      </c>
      <c r="C5" s="58" t="s">
        <v>250</v>
      </c>
      <c r="D5">
        <v>548.1</v>
      </c>
      <c r="E5">
        <v>0</v>
      </c>
      <c r="F5" s="61">
        <f t="shared" si="0"/>
        <v>-25.449999999999932</v>
      </c>
      <c r="G5" s="6">
        <v>3.73E-2</v>
      </c>
      <c r="H5" s="62">
        <f t="shared" si="1"/>
        <v>-4.437276610583198</v>
      </c>
      <c r="I5" s="63">
        <f t="shared" si="2"/>
        <v>-4.4745766105831981</v>
      </c>
      <c r="J5" s="62">
        <f t="shared" si="3"/>
        <v>-4.4745766105831981</v>
      </c>
      <c r="K5" s="48"/>
      <c r="L5" s="73" t="s">
        <v>11</v>
      </c>
      <c r="M5" s="74"/>
      <c r="N5" s="74"/>
      <c r="O5" s="74"/>
      <c r="P5" s="75"/>
      <c r="Q5" s="3">
        <v>26.385400000000001</v>
      </c>
      <c r="R5" s="43"/>
      <c r="S5" s="43"/>
      <c r="T5" s="43"/>
      <c r="U5" s="43"/>
      <c r="V5" s="43"/>
      <c r="W5" s="43"/>
      <c r="X5" s="43"/>
      <c r="Y5" s="43"/>
      <c r="Z5" s="43"/>
    </row>
    <row r="6" spans="1:26" ht="16.8" thickBot="1" x14ac:dyDescent="0.5">
      <c r="A6" s="57" t="s">
        <v>16</v>
      </c>
      <c r="B6" s="6" t="s">
        <v>341</v>
      </c>
      <c r="C6" s="58" t="s">
        <v>250</v>
      </c>
      <c r="D6">
        <v>588.4</v>
      </c>
      <c r="E6">
        <v>6800</v>
      </c>
      <c r="F6" s="61">
        <f t="shared" si="0"/>
        <v>40.299999999999955</v>
      </c>
      <c r="G6" s="6">
        <v>3.8300000000000001E-2</v>
      </c>
      <c r="H6" s="62">
        <f t="shared" si="1"/>
        <v>7.3526728699142403</v>
      </c>
      <c r="I6" s="63">
        <f t="shared" si="2"/>
        <v>7.3143728699142407</v>
      </c>
      <c r="J6" s="62">
        <f t="shared" si="3"/>
        <v>7.3143728699142407</v>
      </c>
      <c r="K6" s="48"/>
      <c r="L6" s="73" t="s">
        <v>12</v>
      </c>
      <c r="M6" s="74"/>
      <c r="N6" s="74"/>
      <c r="O6" s="74"/>
      <c r="P6" s="75"/>
      <c r="Q6" s="3">
        <v>-4.2812999999999999</v>
      </c>
      <c r="R6" s="43"/>
      <c r="S6" s="43"/>
      <c r="T6" s="43"/>
      <c r="U6" s="43"/>
      <c r="V6" s="43"/>
      <c r="W6" s="43"/>
      <c r="X6" s="43"/>
      <c r="Y6" s="43"/>
      <c r="Z6" s="43"/>
    </row>
    <row r="7" spans="1:26" ht="16.8" thickBot="1" x14ac:dyDescent="0.5">
      <c r="A7" s="57" t="s">
        <v>16</v>
      </c>
      <c r="B7" s="6" t="s">
        <v>342</v>
      </c>
      <c r="C7" s="58" t="s">
        <v>252</v>
      </c>
      <c r="D7">
        <v>642.20000000000005</v>
      </c>
      <c r="E7">
        <v>0</v>
      </c>
      <c r="F7" s="61">
        <f t="shared" si="0"/>
        <v>53.800000000000068</v>
      </c>
      <c r="G7" s="6">
        <v>4.0300000000000002E-2</v>
      </c>
      <c r="H7" s="62">
        <f t="shared" si="1"/>
        <v>9.1434398368456957</v>
      </c>
      <c r="I7" s="63">
        <f t="shared" si="2"/>
        <v>9.1031398368456955</v>
      </c>
      <c r="J7" s="62">
        <f t="shared" si="3"/>
        <v>9.1031398368456955</v>
      </c>
      <c r="K7" s="48"/>
      <c r="L7" s="73" t="s">
        <v>13</v>
      </c>
      <c r="M7" s="74"/>
      <c r="N7" s="74"/>
      <c r="O7" s="74"/>
      <c r="P7" s="75"/>
      <c r="Q7" s="3">
        <v>9.6074999999999999</v>
      </c>
      <c r="R7" s="43"/>
      <c r="S7" s="43"/>
      <c r="T7" s="43"/>
      <c r="U7" s="43"/>
      <c r="V7" s="43"/>
      <c r="W7" s="43"/>
      <c r="X7" s="43"/>
      <c r="Y7" s="43"/>
      <c r="Z7" s="43"/>
    </row>
    <row r="8" spans="1:26" ht="16.8" thickBot="1" x14ac:dyDescent="0.5">
      <c r="A8" s="57" t="s">
        <v>16</v>
      </c>
      <c r="B8" s="6" t="s">
        <v>268</v>
      </c>
      <c r="C8" s="58" t="s">
        <v>253</v>
      </c>
      <c r="D8">
        <v>538.25</v>
      </c>
      <c r="E8">
        <v>0</v>
      </c>
      <c r="F8" s="61">
        <f t="shared" si="0"/>
        <v>-103.95000000000005</v>
      </c>
      <c r="G8" s="6">
        <v>4.9100000000000005E-2</v>
      </c>
      <c r="H8" s="62">
        <f t="shared" si="1"/>
        <v>-16.186546247274997</v>
      </c>
      <c r="I8" s="63">
        <f t="shared" si="2"/>
        <v>-16.235646247274996</v>
      </c>
      <c r="J8" s="62">
        <f t="shared" si="3"/>
        <v>-16.235646247274996</v>
      </c>
      <c r="K8" s="48"/>
      <c r="L8" s="1"/>
      <c r="M8" s="1"/>
      <c r="N8" s="1"/>
      <c r="O8" s="1"/>
      <c r="P8" s="1"/>
      <c r="Q8" s="1"/>
      <c r="R8" s="43"/>
      <c r="S8" s="43"/>
      <c r="T8" s="43"/>
      <c r="U8" s="43"/>
      <c r="V8" s="43"/>
      <c r="W8" s="43"/>
      <c r="X8" s="43"/>
      <c r="Y8" s="43"/>
      <c r="Z8" s="43"/>
    </row>
    <row r="9" spans="1:26" ht="16.8" thickBot="1" x14ac:dyDescent="0.5">
      <c r="A9" s="57" t="s">
        <v>16</v>
      </c>
      <c r="B9" s="6" t="s">
        <v>269</v>
      </c>
      <c r="C9" s="58" t="s">
        <v>253</v>
      </c>
      <c r="D9">
        <v>573.20000000000005</v>
      </c>
      <c r="E9">
        <v>3000</v>
      </c>
      <c r="F9" s="61">
        <f t="shared" si="0"/>
        <v>34.950000000000045</v>
      </c>
      <c r="G9" s="6">
        <v>5.1399999999999994E-2</v>
      </c>
      <c r="H9" s="62">
        <f t="shared" si="1"/>
        <v>6.493265211333032</v>
      </c>
      <c r="I9" s="63">
        <f t="shared" si="2"/>
        <v>6.4418652113330319</v>
      </c>
      <c r="J9" s="62">
        <f t="shared" si="3"/>
        <v>6.4418652113330319</v>
      </c>
      <c r="K9" s="48"/>
      <c r="L9" s="2"/>
      <c r="M9" s="2"/>
      <c r="N9" s="2"/>
      <c r="O9" s="2"/>
      <c r="P9" s="2"/>
      <c r="Q9" s="2"/>
      <c r="R9" s="43"/>
      <c r="S9" s="43"/>
      <c r="T9" s="43"/>
      <c r="U9" s="43"/>
      <c r="V9" s="43"/>
      <c r="W9" s="43"/>
      <c r="X9" s="43"/>
      <c r="Y9" s="43"/>
      <c r="Z9" s="43"/>
    </row>
    <row r="10" spans="1:26" ht="27.6" customHeight="1" thickBot="1" x14ac:dyDescent="0.5">
      <c r="A10" s="57" t="s">
        <v>16</v>
      </c>
      <c r="B10" s="6" t="s">
        <v>270</v>
      </c>
      <c r="C10" s="58" t="s">
        <v>255</v>
      </c>
      <c r="D10">
        <v>575.4</v>
      </c>
      <c r="E10">
        <v>1000</v>
      </c>
      <c r="F10" s="61">
        <f t="shared" si="0"/>
        <v>2.1999999999999318</v>
      </c>
      <c r="G10" s="6">
        <v>5.5999999999999994E-2</v>
      </c>
      <c r="H10" s="62">
        <f t="shared" si="1"/>
        <v>0.38381018841589876</v>
      </c>
      <c r="I10" s="63">
        <f t="shared" si="2"/>
        <v>0.32781018841589876</v>
      </c>
      <c r="J10" s="62">
        <f t="shared" si="3"/>
        <v>0.32781018841589876</v>
      </c>
      <c r="K10" s="48"/>
      <c r="L10" s="70" t="s">
        <v>281</v>
      </c>
      <c r="M10" s="71"/>
      <c r="N10" s="71"/>
      <c r="O10" s="71"/>
      <c r="P10" s="71"/>
      <c r="Q10" s="72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6.8" thickBot="1" x14ac:dyDescent="0.5">
      <c r="A11" s="57" t="s">
        <v>16</v>
      </c>
      <c r="B11" s="6" t="s">
        <v>271</v>
      </c>
      <c r="C11" s="58" t="s">
        <v>256</v>
      </c>
      <c r="D11">
        <v>608.6</v>
      </c>
      <c r="E11">
        <v>0</v>
      </c>
      <c r="F11" s="61">
        <f t="shared" si="0"/>
        <v>33.200000000000045</v>
      </c>
      <c r="G11" s="6">
        <v>5.5899999999999998E-2</v>
      </c>
      <c r="H11" s="62">
        <f t="shared" si="1"/>
        <v>5.7698992005561429</v>
      </c>
      <c r="I11" s="63">
        <f t="shared" si="2"/>
        <v>5.7139992005561426</v>
      </c>
      <c r="J11" s="62">
        <f t="shared" si="3"/>
        <v>5.7139992005561426</v>
      </c>
      <c r="K11" s="48"/>
      <c r="L11" s="73" t="s">
        <v>10</v>
      </c>
      <c r="M11" s="74"/>
      <c r="N11" s="74"/>
      <c r="O11" s="74"/>
      <c r="P11" s="75"/>
      <c r="Q11" s="3">
        <v>11.6686</v>
      </c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6.8" thickBot="1" x14ac:dyDescent="0.5">
      <c r="A12" s="57" t="s">
        <v>16</v>
      </c>
      <c r="B12" s="6" t="s">
        <v>272</v>
      </c>
      <c r="C12" s="58" t="s">
        <v>256</v>
      </c>
      <c r="D12">
        <v>561.70000000000005</v>
      </c>
      <c r="E12">
        <v>28000</v>
      </c>
      <c r="F12" s="61">
        <f t="shared" si="0"/>
        <v>-46.899999999999977</v>
      </c>
      <c r="G12" s="6">
        <v>6.0899999999999996E-2</v>
      </c>
      <c r="H12" s="62">
        <f t="shared" si="1"/>
        <v>-7.7062109760105129</v>
      </c>
      <c r="I12" s="63">
        <f t="shared" si="2"/>
        <v>-7.767110976010513</v>
      </c>
      <c r="J12" s="62">
        <f t="shared" si="3"/>
        <v>-7.767110976010513</v>
      </c>
      <c r="K12" s="48"/>
      <c r="L12" s="73" t="s">
        <v>11</v>
      </c>
      <c r="M12" s="74"/>
      <c r="N12" s="74"/>
      <c r="O12" s="74"/>
      <c r="P12" s="75"/>
      <c r="Q12" s="3">
        <v>25.892800000000001</v>
      </c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6.8" thickBot="1" x14ac:dyDescent="0.5">
      <c r="A13" s="57" t="s">
        <v>16</v>
      </c>
      <c r="B13" s="6" t="s">
        <v>273</v>
      </c>
      <c r="C13" s="58" t="s">
        <v>276</v>
      </c>
      <c r="D13">
        <v>623</v>
      </c>
      <c r="E13">
        <v>0</v>
      </c>
      <c r="F13" s="61">
        <f t="shared" si="0"/>
        <v>61.299999999999955</v>
      </c>
      <c r="G13" s="6">
        <v>6.4399999999999999E-2</v>
      </c>
      <c r="H13" s="62">
        <f t="shared" si="1"/>
        <v>10.91329891401103</v>
      </c>
      <c r="I13" s="63">
        <f t="shared" si="2"/>
        <v>10.848898914011031</v>
      </c>
      <c r="J13" s="62">
        <f t="shared" si="3"/>
        <v>10.848898914011031</v>
      </c>
      <c r="K13" s="53"/>
      <c r="L13" s="73" t="s">
        <v>12</v>
      </c>
      <c r="M13" s="74"/>
      <c r="N13" s="74"/>
      <c r="O13" s="74"/>
      <c r="P13" s="75"/>
      <c r="Q13" s="3">
        <v>-4.7614000000000001</v>
      </c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 thickBot="1" x14ac:dyDescent="0.35">
      <c r="L14" s="73" t="s">
        <v>13</v>
      </c>
      <c r="M14" s="74"/>
      <c r="N14" s="74"/>
      <c r="O14" s="74"/>
      <c r="P14" s="75"/>
      <c r="Q14" s="3">
        <v>9.6044</v>
      </c>
    </row>
    <row r="15" spans="1:26" ht="15" thickBot="1" x14ac:dyDescent="0.35">
      <c r="L15" s="1"/>
      <c r="M15" s="1"/>
      <c r="N15" s="1"/>
      <c r="O15" s="1"/>
      <c r="P15" s="1"/>
      <c r="Q15" s="1"/>
    </row>
    <row r="16" spans="1:26" ht="15" thickBot="1" x14ac:dyDescent="0.35">
      <c r="L16" s="2"/>
      <c r="M16" s="2"/>
      <c r="N16" s="2"/>
      <c r="O16" s="2"/>
      <c r="P16" s="2"/>
      <c r="Q16" s="2"/>
    </row>
    <row r="17" spans="12:17" ht="15" thickBot="1" x14ac:dyDescent="0.35">
      <c r="L17" s="70" t="s">
        <v>282</v>
      </c>
      <c r="M17" s="71"/>
      <c r="N17" s="71"/>
      <c r="O17" s="71"/>
      <c r="P17" s="71"/>
      <c r="Q17" s="72"/>
    </row>
    <row r="18" spans="12:17" ht="15" thickBot="1" x14ac:dyDescent="0.35">
      <c r="L18" s="73" t="s">
        <v>10</v>
      </c>
      <c r="M18" s="74"/>
      <c r="N18" s="74"/>
      <c r="O18" s="74"/>
      <c r="P18" s="75"/>
      <c r="Q18" s="3">
        <v>1.2149000000000001</v>
      </c>
    </row>
    <row r="19" spans="12:17" ht="15" thickBot="1" x14ac:dyDescent="0.35">
      <c r="L19" s="73" t="s">
        <v>11</v>
      </c>
      <c r="M19" s="74"/>
      <c r="N19" s="74"/>
      <c r="O19" s="74"/>
      <c r="P19" s="75"/>
      <c r="Q19" s="3">
        <v>2.6959</v>
      </c>
    </row>
    <row r="20" spans="12:17" ht="15" thickBot="1" x14ac:dyDescent="0.35">
      <c r="L20" s="73" t="s">
        <v>12</v>
      </c>
      <c r="M20" s="74"/>
      <c r="N20" s="74"/>
      <c r="O20" s="74"/>
      <c r="P20" s="75"/>
      <c r="Q20" s="3">
        <v>-0.49580000000000002</v>
      </c>
    </row>
    <row r="21" spans="12:17" ht="15" thickBot="1" x14ac:dyDescent="0.35">
      <c r="L21" s="73" t="s">
        <v>13</v>
      </c>
      <c r="M21" s="74"/>
      <c r="N21" s="74"/>
      <c r="O21" s="74"/>
      <c r="P21" s="75"/>
      <c r="Q21" s="3">
        <v>1</v>
      </c>
    </row>
  </sheetData>
  <mergeCells count="15">
    <mergeCell ref="L19:P19"/>
    <mergeCell ref="L20:P20"/>
    <mergeCell ref="L21:P21"/>
    <mergeCell ref="L11:P11"/>
    <mergeCell ref="L12:P12"/>
    <mergeCell ref="L13:P13"/>
    <mergeCell ref="L14:P14"/>
    <mergeCell ref="L17:Q17"/>
    <mergeCell ref="L18:P18"/>
    <mergeCell ref="L3:Q3"/>
    <mergeCell ref="L4:P4"/>
    <mergeCell ref="L5:P5"/>
    <mergeCell ref="L6:P6"/>
    <mergeCell ref="L7:P7"/>
    <mergeCell ref="L10:Q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Near Daily</vt:lpstr>
      <vt:lpstr>Near Weekly</vt:lpstr>
      <vt:lpstr>Near Monthly</vt:lpstr>
      <vt:lpstr>Next Daily</vt:lpstr>
      <vt:lpstr>Next Weekly</vt:lpstr>
      <vt:lpstr>Next Monthly</vt:lpstr>
      <vt:lpstr>Far Daily</vt:lpstr>
      <vt:lpstr>Far Weekly</vt:lpstr>
      <vt:lpstr>Far 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</dc:creator>
  <cp:lastModifiedBy>sidha</cp:lastModifiedBy>
  <dcterms:created xsi:type="dcterms:W3CDTF">2022-12-05T14:28:48Z</dcterms:created>
  <dcterms:modified xsi:type="dcterms:W3CDTF">2022-12-07T17:43:35Z</dcterms:modified>
</cp:coreProperties>
</file>