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-X\Desktop\Data Science\Ms Excel\MS Excel - Project\"/>
    </mc:Choice>
  </mc:AlternateContent>
  <xr:revisionPtr revIDLastSave="0" documentId="13_ncr:1_{5412CC52-63DE-46B9-92AD-BBA0AA665388}" xr6:coauthVersionLast="47" xr6:coauthVersionMax="47" xr10:uidLastSave="{00000000-0000-0000-0000-000000000000}"/>
  <bookViews>
    <workbookView xWindow="-120" yWindow="-120" windowWidth="20730" windowHeight="11310" firstSheet="3" activeTab="5" xr2:uid="{00000000-000D-0000-FFFF-FFFF00000000}"/>
  </bookViews>
  <sheets>
    <sheet name="DemographicData" sheetId="5" r:id="rId1"/>
    <sheet name="Filter on Country and Income" sheetId="6" r:id="rId2"/>
    <sheet name="Calculate various statistical" sheetId="2" r:id="rId3"/>
    <sheet name="Income group of India " sheetId="4" r:id="rId4"/>
    <sheet name="Country of same income as india" sheetId="1" r:id="rId5"/>
    <sheet name="PivotForCountry,Income,Internet" sheetId="3" r:id="rId6"/>
  </sheets>
  <definedNames>
    <definedName name="_xlnm._FilterDatabase" localSheetId="4" hidden="1">'Country of same income as india'!$A$1:$E$196</definedName>
    <definedName name="_xlnm._FilterDatabase" localSheetId="0" hidden="1">DemographicData!$A$1:$E$196</definedName>
    <definedName name="_xlnm._FilterDatabase" localSheetId="1" hidden="1">'Filter on Country and Income'!$A$1:$E$196</definedName>
    <definedName name="_xlnm._FilterDatabase" localSheetId="3" hidden="1">'Income group of India '!$A$1:$E$196</definedName>
    <definedName name="Birth_rate" localSheetId="0">DemographicData!$C$1:$C$196</definedName>
    <definedName name="Birth_rate" localSheetId="1">'Filter on Country and Income'!$C$1:$C$196</definedName>
    <definedName name="Birth_rate" localSheetId="3">'Income group of India '!$C$1:$C$196</definedName>
    <definedName name="Birth_rate">'Country of same income as india'!$C$1:$C$196</definedName>
    <definedName name="Income_Group" localSheetId="0">DemographicData!$E$1:$E$196</definedName>
    <definedName name="Income_Group" localSheetId="1">'Filter on Country and Income'!$E$2:$E$196</definedName>
    <definedName name="Income_Group" localSheetId="3">'Income group of India '!$E$1:$E$196</definedName>
    <definedName name="Income_Group">'Country of same income as india'!$E$1:$E$196</definedName>
    <definedName name="Internet_users" localSheetId="0">DemographicData!$D$1:$D$196</definedName>
    <definedName name="Internet_users" localSheetId="1">'Filter on Country and Income'!$D$1:$D$196</definedName>
    <definedName name="Internet_users" localSheetId="3">'Income group of India '!$D$1:$D$196</definedName>
    <definedName name="Internet_users">'Country of same income as india'!$D$1:$D$196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G15" i="2"/>
  <c r="G14" i="2"/>
  <c r="G10" i="2"/>
  <c r="G9" i="2"/>
  <c r="G6" i="2"/>
  <c r="G5" i="2"/>
  <c r="B20" i="2"/>
  <c r="B19" i="2"/>
  <c r="B16" i="2"/>
  <c r="B15" i="2"/>
  <c r="B10" i="2"/>
  <c r="B9" i="2"/>
  <c r="B5" i="2"/>
</calcChain>
</file>

<file path=xl/sharedStrings.xml><?xml version="1.0" encoding="utf-8"?>
<sst xmlns="http://schemas.openxmlformats.org/spreadsheetml/2006/main" count="2589" uniqueCount="428">
  <si>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</si>
  <si>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</si>
  <si>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</si>
  <si>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</si>
  <si>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</si>
  <si>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</si>
  <si>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</si>
  <si>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</si>
  <si>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</si>
  <si>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</si>
  <si>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</si>
  <si>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</si>
  <si>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</si>
  <si>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</si>
  <si>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</si>
  <si>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</si>
  <si>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</si>
  <si>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</si>
  <si>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</si>
  <si>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</si>
  <si>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</si>
  <si>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</si>
  <si>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</si>
  <si>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</si>
  <si>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</si>
  <si>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</si>
  <si>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</si>
  <si>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</si>
  <si>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</si>
  <si>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</si>
  <si>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</si>
  <si>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</si>
  <si>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</si>
  <si>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</si>
  <si>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</si>
  <si>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</si>
  <si>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</si>
  <si>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</si>
  <si>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</si>
  <si>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</si>
  <si>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</si>
  <si>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</si>
  <si>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</si>
  <si>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</si>
  <si>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</si>
  <si>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</si>
  <si>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</si>
  <si>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</si>
  <si>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</si>
  <si>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</si>
  <si>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</si>
  <si>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</si>
  <si>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</si>
  <si>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</si>
  <si>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</si>
  <si>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</si>
  <si>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</si>
  <si>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</si>
  <si>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</si>
  <si>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</si>
  <si>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</si>
  <si>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</si>
  <si>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</si>
  <si>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</si>
  <si>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</si>
  <si>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</si>
  <si>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</si>
  <si>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</si>
  <si>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</si>
  <si>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</si>
  <si>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</si>
  <si>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</si>
  <si>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</si>
  <si>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</si>
  <si>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</si>
  <si>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</si>
  <si>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</si>
  <si>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</si>
  <si>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</si>
  <si>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</si>
  <si>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</si>
  <si>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</si>
  <si>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</si>
  <si>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</si>
  <si>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</si>
  <si>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</si>
  <si>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</si>
  <si>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</si>
  <si>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</si>
  <si>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</si>
  <si>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</si>
  <si>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</si>
  <si>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</si>
  <si>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</si>
  <si>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</si>
  <si>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</si>
  <si>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</si>
  <si>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</si>
  <si>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</si>
  <si>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</si>
  <si>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</si>
  <si>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</si>
  <si>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</si>
  <si>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</si>
  <si>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</si>
  <si>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</si>
  <si>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</si>
  <si>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</si>
  <si>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</si>
  <si>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</si>
  <si>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</si>
  <si>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</si>
  <si>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</si>
  <si>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</si>
  <si>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</si>
  <si>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</si>
  <si>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</si>
  <si>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</si>
  <si>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</si>
  <si>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</si>
  <si>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</si>
  <si>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</si>
  <si>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</si>
  <si>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</si>
  <si>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</si>
  <si>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</si>
  <si>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</si>
  <si>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</si>
  <si>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</si>
  <si>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</si>
  <si>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</si>
  <si>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</si>
  <si>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</si>
  <si>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</si>
  <si>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</si>
  <si>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</si>
  <si>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</si>
  <si>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</si>
  <si>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</si>
  <si>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</si>
  <si>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</si>
  <si>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</si>
  <si>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</si>
  <si>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</si>
  <si>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</si>
  <si>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</si>
  <si>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</si>
  <si>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</si>
  <si>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</si>
  <si>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</si>
  <si>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</si>
  <si>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</si>
  <si>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</si>
  <si>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</si>
  <si>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</si>
  <si>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</si>
  <si>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</si>
  <si>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</si>
  <si>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</si>
  <si>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</si>
  <si>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</si>
  <si>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</si>
  <si>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</si>
  <si>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</si>
  <si>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</si>
  <si>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</si>
  <si>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</si>
  <si>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</si>
  <si>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</si>
  <si>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</si>
  <si>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</si>
  <si>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</si>
  <si>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</si>
  <si>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</si>
  <si>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</si>
  <si>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</si>
  <si>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</si>
  <si>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</si>
  <si>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</si>
  <si>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</si>
  <si>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</si>
  <si>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</si>
  <si>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</si>
  <si>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</si>
  <si>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</si>
  <si>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</si>
  <si>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</si>
  <si>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</si>
  <si>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</si>
  <si>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</si>
  <si>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</si>
  <si>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</si>
  <si>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</si>
  <si>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</si>
  <si>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</si>
  <si>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</si>
  <si>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</si>
  <si>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</si>
  <si>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</si>
  <si>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</si>
  <si>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</si>
  <si>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</si>
  <si>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</si>
  <si>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</si>
  <si>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</si>
  <si>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</si>
  <si>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</si>
  <si>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</si>
  <si>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</si>
  <si>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</si>
  <si>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</si>
  <si>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</si>
  <si>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</si>
  <si>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</si>
  <si>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</si>
  <si>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</si>
  <si>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</si>
  <si>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</si>
  <si>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</si>
  <si>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</si>
  <si>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</si>
  <si>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</si>
  <si>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</si>
  <si>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</si>
  <si>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</si>
  <si>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</si>
  <si>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</si>
  <si>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</si>
  <si>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</si>
  <si>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</si>
  <si>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</si>
  <si>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</si>
  <si>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</si>
  <si>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</si>
  <si>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</si>
  <si>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</si>
  <si>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</si>
  <si>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</si>
  <si>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</si>
  <si>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</si>
  <si>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</si>
  <si>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</si>
  <si>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</si>
  <si>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</si>
  <si>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</si>
  <si>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</si>
  <si>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</si>
  <si>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</si>
  <si>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</si>
  <si>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</si>
  <si>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</si>
  <si>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</si>
  <si>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</si>
  <si>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</si>
  <si>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</si>
  <si>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</si>
  <si>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</si>
  <si>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</si>
  <si>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</si>
  <si>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</si>
  <si>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</si>
  <si>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</si>
  <si>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</si>
  <si>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</si>
  <si>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</si>
  <si>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</si>
  <si>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</si>
  <si>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</si>
  <si>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</si>
  <si>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</si>
  <si>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</si>
  <si>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</si>
  <si>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</si>
  <si>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</si>
  <si>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</si>
  <si>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</si>
  <si>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</si>
  <si>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</si>
  <si>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</si>
  <si>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</si>
  <si>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</si>
  <si>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</si>
  <si>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</si>
  <si>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</si>
  <si>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</si>
  <si>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</si>
  <si>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</si>
  <si>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</si>
  <si>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</si>
  <si>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</si>
  <si>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</si>
  <si>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</si>
  <si>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</si>
  <si>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</si>
  <si>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</si>
  <si>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</si>
  <si>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</si>
  <si>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</si>
  <si>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</si>
  <si>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</si>
  <si>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</si>
  <si>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</si>
  <si>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</si>
  <si>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</si>
  <si>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</si>
  <si>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</si>
  <si>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</si>
  <si>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</si>
  <si>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</si>
  <si>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</si>
  <si>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</si>
  <si>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</si>
  <si>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</si>
  <si>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</si>
  <si>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</si>
  <si>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</si>
  <si>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</si>
  <si>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</si>
  <si>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</si>
  <si>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</si>
  <si>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</si>
  <si>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</si>
  <si>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</si>
  <si>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</si>
  <si>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</si>
  <si>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</si>
  <si>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</si>
  <si>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</si>
  <si>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</si>
  <si>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</si>
  <si>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</si>
  <si>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</si>
  <si>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</si>
  <si>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</si>
  <si>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</si>
  <si>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</si>
  <si>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</si>
  <si>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</si>
  <si>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</si>
  <si>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</si>
  <si>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</si>
  <si>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</si>
  <si>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</si>
  <si>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</si>
  <si>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</si>
  <si>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</si>
  <si>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</si>
  <si>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</si>
  <si>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</si>
  <si>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</si>
  <si>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</si>
  <si>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</si>
  <si>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</si>
  <si>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</si>
  <si>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</si>
  <si>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</si>
  <si>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</si>
  <si>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</si>
  <si>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</si>
  <si>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</si>
  <si>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</si>
  <si>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</si>
  <si>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</si>
  <si>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</si>
  <si>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</si>
  <si>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</si>
  <si>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</si>
  <si>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</si>
  <si>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</si>
  <si>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</si>
  <si>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</si>
  <si>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</si>
  <si>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</si>
  <si>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</si>
  <si>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</si>
  <si>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</si>
  <si>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</si>
  <si>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</si>
  <si>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</si>
  <si>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</si>
  <si>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</si>
  <si>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</si>
  <si>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</si>
  <si>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</si>
  <si>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</si>
  <si>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</si>
  <si>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</si>
  <si>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</si>
  <si>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</si>
  <si>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</si>
  <si>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</si>
  <si>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</si>
  <si>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</si>
  <si>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</si>
  <si>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</si>
  <si>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</si>
  <si>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</si>
  <si>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</si>
  <si>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</si>
  <si>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Mean of internet users</t>
  </si>
  <si>
    <t>Mean of birth rate</t>
  </si>
  <si>
    <t>MEAN</t>
  </si>
  <si>
    <t>Median of birth rate</t>
  </si>
  <si>
    <t>Median of internet users</t>
  </si>
  <si>
    <t>MEDIAN</t>
  </si>
  <si>
    <t>Variance</t>
  </si>
  <si>
    <t>population variances</t>
  </si>
  <si>
    <t>sample variances</t>
  </si>
  <si>
    <t>`</t>
  </si>
  <si>
    <t>population variances of birth rate</t>
  </si>
  <si>
    <t>sample variances of birth rate</t>
  </si>
  <si>
    <t>sample variances of internet users</t>
  </si>
  <si>
    <t>population variances of internet users</t>
  </si>
  <si>
    <t>Standard deviation</t>
  </si>
  <si>
    <t>population standard deviations</t>
  </si>
  <si>
    <t>sample standard deviations</t>
  </si>
  <si>
    <t>population standard deviations of birth rate</t>
  </si>
  <si>
    <t>sample standard deviations of birth rate</t>
  </si>
  <si>
    <t>population standard deviations of internet users</t>
  </si>
  <si>
    <t>sample standard deviations of internet users</t>
  </si>
  <si>
    <t>IQR</t>
  </si>
  <si>
    <t>IQR of internet users</t>
  </si>
  <si>
    <t>IQR of birth rate</t>
  </si>
  <si>
    <t>Calculate Various Statistical Detail</t>
  </si>
  <si>
    <t>Row Labels</t>
  </si>
  <si>
    <t>Grand Total</t>
  </si>
  <si>
    <t>Sum of Internet users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</si>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</sst>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6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 vertical="center" wrapText="1" inden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33" borderId="0" xfId="0" applyFont="1" applyFill="1" applyAlignment="1">
      <alignment horizontal="center" wrapText="1"/>
    </xf>
    <xf numFmtId="0" fontId="16" fillId="33" borderId="0" xfId="0" applyFont="1" applyFill="1" applyAlignment="1">
      <alignment horizontal="center" wrapText="1"/>
    </xf>
    <xf numFmtId="0" fontId="19" fillId="33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-X" refreshedDate="45645.815694791665" createdVersion="7" refreshedVersion="7" minRefreshableVersion="3" recordCount="195" xr:uid="{DEF82AF5-0A0D-49E4-84F7-F4E4668F7BF5}">
  <cacheSource type="worksheet">
    <worksheetSource ref="A1:E196" sheet="Country of same income as india"/>
  </cacheSource>
  <cacheFields count="5">
    <cacheField name="Country Name" numFmtId="0">
      <sharedItems count="195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/>
    </cacheField>
    <cacheField name="Birth rate" numFmtId="0">
      <sharedItems containsSemiMixedTypes="0" containsString="0" containsNumber="1" minValue="7.9" maxValue="49.661000000000001"/>
    </cacheField>
    <cacheField name="Internet users" numFmtId="0">
      <sharedItems containsSemiMixedTypes="0" containsString="0" containsNumber="1" minValue="0.9" maxValue="96.546800000000005"/>
    </cacheField>
    <cacheField name="Income Group" numFmtId="0">
      <sharedItems count="4">
        <s v="High income"/>
        <s v="Low income"/>
        <s v="Upper middle income"/>
        <s v="Lower middle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ABW"/>
    <n v="10.244"/>
    <n v="78.900000000000006"/>
    <x v="0"/>
  </r>
  <r>
    <x v="1"/>
    <s v="AFG"/>
    <n v="35.253"/>
    <n v="5.9"/>
    <x v="1"/>
  </r>
  <r>
    <x v="2"/>
    <s v="AGO"/>
    <n v="45.984999999999999"/>
    <n v="19.100000000000001"/>
    <x v="2"/>
  </r>
  <r>
    <x v="3"/>
    <s v="ALB"/>
    <n v="12.877000000000001"/>
    <n v="57.2"/>
    <x v="2"/>
  </r>
  <r>
    <x v="4"/>
    <s v="ARE"/>
    <n v="11.044"/>
    <n v="88"/>
    <x v="0"/>
  </r>
  <r>
    <x v="5"/>
    <s v="ARG"/>
    <n v="17.716000000000001"/>
    <n v="59.9"/>
    <x v="0"/>
  </r>
  <r>
    <x v="6"/>
    <s v="ARM"/>
    <n v="13.308"/>
    <n v="41.9"/>
    <x v="3"/>
  </r>
  <r>
    <x v="7"/>
    <s v="ATG"/>
    <n v="16.446999999999999"/>
    <n v="63.4"/>
    <x v="0"/>
  </r>
  <r>
    <x v="8"/>
    <s v="AUS"/>
    <n v="13.2"/>
    <n v="83"/>
    <x v="0"/>
  </r>
  <r>
    <x v="9"/>
    <s v="AUT"/>
    <n v="9.4"/>
    <n v="80.618799999999993"/>
    <x v="0"/>
  </r>
  <r>
    <x v="10"/>
    <s v="AZE"/>
    <n v="18.3"/>
    <n v="58.7"/>
    <x v="2"/>
  </r>
  <r>
    <x v="11"/>
    <s v="BDI"/>
    <n v="44.151000000000003"/>
    <n v="1.3"/>
    <x v="1"/>
  </r>
  <r>
    <x v="12"/>
    <s v="BEL"/>
    <n v="11.2"/>
    <n v="82.170199999999994"/>
    <x v="0"/>
  </r>
  <r>
    <x v="13"/>
    <s v="BEN"/>
    <n v="36.44"/>
    <n v="4.9000000000000004"/>
    <x v="1"/>
  </r>
  <r>
    <x v="14"/>
    <s v="BFA"/>
    <n v="40.551000000000002"/>
    <n v="9.1"/>
    <x v="1"/>
  </r>
  <r>
    <x v="15"/>
    <s v="BGD"/>
    <n v="20.141999999999999"/>
    <n v="6.63"/>
    <x v="3"/>
  </r>
  <r>
    <x v="16"/>
    <s v="BGR"/>
    <n v="9.1999999999999993"/>
    <n v="53.061500000000002"/>
    <x v="2"/>
  </r>
  <r>
    <x v="17"/>
    <s v="BHR"/>
    <n v="15.04"/>
    <n v="90.000039700000002"/>
    <x v="0"/>
  </r>
  <r>
    <x v="18"/>
    <s v="BHS"/>
    <n v="15.339"/>
    <n v="72"/>
    <x v="0"/>
  </r>
  <r>
    <x v="19"/>
    <s v="BIH"/>
    <n v="9.0619999999999994"/>
    <n v="57.79"/>
    <x v="2"/>
  </r>
  <r>
    <x v="20"/>
    <s v="BLR"/>
    <n v="12.5"/>
    <n v="54.17"/>
    <x v="2"/>
  </r>
  <r>
    <x v="21"/>
    <s v="BLZ"/>
    <n v="23.091999999999999"/>
    <n v="33.6"/>
    <x v="2"/>
  </r>
  <r>
    <x v="22"/>
    <s v="BMU"/>
    <n v="10.4"/>
    <n v="95.3"/>
    <x v="0"/>
  </r>
  <r>
    <x v="23"/>
    <s v="BOL"/>
    <n v="24.236000000000001"/>
    <n v="36.94"/>
    <x v="3"/>
  </r>
  <r>
    <x v="24"/>
    <s v="BRA"/>
    <n v="14.930999999999999"/>
    <n v="51.04"/>
    <x v="2"/>
  </r>
  <r>
    <x v="25"/>
    <s v="BRB"/>
    <n v="12.188000000000001"/>
    <n v="73"/>
    <x v="0"/>
  </r>
  <r>
    <x v="26"/>
    <s v="BRN"/>
    <n v="16.405000000000001"/>
    <n v="64.5"/>
    <x v="0"/>
  </r>
  <r>
    <x v="27"/>
    <s v="BTN"/>
    <n v="18.134"/>
    <n v="29.9"/>
    <x v="3"/>
  </r>
  <r>
    <x v="28"/>
    <s v="BWA"/>
    <n v="25.266999999999999"/>
    <n v="15"/>
    <x v="2"/>
  </r>
  <r>
    <x v="29"/>
    <s v="CAF"/>
    <n v="34.076000000000001"/>
    <n v="3.5"/>
    <x v="1"/>
  </r>
  <r>
    <x v="30"/>
    <s v="CAN"/>
    <n v="10.9"/>
    <n v="85.8"/>
    <x v="0"/>
  </r>
  <r>
    <x v="31"/>
    <s v="CHE"/>
    <n v="10.199999999999999"/>
    <n v="86.34"/>
    <x v="0"/>
  </r>
  <r>
    <x v="32"/>
    <s v="CHL"/>
    <n v="13.385"/>
    <n v="66.5"/>
    <x v="0"/>
  </r>
  <r>
    <x v="33"/>
    <s v="CHN"/>
    <n v="12.1"/>
    <n v="45.8"/>
    <x v="2"/>
  </r>
  <r>
    <x v="34"/>
    <s v="CIV"/>
    <n v="37.32"/>
    <n v="8.4"/>
    <x v="3"/>
  </r>
  <r>
    <x v="35"/>
    <s v="CMR"/>
    <n v="37.235999999999997"/>
    <n v="6.4"/>
    <x v="3"/>
  </r>
  <r>
    <x v="36"/>
    <s v="COG"/>
    <n v="37.011000000000003"/>
    <n v="6.6"/>
    <x v="3"/>
  </r>
  <r>
    <x v="37"/>
    <s v="COL"/>
    <n v="16.076000000000001"/>
    <n v="51.7"/>
    <x v="2"/>
  </r>
  <r>
    <x v="38"/>
    <s v="COM"/>
    <n v="34.326000000000001"/>
    <n v="6.5"/>
    <x v="1"/>
  </r>
  <r>
    <x v="39"/>
    <s v="CPV"/>
    <n v="21.625"/>
    <n v="37.5"/>
    <x v="3"/>
  </r>
  <r>
    <x v="40"/>
    <s v="CRI"/>
    <n v="15.022"/>
    <n v="45.96"/>
    <x v="2"/>
  </r>
  <r>
    <x v="41"/>
    <s v="CUB"/>
    <n v="10.4"/>
    <n v="27.93"/>
    <x v="2"/>
  </r>
  <r>
    <x v="42"/>
    <s v="CYM"/>
    <n v="12.5"/>
    <n v="74.099999999999994"/>
    <x v="0"/>
  </r>
  <r>
    <x v="43"/>
    <s v="CYP"/>
    <n v="11.436"/>
    <n v="65.454800000000006"/>
    <x v="0"/>
  </r>
  <r>
    <x v="44"/>
    <s v="CZE"/>
    <n v="10.199999999999999"/>
    <n v="74.110399999999998"/>
    <x v="0"/>
  </r>
  <r>
    <x v="45"/>
    <s v="DEU"/>
    <n v="8.5"/>
    <n v="84.17"/>
    <x v="0"/>
  </r>
  <r>
    <x v="46"/>
    <s v="DJI"/>
    <n v="25.486000000000001"/>
    <n v="9.5"/>
    <x v="3"/>
  </r>
  <r>
    <x v="47"/>
    <s v="DNK"/>
    <n v="10"/>
    <n v="94.6297"/>
    <x v="0"/>
  </r>
  <r>
    <x v="48"/>
    <s v="DOM"/>
    <n v="21.198"/>
    <n v="45.9"/>
    <x v="2"/>
  </r>
  <r>
    <x v="49"/>
    <s v="DZA"/>
    <n v="24.738"/>
    <n v="16.5"/>
    <x v="2"/>
  </r>
  <r>
    <x v="50"/>
    <s v="ECU"/>
    <n v="21.07"/>
    <n v="40.353684229999999"/>
    <x v="2"/>
  </r>
  <r>
    <x v="51"/>
    <s v="EGY"/>
    <n v="28.032"/>
    <n v="29.4"/>
    <x v="3"/>
  </r>
  <r>
    <x v="52"/>
    <s v="ERI"/>
    <n v="34.799999999999997"/>
    <n v="0.9"/>
    <x v="1"/>
  </r>
  <r>
    <x v="53"/>
    <s v="ESP"/>
    <n v="9.1"/>
    <n v="71.635000000000005"/>
    <x v="0"/>
  </r>
  <r>
    <x v="54"/>
    <s v="EST"/>
    <n v="10.3"/>
    <n v="79.400000000000006"/>
    <x v="0"/>
  </r>
  <r>
    <x v="55"/>
    <s v="ETH"/>
    <n v="32.924999999999997"/>
    <n v="1.9"/>
    <x v="1"/>
  </r>
  <r>
    <x v="56"/>
    <s v="FIN"/>
    <n v="10.7"/>
    <n v="91.514399999999995"/>
    <x v="0"/>
  </r>
  <r>
    <x v="57"/>
    <s v="FJI"/>
    <n v="20.463000000000001"/>
    <n v="37.1"/>
    <x v="2"/>
  </r>
  <r>
    <x v="58"/>
    <s v="FRA"/>
    <n v="12.3"/>
    <n v="81.919799999999995"/>
    <x v="0"/>
  </r>
  <r>
    <x v="59"/>
    <s v="FSM"/>
    <n v="23.510999999999999"/>
    <n v="27.8"/>
    <x v="3"/>
  </r>
  <r>
    <x v="60"/>
    <s v="GAB"/>
    <n v="30.555"/>
    <n v="9.1999999999999993"/>
    <x v="2"/>
  </r>
  <r>
    <x v="61"/>
    <s v="GBR"/>
    <n v="12.2"/>
    <n v="89.844099999999997"/>
    <x v="0"/>
  </r>
  <r>
    <x v="62"/>
    <s v="GEO"/>
    <n v="13.332000000000001"/>
    <n v="43.3"/>
    <x v="3"/>
  </r>
  <r>
    <x v="63"/>
    <s v="GHA"/>
    <n v="33.131"/>
    <n v="12.3"/>
    <x v="3"/>
  </r>
  <r>
    <x v="64"/>
    <s v="GIN"/>
    <n v="37.337000000000003"/>
    <n v="1.6"/>
    <x v="1"/>
  </r>
  <r>
    <x v="65"/>
    <s v="GMB"/>
    <n v="42.524999999999999"/>
    <n v="14"/>
    <x v="1"/>
  </r>
  <r>
    <x v="66"/>
    <s v="GNB"/>
    <n v="37.503"/>
    <n v="3.1"/>
    <x v="1"/>
  </r>
  <r>
    <x v="67"/>
    <s v="GNQ"/>
    <n v="35.362000000000002"/>
    <n v="16.399999999999999"/>
    <x v="0"/>
  </r>
  <r>
    <x v="68"/>
    <s v="GRC"/>
    <n v="8.5"/>
    <n v="59.866300000000003"/>
    <x v="0"/>
  </r>
  <r>
    <x v="69"/>
    <s v="GRD"/>
    <n v="19.334"/>
    <n v="35"/>
    <x v="2"/>
  </r>
  <r>
    <x v="70"/>
    <s v="GRL"/>
    <n v="14.5"/>
    <n v="65.8"/>
    <x v="0"/>
  </r>
  <r>
    <x v="71"/>
    <s v="GTM"/>
    <n v="27.465"/>
    <n v="19.7"/>
    <x v="3"/>
  </r>
  <r>
    <x v="72"/>
    <s v="GUM"/>
    <n v="17.388999999999999"/>
    <n v="65.400000000000006"/>
    <x v="0"/>
  </r>
  <r>
    <x v="73"/>
    <s v="GUY"/>
    <n v="18.885000000000002"/>
    <n v="35"/>
    <x v="3"/>
  </r>
  <r>
    <x v="74"/>
    <s v="HKG"/>
    <n v="7.9"/>
    <n v="74.2"/>
    <x v="0"/>
  </r>
  <r>
    <x v="75"/>
    <s v="HND"/>
    <n v="21.593"/>
    <n v="17.8"/>
    <x v="3"/>
  </r>
  <r>
    <x v="76"/>
    <s v="HRV"/>
    <n v="9.4"/>
    <n v="66.747600000000006"/>
    <x v="0"/>
  </r>
  <r>
    <x v="77"/>
    <s v="HTI"/>
    <n v="25.344999999999999"/>
    <n v="10.6"/>
    <x v="1"/>
  </r>
  <r>
    <x v="78"/>
    <s v="HUN"/>
    <n v="9.1999999999999993"/>
    <n v="72.643900000000002"/>
    <x v="0"/>
  </r>
  <r>
    <x v="79"/>
    <s v="IDN"/>
    <n v="20.297000000000001"/>
    <n v="14.94"/>
    <x v="3"/>
  </r>
  <r>
    <x v="80"/>
    <s v="IND"/>
    <n v="20.291"/>
    <n v="15.1"/>
    <x v="3"/>
  </r>
  <r>
    <x v="81"/>
    <s v="IRL"/>
    <n v="15"/>
    <n v="78.247699999999995"/>
    <x v="0"/>
  </r>
  <r>
    <x v="82"/>
    <s v="IRN"/>
    <n v="17.899999999999999"/>
    <n v="29.95"/>
    <x v="2"/>
  </r>
  <r>
    <x v="83"/>
    <s v="IRQ"/>
    <n v="31.093"/>
    <n v="9.1999999999999993"/>
    <x v="2"/>
  </r>
  <r>
    <x v="84"/>
    <s v="ISL"/>
    <n v="13.4"/>
    <n v="96.546800000000005"/>
    <x v="0"/>
  </r>
  <r>
    <x v="85"/>
    <s v="ISR"/>
    <n v="21.3"/>
    <n v="70.8"/>
    <x v="0"/>
  </r>
  <r>
    <x v="86"/>
    <s v="ITA"/>
    <n v="8.5"/>
    <n v="58.459299999999999"/>
    <x v="0"/>
  </r>
  <r>
    <x v="87"/>
    <s v="JAM"/>
    <n v="13.54"/>
    <n v="37.1"/>
    <x v="2"/>
  </r>
  <r>
    <x v="88"/>
    <s v="JOR"/>
    <n v="27.045999999999999"/>
    <n v="41"/>
    <x v="2"/>
  </r>
  <r>
    <x v="89"/>
    <s v="JPN"/>
    <n v="8.1999999999999993"/>
    <n v="89.71"/>
    <x v="0"/>
  </r>
  <r>
    <x v="90"/>
    <s v="KAZ"/>
    <n v="22.73"/>
    <n v="54"/>
    <x v="2"/>
  </r>
  <r>
    <x v="91"/>
    <s v="KEN"/>
    <n v="35.194000000000003"/>
    <n v="39"/>
    <x v="3"/>
  </r>
  <r>
    <x v="92"/>
    <s v="KGZ"/>
    <n v="27.2"/>
    <n v="23"/>
    <x v="3"/>
  </r>
  <r>
    <x v="93"/>
    <s v="KHM"/>
    <n v="24.462"/>
    <n v="6.8"/>
    <x v="1"/>
  </r>
  <r>
    <x v="94"/>
    <s v="KIR"/>
    <n v="29.044"/>
    <n v="11.5"/>
    <x v="3"/>
  </r>
  <r>
    <x v="95"/>
    <s v="KOR"/>
    <n v="8.6"/>
    <n v="84.77"/>
    <x v="0"/>
  </r>
  <r>
    <x v="96"/>
    <s v="KWT"/>
    <n v="20.574999999999999"/>
    <n v="75.459999999999994"/>
    <x v="0"/>
  </r>
  <r>
    <x v="97"/>
    <s v="LAO"/>
    <n v="27.050999999999998"/>
    <n v="12.5"/>
    <x v="3"/>
  </r>
  <r>
    <x v="98"/>
    <s v="LBN"/>
    <n v="13.426"/>
    <n v="70.5"/>
    <x v="2"/>
  </r>
  <r>
    <x v="99"/>
    <s v="LBR"/>
    <n v="35.521000000000001"/>
    <n v="3.2"/>
    <x v="1"/>
  </r>
  <r>
    <x v="100"/>
    <s v="LBY"/>
    <n v="21.425000000000001"/>
    <n v="16.5"/>
    <x v="2"/>
  </r>
  <r>
    <x v="101"/>
    <s v="LCA"/>
    <n v="15.43"/>
    <n v="46.2"/>
    <x v="2"/>
  </r>
  <r>
    <x v="102"/>
    <s v="LIE"/>
    <n v="9.1999999999999993"/>
    <n v="93.8"/>
    <x v="0"/>
  </r>
  <r>
    <x v="103"/>
    <s v="LKA"/>
    <n v="17.863"/>
    <n v="21.9"/>
    <x v="3"/>
  </r>
  <r>
    <x v="104"/>
    <s v="LSO"/>
    <n v="28.738"/>
    <n v="5"/>
    <x v="3"/>
  </r>
  <r>
    <x v="105"/>
    <s v="LTU"/>
    <n v="10.1"/>
    <n v="68.4529"/>
    <x v="0"/>
  </r>
  <r>
    <x v="106"/>
    <s v="LUX"/>
    <n v="11.3"/>
    <n v="93.776499999999999"/>
    <x v="0"/>
  </r>
  <r>
    <x v="107"/>
    <s v="LVA"/>
    <n v="10.199999999999999"/>
    <n v="75.234399999999994"/>
    <x v="0"/>
  </r>
  <r>
    <x v="108"/>
    <s v="MAC"/>
    <n v="11.256"/>
    <n v="65.8"/>
    <x v="0"/>
  </r>
  <r>
    <x v="109"/>
    <s v="MAR"/>
    <n v="21.023"/>
    <n v="56"/>
    <x v="3"/>
  </r>
  <r>
    <x v="110"/>
    <s v="MDA"/>
    <n v="12.141"/>
    <n v="45"/>
    <x v="3"/>
  </r>
  <r>
    <x v="111"/>
    <s v="MDG"/>
    <n v="34.686"/>
    <n v="3"/>
    <x v="1"/>
  </r>
  <r>
    <x v="112"/>
    <s v="MDV"/>
    <n v="21.446999999999999"/>
    <n v="44.1"/>
    <x v="2"/>
  </r>
  <r>
    <x v="113"/>
    <s v="MEX"/>
    <n v="19.103999999999999"/>
    <n v="43.46"/>
    <x v="2"/>
  </r>
  <r>
    <x v="114"/>
    <s v="MKD"/>
    <n v="11.222"/>
    <n v="65.239999999999995"/>
    <x v="2"/>
  </r>
  <r>
    <x v="115"/>
    <s v="MLI"/>
    <n v="44.137999999999998"/>
    <n v="3.5"/>
    <x v="1"/>
  </r>
  <r>
    <x v="116"/>
    <s v="MLT"/>
    <n v="9.5"/>
    <n v="68.913799999999995"/>
    <x v="0"/>
  </r>
  <r>
    <x v="117"/>
    <s v="MMR"/>
    <n v="18.119"/>
    <n v="1.6"/>
    <x v="3"/>
  </r>
  <r>
    <x v="118"/>
    <s v="MNE"/>
    <n v="11.616"/>
    <n v="60.31"/>
    <x v="2"/>
  </r>
  <r>
    <x v="119"/>
    <s v="MNG"/>
    <n v="24.274999999999999"/>
    <n v="20"/>
    <x v="2"/>
  </r>
  <r>
    <x v="120"/>
    <s v="MOZ"/>
    <n v="39.704999999999998"/>
    <n v="5.4"/>
    <x v="1"/>
  </r>
  <r>
    <x v="121"/>
    <s v="MRT"/>
    <n v="33.801000000000002"/>
    <n v="6.2"/>
    <x v="3"/>
  </r>
  <r>
    <x v="122"/>
    <s v="MUS"/>
    <n v="10.9"/>
    <n v="39"/>
    <x v="2"/>
  </r>
  <r>
    <x v="123"/>
    <s v="MWI"/>
    <n v="39.459000000000003"/>
    <n v="5.05"/>
    <x v="1"/>
  </r>
  <r>
    <x v="124"/>
    <s v="MYS"/>
    <n v="16.805"/>
    <n v="66.97"/>
    <x v="2"/>
  </r>
  <r>
    <x v="125"/>
    <s v="NAM"/>
    <n v="29.937000000000001"/>
    <n v="13.9"/>
    <x v="2"/>
  </r>
  <r>
    <x v="126"/>
    <s v="NCL"/>
    <n v="17"/>
    <n v="66"/>
    <x v="0"/>
  </r>
  <r>
    <x v="127"/>
    <s v="NER"/>
    <n v="49.661000000000001"/>
    <n v="1.7"/>
    <x v="1"/>
  </r>
  <r>
    <x v="128"/>
    <s v="NGA"/>
    <n v="40.045000000000002"/>
    <n v="38"/>
    <x v="3"/>
  </r>
  <r>
    <x v="129"/>
    <s v="NIC"/>
    <n v="20.788"/>
    <n v="15.5"/>
    <x v="3"/>
  </r>
  <r>
    <x v="130"/>
    <s v="NLD"/>
    <n v="10.199999999999999"/>
    <n v="93.956400000000002"/>
    <x v="0"/>
  </r>
  <r>
    <x v="131"/>
    <s v="NOR"/>
    <n v="11.6"/>
    <n v="95.053399999999996"/>
    <x v="0"/>
  </r>
  <r>
    <x v="132"/>
    <s v="NPL"/>
    <n v="20.922999999999998"/>
    <n v="13.3"/>
    <x v="1"/>
  </r>
  <r>
    <x v="133"/>
    <s v="NZL"/>
    <n v="13.12"/>
    <n v="82.78"/>
    <x v="0"/>
  </r>
  <r>
    <x v="134"/>
    <s v="OMN"/>
    <n v="20.419"/>
    <n v="66.45"/>
    <x v="0"/>
  </r>
  <r>
    <x v="135"/>
    <s v="PAK"/>
    <n v="29.582000000000001"/>
    <n v="10.9"/>
    <x v="3"/>
  </r>
  <r>
    <x v="136"/>
    <s v="PAN"/>
    <n v="19.68"/>
    <n v="44.03"/>
    <x v="2"/>
  </r>
  <r>
    <x v="137"/>
    <s v="PER"/>
    <n v="20.198"/>
    <n v="39.200000000000003"/>
    <x v="2"/>
  </r>
  <r>
    <x v="138"/>
    <s v="PHL"/>
    <n v="23.79"/>
    <n v="37"/>
    <x v="3"/>
  </r>
  <r>
    <x v="139"/>
    <s v="PNG"/>
    <n v="28.899000000000001"/>
    <n v="6.5"/>
    <x v="3"/>
  </r>
  <r>
    <x v="140"/>
    <s v="POL"/>
    <n v="9.6"/>
    <n v="62.849200000000003"/>
    <x v="0"/>
  </r>
  <r>
    <x v="141"/>
    <s v="PRI"/>
    <n v="10.8"/>
    <n v="73.900000000000006"/>
    <x v="0"/>
  </r>
  <r>
    <x v="142"/>
    <s v="PRT"/>
    <n v="7.9"/>
    <n v="62.095599999999997"/>
    <x v="0"/>
  </r>
  <r>
    <x v="143"/>
    <s v="PRY"/>
    <n v="21.588000000000001"/>
    <n v="36.9"/>
    <x v="2"/>
  </r>
  <r>
    <x v="144"/>
    <s v="PYF"/>
    <n v="16.393000000000001"/>
    <n v="56.8"/>
    <x v="0"/>
  </r>
  <r>
    <x v="145"/>
    <s v="QAT"/>
    <n v="11.94"/>
    <n v="85.3"/>
    <x v="0"/>
  </r>
  <r>
    <x v="146"/>
    <s v="ROU"/>
    <n v="8.8000000000000007"/>
    <n v="49.764499999999998"/>
    <x v="2"/>
  </r>
  <r>
    <x v="147"/>
    <s v="RUS"/>
    <n v="13.2"/>
    <n v="67.97"/>
    <x v="0"/>
  </r>
  <r>
    <x v="148"/>
    <s v="RWA"/>
    <n v="32.689"/>
    <n v="9"/>
    <x v="1"/>
  </r>
  <r>
    <x v="149"/>
    <s v="SAU"/>
    <n v="20.576000000000001"/>
    <n v="60.5"/>
    <x v="0"/>
  </r>
  <r>
    <x v="150"/>
    <s v="SDN"/>
    <n v="33.476999999999997"/>
    <n v="22.7"/>
    <x v="3"/>
  </r>
  <r>
    <x v="151"/>
    <s v="SEN"/>
    <n v="38.533000000000001"/>
    <n v="13.1"/>
    <x v="3"/>
  </r>
  <r>
    <x v="152"/>
    <s v="SGP"/>
    <n v="9.3000000000000007"/>
    <n v="81"/>
    <x v="0"/>
  </r>
  <r>
    <x v="153"/>
    <s v="SLB"/>
    <n v="30.577999999999999"/>
    <n v="8"/>
    <x v="3"/>
  </r>
  <r>
    <x v="154"/>
    <s v="SLE"/>
    <n v="36.728999999999999"/>
    <n v="1.7"/>
    <x v="1"/>
  </r>
  <r>
    <x v="155"/>
    <s v="SLV"/>
    <n v="17.475999999999999"/>
    <n v="23.109300000000001"/>
    <x v="3"/>
  </r>
  <r>
    <x v="156"/>
    <s v="SOM"/>
    <n v="43.890999999999998"/>
    <n v="1.5"/>
    <x v="1"/>
  </r>
  <r>
    <x v="157"/>
    <s v="SRB"/>
    <n v="9.1999999999999993"/>
    <n v="51.5"/>
    <x v="2"/>
  </r>
  <r>
    <x v="158"/>
    <s v="SSD"/>
    <n v="37.125999999999998"/>
    <n v="14.1"/>
    <x v="1"/>
  </r>
  <r>
    <x v="159"/>
    <s v="STP"/>
    <n v="34.536999999999999"/>
    <n v="23"/>
    <x v="3"/>
  </r>
  <r>
    <x v="160"/>
    <s v="SUR"/>
    <n v="18.454999999999998"/>
    <n v="37.4"/>
    <x v="2"/>
  </r>
  <r>
    <x v="161"/>
    <s v="SVK"/>
    <n v="10.1"/>
    <n v="77.882599999999996"/>
    <x v="0"/>
  </r>
  <r>
    <x v="162"/>
    <s v="SVN"/>
    <n v="10.199999999999999"/>
    <n v="72.675600000000003"/>
    <x v="0"/>
  </r>
  <r>
    <x v="163"/>
    <s v="SWE"/>
    <n v="11.8"/>
    <n v="94.783600000000007"/>
    <x v="0"/>
  </r>
  <r>
    <x v="164"/>
    <s v="SWZ"/>
    <n v="30.093"/>
    <n v="24.7"/>
    <x v="3"/>
  </r>
  <r>
    <x v="165"/>
    <s v="SYC"/>
    <n v="18.600000000000001"/>
    <n v="50.4"/>
    <x v="0"/>
  </r>
  <r>
    <x v="166"/>
    <s v="SYR"/>
    <n v="24.042999999999999"/>
    <n v="26.2"/>
    <x v="3"/>
  </r>
  <r>
    <x v="167"/>
    <s v="TCD"/>
    <n v="45.744999999999997"/>
    <n v="2.2999999999999998"/>
    <x v="1"/>
  </r>
  <r>
    <x v="168"/>
    <s v="TGO"/>
    <n v="36.08"/>
    <n v="4.5"/>
    <x v="1"/>
  </r>
  <r>
    <x v="169"/>
    <s v="THA"/>
    <n v="11.041"/>
    <n v="28.94"/>
    <x v="2"/>
  </r>
  <r>
    <x v="170"/>
    <s v="TJK"/>
    <n v="30.792000000000002"/>
    <n v="16"/>
    <x v="3"/>
  </r>
  <r>
    <x v="171"/>
    <s v="TKM"/>
    <n v="21.321999999999999"/>
    <n v="9.6"/>
    <x v="2"/>
  </r>
  <r>
    <x v="172"/>
    <s v="TLS"/>
    <n v="35.755000000000003"/>
    <n v="1.1000000000000001"/>
    <x v="3"/>
  </r>
  <r>
    <x v="173"/>
    <s v="TON"/>
    <n v="25.408999999999999"/>
    <n v="35"/>
    <x v="2"/>
  </r>
  <r>
    <x v="174"/>
    <s v="TTO"/>
    <n v="14.59"/>
    <n v="63.8"/>
    <x v="0"/>
  </r>
  <r>
    <x v="175"/>
    <s v="TUN"/>
    <n v="19.8"/>
    <n v="43.8"/>
    <x v="2"/>
  </r>
  <r>
    <x v="176"/>
    <s v="TUR"/>
    <n v="16.835999999999999"/>
    <n v="46.25"/>
    <x v="2"/>
  </r>
  <r>
    <x v="177"/>
    <s v="TZA"/>
    <n v="39.518000000000001"/>
    <n v="4.4000000000000004"/>
    <x v="1"/>
  </r>
  <r>
    <x v="178"/>
    <s v="UGA"/>
    <n v="43.473999999999997"/>
    <n v="16.2"/>
    <x v="1"/>
  </r>
  <r>
    <x v="179"/>
    <s v="UKR"/>
    <n v="11.1"/>
    <n v="41"/>
    <x v="3"/>
  </r>
  <r>
    <x v="180"/>
    <s v="URY"/>
    <n v="14.374000000000001"/>
    <n v="57.69"/>
    <x v="0"/>
  </r>
  <r>
    <x v="181"/>
    <s v="USA"/>
    <n v="12.5"/>
    <n v="84.2"/>
    <x v="0"/>
  </r>
  <r>
    <x v="182"/>
    <s v="UZB"/>
    <n v="22.5"/>
    <n v="38.200000000000003"/>
    <x v="3"/>
  </r>
  <r>
    <x v="183"/>
    <s v="VCT"/>
    <n v="16.306000000000001"/>
    <n v="52"/>
    <x v="2"/>
  </r>
  <r>
    <x v="184"/>
    <s v="VEN"/>
    <n v="19.841999999999999"/>
    <n v="54.9"/>
    <x v="0"/>
  </r>
  <r>
    <x v="185"/>
    <s v="VIR"/>
    <n v="10.7"/>
    <n v="45.3"/>
    <x v="0"/>
  </r>
  <r>
    <x v="186"/>
    <s v="VNM"/>
    <n v="15.537000000000001"/>
    <n v="43.9"/>
    <x v="3"/>
  </r>
  <r>
    <x v="187"/>
    <s v="VUT"/>
    <n v="26.739000000000001"/>
    <n v="11.3"/>
    <x v="3"/>
  </r>
  <r>
    <x v="188"/>
    <s v="PSE"/>
    <n v="30.393999999999998"/>
    <n v="46.6"/>
    <x v="3"/>
  </r>
  <r>
    <x v="189"/>
    <s v="WSM"/>
    <n v="26.172000000000001"/>
    <n v="15.3"/>
    <x v="3"/>
  </r>
  <r>
    <x v="190"/>
    <s v="YEM"/>
    <n v="32.947000000000003"/>
    <n v="20"/>
    <x v="3"/>
  </r>
  <r>
    <x v="191"/>
    <s v="ZAF"/>
    <n v="20.85"/>
    <n v="46.5"/>
    <x v="2"/>
  </r>
  <r>
    <x v="192"/>
    <s v="COD"/>
    <n v="42.393999999999998"/>
    <n v="2.2000000000000002"/>
    <x v="1"/>
  </r>
  <r>
    <x v="193"/>
    <s v="ZMB"/>
    <n v="40.470999999999997"/>
    <n v="15.4"/>
    <x v="3"/>
  </r>
  <r>
    <x v="194"/>
    <s v="ZWE"/>
    <n v="35.715000000000003"/>
    <n v="18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3C0B6-E5EF-4C98-9038-152467A3512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00" firstHeaderRow="1" firstDataRow="2" firstDataCol="1"/>
  <pivotFields count="5">
    <pivotField axis="axisRow" showAll="0">
      <items count="196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</pivotField>
    <pivotField showAll="0"/>
    <pivotField showAll="0"/>
    <pivotField dataField="1"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Internet us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7FB7DA-1247-4783-A2A5-C16769F3D781}" name="Table3" displayName="Table3" ref="A1:A196" totalsRowShown="0">
  <autoFilter ref="A1:A196" xr:uid="{B57FB7DA-1247-4783-A2A5-C16769F3D781}"/>
  <tableColumns count="1">
    <tableColumn id="1" xr3:uid="{D0259637-6D3E-418F-8DBE-0399B4358C36}" name="Countr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54257A-20BD-41D6-A1DA-D54A24FA131F}" name="Table4" displayName="Table4" ref="E1:E196" totalsRowShown="0">
  <autoFilter ref="E1:E196" xr:uid="{A454257A-20BD-41D6-A1DA-D54A24FA131F}"/>
  <tableColumns count="1">
    <tableColumn id="1" xr3:uid="{A36A3A67-5AE6-487D-AA2D-3931D057FD61}" name="Income 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48D0-3616-4C55-82EA-A669D9BFB806}">
  <dimension ref="A1:E196"/>
  <sheetViews>
    <sheetView workbookViewId="0">
      <selection activeCell="I13" sqref="I13"/>
    </sheetView>
  </sheetViews>
  <sheetFormatPr defaultRowHeight="15" x14ac:dyDescent="0.25"/>
  <cols>
    <col min="1" max="1" width="23.140625" customWidth="1"/>
    <col min="2" max="2" width="13.5703125" customWidth="1"/>
    <col min="3" max="3" width="9.28515625" customWidth="1"/>
    <col min="4" max="4" width="13.85546875" customWidth="1"/>
    <col min="5" max="5" width="20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5" x14ac:dyDescent="0.25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5" x14ac:dyDescent="0.25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x14ac:dyDescent="0.25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5" x14ac:dyDescent="0.25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5" x14ac:dyDescent="0.25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x14ac:dyDescent="0.25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x14ac:dyDescent="0.25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5" x14ac:dyDescent="0.25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x14ac:dyDescent="0.25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x14ac:dyDescent="0.25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x14ac:dyDescent="0.25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5" x14ac:dyDescent="0.25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5" x14ac:dyDescent="0.25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5" x14ac:dyDescent="0.25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5" x14ac:dyDescent="0.25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5" x14ac:dyDescent="0.25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x14ac:dyDescent="0.25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5" x14ac:dyDescent="0.25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5" x14ac:dyDescent="0.25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5" x14ac:dyDescent="0.25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5" x14ac:dyDescent="0.25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5" x14ac:dyDescent="0.25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5" x14ac:dyDescent="0.25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5" x14ac:dyDescent="0.25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x14ac:dyDescent="0.25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5" x14ac:dyDescent="0.25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5" x14ac:dyDescent="0.25">
      <c r="A29" t="s">
        <v>63</v>
      </c>
      <c r="B29" t="s">
        <v>64</v>
      </c>
      <c r="C29">
        <v>18.134</v>
      </c>
      <c r="D29">
        <v>29.9</v>
      </c>
      <c r="E29" t="s">
        <v>22</v>
      </c>
    </row>
    <row r="30" spans="1:5" x14ac:dyDescent="0.25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5" x14ac:dyDescent="0.25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5" x14ac:dyDescent="0.25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x14ac:dyDescent="0.25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x14ac:dyDescent="0.25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x14ac:dyDescent="0.25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x14ac:dyDescent="0.25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x14ac:dyDescent="0.25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25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x14ac:dyDescent="0.25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x14ac:dyDescent="0.25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25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x14ac:dyDescent="0.25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x14ac:dyDescent="0.25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x14ac:dyDescent="0.25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x14ac:dyDescent="0.25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x14ac:dyDescent="0.25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x14ac:dyDescent="0.25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x14ac:dyDescent="0.25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x14ac:dyDescent="0.25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x14ac:dyDescent="0.25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x14ac:dyDescent="0.25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x14ac:dyDescent="0.25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25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x14ac:dyDescent="0.25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x14ac:dyDescent="0.25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x14ac:dyDescent="0.25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x14ac:dyDescent="0.25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x14ac:dyDescent="0.25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x14ac:dyDescent="0.25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x14ac:dyDescent="0.25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25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x14ac:dyDescent="0.25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x14ac:dyDescent="0.25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25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25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x14ac:dyDescent="0.25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x14ac:dyDescent="0.25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x14ac:dyDescent="0.25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x14ac:dyDescent="0.25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x14ac:dyDescent="0.25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x14ac:dyDescent="0.25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x14ac:dyDescent="0.25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x14ac:dyDescent="0.25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x14ac:dyDescent="0.25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25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x14ac:dyDescent="0.25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x14ac:dyDescent="0.25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x14ac:dyDescent="0.25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x14ac:dyDescent="0.25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x14ac:dyDescent="0.25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25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25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x14ac:dyDescent="0.25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x14ac:dyDescent="0.25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x14ac:dyDescent="0.25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x14ac:dyDescent="0.25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x14ac:dyDescent="0.25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x14ac:dyDescent="0.25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x14ac:dyDescent="0.25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x14ac:dyDescent="0.25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x14ac:dyDescent="0.25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x14ac:dyDescent="0.25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25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25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x14ac:dyDescent="0.25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25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x14ac:dyDescent="0.25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x14ac:dyDescent="0.25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25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x14ac:dyDescent="0.25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x14ac:dyDescent="0.25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x14ac:dyDescent="0.25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x14ac:dyDescent="0.25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x14ac:dyDescent="0.25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25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25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x14ac:dyDescent="0.25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x14ac:dyDescent="0.25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x14ac:dyDescent="0.25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x14ac:dyDescent="0.25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25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25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x14ac:dyDescent="0.25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x14ac:dyDescent="0.25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x14ac:dyDescent="0.25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x14ac:dyDescent="0.25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x14ac:dyDescent="0.25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x14ac:dyDescent="0.25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25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x14ac:dyDescent="0.25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x14ac:dyDescent="0.25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x14ac:dyDescent="0.25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25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x14ac:dyDescent="0.25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x14ac:dyDescent="0.25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x14ac:dyDescent="0.25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x14ac:dyDescent="0.25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x14ac:dyDescent="0.25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x14ac:dyDescent="0.25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25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25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x14ac:dyDescent="0.25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x14ac:dyDescent="0.25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x14ac:dyDescent="0.25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x14ac:dyDescent="0.25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x14ac:dyDescent="0.25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25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x14ac:dyDescent="0.25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x14ac:dyDescent="0.25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25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25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x14ac:dyDescent="0.25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x14ac:dyDescent="0.25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x14ac:dyDescent="0.25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x14ac:dyDescent="0.25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x14ac:dyDescent="0.25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x14ac:dyDescent="0.25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x14ac:dyDescent="0.25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x14ac:dyDescent="0.25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x14ac:dyDescent="0.25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x14ac:dyDescent="0.25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25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25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x14ac:dyDescent="0.25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25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x14ac:dyDescent="0.25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25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x14ac:dyDescent="0.25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x14ac:dyDescent="0.25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x14ac:dyDescent="0.25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25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x14ac:dyDescent="0.25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x14ac:dyDescent="0.25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x14ac:dyDescent="0.25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x14ac:dyDescent="0.25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25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x14ac:dyDescent="0.25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25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x14ac:dyDescent="0.25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x14ac:dyDescent="0.25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x14ac:dyDescent="0.25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25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x14ac:dyDescent="0.25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25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x14ac:dyDescent="0.25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x14ac:dyDescent="0.25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x14ac:dyDescent="0.25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x14ac:dyDescent="0.25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x14ac:dyDescent="0.25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x14ac:dyDescent="0.25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25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x14ac:dyDescent="0.25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x14ac:dyDescent="0.25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25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x14ac:dyDescent="0.25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x14ac:dyDescent="0.25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x14ac:dyDescent="0.25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25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25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25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25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25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5" x14ac:dyDescent="0.25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5" x14ac:dyDescent="0.25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x14ac:dyDescent="0.25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x14ac:dyDescent="0.25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</sheetData>
  <autoFilter ref="A1:E19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A138-FD90-40B8-BEBC-7434ACC9F611}">
  <dimension ref="A1:E196"/>
  <sheetViews>
    <sheetView workbookViewId="0">
      <selection activeCell="J14" sqref="J14"/>
    </sheetView>
  </sheetViews>
  <sheetFormatPr defaultRowHeight="15" x14ac:dyDescent="0.25"/>
  <cols>
    <col min="1" max="1" width="23.140625" customWidth="1"/>
    <col min="2" max="2" width="13.5703125" customWidth="1"/>
    <col min="3" max="3" width="9.28515625" customWidth="1"/>
    <col min="4" max="4" width="13.85546875" customWidth="1"/>
    <col min="5" max="5" width="20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5" x14ac:dyDescent="0.25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5" x14ac:dyDescent="0.25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x14ac:dyDescent="0.25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5" x14ac:dyDescent="0.25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5" x14ac:dyDescent="0.25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x14ac:dyDescent="0.25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x14ac:dyDescent="0.25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5" x14ac:dyDescent="0.25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x14ac:dyDescent="0.25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x14ac:dyDescent="0.25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x14ac:dyDescent="0.25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5" x14ac:dyDescent="0.25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5" x14ac:dyDescent="0.25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5" x14ac:dyDescent="0.25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5" x14ac:dyDescent="0.25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5" x14ac:dyDescent="0.25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x14ac:dyDescent="0.25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5" x14ac:dyDescent="0.25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5" x14ac:dyDescent="0.25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5" x14ac:dyDescent="0.25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5" x14ac:dyDescent="0.25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5" x14ac:dyDescent="0.25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5" x14ac:dyDescent="0.25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5" x14ac:dyDescent="0.25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x14ac:dyDescent="0.25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5" x14ac:dyDescent="0.25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5" x14ac:dyDescent="0.25">
      <c r="A29" t="s">
        <v>63</v>
      </c>
      <c r="B29" t="s">
        <v>64</v>
      </c>
      <c r="C29">
        <v>18.134</v>
      </c>
      <c r="D29">
        <v>29.9</v>
      </c>
      <c r="E29" t="s">
        <v>22</v>
      </c>
    </row>
    <row r="30" spans="1:5" x14ac:dyDescent="0.25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5" x14ac:dyDescent="0.25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5" x14ac:dyDescent="0.25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x14ac:dyDescent="0.25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x14ac:dyDescent="0.25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x14ac:dyDescent="0.25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x14ac:dyDescent="0.25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x14ac:dyDescent="0.25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25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x14ac:dyDescent="0.25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x14ac:dyDescent="0.25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25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x14ac:dyDescent="0.25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x14ac:dyDescent="0.25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x14ac:dyDescent="0.25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x14ac:dyDescent="0.25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x14ac:dyDescent="0.25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x14ac:dyDescent="0.25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x14ac:dyDescent="0.25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x14ac:dyDescent="0.25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x14ac:dyDescent="0.25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x14ac:dyDescent="0.25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x14ac:dyDescent="0.25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25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x14ac:dyDescent="0.25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x14ac:dyDescent="0.25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x14ac:dyDescent="0.25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x14ac:dyDescent="0.25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x14ac:dyDescent="0.25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x14ac:dyDescent="0.25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x14ac:dyDescent="0.25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25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x14ac:dyDescent="0.25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x14ac:dyDescent="0.25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25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25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x14ac:dyDescent="0.25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x14ac:dyDescent="0.25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x14ac:dyDescent="0.25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x14ac:dyDescent="0.25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x14ac:dyDescent="0.25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x14ac:dyDescent="0.25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x14ac:dyDescent="0.25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x14ac:dyDescent="0.25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x14ac:dyDescent="0.25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25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x14ac:dyDescent="0.25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x14ac:dyDescent="0.25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x14ac:dyDescent="0.25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x14ac:dyDescent="0.25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x14ac:dyDescent="0.25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25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25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x14ac:dyDescent="0.25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x14ac:dyDescent="0.25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x14ac:dyDescent="0.25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x14ac:dyDescent="0.25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x14ac:dyDescent="0.25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x14ac:dyDescent="0.25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x14ac:dyDescent="0.25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x14ac:dyDescent="0.25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x14ac:dyDescent="0.25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x14ac:dyDescent="0.25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25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25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x14ac:dyDescent="0.25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25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x14ac:dyDescent="0.25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x14ac:dyDescent="0.25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25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x14ac:dyDescent="0.25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x14ac:dyDescent="0.25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x14ac:dyDescent="0.25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x14ac:dyDescent="0.25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x14ac:dyDescent="0.25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25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25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x14ac:dyDescent="0.25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x14ac:dyDescent="0.25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x14ac:dyDescent="0.25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x14ac:dyDescent="0.25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25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25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x14ac:dyDescent="0.25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x14ac:dyDescent="0.25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x14ac:dyDescent="0.25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x14ac:dyDescent="0.25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x14ac:dyDescent="0.25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x14ac:dyDescent="0.25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25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x14ac:dyDescent="0.25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x14ac:dyDescent="0.25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x14ac:dyDescent="0.25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25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x14ac:dyDescent="0.25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x14ac:dyDescent="0.25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x14ac:dyDescent="0.25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x14ac:dyDescent="0.25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x14ac:dyDescent="0.25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x14ac:dyDescent="0.25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25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25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x14ac:dyDescent="0.25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x14ac:dyDescent="0.25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x14ac:dyDescent="0.25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x14ac:dyDescent="0.25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x14ac:dyDescent="0.25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25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x14ac:dyDescent="0.25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x14ac:dyDescent="0.25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25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25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x14ac:dyDescent="0.25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x14ac:dyDescent="0.25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x14ac:dyDescent="0.25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x14ac:dyDescent="0.25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x14ac:dyDescent="0.25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x14ac:dyDescent="0.25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x14ac:dyDescent="0.25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x14ac:dyDescent="0.25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x14ac:dyDescent="0.25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x14ac:dyDescent="0.25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25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25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x14ac:dyDescent="0.25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25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x14ac:dyDescent="0.25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25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x14ac:dyDescent="0.25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x14ac:dyDescent="0.25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x14ac:dyDescent="0.25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25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x14ac:dyDescent="0.25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x14ac:dyDescent="0.25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x14ac:dyDescent="0.25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x14ac:dyDescent="0.25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25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x14ac:dyDescent="0.25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25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x14ac:dyDescent="0.25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x14ac:dyDescent="0.25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x14ac:dyDescent="0.25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25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x14ac:dyDescent="0.25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25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x14ac:dyDescent="0.25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x14ac:dyDescent="0.25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x14ac:dyDescent="0.25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x14ac:dyDescent="0.25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x14ac:dyDescent="0.25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x14ac:dyDescent="0.25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25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x14ac:dyDescent="0.25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x14ac:dyDescent="0.25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25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x14ac:dyDescent="0.25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x14ac:dyDescent="0.25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x14ac:dyDescent="0.25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25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25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25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25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25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5" x14ac:dyDescent="0.25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5" x14ac:dyDescent="0.25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x14ac:dyDescent="0.25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x14ac:dyDescent="0.25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61C3-D14D-4A09-A124-C9DCC6C08D83}">
  <dimension ref="A1:G20"/>
  <sheetViews>
    <sheetView workbookViewId="0">
      <selection activeCell="G5" sqref="G5"/>
    </sheetView>
  </sheetViews>
  <sheetFormatPr defaultRowHeight="15" x14ac:dyDescent="0.25"/>
  <cols>
    <col min="1" max="1" width="34.85546875" customWidth="1"/>
    <col min="6" max="6" width="44.140625" customWidth="1"/>
  </cols>
  <sheetData>
    <row r="1" spans="1:7" ht="20.25" x14ac:dyDescent="0.3">
      <c r="A1" s="8" t="s">
        <v>423</v>
      </c>
      <c r="B1" s="8"/>
      <c r="C1" s="8"/>
      <c r="D1" s="8"/>
      <c r="E1" s="8"/>
      <c r="F1" s="8"/>
      <c r="G1" s="8"/>
    </row>
    <row r="3" spans="1:7" x14ac:dyDescent="0.25">
      <c r="A3" s="9" t="s">
        <v>401</v>
      </c>
      <c r="B3" s="9"/>
      <c r="F3" s="10" t="s">
        <v>413</v>
      </c>
      <c r="G3" s="10"/>
    </row>
    <row r="4" spans="1:7" x14ac:dyDescent="0.25">
      <c r="A4" s="2" t="s">
        <v>400</v>
      </c>
      <c r="B4">
        <f>AVERAGE(Birth_rate)</f>
        <v>21.469928205128198</v>
      </c>
      <c r="F4" s="1" t="s">
        <v>414</v>
      </c>
    </row>
    <row r="5" spans="1:7" x14ac:dyDescent="0.25">
      <c r="A5" s="2" t="s">
        <v>399</v>
      </c>
      <c r="B5">
        <f>AVERAGE(Internet_users)</f>
        <v>42.076470891948702</v>
      </c>
      <c r="F5" s="4" t="s">
        <v>416</v>
      </c>
      <c r="G5">
        <f>_xlfn.STDEV.P(Birth_rate)</f>
        <v>10.578238236089279</v>
      </c>
    </row>
    <row r="6" spans="1:7" x14ac:dyDescent="0.25">
      <c r="F6" s="4" t="s">
        <v>418</v>
      </c>
      <c r="G6">
        <f>_xlfn.STDEV.P(Internet_users)</f>
        <v>28.956254827075139</v>
      </c>
    </row>
    <row r="8" spans="1:7" ht="15" customHeight="1" x14ac:dyDescent="0.25">
      <c r="A8" s="9" t="s">
        <v>404</v>
      </c>
      <c r="B8" s="9"/>
      <c r="F8" s="1" t="s">
        <v>415</v>
      </c>
    </row>
    <row r="9" spans="1:7" ht="15" customHeight="1" x14ac:dyDescent="0.25">
      <c r="A9" s="3" t="s">
        <v>402</v>
      </c>
      <c r="B9">
        <f>MEDIAN(Birth_rate)</f>
        <v>19.68</v>
      </c>
      <c r="F9" s="4" t="s">
        <v>417</v>
      </c>
      <c r="G9">
        <f>_xlfn.STDEV.S(Birth_rate)</f>
        <v>10.605466693579954</v>
      </c>
    </row>
    <row r="10" spans="1:7" ht="15" customHeight="1" x14ac:dyDescent="0.25">
      <c r="A10" s="3" t="s">
        <v>403</v>
      </c>
      <c r="B10">
        <f>MEDIAN(Internet_users)</f>
        <v>41</v>
      </c>
      <c r="F10" s="4" t="s">
        <v>419</v>
      </c>
      <c r="G10">
        <f>_xlfn.STDEV.S(Internet_users)</f>
        <v>29.030788424830412</v>
      </c>
    </row>
    <row r="11" spans="1:7" ht="15" customHeight="1" x14ac:dyDescent="0.25">
      <c r="A11" s="3"/>
    </row>
    <row r="13" spans="1:7" x14ac:dyDescent="0.25">
      <c r="A13" s="10" t="s">
        <v>405</v>
      </c>
      <c r="B13" s="10"/>
      <c r="F13" s="10" t="s">
        <v>420</v>
      </c>
      <c r="G13" s="10"/>
    </row>
    <row r="14" spans="1:7" x14ac:dyDescent="0.25">
      <c r="A14" s="1" t="s">
        <v>406</v>
      </c>
      <c r="F14" s="2" t="s">
        <v>422</v>
      </c>
      <c r="G14">
        <f>_xlfn.QUARTILE.INC(Birth_rate,3)-_xlfn.QUARTILE.INC(Birth_rate,1)</f>
        <v>17.639000000000003</v>
      </c>
    </row>
    <row r="15" spans="1:7" x14ac:dyDescent="0.25">
      <c r="A15" s="2" t="s">
        <v>409</v>
      </c>
      <c r="B15">
        <f>_xlfn.VAR.P(Birth_rate)</f>
        <v>111.8991241794612</v>
      </c>
      <c r="F15" s="2" t="s">
        <v>421</v>
      </c>
      <c r="G15">
        <f>_xlfn.QUARTILE.INC(Internet_users,3)-_xlfn.QUARTILE.INC(Internet_users,1)</f>
        <v>51.704999999999998</v>
      </c>
    </row>
    <row r="16" spans="1:7" x14ac:dyDescent="0.25">
      <c r="A16" s="2" t="s">
        <v>412</v>
      </c>
      <c r="B16">
        <f>_xlfn.VAR.P(Internet_users)</f>
        <v>838.4646936105122</v>
      </c>
    </row>
    <row r="18" spans="1:3" x14ac:dyDescent="0.25">
      <c r="A18" s="1" t="s">
        <v>407</v>
      </c>
    </row>
    <row r="19" spans="1:3" x14ac:dyDescent="0.25">
      <c r="A19" s="2" t="s">
        <v>410</v>
      </c>
      <c r="B19">
        <f>_xlfn.VAR.S(Birth_rate)</f>
        <v>112.47592378863372</v>
      </c>
      <c r="C19" t="s">
        <v>408</v>
      </c>
    </row>
    <row r="20" spans="1:3" x14ac:dyDescent="0.25">
      <c r="A20" s="2" t="s">
        <v>411</v>
      </c>
      <c r="B20">
        <f>_xlfn.VAR.S(Internet_users)</f>
        <v>842.78667656726748</v>
      </c>
    </row>
  </sheetData>
  <mergeCells count="6">
    <mergeCell ref="A1:G1"/>
    <mergeCell ref="A3:B3"/>
    <mergeCell ref="A8:B8"/>
    <mergeCell ref="A13:B13"/>
    <mergeCell ref="F3:G3"/>
    <mergeCell ref="F13:G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E38F-9CA7-4DBD-BEEB-6C4E1EC6F694}">
  <sheetPr filterMode="1"/>
  <dimension ref="A1:E196"/>
  <sheetViews>
    <sheetView workbookViewId="0">
      <selection activeCell="H207" sqref="H207"/>
    </sheetView>
  </sheetViews>
  <sheetFormatPr defaultRowHeight="15" x14ac:dyDescent="0.25"/>
  <cols>
    <col min="1" max="1" width="23.140625" customWidth="1"/>
    <col min="2" max="2" width="13.5703125" customWidth="1"/>
    <col min="3" max="3" width="9.28515625" customWidth="1"/>
    <col min="4" max="4" width="13.85546875" customWidth="1"/>
    <col min="5" max="5" width="20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5" hidden="1" x14ac:dyDescent="0.25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5" hidden="1" x14ac:dyDescent="0.25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hidden="1" x14ac:dyDescent="0.25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5" hidden="1" x14ac:dyDescent="0.25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5" hidden="1" x14ac:dyDescent="0.25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hidden="1" x14ac:dyDescent="0.25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hidden="1" x14ac:dyDescent="0.25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5" hidden="1" x14ac:dyDescent="0.25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hidden="1" x14ac:dyDescent="0.25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hidden="1" x14ac:dyDescent="0.25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hidden="1" x14ac:dyDescent="0.25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5" hidden="1" x14ac:dyDescent="0.25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5" hidden="1" x14ac:dyDescent="0.25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5" hidden="1" x14ac:dyDescent="0.25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5" hidden="1" x14ac:dyDescent="0.25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5" hidden="1" x14ac:dyDescent="0.25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hidden="1" x14ac:dyDescent="0.25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5" hidden="1" x14ac:dyDescent="0.25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5" hidden="1" x14ac:dyDescent="0.25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5" hidden="1" x14ac:dyDescent="0.25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5" hidden="1" x14ac:dyDescent="0.25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5" hidden="1" x14ac:dyDescent="0.25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5" hidden="1" x14ac:dyDescent="0.25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5" hidden="1" x14ac:dyDescent="0.25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hidden="1" x14ac:dyDescent="0.25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5" hidden="1" x14ac:dyDescent="0.25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5" hidden="1" x14ac:dyDescent="0.25">
      <c r="A29" t="s">
        <v>63</v>
      </c>
      <c r="B29" t="s">
        <v>64</v>
      </c>
      <c r="C29">
        <v>18.134</v>
      </c>
      <c r="D29">
        <v>29.9</v>
      </c>
      <c r="E29" t="s">
        <v>22</v>
      </c>
    </row>
    <row r="30" spans="1:5" hidden="1" x14ac:dyDescent="0.25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5" hidden="1" x14ac:dyDescent="0.25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5" hidden="1" x14ac:dyDescent="0.25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hidden="1" x14ac:dyDescent="0.25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hidden="1" x14ac:dyDescent="0.25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hidden="1" x14ac:dyDescent="0.25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hidden="1" x14ac:dyDescent="0.25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hidden="1" x14ac:dyDescent="0.25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hidden="1" x14ac:dyDescent="0.25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hidden="1" x14ac:dyDescent="0.25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hidden="1" x14ac:dyDescent="0.25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hidden="1" x14ac:dyDescent="0.25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hidden="1" x14ac:dyDescent="0.25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hidden="1" x14ac:dyDescent="0.25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hidden="1" x14ac:dyDescent="0.25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hidden="1" x14ac:dyDescent="0.25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hidden="1" x14ac:dyDescent="0.25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hidden="1" x14ac:dyDescent="0.25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hidden="1" x14ac:dyDescent="0.25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hidden="1" x14ac:dyDescent="0.25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hidden="1" x14ac:dyDescent="0.25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hidden="1" x14ac:dyDescent="0.25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hidden="1" x14ac:dyDescent="0.25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hidden="1" x14ac:dyDescent="0.25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hidden="1" x14ac:dyDescent="0.25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hidden="1" x14ac:dyDescent="0.25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hidden="1" x14ac:dyDescent="0.25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hidden="1" x14ac:dyDescent="0.25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hidden="1" x14ac:dyDescent="0.25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hidden="1" x14ac:dyDescent="0.25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hidden="1" x14ac:dyDescent="0.25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hidden="1" x14ac:dyDescent="0.25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hidden="1" x14ac:dyDescent="0.25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hidden="1" x14ac:dyDescent="0.25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hidden="1" x14ac:dyDescent="0.25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hidden="1" x14ac:dyDescent="0.25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hidden="1" x14ac:dyDescent="0.25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hidden="1" x14ac:dyDescent="0.25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hidden="1" x14ac:dyDescent="0.25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hidden="1" x14ac:dyDescent="0.25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hidden="1" x14ac:dyDescent="0.25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hidden="1" x14ac:dyDescent="0.25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hidden="1" x14ac:dyDescent="0.25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hidden="1" x14ac:dyDescent="0.25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hidden="1" x14ac:dyDescent="0.25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hidden="1" x14ac:dyDescent="0.25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hidden="1" x14ac:dyDescent="0.25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hidden="1" x14ac:dyDescent="0.25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hidden="1" x14ac:dyDescent="0.25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hidden="1" x14ac:dyDescent="0.25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hidden="1" x14ac:dyDescent="0.25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hidden="1" x14ac:dyDescent="0.25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25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hidden="1" x14ac:dyDescent="0.25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hidden="1" x14ac:dyDescent="0.25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hidden="1" x14ac:dyDescent="0.25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hidden="1" x14ac:dyDescent="0.25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hidden="1" x14ac:dyDescent="0.25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hidden="1" x14ac:dyDescent="0.25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hidden="1" x14ac:dyDescent="0.25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hidden="1" x14ac:dyDescent="0.25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hidden="1" x14ac:dyDescent="0.25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hidden="1" x14ac:dyDescent="0.25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hidden="1" x14ac:dyDescent="0.25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hidden="1" x14ac:dyDescent="0.25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hidden="1" x14ac:dyDescent="0.25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hidden="1" x14ac:dyDescent="0.25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hidden="1" x14ac:dyDescent="0.25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hidden="1" x14ac:dyDescent="0.25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hidden="1" x14ac:dyDescent="0.25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hidden="1" x14ac:dyDescent="0.25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hidden="1" x14ac:dyDescent="0.25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hidden="1" x14ac:dyDescent="0.25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hidden="1" x14ac:dyDescent="0.25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hidden="1" x14ac:dyDescent="0.25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hidden="1" x14ac:dyDescent="0.25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hidden="1" x14ac:dyDescent="0.25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hidden="1" x14ac:dyDescent="0.25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hidden="1" x14ac:dyDescent="0.25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hidden="1" x14ac:dyDescent="0.25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hidden="1" x14ac:dyDescent="0.25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hidden="1" x14ac:dyDescent="0.25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hidden="1" x14ac:dyDescent="0.25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hidden="1" x14ac:dyDescent="0.25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hidden="1" x14ac:dyDescent="0.25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hidden="1" x14ac:dyDescent="0.25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hidden="1" x14ac:dyDescent="0.25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hidden="1" x14ac:dyDescent="0.25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hidden="1" x14ac:dyDescent="0.25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hidden="1" x14ac:dyDescent="0.25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hidden="1" x14ac:dyDescent="0.25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hidden="1" x14ac:dyDescent="0.25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hidden="1" x14ac:dyDescent="0.25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hidden="1" x14ac:dyDescent="0.25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hidden="1" x14ac:dyDescent="0.25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hidden="1" x14ac:dyDescent="0.25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hidden="1" x14ac:dyDescent="0.25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hidden="1" x14ac:dyDescent="0.25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hidden="1" x14ac:dyDescent="0.25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hidden="1" x14ac:dyDescent="0.25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hidden="1" x14ac:dyDescent="0.25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hidden="1" x14ac:dyDescent="0.25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hidden="1" x14ac:dyDescent="0.25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hidden="1" x14ac:dyDescent="0.25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hidden="1" x14ac:dyDescent="0.25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hidden="1" x14ac:dyDescent="0.25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hidden="1" x14ac:dyDescent="0.25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hidden="1" x14ac:dyDescent="0.25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hidden="1" x14ac:dyDescent="0.25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hidden="1" x14ac:dyDescent="0.25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hidden="1" x14ac:dyDescent="0.25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hidden="1" x14ac:dyDescent="0.25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hidden="1" x14ac:dyDescent="0.25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hidden="1" x14ac:dyDescent="0.25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hidden="1" x14ac:dyDescent="0.25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hidden="1" x14ac:dyDescent="0.25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hidden="1" x14ac:dyDescent="0.25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hidden="1" x14ac:dyDescent="0.25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hidden="1" x14ac:dyDescent="0.25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hidden="1" x14ac:dyDescent="0.25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hidden="1" x14ac:dyDescent="0.25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hidden="1" x14ac:dyDescent="0.25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hidden="1" x14ac:dyDescent="0.25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hidden="1" x14ac:dyDescent="0.25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hidden="1" x14ac:dyDescent="0.25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hidden="1" x14ac:dyDescent="0.25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hidden="1" x14ac:dyDescent="0.25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hidden="1" x14ac:dyDescent="0.25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hidden="1" x14ac:dyDescent="0.25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hidden="1" x14ac:dyDescent="0.25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hidden="1" x14ac:dyDescent="0.25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hidden="1" x14ac:dyDescent="0.25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hidden="1" x14ac:dyDescent="0.25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hidden="1" x14ac:dyDescent="0.25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hidden="1" x14ac:dyDescent="0.25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hidden="1" x14ac:dyDescent="0.25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hidden="1" x14ac:dyDescent="0.25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hidden="1" x14ac:dyDescent="0.25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hidden="1" x14ac:dyDescent="0.25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hidden="1" x14ac:dyDescent="0.25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hidden="1" x14ac:dyDescent="0.25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hidden="1" x14ac:dyDescent="0.25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hidden="1" x14ac:dyDescent="0.25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hidden="1" x14ac:dyDescent="0.25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hidden="1" x14ac:dyDescent="0.25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hidden="1" x14ac:dyDescent="0.25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hidden="1" x14ac:dyDescent="0.25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hidden="1" x14ac:dyDescent="0.25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hidden="1" x14ac:dyDescent="0.25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hidden="1" x14ac:dyDescent="0.25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hidden="1" x14ac:dyDescent="0.25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hidden="1" x14ac:dyDescent="0.25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hidden="1" x14ac:dyDescent="0.25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hidden="1" x14ac:dyDescent="0.25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hidden="1" x14ac:dyDescent="0.25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hidden="1" x14ac:dyDescent="0.25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hidden="1" x14ac:dyDescent="0.25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hidden="1" x14ac:dyDescent="0.25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hidden="1" x14ac:dyDescent="0.25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hidden="1" x14ac:dyDescent="0.25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hidden="1" x14ac:dyDescent="0.25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hidden="1" x14ac:dyDescent="0.25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hidden="1" x14ac:dyDescent="0.25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5" hidden="1" x14ac:dyDescent="0.25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5" hidden="1" x14ac:dyDescent="0.25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hidden="1" x14ac:dyDescent="0.25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hidden="1" x14ac:dyDescent="0.25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</sheetData>
  <autoFilter ref="A1:E196" xr:uid="{00000000-0001-0000-0000-000000000000}">
    <filterColumn colId="0">
      <filters>
        <filter val="Indi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96"/>
  <sheetViews>
    <sheetView workbookViewId="0">
      <selection activeCell="D1" sqref="D1:D196"/>
    </sheetView>
  </sheetViews>
  <sheetFormatPr defaultRowHeight="15" x14ac:dyDescent="0.25"/>
  <cols>
    <col min="1" max="1" width="23.140625" customWidth="1"/>
    <col min="2" max="2" width="13.5703125" customWidth="1"/>
    <col min="3" max="3" width="9.28515625" customWidth="1"/>
    <col min="4" max="4" width="13.85546875" customWidth="1"/>
    <col min="5" max="5" width="20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5" hidden="1" x14ac:dyDescent="0.25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5" hidden="1" x14ac:dyDescent="0.25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hidden="1" x14ac:dyDescent="0.25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5" hidden="1" x14ac:dyDescent="0.25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5" hidden="1" x14ac:dyDescent="0.25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x14ac:dyDescent="0.25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hidden="1" x14ac:dyDescent="0.25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5" hidden="1" x14ac:dyDescent="0.25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hidden="1" x14ac:dyDescent="0.25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hidden="1" x14ac:dyDescent="0.25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hidden="1" x14ac:dyDescent="0.25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5" hidden="1" x14ac:dyDescent="0.25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5" hidden="1" x14ac:dyDescent="0.25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5" hidden="1" x14ac:dyDescent="0.25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5" x14ac:dyDescent="0.25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5" hidden="1" x14ac:dyDescent="0.25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hidden="1" x14ac:dyDescent="0.25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5" hidden="1" x14ac:dyDescent="0.25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5" hidden="1" x14ac:dyDescent="0.25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5" hidden="1" x14ac:dyDescent="0.25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5" hidden="1" x14ac:dyDescent="0.25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5" hidden="1" x14ac:dyDescent="0.25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5" x14ac:dyDescent="0.25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5" hidden="1" x14ac:dyDescent="0.25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hidden="1" x14ac:dyDescent="0.25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5" hidden="1" x14ac:dyDescent="0.25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5" x14ac:dyDescent="0.25">
      <c r="A29" t="s">
        <v>63</v>
      </c>
      <c r="B29" t="s">
        <v>64</v>
      </c>
      <c r="C29">
        <v>18.134</v>
      </c>
      <c r="D29">
        <v>29.9</v>
      </c>
      <c r="E29" t="s">
        <v>22</v>
      </c>
    </row>
    <row r="30" spans="1:5" hidden="1" x14ac:dyDescent="0.25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5" hidden="1" x14ac:dyDescent="0.25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5" hidden="1" x14ac:dyDescent="0.25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hidden="1" x14ac:dyDescent="0.25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hidden="1" x14ac:dyDescent="0.25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hidden="1" x14ac:dyDescent="0.25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x14ac:dyDescent="0.25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x14ac:dyDescent="0.25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25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hidden="1" x14ac:dyDescent="0.25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hidden="1" x14ac:dyDescent="0.25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25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hidden="1" x14ac:dyDescent="0.25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hidden="1" x14ac:dyDescent="0.25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hidden="1" x14ac:dyDescent="0.25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hidden="1" x14ac:dyDescent="0.25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hidden="1" x14ac:dyDescent="0.25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hidden="1" x14ac:dyDescent="0.25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x14ac:dyDescent="0.25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hidden="1" x14ac:dyDescent="0.25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hidden="1" x14ac:dyDescent="0.25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hidden="1" x14ac:dyDescent="0.25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hidden="1" x14ac:dyDescent="0.25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25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hidden="1" x14ac:dyDescent="0.25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hidden="1" x14ac:dyDescent="0.25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hidden="1" x14ac:dyDescent="0.25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hidden="1" x14ac:dyDescent="0.25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hidden="1" x14ac:dyDescent="0.25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hidden="1" x14ac:dyDescent="0.25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hidden="1" x14ac:dyDescent="0.25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25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hidden="1" x14ac:dyDescent="0.25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hidden="1" x14ac:dyDescent="0.25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25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25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hidden="1" x14ac:dyDescent="0.25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hidden="1" x14ac:dyDescent="0.25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hidden="1" x14ac:dyDescent="0.25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hidden="1" x14ac:dyDescent="0.25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hidden="1" x14ac:dyDescent="0.25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hidden="1" x14ac:dyDescent="0.25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hidden="1" x14ac:dyDescent="0.25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x14ac:dyDescent="0.25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hidden="1" x14ac:dyDescent="0.25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25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hidden="1" x14ac:dyDescent="0.25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x14ac:dyDescent="0.25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hidden="1" x14ac:dyDescent="0.25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hidden="1" x14ac:dyDescent="0.25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hidden="1" x14ac:dyDescent="0.25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25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25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hidden="1" x14ac:dyDescent="0.25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hidden="1" x14ac:dyDescent="0.25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hidden="1" x14ac:dyDescent="0.25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hidden="1" x14ac:dyDescent="0.25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hidden="1" x14ac:dyDescent="0.25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hidden="1" x14ac:dyDescent="0.25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hidden="1" x14ac:dyDescent="0.25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hidden="1" x14ac:dyDescent="0.25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hidden="1" x14ac:dyDescent="0.25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hidden="1" x14ac:dyDescent="0.25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25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25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hidden="1" x14ac:dyDescent="0.25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25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hidden="1" x14ac:dyDescent="0.25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hidden="1" x14ac:dyDescent="0.25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25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hidden="1" x14ac:dyDescent="0.25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hidden="1" x14ac:dyDescent="0.25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hidden="1" x14ac:dyDescent="0.25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hidden="1" x14ac:dyDescent="0.25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hidden="1" x14ac:dyDescent="0.25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25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25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hidden="1" x14ac:dyDescent="0.25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hidden="1" x14ac:dyDescent="0.25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hidden="1" x14ac:dyDescent="0.25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hidden="1" x14ac:dyDescent="0.25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25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25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hidden="1" x14ac:dyDescent="0.25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hidden="1" x14ac:dyDescent="0.25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hidden="1" x14ac:dyDescent="0.25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hidden="1" x14ac:dyDescent="0.25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hidden="1" x14ac:dyDescent="0.25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hidden="1" x14ac:dyDescent="0.25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25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hidden="1" x14ac:dyDescent="0.25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hidden="1" x14ac:dyDescent="0.25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hidden="1" x14ac:dyDescent="0.25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25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hidden="1" x14ac:dyDescent="0.25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hidden="1" x14ac:dyDescent="0.25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hidden="1" x14ac:dyDescent="0.25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hidden="1" x14ac:dyDescent="0.25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hidden="1" x14ac:dyDescent="0.25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hidden="1" x14ac:dyDescent="0.25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25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25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hidden="1" x14ac:dyDescent="0.25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hidden="1" x14ac:dyDescent="0.25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hidden="1" x14ac:dyDescent="0.25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hidden="1" x14ac:dyDescent="0.25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hidden="1" x14ac:dyDescent="0.25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25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hidden="1" x14ac:dyDescent="0.25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hidden="1" x14ac:dyDescent="0.25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25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25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hidden="1" x14ac:dyDescent="0.25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hidden="1" x14ac:dyDescent="0.25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hidden="1" x14ac:dyDescent="0.25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hidden="1" x14ac:dyDescent="0.25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hidden="1" x14ac:dyDescent="0.25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hidden="1" x14ac:dyDescent="0.25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hidden="1" x14ac:dyDescent="0.25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hidden="1" x14ac:dyDescent="0.25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hidden="1" x14ac:dyDescent="0.25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hidden="1" x14ac:dyDescent="0.25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25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25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hidden="1" x14ac:dyDescent="0.25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25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hidden="1" x14ac:dyDescent="0.25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25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hidden="1" x14ac:dyDescent="0.25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hidden="1" x14ac:dyDescent="0.25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hidden="1" x14ac:dyDescent="0.25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25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hidden="1" x14ac:dyDescent="0.25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hidden="1" x14ac:dyDescent="0.25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hidden="1" x14ac:dyDescent="0.25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hidden="1" x14ac:dyDescent="0.25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25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hidden="1" x14ac:dyDescent="0.25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25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hidden="1" x14ac:dyDescent="0.25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hidden="1" x14ac:dyDescent="0.25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hidden="1" x14ac:dyDescent="0.25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25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hidden="1" x14ac:dyDescent="0.25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25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hidden="1" x14ac:dyDescent="0.25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hidden="1" x14ac:dyDescent="0.25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hidden="1" x14ac:dyDescent="0.25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hidden="1" x14ac:dyDescent="0.25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hidden="1" x14ac:dyDescent="0.25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hidden="1" x14ac:dyDescent="0.25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25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hidden="1" x14ac:dyDescent="0.25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hidden="1" x14ac:dyDescent="0.25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25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hidden="1" x14ac:dyDescent="0.25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hidden="1" x14ac:dyDescent="0.25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hidden="1" x14ac:dyDescent="0.25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25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25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25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25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25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5" hidden="1" x14ac:dyDescent="0.25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5" hidden="1" x14ac:dyDescent="0.25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x14ac:dyDescent="0.25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hidden="1" x14ac:dyDescent="0.25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</sheetData>
  <autoFilter ref="A1:E196" xr:uid="{00000000-0001-0000-0000-000000000000}">
    <filterColumn colId="4">
      <filters>
        <filter val="Lower middle incom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2EF5-A369-4F98-AF6C-BF8845D7FE9C}">
  <dimension ref="A3:F200"/>
  <sheetViews>
    <sheetView tabSelected="1" workbookViewId="0">
      <selection activeCell="J15" sqref="J15"/>
    </sheetView>
  </sheetViews>
  <sheetFormatPr defaultRowHeight="15" x14ac:dyDescent="0.25"/>
  <cols>
    <col min="1" max="1" width="28.85546875" bestFit="1" customWidth="1"/>
    <col min="2" max="2" width="16.28515625" bestFit="1" customWidth="1"/>
    <col min="3" max="3" width="11.5703125" bestFit="1" customWidth="1"/>
    <col min="4" max="4" width="20.42578125" bestFit="1" customWidth="1"/>
    <col min="5" max="5" width="20.5703125" bestFit="1" customWidth="1"/>
    <col min="6" max="6" width="12" bestFit="1" customWidth="1"/>
  </cols>
  <sheetData>
    <row r="3" spans="1:6" x14ac:dyDescent="0.25">
      <c r="A3" s="5" t="s">
        <v>426</v>
      </c>
      <c r="B3" s="5" t="s">
        <v>427</v>
      </c>
    </row>
    <row r="4" spans="1:6" x14ac:dyDescent="0.25">
      <c r="A4" s="5" t="s">
        <v>424</v>
      </c>
      <c r="B4" t="s">
        <v>7</v>
      </c>
      <c r="C4" t="s">
        <v>10</v>
      </c>
      <c r="D4" t="s">
        <v>22</v>
      </c>
      <c r="E4" t="s">
        <v>13</v>
      </c>
      <c r="F4" t="s">
        <v>425</v>
      </c>
    </row>
    <row r="5" spans="1:6" x14ac:dyDescent="0.25">
      <c r="A5" s="6" t="s">
        <v>8</v>
      </c>
      <c r="B5" s="7"/>
      <c r="C5" s="7">
        <v>5.9</v>
      </c>
      <c r="D5" s="7"/>
      <c r="E5" s="7"/>
      <c r="F5" s="7">
        <v>5.9</v>
      </c>
    </row>
    <row r="6" spans="1:6" x14ac:dyDescent="0.25">
      <c r="A6" s="6" t="s">
        <v>14</v>
      </c>
      <c r="B6" s="7"/>
      <c r="C6" s="7"/>
      <c r="D6" s="7"/>
      <c r="E6" s="7">
        <v>57.2</v>
      </c>
      <c r="F6" s="7">
        <v>57.2</v>
      </c>
    </row>
    <row r="7" spans="1:6" x14ac:dyDescent="0.25">
      <c r="A7" s="6" t="s">
        <v>107</v>
      </c>
      <c r="B7" s="7"/>
      <c r="C7" s="7"/>
      <c r="D7" s="7"/>
      <c r="E7" s="7">
        <v>16.5</v>
      </c>
      <c r="F7" s="7">
        <v>16.5</v>
      </c>
    </row>
    <row r="8" spans="1:6" x14ac:dyDescent="0.25">
      <c r="A8" s="6" t="s">
        <v>11</v>
      </c>
      <c r="B8" s="7"/>
      <c r="C8" s="7"/>
      <c r="D8" s="7"/>
      <c r="E8" s="7">
        <v>19.100000000000001</v>
      </c>
      <c r="F8" s="7">
        <v>19.100000000000001</v>
      </c>
    </row>
    <row r="9" spans="1:6" x14ac:dyDescent="0.25">
      <c r="A9" s="6" t="s">
        <v>23</v>
      </c>
      <c r="B9" s="7">
        <v>63.4</v>
      </c>
      <c r="C9" s="7"/>
      <c r="D9" s="7"/>
      <c r="E9" s="7"/>
      <c r="F9" s="7">
        <v>63.4</v>
      </c>
    </row>
    <row r="10" spans="1:6" x14ac:dyDescent="0.25">
      <c r="A10" s="6" t="s">
        <v>18</v>
      </c>
      <c r="B10" s="7">
        <v>59.9</v>
      </c>
      <c r="C10" s="7"/>
      <c r="D10" s="7"/>
      <c r="E10" s="7"/>
      <c r="F10" s="7">
        <v>59.9</v>
      </c>
    </row>
    <row r="11" spans="1:6" x14ac:dyDescent="0.25">
      <c r="A11" s="6" t="s">
        <v>20</v>
      </c>
      <c r="B11" s="7"/>
      <c r="C11" s="7"/>
      <c r="D11" s="7">
        <v>41.9</v>
      </c>
      <c r="E11" s="7"/>
      <c r="F11" s="7">
        <v>41.9</v>
      </c>
    </row>
    <row r="12" spans="1:6" x14ac:dyDescent="0.25">
      <c r="A12" s="6" t="s">
        <v>5</v>
      </c>
      <c r="B12" s="7">
        <v>78.900000000000006</v>
      </c>
      <c r="C12" s="7"/>
      <c r="D12" s="7"/>
      <c r="E12" s="7"/>
      <c r="F12" s="7">
        <v>78.900000000000006</v>
      </c>
    </row>
    <row r="13" spans="1:6" x14ac:dyDescent="0.25">
      <c r="A13" s="6" t="s">
        <v>25</v>
      </c>
      <c r="B13" s="7">
        <v>83</v>
      </c>
      <c r="C13" s="7"/>
      <c r="D13" s="7"/>
      <c r="E13" s="7"/>
      <c r="F13" s="7">
        <v>83</v>
      </c>
    </row>
    <row r="14" spans="1:6" x14ac:dyDescent="0.25">
      <c r="A14" s="6" t="s">
        <v>27</v>
      </c>
      <c r="B14" s="7">
        <v>80.618799999999993</v>
      </c>
      <c r="C14" s="7"/>
      <c r="D14" s="7"/>
      <c r="E14" s="7"/>
      <c r="F14" s="7">
        <v>80.618799999999993</v>
      </c>
    </row>
    <row r="15" spans="1:6" x14ac:dyDescent="0.25">
      <c r="A15" s="6" t="s">
        <v>29</v>
      </c>
      <c r="B15" s="7"/>
      <c r="C15" s="7"/>
      <c r="D15" s="7"/>
      <c r="E15" s="7">
        <v>58.7</v>
      </c>
      <c r="F15" s="7">
        <v>58.7</v>
      </c>
    </row>
    <row r="16" spans="1:6" x14ac:dyDescent="0.25">
      <c r="A16" s="6" t="s">
        <v>45</v>
      </c>
      <c r="B16" s="7">
        <v>72</v>
      </c>
      <c r="C16" s="7"/>
      <c r="D16" s="7"/>
      <c r="E16" s="7"/>
      <c r="F16" s="7">
        <v>72</v>
      </c>
    </row>
    <row r="17" spans="1:6" x14ac:dyDescent="0.25">
      <c r="A17" s="6" t="s">
        <v>43</v>
      </c>
      <c r="B17" s="7">
        <v>90.000039700000002</v>
      </c>
      <c r="C17" s="7"/>
      <c r="D17" s="7"/>
      <c r="E17" s="7"/>
      <c r="F17" s="7">
        <v>90.000039700000002</v>
      </c>
    </row>
    <row r="18" spans="1:6" x14ac:dyDescent="0.25">
      <c r="A18" s="6" t="s">
        <v>39</v>
      </c>
      <c r="B18" s="7"/>
      <c r="C18" s="7"/>
      <c r="D18" s="7">
        <v>6.63</v>
      </c>
      <c r="E18" s="7"/>
      <c r="F18" s="7">
        <v>6.63</v>
      </c>
    </row>
    <row r="19" spans="1:6" x14ac:dyDescent="0.25">
      <c r="A19" s="6" t="s">
        <v>59</v>
      </c>
      <c r="B19" s="7">
        <v>73</v>
      </c>
      <c r="C19" s="7"/>
      <c r="D19" s="7"/>
      <c r="E19" s="7"/>
      <c r="F19" s="7">
        <v>73</v>
      </c>
    </row>
    <row r="20" spans="1:6" x14ac:dyDescent="0.25">
      <c r="A20" s="6" t="s">
        <v>49</v>
      </c>
      <c r="B20" s="7"/>
      <c r="C20" s="7"/>
      <c r="D20" s="7"/>
      <c r="E20" s="7">
        <v>54.17</v>
      </c>
      <c r="F20" s="7">
        <v>54.17</v>
      </c>
    </row>
    <row r="21" spans="1:6" x14ac:dyDescent="0.25">
      <c r="A21" s="6" t="s">
        <v>33</v>
      </c>
      <c r="B21" s="7">
        <v>82.170199999999994</v>
      </c>
      <c r="C21" s="7"/>
      <c r="D21" s="7"/>
      <c r="E21" s="7"/>
      <c r="F21" s="7">
        <v>82.170199999999994</v>
      </c>
    </row>
    <row r="22" spans="1:6" x14ac:dyDescent="0.25">
      <c r="A22" s="6" t="s">
        <v>51</v>
      </c>
      <c r="B22" s="7"/>
      <c r="C22" s="7"/>
      <c r="D22" s="7"/>
      <c r="E22" s="7">
        <v>33.6</v>
      </c>
      <c r="F22" s="7">
        <v>33.6</v>
      </c>
    </row>
    <row r="23" spans="1:6" x14ac:dyDescent="0.25">
      <c r="A23" s="6" t="s">
        <v>35</v>
      </c>
      <c r="B23" s="7"/>
      <c r="C23" s="7">
        <v>4.9000000000000004</v>
      </c>
      <c r="D23" s="7"/>
      <c r="E23" s="7"/>
      <c r="F23" s="7">
        <v>4.9000000000000004</v>
      </c>
    </row>
    <row r="24" spans="1:6" x14ac:dyDescent="0.25">
      <c r="A24" s="6" t="s">
        <v>53</v>
      </c>
      <c r="B24" s="7">
        <v>95.3</v>
      </c>
      <c r="C24" s="7"/>
      <c r="D24" s="7"/>
      <c r="E24" s="7"/>
      <c r="F24" s="7">
        <v>95.3</v>
      </c>
    </row>
    <row r="25" spans="1:6" x14ac:dyDescent="0.25">
      <c r="A25" s="6" t="s">
        <v>63</v>
      </c>
      <c r="B25" s="7"/>
      <c r="C25" s="7"/>
      <c r="D25" s="7">
        <v>29.9</v>
      </c>
      <c r="E25" s="7"/>
      <c r="F25" s="7">
        <v>29.9</v>
      </c>
    </row>
    <row r="26" spans="1:6" x14ac:dyDescent="0.25">
      <c r="A26" s="6" t="s">
        <v>55</v>
      </c>
      <c r="B26" s="7"/>
      <c r="C26" s="7"/>
      <c r="D26" s="7">
        <v>36.94</v>
      </c>
      <c r="E26" s="7"/>
      <c r="F26" s="7">
        <v>36.94</v>
      </c>
    </row>
    <row r="27" spans="1:6" x14ac:dyDescent="0.25">
      <c r="A27" s="6" t="s">
        <v>47</v>
      </c>
      <c r="B27" s="7"/>
      <c r="C27" s="7"/>
      <c r="D27" s="7"/>
      <c r="E27" s="7">
        <v>57.79</v>
      </c>
      <c r="F27" s="7">
        <v>57.79</v>
      </c>
    </row>
    <row r="28" spans="1:6" x14ac:dyDescent="0.25">
      <c r="A28" s="6" t="s">
        <v>65</v>
      </c>
      <c r="B28" s="7"/>
      <c r="C28" s="7"/>
      <c r="D28" s="7"/>
      <c r="E28" s="7">
        <v>15</v>
      </c>
      <c r="F28" s="7">
        <v>15</v>
      </c>
    </row>
    <row r="29" spans="1:6" x14ac:dyDescent="0.25">
      <c r="A29" s="6" t="s">
        <v>57</v>
      </c>
      <c r="B29" s="7"/>
      <c r="C29" s="7"/>
      <c r="D29" s="7"/>
      <c r="E29" s="7">
        <v>51.04</v>
      </c>
      <c r="F29" s="7">
        <v>51.04</v>
      </c>
    </row>
    <row r="30" spans="1:6" x14ac:dyDescent="0.25">
      <c r="A30" s="6" t="s">
        <v>61</v>
      </c>
      <c r="B30" s="7">
        <v>64.5</v>
      </c>
      <c r="C30" s="7"/>
      <c r="D30" s="7"/>
      <c r="E30" s="7"/>
      <c r="F30" s="7">
        <v>64.5</v>
      </c>
    </row>
    <row r="31" spans="1:6" x14ac:dyDescent="0.25">
      <c r="A31" s="6" t="s">
        <v>41</v>
      </c>
      <c r="B31" s="7"/>
      <c r="C31" s="7"/>
      <c r="D31" s="7"/>
      <c r="E31" s="7">
        <v>53.061500000000002</v>
      </c>
      <c r="F31" s="7">
        <v>53.061500000000002</v>
      </c>
    </row>
    <row r="32" spans="1:6" x14ac:dyDescent="0.25">
      <c r="A32" s="6" t="s">
        <v>37</v>
      </c>
      <c r="B32" s="7"/>
      <c r="C32" s="7">
        <v>9.1</v>
      </c>
      <c r="D32" s="7"/>
      <c r="E32" s="7"/>
      <c r="F32" s="7">
        <v>9.1</v>
      </c>
    </row>
    <row r="33" spans="1:6" x14ac:dyDescent="0.25">
      <c r="A33" s="6" t="s">
        <v>31</v>
      </c>
      <c r="B33" s="7"/>
      <c r="C33" s="7">
        <v>1.3</v>
      </c>
      <c r="D33" s="7"/>
      <c r="E33" s="7"/>
      <c r="F33" s="7">
        <v>1.3</v>
      </c>
    </row>
    <row r="34" spans="1:6" x14ac:dyDescent="0.25">
      <c r="A34" s="6" t="s">
        <v>87</v>
      </c>
      <c r="B34" s="7"/>
      <c r="C34" s="7"/>
      <c r="D34" s="7">
        <v>37.5</v>
      </c>
      <c r="E34" s="7"/>
      <c r="F34" s="7">
        <v>37.5</v>
      </c>
    </row>
    <row r="35" spans="1:6" x14ac:dyDescent="0.25">
      <c r="A35" s="6" t="s">
        <v>195</v>
      </c>
      <c r="B35" s="7"/>
      <c r="C35" s="7">
        <v>6.8</v>
      </c>
      <c r="D35" s="7"/>
      <c r="E35" s="7"/>
      <c r="F35" s="7">
        <v>6.8</v>
      </c>
    </row>
    <row r="36" spans="1:6" x14ac:dyDescent="0.25">
      <c r="A36" s="6" t="s">
        <v>79</v>
      </c>
      <c r="B36" s="7"/>
      <c r="C36" s="7"/>
      <c r="D36" s="7">
        <v>6.4</v>
      </c>
      <c r="E36" s="7"/>
      <c r="F36" s="7">
        <v>6.4</v>
      </c>
    </row>
    <row r="37" spans="1:6" x14ac:dyDescent="0.25">
      <c r="A37" s="6" t="s">
        <v>69</v>
      </c>
      <c r="B37" s="7">
        <v>85.8</v>
      </c>
      <c r="C37" s="7"/>
      <c r="D37" s="7"/>
      <c r="E37" s="7"/>
      <c r="F37" s="7">
        <v>85.8</v>
      </c>
    </row>
    <row r="38" spans="1:6" x14ac:dyDescent="0.25">
      <c r="A38" s="6" t="s">
        <v>93</v>
      </c>
      <c r="B38" s="7">
        <v>74.099999999999994</v>
      </c>
      <c r="C38" s="7"/>
      <c r="D38" s="7"/>
      <c r="E38" s="7"/>
      <c r="F38" s="7">
        <v>74.099999999999994</v>
      </c>
    </row>
    <row r="39" spans="1:6" x14ac:dyDescent="0.25">
      <c r="A39" s="6" t="s">
        <v>67</v>
      </c>
      <c r="B39" s="7"/>
      <c r="C39" s="7">
        <v>3.5</v>
      </c>
      <c r="D39" s="7"/>
      <c r="E39" s="7"/>
      <c r="F39" s="7">
        <v>3.5</v>
      </c>
    </row>
    <row r="40" spans="1:6" x14ac:dyDescent="0.25">
      <c r="A40" s="6" t="s">
        <v>343</v>
      </c>
      <c r="B40" s="7"/>
      <c r="C40" s="7">
        <v>2.2999999999999998</v>
      </c>
      <c r="D40" s="7"/>
      <c r="E40" s="7"/>
      <c r="F40" s="7">
        <v>2.2999999999999998</v>
      </c>
    </row>
    <row r="41" spans="1:6" x14ac:dyDescent="0.25">
      <c r="A41" s="6" t="s">
        <v>73</v>
      </c>
      <c r="B41" s="7">
        <v>66.5</v>
      </c>
      <c r="C41" s="7"/>
      <c r="D41" s="7"/>
      <c r="E41" s="7"/>
      <c r="F41" s="7">
        <v>66.5</v>
      </c>
    </row>
    <row r="42" spans="1:6" x14ac:dyDescent="0.25">
      <c r="A42" s="6" t="s">
        <v>75</v>
      </c>
      <c r="B42" s="7"/>
      <c r="C42" s="7"/>
      <c r="D42" s="7"/>
      <c r="E42" s="7">
        <v>45.8</v>
      </c>
      <c r="F42" s="7">
        <v>45.8</v>
      </c>
    </row>
    <row r="43" spans="1:6" x14ac:dyDescent="0.25">
      <c r="A43" s="6" t="s">
        <v>83</v>
      </c>
      <c r="B43" s="7"/>
      <c r="C43" s="7"/>
      <c r="D43" s="7"/>
      <c r="E43" s="7">
        <v>51.7</v>
      </c>
      <c r="F43" s="7">
        <v>51.7</v>
      </c>
    </row>
    <row r="44" spans="1:6" x14ac:dyDescent="0.25">
      <c r="A44" s="6" t="s">
        <v>85</v>
      </c>
      <c r="B44" s="7"/>
      <c r="C44" s="7">
        <v>6.5</v>
      </c>
      <c r="D44" s="7"/>
      <c r="E44" s="7"/>
      <c r="F44" s="7">
        <v>6.5</v>
      </c>
    </row>
    <row r="45" spans="1:6" x14ac:dyDescent="0.25">
      <c r="A45" s="6" t="s">
        <v>393</v>
      </c>
      <c r="B45" s="7"/>
      <c r="C45" s="7">
        <v>2.2000000000000002</v>
      </c>
      <c r="D45" s="7"/>
      <c r="E45" s="7"/>
      <c r="F45" s="7">
        <v>2.2000000000000002</v>
      </c>
    </row>
    <row r="46" spans="1:6" x14ac:dyDescent="0.25">
      <c r="A46" s="6" t="s">
        <v>81</v>
      </c>
      <c r="B46" s="7"/>
      <c r="C46" s="7"/>
      <c r="D46" s="7">
        <v>6.6</v>
      </c>
      <c r="E46" s="7"/>
      <c r="F46" s="7">
        <v>6.6</v>
      </c>
    </row>
    <row r="47" spans="1:6" x14ac:dyDescent="0.25">
      <c r="A47" s="6" t="s">
        <v>89</v>
      </c>
      <c r="B47" s="7"/>
      <c r="C47" s="7"/>
      <c r="D47" s="7"/>
      <c r="E47" s="7">
        <v>45.96</v>
      </c>
      <c r="F47" s="7">
        <v>45.96</v>
      </c>
    </row>
    <row r="48" spans="1:6" x14ac:dyDescent="0.25">
      <c r="A48" s="6" t="s">
        <v>77</v>
      </c>
      <c r="B48" s="7"/>
      <c r="C48" s="7"/>
      <c r="D48" s="7">
        <v>8.4</v>
      </c>
      <c r="E48" s="7"/>
      <c r="F48" s="7">
        <v>8.4</v>
      </c>
    </row>
    <row r="49" spans="1:6" x14ac:dyDescent="0.25">
      <c r="A49" s="6" t="s">
        <v>161</v>
      </c>
      <c r="B49" s="7">
        <v>66.747600000000006</v>
      </c>
      <c r="C49" s="7"/>
      <c r="D49" s="7"/>
      <c r="E49" s="7"/>
      <c r="F49" s="7">
        <v>66.747600000000006</v>
      </c>
    </row>
    <row r="50" spans="1:6" x14ac:dyDescent="0.25">
      <c r="A50" s="6" t="s">
        <v>91</v>
      </c>
      <c r="B50" s="7"/>
      <c r="C50" s="7"/>
      <c r="D50" s="7"/>
      <c r="E50" s="7">
        <v>27.93</v>
      </c>
      <c r="F50" s="7">
        <v>27.93</v>
      </c>
    </row>
    <row r="51" spans="1:6" x14ac:dyDescent="0.25">
      <c r="A51" s="6" t="s">
        <v>95</v>
      </c>
      <c r="B51" s="7">
        <v>65.454800000000006</v>
      </c>
      <c r="C51" s="7"/>
      <c r="D51" s="7"/>
      <c r="E51" s="7"/>
      <c r="F51" s="7">
        <v>65.454800000000006</v>
      </c>
    </row>
    <row r="52" spans="1:6" x14ac:dyDescent="0.25">
      <c r="A52" s="6" t="s">
        <v>97</v>
      </c>
      <c r="B52" s="7">
        <v>74.110399999999998</v>
      </c>
      <c r="C52" s="7"/>
      <c r="D52" s="7"/>
      <c r="E52" s="7"/>
      <c r="F52" s="7">
        <v>74.110399999999998</v>
      </c>
    </row>
    <row r="53" spans="1:6" x14ac:dyDescent="0.25">
      <c r="A53" s="6" t="s">
        <v>103</v>
      </c>
      <c r="B53" s="7">
        <v>94.6297</v>
      </c>
      <c r="C53" s="7"/>
      <c r="D53" s="7"/>
      <c r="E53" s="7"/>
      <c r="F53" s="7">
        <v>94.6297</v>
      </c>
    </row>
    <row r="54" spans="1:6" x14ac:dyDescent="0.25">
      <c r="A54" s="6" t="s">
        <v>101</v>
      </c>
      <c r="B54" s="7"/>
      <c r="C54" s="7"/>
      <c r="D54" s="7">
        <v>9.5</v>
      </c>
      <c r="E54" s="7"/>
      <c r="F54" s="7">
        <v>9.5</v>
      </c>
    </row>
    <row r="55" spans="1:6" x14ac:dyDescent="0.25">
      <c r="A55" s="6" t="s">
        <v>105</v>
      </c>
      <c r="B55" s="7"/>
      <c r="C55" s="7"/>
      <c r="D55" s="7"/>
      <c r="E55" s="7">
        <v>45.9</v>
      </c>
      <c r="F55" s="7">
        <v>45.9</v>
      </c>
    </row>
    <row r="56" spans="1:6" x14ac:dyDescent="0.25">
      <c r="A56" s="6" t="s">
        <v>109</v>
      </c>
      <c r="B56" s="7"/>
      <c r="C56" s="7"/>
      <c r="D56" s="7"/>
      <c r="E56" s="7">
        <v>40.353684229999999</v>
      </c>
      <c r="F56" s="7">
        <v>40.353684229999999</v>
      </c>
    </row>
    <row r="57" spans="1:6" x14ac:dyDescent="0.25">
      <c r="A57" s="6" t="s">
        <v>111</v>
      </c>
      <c r="B57" s="7"/>
      <c r="C57" s="7"/>
      <c r="D57" s="7">
        <v>29.4</v>
      </c>
      <c r="E57" s="7"/>
      <c r="F57" s="7">
        <v>29.4</v>
      </c>
    </row>
    <row r="58" spans="1:6" x14ac:dyDescent="0.25">
      <c r="A58" s="6" t="s">
        <v>319</v>
      </c>
      <c r="B58" s="7"/>
      <c r="C58" s="7"/>
      <c r="D58" s="7">
        <v>23.109300000000001</v>
      </c>
      <c r="E58" s="7"/>
      <c r="F58" s="7">
        <v>23.109300000000001</v>
      </c>
    </row>
    <row r="59" spans="1:6" x14ac:dyDescent="0.25">
      <c r="A59" s="6" t="s">
        <v>143</v>
      </c>
      <c r="B59" s="7">
        <v>16.399999999999999</v>
      </c>
      <c r="C59" s="7"/>
      <c r="D59" s="7"/>
      <c r="E59" s="7"/>
      <c r="F59" s="7">
        <v>16.399999999999999</v>
      </c>
    </row>
    <row r="60" spans="1:6" x14ac:dyDescent="0.25">
      <c r="A60" s="6" t="s">
        <v>113</v>
      </c>
      <c r="B60" s="7"/>
      <c r="C60" s="7">
        <v>0.9</v>
      </c>
      <c r="D60" s="7"/>
      <c r="E60" s="7"/>
      <c r="F60" s="7">
        <v>0.9</v>
      </c>
    </row>
    <row r="61" spans="1:6" x14ac:dyDescent="0.25">
      <c r="A61" s="6" t="s">
        <v>117</v>
      </c>
      <c r="B61" s="7">
        <v>79.400000000000006</v>
      </c>
      <c r="C61" s="7"/>
      <c r="D61" s="7"/>
      <c r="E61" s="7"/>
      <c r="F61" s="7">
        <v>79.400000000000006</v>
      </c>
    </row>
    <row r="62" spans="1:6" x14ac:dyDescent="0.25">
      <c r="A62" s="6" t="s">
        <v>119</v>
      </c>
      <c r="B62" s="7"/>
      <c r="C62" s="7">
        <v>1.9</v>
      </c>
      <c r="D62" s="7"/>
      <c r="E62" s="7"/>
      <c r="F62" s="7">
        <v>1.9</v>
      </c>
    </row>
    <row r="63" spans="1:6" x14ac:dyDescent="0.25">
      <c r="A63" s="6" t="s">
        <v>123</v>
      </c>
      <c r="B63" s="7"/>
      <c r="C63" s="7"/>
      <c r="D63" s="7"/>
      <c r="E63" s="7">
        <v>37.1</v>
      </c>
      <c r="F63" s="7">
        <v>37.1</v>
      </c>
    </row>
    <row r="64" spans="1:6" x14ac:dyDescent="0.25">
      <c r="A64" s="6" t="s">
        <v>121</v>
      </c>
      <c r="B64" s="7">
        <v>91.514399999999995</v>
      </c>
      <c r="C64" s="7"/>
      <c r="D64" s="7"/>
      <c r="E64" s="7"/>
      <c r="F64" s="7">
        <v>91.514399999999995</v>
      </c>
    </row>
    <row r="65" spans="1:6" x14ac:dyDescent="0.25">
      <c r="A65" s="6" t="s">
        <v>125</v>
      </c>
      <c r="B65" s="7">
        <v>81.919799999999995</v>
      </c>
      <c r="C65" s="7"/>
      <c r="D65" s="7"/>
      <c r="E65" s="7"/>
      <c r="F65" s="7">
        <v>81.919799999999995</v>
      </c>
    </row>
    <row r="66" spans="1:6" x14ac:dyDescent="0.25">
      <c r="A66" s="6" t="s">
        <v>297</v>
      </c>
      <c r="B66" s="7">
        <v>56.8</v>
      </c>
      <c r="C66" s="7"/>
      <c r="D66" s="7"/>
      <c r="E66" s="7"/>
      <c r="F66" s="7">
        <v>56.8</v>
      </c>
    </row>
    <row r="67" spans="1:6" x14ac:dyDescent="0.25">
      <c r="A67" s="6" t="s">
        <v>129</v>
      </c>
      <c r="B67" s="7"/>
      <c r="C67" s="7"/>
      <c r="D67" s="7"/>
      <c r="E67" s="7">
        <v>9.1999999999999993</v>
      </c>
      <c r="F67" s="7">
        <v>9.1999999999999993</v>
      </c>
    </row>
    <row r="68" spans="1:6" x14ac:dyDescent="0.25">
      <c r="A68" s="6" t="s">
        <v>139</v>
      </c>
      <c r="B68" s="7"/>
      <c r="C68" s="7">
        <v>14</v>
      </c>
      <c r="D68" s="7"/>
      <c r="E68" s="7"/>
      <c r="F68" s="7">
        <v>14</v>
      </c>
    </row>
    <row r="69" spans="1:6" x14ac:dyDescent="0.25">
      <c r="A69" s="6" t="s">
        <v>133</v>
      </c>
      <c r="B69" s="7"/>
      <c r="C69" s="7"/>
      <c r="D69" s="7">
        <v>43.3</v>
      </c>
      <c r="E69" s="7"/>
      <c r="F69" s="7">
        <v>43.3</v>
      </c>
    </row>
    <row r="70" spans="1:6" x14ac:dyDescent="0.25">
      <c r="A70" s="6" t="s">
        <v>99</v>
      </c>
      <c r="B70" s="7">
        <v>84.17</v>
      </c>
      <c r="C70" s="7"/>
      <c r="D70" s="7"/>
      <c r="E70" s="7"/>
      <c r="F70" s="7">
        <v>84.17</v>
      </c>
    </row>
    <row r="71" spans="1:6" x14ac:dyDescent="0.25">
      <c r="A71" s="6" t="s">
        <v>135</v>
      </c>
      <c r="B71" s="7"/>
      <c r="C71" s="7"/>
      <c r="D71" s="7">
        <v>12.3</v>
      </c>
      <c r="E71" s="7"/>
      <c r="F71" s="7">
        <v>12.3</v>
      </c>
    </row>
    <row r="72" spans="1:6" x14ac:dyDescent="0.25">
      <c r="A72" s="6" t="s">
        <v>145</v>
      </c>
      <c r="B72" s="7">
        <v>59.866300000000003</v>
      </c>
      <c r="C72" s="7"/>
      <c r="D72" s="7"/>
      <c r="E72" s="7"/>
      <c r="F72" s="7">
        <v>59.866300000000003</v>
      </c>
    </row>
    <row r="73" spans="1:6" x14ac:dyDescent="0.25">
      <c r="A73" s="6" t="s">
        <v>149</v>
      </c>
      <c r="B73" s="7">
        <v>65.8</v>
      </c>
      <c r="C73" s="7"/>
      <c r="D73" s="7"/>
      <c r="E73" s="7"/>
      <c r="F73" s="7">
        <v>65.8</v>
      </c>
    </row>
    <row r="74" spans="1:6" x14ac:dyDescent="0.25">
      <c r="A74" s="6" t="s">
        <v>147</v>
      </c>
      <c r="B74" s="7"/>
      <c r="C74" s="7"/>
      <c r="D74" s="7"/>
      <c r="E74" s="7">
        <v>35</v>
      </c>
      <c r="F74" s="7">
        <v>35</v>
      </c>
    </row>
    <row r="75" spans="1:6" x14ac:dyDescent="0.25">
      <c r="A75" s="6" t="s">
        <v>153</v>
      </c>
      <c r="B75" s="7">
        <v>65.400000000000006</v>
      </c>
      <c r="C75" s="7"/>
      <c r="D75" s="7"/>
      <c r="E75" s="7"/>
      <c r="F75" s="7">
        <v>65.400000000000006</v>
      </c>
    </row>
    <row r="76" spans="1:6" x14ac:dyDescent="0.25">
      <c r="A76" s="6" t="s">
        <v>151</v>
      </c>
      <c r="B76" s="7"/>
      <c r="C76" s="7"/>
      <c r="D76" s="7">
        <v>19.7</v>
      </c>
      <c r="E76" s="7"/>
      <c r="F76" s="7">
        <v>19.7</v>
      </c>
    </row>
    <row r="77" spans="1:6" x14ac:dyDescent="0.25">
      <c r="A77" s="6" t="s">
        <v>137</v>
      </c>
      <c r="B77" s="7"/>
      <c r="C77" s="7">
        <v>1.6</v>
      </c>
      <c r="D77" s="7"/>
      <c r="E77" s="7"/>
      <c r="F77" s="7">
        <v>1.6</v>
      </c>
    </row>
    <row r="78" spans="1:6" x14ac:dyDescent="0.25">
      <c r="A78" s="6" t="s">
        <v>141</v>
      </c>
      <c r="B78" s="7"/>
      <c r="C78" s="7">
        <v>3.1</v>
      </c>
      <c r="D78" s="7"/>
      <c r="E78" s="7"/>
      <c r="F78" s="7">
        <v>3.1</v>
      </c>
    </row>
    <row r="79" spans="1:6" x14ac:dyDescent="0.25">
      <c r="A79" s="6" t="s">
        <v>155</v>
      </c>
      <c r="B79" s="7"/>
      <c r="C79" s="7"/>
      <c r="D79" s="7">
        <v>35</v>
      </c>
      <c r="E79" s="7"/>
      <c r="F79" s="7">
        <v>35</v>
      </c>
    </row>
    <row r="80" spans="1:6" x14ac:dyDescent="0.25">
      <c r="A80" s="6" t="s">
        <v>163</v>
      </c>
      <c r="B80" s="7"/>
      <c r="C80" s="7">
        <v>10.6</v>
      </c>
      <c r="D80" s="7"/>
      <c r="E80" s="7"/>
      <c r="F80" s="7">
        <v>10.6</v>
      </c>
    </row>
    <row r="81" spans="1:6" x14ac:dyDescent="0.25">
      <c r="A81" s="6" t="s">
        <v>159</v>
      </c>
      <c r="B81" s="7"/>
      <c r="C81" s="7"/>
      <c r="D81" s="7">
        <v>17.8</v>
      </c>
      <c r="E81" s="7"/>
      <c r="F81" s="7">
        <v>17.8</v>
      </c>
    </row>
    <row r="82" spans="1:6" x14ac:dyDescent="0.25">
      <c r="A82" s="6" t="s">
        <v>157</v>
      </c>
      <c r="B82" s="7">
        <v>74.2</v>
      </c>
      <c r="C82" s="7"/>
      <c r="D82" s="7"/>
      <c r="E82" s="7"/>
      <c r="F82" s="7">
        <v>74.2</v>
      </c>
    </row>
    <row r="83" spans="1:6" x14ac:dyDescent="0.25">
      <c r="A83" s="6" t="s">
        <v>165</v>
      </c>
      <c r="B83" s="7">
        <v>72.643900000000002</v>
      </c>
      <c r="C83" s="7"/>
      <c r="D83" s="7"/>
      <c r="E83" s="7"/>
      <c r="F83" s="7">
        <v>72.643900000000002</v>
      </c>
    </row>
    <row r="84" spans="1:6" x14ac:dyDescent="0.25">
      <c r="A84" s="6" t="s">
        <v>177</v>
      </c>
      <c r="B84" s="7">
        <v>96.546800000000005</v>
      </c>
      <c r="C84" s="7"/>
      <c r="D84" s="7"/>
      <c r="E84" s="7"/>
      <c r="F84" s="7">
        <v>96.546800000000005</v>
      </c>
    </row>
    <row r="85" spans="1:6" x14ac:dyDescent="0.25">
      <c r="A85" s="6" t="s">
        <v>169</v>
      </c>
      <c r="B85" s="7"/>
      <c r="C85" s="7"/>
      <c r="D85" s="7">
        <v>15.1</v>
      </c>
      <c r="E85" s="7"/>
      <c r="F85" s="7">
        <v>15.1</v>
      </c>
    </row>
    <row r="86" spans="1:6" x14ac:dyDescent="0.25">
      <c r="A86" s="6" t="s">
        <v>167</v>
      </c>
      <c r="B86" s="7"/>
      <c r="C86" s="7"/>
      <c r="D86" s="7">
        <v>14.94</v>
      </c>
      <c r="E86" s="7"/>
      <c r="F86" s="7">
        <v>14.94</v>
      </c>
    </row>
    <row r="87" spans="1:6" x14ac:dyDescent="0.25">
      <c r="A87" s="6" t="s">
        <v>173</v>
      </c>
      <c r="B87" s="7"/>
      <c r="C87" s="7"/>
      <c r="D87" s="7"/>
      <c r="E87" s="7">
        <v>29.95</v>
      </c>
      <c r="F87" s="7">
        <v>29.95</v>
      </c>
    </row>
    <row r="88" spans="1:6" x14ac:dyDescent="0.25">
      <c r="A88" s="6" t="s">
        <v>175</v>
      </c>
      <c r="B88" s="7"/>
      <c r="C88" s="7"/>
      <c r="D88" s="7"/>
      <c r="E88" s="7">
        <v>9.1999999999999993</v>
      </c>
      <c r="F88" s="7">
        <v>9.1999999999999993</v>
      </c>
    </row>
    <row r="89" spans="1:6" x14ac:dyDescent="0.25">
      <c r="A89" s="6" t="s">
        <v>171</v>
      </c>
      <c r="B89" s="7">
        <v>78.247699999999995</v>
      </c>
      <c r="C89" s="7"/>
      <c r="D89" s="7"/>
      <c r="E89" s="7"/>
      <c r="F89" s="7">
        <v>78.247699999999995</v>
      </c>
    </row>
    <row r="90" spans="1:6" x14ac:dyDescent="0.25">
      <c r="A90" s="6" t="s">
        <v>179</v>
      </c>
      <c r="B90" s="7">
        <v>70.8</v>
      </c>
      <c r="C90" s="7"/>
      <c r="D90" s="7"/>
      <c r="E90" s="7"/>
      <c r="F90" s="7">
        <v>70.8</v>
      </c>
    </row>
    <row r="91" spans="1:6" x14ac:dyDescent="0.25">
      <c r="A91" s="6" t="s">
        <v>181</v>
      </c>
      <c r="B91" s="7">
        <v>58.459299999999999</v>
      </c>
      <c r="C91" s="7"/>
      <c r="D91" s="7"/>
      <c r="E91" s="7"/>
      <c r="F91" s="7">
        <v>58.459299999999999</v>
      </c>
    </row>
    <row r="92" spans="1:6" x14ac:dyDescent="0.25">
      <c r="A92" s="6" t="s">
        <v>183</v>
      </c>
      <c r="B92" s="7"/>
      <c r="C92" s="7"/>
      <c r="D92" s="7"/>
      <c r="E92" s="7">
        <v>37.1</v>
      </c>
      <c r="F92" s="7">
        <v>37.1</v>
      </c>
    </row>
    <row r="93" spans="1:6" x14ac:dyDescent="0.25">
      <c r="A93" s="6" t="s">
        <v>187</v>
      </c>
      <c r="B93" s="7">
        <v>89.71</v>
      </c>
      <c r="C93" s="7"/>
      <c r="D93" s="7"/>
      <c r="E93" s="7"/>
      <c r="F93" s="7">
        <v>89.71</v>
      </c>
    </row>
    <row r="94" spans="1:6" x14ac:dyDescent="0.25">
      <c r="A94" s="6" t="s">
        <v>185</v>
      </c>
      <c r="B94" s="7"/>
      <c r="C94" s="7"/>
      <c r="D94" s="7"/>
      <c r="E94" s="7">
        <v>41</v>
      </c>
      <c r="F94" s="7">
        <v>41</v>
      </c>
    </row>
    <row r="95" spans="1:6" x14ac:dyDescent="0.25">
      <c r="A95" s="6" t="s">
        <v>189</v>
      </c>
      <c r="B95" s="7"/>
      <c r="C95" s="7"/>
      <c r="D95" s="7"/>
      <c r="E95" s="7">
        <v>54</v>
      </c>
      <c r="F95" s="7">
        <v>54</v>
      </c>
    </row>
    <row r="96" spans="1:6" x14ac:dyDescent="0.25">
      <c r="A96" s="6" t="s">
        <v>191</v>
      </c>
      <c r="B96" s="7"/>
      <c r="C96" s="7"/>
      <c r="D96" s="7">
        <v>39</v>
      </c>
      <c r="E96" s="7"/>
      <c r="F96" s="7">
        <v>39</v>
      </c>
    </row>
    <row r="97" spans="1:6" x14ac:dyDescent="0.25">
      <c r="A97" s="6" t="s">
        <v>197</v>
      </c>
      <c r="B97" s="7"/>
      <c r="C97" s="7"/>
      <c r="D97" s="7">
        <v>11.5</v>
      </c>
      <c r="E97" s="7"/>
      <c r="F97" s="7">
        <v>11.5</v>
      </c>
    </row>
    <row r="98" spans="1:6" x14ac:dyDescent="0.25">
      <c r="A98" s="6" t="s">
        <v>199</v>
      </c>
      <c r="B98" s="7">
        <v>84.77</v>
      </c>
      <c r="C98" s="7"/>
      <c r="D98" s="7"/>
      <c r="E98" s="7"/>
      <c r="F98" s="7">
        <v>84.77</v>
      </c>
    </row>
    <row r="99" spans="1:6" x14ac:dyDescent="0.25">
      <c r="A99" s="6" t="s">
        <v>201</v>
      </c>
      <c r="B99" s="7">
        <v>75.459999999999994</v>
      </c>
      <c r="C99" s="7"/>
      <c r="D99" s="7"/>
      <c r="E99" s="7"/>
      <c r="F99" s="7">
        <v>75.459999999999994</v>
      </c>
    </row>
    <row r="100" spans="1:6" x14ac:dyDescent="0.25">
      <c r="A100" s="6" t="s">
        <v>193</v>
      </c>
      <c r="B100" s="7"/>
      <c r="C100" s="7"/>
      <c r="D100" s="7">
        <v>23</v>
      </c>
      <c r="E100" s="7"/>
      <c r="F100" s="7">
        <v>23</v>
      </c>
    </row>
    <row r="101" spans="1:6" x14ac:dyDescent="0.25">
      <c r="A101" s="6" t="s">
        <v>203</v>
      </c>
      <c r="B101" s="7"/>
      <c r="C101" s="7"/>
      <c r="D101" s="7">
        <v>12.5</v>
      </c>
      <c r="E101" s="7"/>
      <c r="F101" s="7">
        <v>12.5</v>
      </c>
    </row>
    <row r="102" spans="1:6" x14ac:dyDescent="0.25">
      <c r="A102" s="6" t="s">
        <v>223</v>
      </c>
      <c r="B102" s="7">
        <v>75.234399999999994</v>
      </c>
      <c r="C102" s="7"/>
      <c r="D102" s="7"/>
      <c r="E102" s="7"/>
      <c r="F102" s="7">
        <v>75.234399999999994</v>
      </c>
    </row>
    <row r="103" spans="1:6" x14ac:dyDescent="0.25">
      <c r="A103" s="6" t="s">
        <v>205</v>
      </c>
      <c r="B103" s="7"/>
      <c r="C103" s="7"/>
      <c r="D103" s="7"/>
      <c r="E103" s="7">
        <v>70.5</v>
      </c>
      <c r="F103" s="7">
        <v>70.5</v>
      </c>
    </row>
    <row r="104" spans="1:6" x14ac:dyDescent="0.25">
      <c r="A104" s="6" t="s">
        <v>217</v>
      </c>
      <c r="B104" s="7"/>
      <c r="C104" s="7"/>
      <c r="D104" s="7">
        <v>5</v>
      </c>
      <c r="E104" s="7"/>
      <c r="F104" s="7">
        <v>5</v>
      </c>
    </row>
    <row r="105" spans="1:6" x14ac:dyDescent="0.25">
      <c r="A105" s="6" t="s">
        <v>207</v>
      </c>
      <c r="B105" s="7"/>
      <c r="C105" s="7">
        <v>3.2</v>
      </c>
      <c r="D105" s="7"/>
      <c r="E105" s="7"/>
      <c r="F105" s="7">
        <v>3.2</v>
      </c>
    </row>
    <row r="106" spans="1:6" x14ac:dyDescent="0.25">
      <c r="A106" s="6" t="s">
        <v>209</v>
      </c>
      <c r="B106" s="7"/>
      <c r="C106" s="7"/>
      <c r="D106" s="7"/>
      <c r="E106" s="7">
        <v>16.5</v>
      </c>
      <c r="F106" s="7">
        <v>16.5</v>
      </c>
    </row>
    <row r="107" spans="1:6" x14ac:dyDescent="0.25">
      <c r="A107" s="6" t="s">
        <v>213</v>
      </c>
      <c r="B107" s="7">
        <v>93.8</v>
      </c>
      <c r="C107" s="7"/>
      <c r="D107" s="7"/>
      <c r="E107" s="7"/>
      <c r="F107" s="7">
        <v>93.8</v>
      </c>
    </row>
    <row r="108" spans="1:6" x14ac:dyDescent="0.25">
      <c r="A108" s="6" t="s">
        <v>219</v>
      </c>
      <c r="B108" s="7">
        <v>68.4529</v>
      </c>
      <c r="C108" s="7"/>
      <c r="D108" s="7"/>
      <c r="E108" s="7"/>
      <c r="F108" s="7">
        <v>68.4529</v>
      </c>
    </row>
    <row r="109" spans="1:6" x14ac:dyDescent="0.25">
      <c r="A109" s="6" t="s">
        <v>221</v>
      </c>
      <c r="B109" s="7">
        <v>93.776499999999999</v>
      </c>
      <c r="C109" s="7"/>
      <c r="D109" s="7"/>
      <c r="E109" s="7"/>
      <c r="F109" s="7">
        <v>93.776499999999999</v>
      </c>
    </row>
    <row r="110" spans="1:6" x14ac:dyDescent="0.25">
      <c r="A110" s="6" t="s">
        <v>225</v>
      </c>
      <c r="B110" s="7">
        <v>65.8</v>
      </c>
      <c r="C110" s="7"/>
      <c r="D110" s="7"/>
      <c r="E110" s="7"/>
      <c r="F110" s="7">
        <v>65.8</v>
      </c>
    </row>
    <row r="111" spans="1:6" x14ac:dyDescent="0.25">
      <c r="A111" s="6" t="s">
        <v>237</v>
      </c>
      <c r="B111" s="7"/>
      <c r="C111" s="7"/>
      <c r="D111" s="7"/>
      <c r="E111" s="7">
        <v>65.239999999999995</v>
      </c>
      <c r="F111" s="7">
        <v>65.239999999999995</v>
      </c>
    </row>
    <row r="112" spans="1:6" x14ac:dyDescent="0.25">
      <c r="A112" s="6" t="s">
        <v>231</v>
      </c>
      <c r="B112" s="7"/>
      <c r="C112" s="7">
        <v>3</v>
      </c>
      <c r="D112" s="7"/>
      <c r="E112" s="7"/>
      <c r="F112" s="7">
        <v>3</v>
      </c>
    </row>
    <row r="113" spans="1:6" x14ac:dyDescent="0.25">
      <c r="A113" s="6" t="s">
        <v>255</v>
      </c>
      <c r="B113" s="7"/>
      <c r="C113" s="7">
        <v>5.05</v>
      </c>
      <c r="D113" s="7"/>
      <c r="E113" s="7"/>
      <c r="F113" s="7">
        <v>5.05</v>
      </c>
    </row>
    <row r="114" spans="1:6" x14ac:dyDescent="0.25">
      <c r="A114" s="6" t="s">
        <v>257</v>
      </c>
      <c r="B114" s="7"/>
      <c r="C114" s="7"/>
      <c r="D114" s="7"/>
      <c r="E114" s="7">
        <v>66.97</v>
      </c>
      <c r="F114" s="7">
        <v>66.97</v>
      </c>
    </row>
    <row r="115" spans="1:6" x14ac:dyDescent="0.25">
      <c r="A115" s="6" t="s">
        <v>233</v>
      </c>
      <c r="B115" s="7"/>
      <c r="C115" s="7"/>
      <c r="D115" s="7"/>
      <c r="E115" s="7">
        <v>44.1</v>
      </c>
      <c r="F115" s="7">
        <v>44.1</v>
      </c>
    </row>
    <row r="116" spans="1:6" x14ac:dyDescent="0.25">
      <c r="A116" s="6" t="s">
        <v>239</v>
      </c>
      <c r="B116" s="7"/>
      <c r="C116" s="7">
        <v>3.5</v>
      </c>
      <c r="D116" s="7"/>
      <c r="E116" s="7"/>
      <c r="F116" s="7">
        <v>3.5</v>
      </c>
    </row>
    <row r="117" spans="1:6" x14ac:dyDescent="0.25">
      <c r="A117" s="6" t="s">
        <v>241</v>
      </c>
      <c r="B117" s="7">
        <v>68.913799999999995</v>
      </c>
      <c r="C117" s="7"/>
      <c r="D117" s="7"/>
      <c r="E117" s="7"/>
      <c r="F117" s="7">
        <v>68.913799999999995</v>
      </c>
    </row>
    <row r="118" spans="1:6" x14ac:dyDescent="0.25">
      <c r="A118" s="6" t="s">
        <v>251</v>
      </c>
      <c r="B118" s="7"/>
      <c r="C118" s="7"/>
      <c r="D118" s="7">
        <v>6.2</v>
      </c>
      <c r="E118" s="7"/>
      <c r="F118" s="7">
        <v>6.2</v>
      </c>
    </row>
    <row r="119" spans="1:6" x14ac:dyDescent="0.25">
      <c r="A119" s="6" t="s">
        <v>253</v>
      </c>
      <c r="B119" s="7"/>
      <c r="C119" s="7"/>
      <c r="D119" s="7"/>
      <c r="E119" s="7">
        <v>39</v>
      </c>
      <c r="F119" s="7">
        <v>39</v>
      </c>
    </row>
    <row r="120" spans="1:6" x14ac:dyDescent="0.25">
      <c r="A120" s="6" t="s">
        <v>235</v>
      </c>
      <c r="B120" s="7"/>
      <c r="C120" s="7"/>
      <c r="D120" s="7"/>
      <c r="E120" s="7">
        <v>43.46</v>
      </c>
      <c r="F120" s="7">
        <v>43.46</v>
      </c>
    </row>
    <row r="121" spans="1:6" x14ac:dyDescent="0.25">
      <c r="A121" s="6" t="s">
        <v>127</v>
      </c>
      <c r="B121" s="7"/>
      <c r="C121" s="7"/>
      <c r="D121" s="7">
        <v>27.8</v>
      </c>
      <c r="E121" s="7"/>
      <c r="F121" s="7">
        <v>27.8</v>
      </c>
    </row>
    <row r="122" spans="1:6" x14ac:dyDescent="0.25">
      <c r="A122" s="6" t="s">
        <v>229</v>
      </c>
      <c r="B122" s="7"/>
      <c r="C122" s="7"/>
      <c r="D122" s="7">
        <v>45</v>
      </c>
      <c r="E122" s="7"/>
      <c r="F122" s="7">
        <v>45</v>
      </c>
    </row>
    <row r="123" spans="1:6" x14ac:dyDescent="0.25">
      <c r="A123" s="6" t="s">
        <v>247</v>
      </c>
      <c r="B123" s="7"/>
      <c r="C123" s="7"/>
      <c r="D123" s="7"/>
      <c r="E123" s="7">
        <v>20</v>
      </c>
      <c r="F123" s="7">
        <v>20</v>
      </c>
    </row>
    <row r="124" spans="1:6" x14ac:dyDescent="0.25">
      <c r="A124" s="6" t="s">
        <v>245</v>
      </c>
      <c r="B124" s="7"/>
      <c r="C124" s="7"/>
      <c r="D124" s="7"/>
      <c r="E124" s="7">
        <v>60.31</v>
      </c>
      <c r="F124" s="7">
        <v>60.31</v>
      </c>
    </row>
    <row r="125" spans="1:6" x14ac:dyDescent="0.25">
      <c r="A125" s="6" t="s">
        <v>227</v>
      </c>
      <c r="B125" s="7"/>
      <c r="C125" s="7"/>
      <c r="D125" s="7">
        <v>56</v>
      </c>
      <c r="E125" s="7"/>
      <c r="F125" s="7">
        <v>56</v>
      </c>
    </row>
    <row r="126" spans="1:6" x14ac:dyDescent="0.25">
      <c r="A126" s="6" t="s">
        <v>249</v>
      </c>
      <c r="B126" s="7"/>
      <c r="C126" s="7">
        <v>5.4</v>
      </c>
      <c r="D126" s="7"/>
      <c r="E126" s="7"/>
      <c r="F126" s="7">
        <v>5.4</v>
      </c>
    </row>
    <row r="127" spans="1:6" x14ac:dyDescent="0.25">
      <c r="A127" s="6" t="s">
        <v>243</v>
      </c>
      <c r="B127" s="7"/>
      <c r="C127" s="7"/>
      <c r="D127" s="7">
        <v>1.6</v>
      </c>
      <c r="E127" s="7"/>
      <c r="F127" s="7">
        <v>1.6</v>
      </c>
    </row>
    <row r="128" spans="1:6" x14ac:dyDescent="0.25">
      <c r="A128" s="6" t="s">
        <v>259</v>
      </c>
      <c r="B128" s="7"/>
      <c r="C128" s="7"/>
      <c r="D128" s="7"/>
      <c r="E128" s="7">
        <v>13.9</v>
      </c>
      <c r="F128" s="7">
        <v>13.9</v>
      </c>
    </row>
    <row r="129" spans="1:6" x14ac:dyDescent="0.25">
      <c r="A129" s="6" t="s">
        <v>273</v>
      </c>
      <c r="B129" s="7"/>
      <c r="C129" s="7">
        <v>13.3</v>
      </c>
      <c r="D129" s="7"/>
      <c r="E129" s="7"/>
      <c r="F129" s="7">
        <v>13.3</v>
      </c>
    </row>
    <row r="130" spans="1:6" x14ac:dyDescent="0.25">
      <c r="A130" s="6" t="s">
        <v>269</v>
      </c>
      <c r="B130" s="7">
        <v>93.956400000000002</v>
      </c>
      <c r="C130" s="7"/>
      <c r="D130" s="7"/>
      <c r="E130" s="7"/>
      <c r="F130" s="7">
        <v>93.956400000000002</v>
      </c>
    </row>
    <row r="131" spans="1:6" x14ac:dyDescent="0.25">
      <c r="A131" s="6" t="s">
        <v>261</v>
      </c>
      <c r="B131" s="7">
        <v>66</v>
      </c>
      <c r="C131" s="7"/>
      <c r="D131" s="7"/>
      <c r="E131" s="7"/>
      <c r="F131" s="7">
        <v>66</v>
      </c>
    </row>
    <row r="132" spans="1:6" x14ac:dyDescent="0.25">
      <c r="A132" s="6" t="s">
        <v>275</v>
      </c>
      <c r="B132" s="7">
        <v>82.78</v>
      </c>
      <c r="C132" s="7"/>
      <c r="D132" s="7"/>
      <c r="E132" s="7"/>
      <c r="F132" s="7">
        <v>82.78</v>
      </c>
    </row>
    <row r="133" spans="1:6" x14ac:dyDescent="0.25">
      <c r="A133" s="6" t="s">
        <v>267</v>
      </c>
      <c r="B133" s="7"/>
      <c r="C133" s="7"/>
      <c r="D133" s="7">
        <v>15.5</v>
      </c>
      <c r="E133" s="7"/>
      <c r="F133" s="7">
        <v>15.5</v>
      </c>
    </row>
    <row r="134" spans="1:6" x14ac:dyDescent="0.25">
      <c r="A134" s="6" t="s">
        <v>263</v>
      </c>
      <c r="B134" s="7"/>
      <c r="C134" s="7">
        <v>1.7</v>
      </c>
      <c r="D134" s="7"/>
      <c r="E134" s="7"/>
      <c r="F134" s="7">
        <v>1.7</v>
      </c>
    </row>
    <row r="135" spans="1:6" x14ac:dyDescent="0.25">
      <c r="A135" s="6" t="s">
        <v>265</v>
      </c>
      <c r="B135" s="7"/>
      <c r="C135" s="7"/>
      <c r="D135" s="7">
        <v>38</v>
      </c>
      <c r="E135" s="7"/>
      <c r="F135" s="7">
        <v>38</v>
      </c>
    </row>
    <row r="136" spans="1:6" x14ac:dyDescent="0.25">
      <c r="A136" s="6" t="s">
        <v>271</v>
      </c>
      <c r="B136" s="7">
        <v>95.053399999999996</v>
      </c>
      <c r="C136" s="7"/>
      <c r="D136" s="7"/>
      <c r="E136" s="7"/>
      <c r="F136" s="7">
        <v>95.053399999999996</v>
      </c>
    </row>
    <row r="137" spans="1:6" x14ac:dyDescent="0.25">
      <c r="A137" s="6" t="s">
        <v>277</v>
      </c>
      <c r="B137" s="7">
        <v>66.45</v>
      </c>
      <c r="C137" s="7"/>
      <c r="D137" s="7"/>
      <c r="E137" s="7"/>
      <c r="F137" s="7">
        <v>66.45</v>
      </c>
    </row>
    <row r="138" spans="1:6" x14ac:dyDescent="0.25">
      <c r="A138" s="6" t="s">
        <v>279</v>
      </c>
      <c r="B138" s="7"/>
      <c r="C138" s="7"/>
      <c r="D138" s="7">
        <v>10.9</v>
      </c>
      <c r="E138" s="7"/>
      <c r="F138" s="7">
        <v>10.9</v>
      </c>
    </row>
    <row r="139" spans="1:6" x14ac:dyDescent="0.25">
      <c r="A139" s="6" t="s">
        <v>281</v>
      </c>
      <c r="B139" s="7"/>
      <c r="C139" s="7"/>
      <c r="D139" s="7"/>
      <c r="E139" s="7">
        <v>44.03</v>
      </c>
      <c r="F139" s="7">
        <v>44.03</v>
      </c>
    </row>
    <row r="140" spans="1:6" x14ac:dyDescent="0.25">
      <c r="A140" s="6" t="s">
        <v>287</v>
      </c>
      <c r="B140" s="7"/>
      <c r="C140" s="7"/>
      <c r="D140" s="7">
        <v>6.5</v>
      </c>
      <c r="E140" s="7"/>
      <c r="F140" s="7">
        <v>6.5</v>
      </c>
    </row>
    <row r="141" spans="1:6" x14ac:dyDescent="0.25">
      <c r="A141" s="6" t="s">
        <v>295</v>
      </c>
      <c r="B141" s="7"/>
      <c r="C141" s="7"/>
      <c r="D141" s="7"/>
      <c r="E141" s="7">
        <v>36.9</v>
      </c>
      <c r="F141" s="7">
        <v>36.9</v>
      </c>
    </row>
    <row r="142" spans="1:6" x14ac:dyDescent="0.25">
      <c r="A142" s="6" t="s">
        <v>283</v>
      </c>
      <c r="B142" s="7"/>
      <c r="C142" s="7"/>
      <c r="D142" s="7"/>
      <c r="E142" s="7">
        <v>39.200000000000003</v>
      </c>
      <c r="F142" s="7">
        <v>39.200000000000003</v>
      </c>
    </row>
    <row r="143" spans="1:6" x14ac:dyDescent="0.25">
      <c r="A143" s="6" t="s">
        <v>285</v>
      </c>
      <c r="B143" s="7"/>
      <c r="C143" s="7"/>
      <c r="D143" s="7">
        <v>37</v>
      </c>
      <c r="E143" s="7"/>
      <c r="F143" s="7">
        <v>37</v>
      </c>
    </row>
    <row r="144" spans="1:6" x14ac:dyDescent="0.25">
      <c r="A144" s="6" t="s">
        <v>289</v>
      </c>
      <c r="B144" s="7">
        <v>62.849200000000003</v>
      </c>
      <c r="C144" s="7"/>
      <c r="D144" s="7"/>
      <c r="E144" s="7"/>
      <c r="F144" s="7">
        <v>62.849200000000003</v>
      </c>
    </row>
    <row r="145" spans="1:6" x14ac:dyDescent="0.25">
      <c r="A145" s="6" t="s">
        <v>293</v>
      </c>
      <c r="B145" s="7">
        <v>62.095599999999997</v>
      </c>
      <c r="C145" s="7"/>
      <c r="D145" s="7"/>
      <c r="E145" s="7"/>
      <c r="F145" s="7">
        <v>62.095599999999997</v>
      </c>
    </row>
    <row r="146" spans="1:6" x14ac:dyDescent="0.25">
      <c r="A146" s="6" t="s">
        <v>291</v>
      </c>
      <c r="B146" s="7">
        <v>73.900000000000006</v>
      </c>
      <c r="C146" s="7"/>
      <c r="D146" s="7"/>
      <c r="E146" s="7"/>
      <c r="F146" s="7">
        <v>73.900000000000006</v>
      </c>
    </row>
    <row r="147" spans="1:6" x14ac:dyDescent="0.25">
      <c r="A147" s="6" t="s">
        <v>299</v>
      </c>
      <c r="B147" s="7">
        <v>85.3</v>
      </c>
      <c r="C147" s="7"/>
      <c r="D147" s="7"/>
      <c r="E147" s="7"/>
      <c r="F147" s="7">
        <v>85.3</v>
      </c>
    </row>
    <row r="148" spans="1:6" x14ac:dyDescent="0.25">
      <c r="A148" s="6" t="s">
        <v>301</v>
      </c>
      <c r="B148" s="7"/>
      <c r="C148" s="7"/>
      <c r="D148" s="7"/>
      <c r="E148" s="7">
        <v>49.764499999999998</v>
      </c>
      <c r="F148" s="7">
        <v>49.764499999999998</v>
      </c>
    </row>
    <row r="149" spans="1:6" x14ac:dyDescent="0.25">
      <c r="A149" s="6" t="s">
        <v>303</v>
      </c>
      <c r="B149" s="7">
        <v>67.97</v>
      </c>
      <c r="C149" s="7"/>
      <c r="D149" s="7"/>
      <c r="E149" s="7"/>
      <c r="F149" s="7">
        <v>67.97</v>
      </c>
    </row>
    <row r="150" spans="1:6" x14ac:dyDescent="0.25">
      <c r="A150" s="6" t="s">
        <v>305</v>
      </c>
      <c r="B150" s="7"/>
      <c r="C150" s="7">
        <v>9</v>
      </c>
      <c r="D150" s="7"/>
      <c r="E150" s="7"/>
      <c r="F150" s="7">
        <v>9</v>
      </c>
    </row>
    <row r="151" spans="1:6" x14ac:dyDescent="0.25">
      <c r="A151" s="6" t="s">
        <v>387</v>
      </c>
      <c r="B151" s="7"/>
      <c r="C151" s="7"/>
      <c r="D151" s="7">
        <v>15.3</v>
      </c>
      <c r="E151" s="7"/>
      <c r="F151" s="7">
        <v>15.3</v>
      </c>
    </row>
    <row r="152" spans="1:6" x14ac:dyDescent="0.25">
      <c r="A152" s="6" t="s">
        <v>327</v>
      </c>
      <c r="B152" s="7"/>
      <c r="C152" s="7"/>
      <c r="D152" s="7">
        <v>23</v>
      </c>
      <c r="E152" s="7"/>
      <c r="F152" s="7">
        <v>23</v>
      </c>
    </row>
    <row r="153" spans="1:6" x14ac:dyDescent="0.25">
      <c r="A153" s="6" t="s">
        <v>307</v>
      </c>
      <c r="B153" s="7">
        <v>60.5</v>
      </c>
      <c r="C153" s="7"/>
      <c r="D153" s="7"/>
      <c r="E153" s="7"/>
      <c r="F153" s="7">
        <v>60.5</v>
      </c>
    </row>
    <row r="154" spans="1:6" x14ac:dyDescent="0.25">
      <c r="A154" s="6" t="s">
        <v>311</v>
      </c>
      <c r="B154" s="7"/>
      <c r="C154" s="7"/>
      <c r="D154" s="7">
        <v>13.1</v>
      </c>
      <c r="E154" s="7"/>
      <c r="F154" s="7">
        <v>13.1</v>
      </c>
    </row>
    <row r="155" spans="1:6" x14ac:dyDescent="0.25">
      <c r="A155" s="6" t="s">
        <v>323</v>
      </c>
      <c r="B155" s="7"/>
      <c r="C155" s="7"/>
      <c r="D155" s="7"/>
      <c r="E155" s="7">
        <v>51.5</v>
      </c>
      <c r="F155" s="7">
        <v>51.5</v>
      </c>
    </row>
    <row r="156" spans="1:6" x14ac:dyDescent="0.25">
      <c r="A156" s="6" t="s">
        <v>339</v>
      </c>
      <c r="B156" s="7">
        <v>50.4</v>
      </c>
      <c r="C156" s="7"/>
      <c r="D156" s="7"/>
      <c r="E156" s="7"/>
      <c r="F156" s="7">
        <v>50.4</v>
      </c>
    </row>
    <row r="157" spans="1:6" x14ac:dyDescent="0.25">
      <c r="A157" s="6" t="s">
        <v>317</v>
      </c>
      <c r="B157" s="7"/>
      <c r="C157" s="7">
        <v>1.7</v>
      </c>
      <c r="D157" s="7"/>
      <c r="E157" s="7"/>
      <c r="F157" s="7">
        <v>1.7</v>
      </c>
    </row>
    <row r="158" spans="1:6" x14ac:dyDescent="0.25">
      <c r="A158" s="6" t="s">
        <v>313</v>
      </c>
      <c r="B158" s="7">
        <v>81</v>
      </c>
      <c r="C158" s="7"/>
      <c r="D158" s="7"/>
      <c r="E158" s="7"/>
      <c r="F158" s="7">
        <v>81</v>
      </c>
    </row>
    <row r="159" spans="1:6" x14ac:dyDescent="0.25">
      <c r="A159" s="6" t="s">
        <v>331</v>
      </c>
      <c r="B159" s="7">
        <v>77.882599999999996</v>
      </c>
      <c r="C159" s="7"/>
      <c r="D159" s="7"/>
      <c r="E159" s="7"/>
      <c r="F159" s="7">
        <v>77.882599999999996</v>
      </c>
    </row>
    <row r="160" spans="1:6" x14ac:dyDescent="0.25">
      <c r="A160" s="6" t="s">
        <v>333</v>
      </c>
      <c r="B160" s="7">
        <v>72.675600000000003</v>
      </c>
      <c r="C160" s="7"/>
      <c r="D160" s="7"/>
      <c r="E160" s="7"/>
      <c r="F160" s="7">
        <v>72.675600000000003</v>
      </c>
    </row>
    <row r="161" spans="1:6" x14ac:dyDescent="0.25">
      <c r="A161" s="6" t="s">
        <v>315</v>
      </c>
      <c r="B161" s="7"/>
      <c r="C161" s="7"/>
      <c r="D161" s="7">
        <v>8</v>
      </c>
      <c r="E161" s="7"/>
      <c r="F161" s="7">
        <v>8</v>
      </c>
    </row>
    <row r="162" spans="1:6" x14ac:dyDescent="0.25">
      <c r="A162" s="6" t="s">
        <v>321</v>
      </c>
      <c r="B162" s="7"/>
      <c r="C162" s="7">
        <v>1.5</v>
      </c>
      <c r="D162" s="7"/>
      <c r="E162" s="7"/>
      <c r="F162" s="7">
        <v>1.5</v>
      </c>
    </row>
    <row r="163" spans="1:6" x14ac:dyDescent="0.25">
      <c r="A163" s="6" t="s">
        <v>391</v>
      </c>
      <c r="B163" s="7"/>
      <c r="C163" s="7"/>
      <c r="D163" s="7"/>
      <c r="E163" s="7">
        <v>46.5</v>
      </c>
      <c r="F163" s="7">
        <v>46.5</v>
      </c>
    </row>
    <row r="164" spans="1:6" x14ac:dyDescent="0.25">
      <c r="A164" s="6" t="s">
        <v>325</v>
      </c>
      <c r="B164" s="7"/>
      <c r="C164" s="7">
        <v>14.1</v>
      </c>
      <c r="D164" s="7"/>
      <c r="E164" s="7"/>
      <c r="F164" s="7">
        <v>14.1</v>
      </c>
    </row>
    <row r="165" spans="1:6" x14ac:dyDescent="0.25">
      <c r="A165" s="6" t="s">
        <v>115</v>
      </c>
      <c r="B165" s="7">
        <v>71.635000000000005</v>
      </c>
      <c r="C165" s="7"/>
      <c r="D165" s="7"/>
      <c r="E165" s="7"/>
      <c r="F165" s="7">
        <v>71.635000000000005</v>
      </c>
    </row>
    <row r="166" spans="1:6" x14ac:dyDescent="0.25">
      <c r="A166" s="6" t="s">
        <v>215</v>
      </c>
      <c r="B166" s="7"/>
      <c r="C166" s="7"/>
      <c r="D166" s="7">
        <v>21.9</v>
      </c>
      <c r="E166" s="7"/>
      <c r="F166" s="7">
        <v>21.9</v>
      </c>
    </row>
    <row r="167" spans="1:6" x14ac:dyDescent="0.25">
      <c r="A167" s="6" t="s">
        <v>211</v>
      </c>
      <c r="B167" s="7"/>
      <c r="C167" s="7"/>
      <c r="D167" s="7"/>
      <c r="E167" s="7">
        <v>46.2</v>
      </c>
      <c r="F167" s="7">
        <v>46.2</v>
      </c>
    </row>
    <row r="168" spans="1:6" x14ac:dyDescent="0.25">
      <c r="A168" s="6" t="s">
        <v>375</v>
      </c>
      <c r="B168" s="7"/>
      <c r="C168" s="7"/>
      <c r="D168" s="7"/>
      <c r="E168" s="7">
        <v>52</v>
      </c>
      <c r="F168" s="7">
        <v>52</v>
      </c>
    </row>
    <row r="169" spans="1:6" x14ac:dyDescent="0.25">
      <c r="A169" s="6" t="s">
        <v>309</v>
      </c>
      <c r="B169" s="7"/>
      <c r="C169" s="7"/>
      <c r="D169" s="7">
        <v>22.7</v>
      </c>
      <c r="E169" s="7"/>
      <c r="F169" s="7">
        <v>22.7</v>
      </c>
    </row>
    <row r="170" spans="1:6" x14ac:dyDescent="0.25">
      <c r="A170" s="6" t="s">
        <v>329</v>
      </c>
      <c r="B170" s="7"/>
      <c r="C170" s="7"/>
      <c r="D170" s="7"/>
      <c r="E170" s="7">
        <v>37.4</v>
      </c>
      <c r="F170" s="7">
        <v>37.4</v>
      </c>
    </row>
    <row r="171" spans="1:6" x14ac:dyDescent="0.25">
      <c r="A171" s="6" t="s">
        <v>337</v>
      </c>
      <c r="B171" s="7"/>
      <c r="C171" s="7"/>
      <c r="D171" s="7">
        <v>24.7</v>
      </c>
      <c r="E171" s="7"/>
      <c r="F171" s="7">
        <v>24.7</v>
      </c>
    </row>
    <row r="172" spans="1:6" x14ac:dyDescent="0.25">
      <c r="A172" s="6" t="s">
        <v>335</v>
      </c>
      <c r="B172" s="7">
        <v>94.783600000000007</v>
      </c>
      <c r="C172" s="7"/>
      <c r="D172" s="7"/>
      <c r="E172" s="7"/>
      <c r="F172" s="7">
        <v>94.783600000000007</v>
      </c>
    </row>
    <row r="173" spans="1:6" x14ac:dyDescent="0.25">
      <c r="A173" s="6" t="s">
        <v>71</v>
      </c>
      <c r="B173" s="7">
        <v>86.34</v>
      </c>
      <c r="C173" s="7"/>
      <c r="D173" s="7"/>
      <c r="E173" s="7"/>
      <c r="F173" s="7">
        <v>86.34</v>
      </c>
    </row>
    <row r="174" spans="1:6" x14ac:dyDescent="0.25">
      <c r="A174" s="6" t="s">
        <v>341</v>
      </c>
      <c r="B174" s="7"/>
      <c r="C174" s="7"/>
      <c r="D174" s="7">
        <v>26.2</v>
      </c>
      <c r="E174" s="7"/>
      <c r="F174" s="7">
        <v>26.2</v>
      </c>
    </row>
    <row r="175" spans="1:6" x14ac:dyDescent="0.25">
      <c r="A175" s="6" t="s">
        <v>349</v>
      </c>
      <c r="B175" s="7"/>
      <c r="C175" s="7"/>
      <c r="D175" s="7">
        <v>16</v>
      </c>
      <c r="E175" s="7"/>
      <c r="F175" s="7">
        <v>16</v>
      </c>
    </row>
    <row r="176" spans="1:6" x14ac:dyDescent="0.25">
      <c r="A176" s="6" t="s">
        <v>363</v>
      </c>
      <c r="B176" s="7"/>
      <c r="C176" s="7">
        <v>4.4000000000000004</v>
      </c>
      <c r="D176" s="7"/>
      <c r="E176" s="7"/>
      <c r="F176" s="7">
        <v>4.4000000000000004</v>
      </c>
    </row>
    <row r="177" spans="1:6" x14ac:dyDescent="0.25">
      <c r="A177" s="6" t="s">
        <v>347</v>
      </c>
      <c r="B177" s="7"/>
      <c r="C177" s="7"/>
      <c r="D177" s="7"/>
      <c r="E177" s="7">
        <v>28.94</v>
      </c>
      <c r="F177" s="7">
        <v>28.94</v>
      </c>
    </row>
    <row r="178" spans="1:6" x14ac:dyDescent="0.25">
      <c r="A178" s="6" t="s">
        <v>353</v>
      </c>
      <c r="B178" s="7"/>
      <c r="C178" s="7"/>
      <c r="D178" s="7">
        <v>1.1000000000000001</v>
      </c>
      <c r="E178" s="7"/>
      <c r="F178" s="7">
        <v>1.1000000000000001</v>
      </c>
    </row>
    <row r="179" spans="1:6" x14ac:dyDescent="0.25">
      <c r="A179" s="6" t="s">
        <v>345</v>
      </c>
      <c r="B179" s="7"/>
      <c r="C179" s="7">
        <v>4.5</v>
      </c>
      <c r="D179" s="7"/>
      <c r="E179" s="7"/>
      <c r="F179" s="7">
        <v>4.5</v>
      </c>
    </row>
    <row r="180" spans="1:6" x14ac:dyDescent="0.25">
      <c r="A180" s="6" t="s">
        <v>355</v>
      </c>
      <c r="B180" s="7"/>
      <c r="C180" s="7"/>
      <c r="D180" s="7"/>
      <c r="E180" s="7">
        <v>35</v>
      </c>
      <c r="F180" s="7">
        <v>35</v>
      </c>
    </row>
    <row r="181" spans="1:6" x14ac:dyDescent="0.25">
      <c r="A181" s="6" t="s">
        <v>357</v>
      </c>
      <c r="B181" s="7">
        <v>63.8</v>
      </c>
      <c r="C181" s="7"/>
      <c r="D181" s="7"/>
      <c r="E181" s="7"/>
      <c r="F181" s="7">
        <v>63.8</v>
      </c>
    </row>
    <row r="182" spans="1:6" x14ac:dyDescent="0.25">
      <c r="A182" s="6" t="s">
        <v>359</v>
      </c>
      <c r="B182" s="7"/>
      <c r="C182" s="7"/>
      <c r="D182" s="7"/>
      <c r="E182" s="7">
        <v>43.8</v>
      </c>
      <c r="F182" s="7">
        <v>43.8</v>
      </c>
    </row>
    <row r="183" spans="1:6" x14ac:dyDescent="0.25">
      <c r="A183" s="6" t="s">
        <v>361</v>
      </c>
      <c r="B183" s="7"/>
      <c r="C183" s="7"/>
      <c r="D183" s="7"/>
      <c r="E183" s="7">
        <v>46.25</v>
      </c>
      <c r="F183" s="7">
        <v>46.25</v>
      </c>
    </row>
    <row r="184" spans="1:6" x14ac:dyDescent="0.25">
      <c r="A184" s="6" t="s">
        <v>351</v>
      </c>
      <c r="B184" s="7"/>
      <c r="C184" s="7"/>
      <c r="D184" s="7"/>
      <c r="E184" s="7">
        <v>9.6</v>
      </c>
      <c r="F184" s="7">
        <v>9.6</v>
      </c>
    </row>
    <row r="185" spans="1:6" x14ac:dyDescent="0.25">
      <c r="A185" s="6" t="s">
        <v>365</v>
      </c>
      <c r="B185" s="7"/>
      <c r="C185" s="7">
        <v>16.2</v>
      </c>
      <c r="D185" s="7"/>
      <c r="E185" s="7"/>
      <c r="F185" s="7">
        <v>16.2</v>
      </c>
    </row>
    <row r="186" spans="1:6" x14ac:dyDescent="0.25">
      <c r="A186" s="6" t="s">
        <v>367</v>
      </c>
      <c r="B186" s="7"/>
      <c r="C186" s="7"/>
      <c r="D186" s="7">
        <v>41</v>
      </c>
      <c r="E186" s="7"/>
      <c r="F186" s="7">
        <v>41</v>
      </c>
    </row>
    <row r="187" spans="1:6" x14ac:dyDescent="0.25">
      <c r="A187" s="6" t="s">
        <v>16</v>
      </c>
      <c r="B187" s="7">
        <v>88</v>
      </c>
      <c r="C187" s="7"/>
      <c r="D187" s="7"/>
      <c r="E187" s="7"/>
      <c r="F187" s="7">
        <v>88</v>
      </c>
    </row>
    <row r="188" spans="1:6" x14ac:dyDescent="0.25">
      <c r="A188" s="6" t="s">
        <v>131</v>
      </c>
      <c r="B188" s="7">
        <v>89.844099999999997</v>
      </c>
      <c r="C188" s="7"/>
      <c r="D188" s="7"/>
      <c r="E188" s="7"/>
      <c r="F188" s="7">
        <v>89.844099999999997</v>
      </c>
    </row>
    <row r="189" spans="1:6" x14ac:dyDescent="0.25">
      <c r="A189" s="6" t="s">
        <v>371</v>
      </c>
      <c r="B189" s="7">
        <v>84.2</v>
      </c>
      <c r="C189" s="7"/>
      <c r="D189" s="7"/>
      <c r="E189" s="7"/>
      <c r="F189" s="7">
        <v>84.2</v>
      </c>
    </row>
    <row r="190" spans="1:6" x14ac:dyDescent="0.25">
      <c r="A190" s="6" t="s">
        <v>369</v>
      </c>
      <c r="B190" s="7">
        <v>57.69</v>
      </c>
      <c r="C190" s="7"/>
      <c r="D190" s="7"/>
      <c r="E190" s="7"/>
      <c r="F190" s="7">
        <v>57.69</v>
      </c>
    </row>
    <row r="191" spans="1:6" x14ac:dyDescent="0.25">
      <c r="A191" s="6" t="s">
        <v>373</v>
      </c>
      <c r="B191" s="7"/>
      <c r="C191" s="7"/>
      <c r="D191" s="7">
        <v>38.200000000000003</v>
      </c>
      <c r="E191" s="7"/>
      <c r="F191" s="7">
        <v>38.200000000000003</v>
      </c>
    </row>
    <row r="192" spans="1:6" x14ac:dyDescent="0.25">
      <c r="A192" s="6" t="s">
        <v>383</v>
      </c>
      <c r="B192" s="7"/>
      <c r="C192" s="7"/>
      <c r="D192" s="7">
        <v>11.3</v>
      </c>
      <c r="E192" s="7"/>
      <c r="F192" s="7">
        <v>11.3</v>
      </c>
    </row>
    <row r="193" spans="1:6" x14ac:dyDescent="0.25">
      <c r="A193" s="6" t="s">
        <v>377</v>
      </c>
      <c r="B193" s="7">
        <v>54.9</v>
      </c>
      <c r="C193" s="7"/>
      <c r="D193" s="7"/>
      <c r="E193" s="7"/>
      <c r="F193" s="7">
        <v>54.9</v>
      </c>
    </row>
    <row r="194" spans="1:6" x14ac:dyDescent="0.25">
      <c r="A194" s="6" t="s">
        <v>381</v>
      </c>
      <c r="B194" s="7"/>
      <c r="C194" s="7"/>
      <c r="D194" s="7">
        <v>43.9</v>
      </c>
      <c r="E194" s="7"/>
      <c r="F194" s="7">
        <v>43.9</v>
      </c>
    </row>
    <row r="195" spans="1:6" x14ac:dyDescent="0.25">
      <c r="A195" s="6" t="s">
        <v>379</v>
      </c>
      <c r="B195" s="7">
        <v>45.3</v>
      </c>
      <c r="C195" s="7"/>
      <c r="D195" s="7"/>
      <c r="E195" s="7"/>
      <c r="F195" s="7">
        <v>45.3</v>
      </c>
    </row>
    <row r="196" spans="1:6" x14ac:dyDescent="0.25">
      <c r="A196" s="6" t="s">
        <v>385</v>
      </c>
      <c r="B196" s="7"/>
      <c r="C196" s="7"/>
      <c r="D196" s="7">
        <v>46.6</v>
      </c>
      <c r="E196" s="7"/>
      <c r="F196" s="7">
        <v>46.6</v>
      </c>
    </row>
    <row r="197" spans="1:6" x14ac:dyDescent="0.25">
      <c r="A197" s="6" t="s">
        <v>389</v>
      </c>
      <c r="B197" s="7"/>
      <c r="C197" s="7"/>
      <c r="D197" s="7">
        <v>20</v>
      </c>
      <c r="E197" s="7"/>
      <c r="F197" s="7">
        <v>20</v>
      </c>
    </row>
    <row r="198" spans="1:6" x14ac:dyDescent="0.25">
      <c r="A198" s="6" t="s">
        <v>395</v>
      </c>
      <c r="B198" s="7"/>
      <c r="C198" s="7"/>
      <c r="D198" s="7">
        <v>15.4</v>
      </c>
      <c r="E198" s="7"/>
      <c r="F198" s="7">
        <v>15.4</v>
      </c>
    </row>
    <row r="199" spans="1:6" x14ac:dyDescent="0.25">
      <c r="A199" s="6" t="s">
        <v>397</v>
      </c>
      <c r="B199" s="7"/>
      <c r="C199" s="7">
        <v>18.5</v>
      </c>
      <c r="D199" s="7"/>
      <c r="E199" s="7"/>
      <c r="F199" s="7">
        <v>18.5</v>
      </c>
    </row>
    <row r="200" spans="1:6" x14ac:dyDescent="0.25">
      <c r="A200" s="6" t="s">
        <v>425</v>
      </c>
      <c r="B200" s="7">
        <v>4973.5228397000001</v>
      </c>
      <c r="C200" s="7">
        <v>179.65</v>
      </c>
      <c r="D200" s="7">
        <v>1118.3193000000001</v>
      </c>
      <c r="E200" s="7">
        <v>1933.4196842300003</v>
      </c>
      <c r="F200" s="7">
        <v>8204.9118239299969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DemographicData</vt:lpstr>
      <vt:lpstr>Filter on Country and Income</vt:lpstr>
      <vt:lpstr>Calculate various statistical</vt:lpstr>
      <vt:lpstr>Income group of India </vt:lpstr>
      <vt:lpstr>Country of same income as india</vt:lpstr>
      <vt:lpstr>PivotForCountry,Income,Internet</vt:lpstr>
      <vt:lpstr>DemographicData!Birth_rate</vt:lpstr>
      <vt:lpstr>'Filter on Country and Income'!Birth_rate</vt:lpstr>
      <vt:lpstr>'Income group of India '!Birth_rate</vt:lpstr>
      <vt:lpstr>Birth_rate</vt:lpstr>
      <vt:lpstr>DemographicData!Income_Group</vt:lpstr>
      <vt:lpstr>'Filter on Country and Income'!Income_Group</vt:lpstr>
      <vt:lpstr>'Income group of India '!Income_Group</vt:lpstr>
      <vt:lpstr>Income_Group</vt:lpstr>
      <vt:lpstr>DemographicData!Internet_users</vt:lpstr>
      <vt:lpstr>'Filter on Country and Income'!Internet_users</vt:lpstr>
      <vt:lpstr>'Income group of India '!Internet_users</vt:lpstr>
      <vt:lpstr>Internet_users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WIN-X</cp:lastModifiedBy>
  <dcterms:created xsi:type="dcterms:W3CDTF">2022-02-12T15:55:08Z</dcterms:created>
  <dcterms:modified xsi:type="dcterms:W3CDTF">2025-03-02T02:25:50Z</dcterms:modified>
</cp:coreProperties>
</file>