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BCC0" lockStructure="1"/>
  <bookViews>
    <workbookView xWindow="0" yWindow="0" windowWidth="15480" windowHeight="8190"/>
  </bookViews>
  <sheets>
    <sheet name="Registration" sheetId="1" r:id="rId1"/>
  </sheets>
  <externalReferences>
    <externalReference r:id="rId2"/>
  </externalReferences>
  <definedNames>
    <definedName name="Department">[1]Definitions!$D$8:$D$14</definedName>
    <definedName name="Type">[1]Definitions!$B$8:$B$9</definedName>
  </definedNames>
  <calcPr calcId="144525"/>
</workbook>
</file>

<file path=xl/calcChain.xml><?xml version="1.0" encoding="utf-8"?>
<calcChain xmlns="http://schemas.openxmlformats.org/spreadsheetml/2006/main">
  <c r="E5" i="1" l="1"/>
  <c r="H5" i="1"/>
  <c r="L5" i="1"/>
  <c r="E6" i="1"/>
  <c r="H6" i="1"/>
  <c r="L6" i="1"/>
  <c r="E7" i="1"/>
  <c r="L7" i="1"/>
  <c r="E8" i="1"/>
  <c r="L8" i="1"/>
  <c r="E9" i="1"/>
  <c r="L9" i="1"/>
  <c r="L10" i="1"/>
  <c r="E11" i="1"/>
  <c r="E12" i="1"/>
  <c r="E13" i="1" l="1"/>
</calcChain>
</file>

<file path=xl/sharedStrings.xml><?xml version="1.0" encoding="utf-8"?>
<sst xmlns="http://schemas.openxmlformats.org/spreadsheetml/2006/main" count="104" uniqueCount="64">
  <si>
    <t>Overall Defect Summary</t>
  </si>
  <si>
    <t>Verification  Summary</t>
  </si>
  <si>
    <t>Segregation</t>
  </si>
  <si>
    <t>Completed</t>
  </si>
  <si>
    <t>Development</t>
  </si>
  <si>
    <t>Deffered</t>
  </si>
  <si>
    <t>Pending</t>
  </si>
  <si>
    <t>GD</t>
  </si>
  <si>
    <t xml:space="preserve">Incomplete </t>
  </si>
  <si>
    <t>ID</t>
  </si>
  <si>
    <t>In Progress</t>
  </si>
  <si>
    <t>Marketing</t>
  </si>
  <si>
    <t>Not Applicable</t>
  </si>
  <si>
    <t>QA</t>
  </si>
  <si>
    <t>Not Started</t>
  </si>
  <si>
    <t>Others</t>
  </si>
  <si>
    <t>Rejected</t>
  </si>
  <si>
    <t>Total</t>
  </si>
  <si>
    <t>Date</t>
  </si>
  <si>
    <t>No</t>
  </si>
  <si>
    <t>Change ID</t>
  </si>
  <si>
    <t>Description</t>
  </si>
  <si>
    <t>Origin</t>
  </si>
  <si>
    <t>Modification to be made</t>
  </si>
  <si>
    <t>Type</t>
  </si>
  <si>
    <t>Department</t>
  </si>
  <si>
    <t>Author</t>
  </si>
  <si>
    <t>Submitted To</t>
  </si>
  <si>
    <t>Status</t>
  </si>
  <si>
    <t>Severity</t>
  </si>
  <si>
    <t>Priority</t>
  </si>
  <si>
    <t>Verified</t>
  </si>
  <si>
    <t>Comments / Feedback</t>
  </si>
  <si>
    <t>Screen Shots</t>
  </si>
  <si>
    <t>Cosmetic Flaw</t>
  </si>
  <si>
    <t>Medium</t>
  </si>
  <si>
    <t>Yes</t>
  </si>
  <si>
    <t>Low</t>
  </si>
  <si>
    <t>Critical</t>
  </si>
  <si>
    <t>Sugesstion</t>
  </si>
  <si>
    <t>Deferred</t>
  </si>
  <si>
    <t>Data Corruption</t>
  </si>
  <si>
    <t>Incomplete</t>
  </si>
  <si>
    <t>Data Loss</t>
  </si>
  <si>
    <t>High</t>
  </si>
  <si>
    <t>Documentation Issue</t>
  </si>
  <si>
    <t>Incorrect Functionality</t>
  </si>
  <si>
    <t>Installation Problem</t>
  </si>
  <si>
    <t>Missing Feature</t>
  </si>
  <si>
    <t>Slow Performance</t>
  </si>
  <si>
    <t>System Crash</t>
  </si>
  <si>
    <t>Unfriendly Behaviour</t>
  </si>
  <si>
    <t>Administration</t>
  </si>
  <si>
    <t>SURVEYKSHAN</t>
  </si>
  <si>
    <t>Module: Admin</t>
  </si>
  <si>
    <t>Admin</t>
  </si>
  <si>
    <t>Admin must be able to logout.</t>
  </si>
  <si>
    <t>If admin is  not able to logout then coding and the functionality of the Logout() on the Admin page must be modified using advanced java code.</t>
  </si>
  <si>
    <t xml:space="preserve">Admin must be able to receive payments. </t>
  </si>
  <si>
    <t xml:space="preserve">If admin is not able to receive payments then checking for payment can be done both online/offline as suited to the Admin and update the database accourdingly and see that the payment is done once in on a particular date for a particular service. The modifications are made in the functioning of the home page of admin. </t>
  </si>
  <si>
    <t>Amandeep Nancy Ritu Shubham Umang</t>
  </si>
  <si>
    <t xml:space="preserve">Admin must be able to grant permission to user. </t>
  </si>
  <si>
    <t xml:space="preserve">If admin is not able to grant permission then modifications are made in the functioning of the home page of admin. </t>
  </si>
  <si>
    <t>Mrs. Lata Verma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</si>
</sst>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9"/>
      <color indexed="9"/>
      <name val="Arial"/>
      <family val="2"/>
    </font>
    <font>
      <b/>
      <sz val="8"/>
      <name val="Arial"/>
      <family val="2"/>
    </font>
    <font>
      <sz val="9"/>
      <color indexed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indexed="63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51"/>
      </patternFill>
    </fill>
    <fill>
      <patternFill patternType="solid">
        <fgColor indexed="60"/>
        <bgColor indexed="25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12"/>
        <bgColor indexed="3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8"/>
        <bgColor indexed="58"/>
      </patternFill>
    </fill>
  </fills>
  <borders count="17">
    <border>
      <left/>
      <right/>
      <top/>
      <bottom/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1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1" fontId="3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8" fillId="0" borderId="2" xfId="0" applyFont="1" applyBorder="1" applyProtection="1">
      <protection locked="0"/>
    </xf>
    <xf numFmtId="0" fontId="8" fillId="0" borderId="2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0" fillId="0" borderId="2" xfId="0" applyFont="1" applyBorder="1" applyProtection="1">
      <protection locked="0"/>
    </xf>
    <xf numFmtId="0" fontId="0" fillId="0" borderId="2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1" fontId="3" fillId="2" borderId="0" xfId="0" applyNumberFormat="1" applyFont="1" applyFill="1" applyBorder="1" applyAlignment="1" applyProtection="1">
      <alignment horizontal="center" vertical="center" wrapText="1"/>
    </xf>
    <xf numFmtId="0" fontId="0" fillId="3" borderId="0" xfId="0" applyFill="1" applyBorder="1" applyProtection="1"/>
    <xf numFmtId="0" fontId="0" fillId="3" borderId="0" xfId="0" applyFill="1" applyBorder="1" applyAlignment="1" applyProtection="1">
      <alignment horizontal="center"/>
    </xf>
    <xf numFmtId="0" fontId="0" fillId="3" borderId="0" xfId="0" applyFont="1" applyFill="1" applyBorder="1" applyProtection="1"/>
    <xf numFmtId="0" fontId="4" fillId="2" borderId="3" xfId="0" applyFont="1" applyFill="1" applyBorder="1" applyAlignment="1" applyProtection="1">
      <alignment vertical="center"/>
    </xf>
    <xf numFmtId="0" fontId="6" fillId="2" borderId="4" xfId="0" applyFont="1" applyFill="1" applyBorder="1" applyAlignment="1" applyProtection="1">
      <alignment vertical="center"/>
    </xf>
    <xf numFmtId="0" fontId="0" fillId="3" borderId="0" xfId="0" applyFill="1" applyProtection="1"/>
    <xf numFmtId="0" fontId="4" fillId="2" borderId="5" xfId="0" applyFont="1" applyFill="1" applyBorder="1" applyAlignment="1" applyProtection="1">
      <alignment vertical="center"/>
    </xf>
    <xf numFmtId="0" fontId="4" fillId="2" borderId="6" xfId="0" applyFont="1" applyFill="1" applyBorder="1" applyAlignment="1" applyProtection="1">
      <alignment vertical="center"/>
    </xf>
    <xf numFmtId="0" fontId="6" fillId="4" borderId="7" xfId="0" applyFont="1" applyFill="1" applyBorder="1" applyAlignment="1" applyProtection="1">
      <alignment vertical="center"/>
    </xf>
    <xf numFmtId="1" fontId="4" fillId="4" borderId="8" xfId="0" applyNumberFormat="1" applyFont="1" applyFill="1" applyBorder="1" applyAlignment="1" applyProtection="1">
      <alignment vertical="center"/>
    </xf>
    <xf numFmtId="0" fontId="6" fillId="5" borderId="9" xfId="0" applyFont="1" applyFill="1" applyBorder="1" applyAlignment="1" applyProtection="1">
      <alignment vertical="center"/>
    </xf>
    <xf numFmtId="0" fontId="6" fillId="5" borderId="0" xfId="0" applyFont="1" applyFill="1" applyBorder="1" applyAlignment="1" applyProtection="1">
      <alignment vertical="center"/>
    </xf>
    <xf numFmtId="0" fontId="0" fillId="6" borderId="7" xfId="0" applyFont="1" applyFill="1" applyBorder="1" applyProtection="1"/>
    <xf numFmtId="1" fontId="8" fillId="6" borderId="8" xfId="0" applyNumberFormat="1" applyFont="1" applyFill="1" applyBorder="1" applyProtection="1"/>
    <xf numFmtId="0" fontId="6" fillId="5" borderId="10" xfId="0" applyFont="1" applyFill="1" applyBorder="1" applyAlignment="1" applyProtection="1">
      <alignment vertical="center"/>
    </xf>
    <xf numFmtId="1" fontId="4" fillId="5" borderId="11" xfId="0" applyNumberFormat="1" applyFont="1" applyFill="1" applyBorder="1" applyAlignment="1" applyProtection="1">
      <alignment vertical="center"/>
    </xf>
    <xf numFmtId="0" fontId="9" fillId="7" borderId="7" xfId="0" applyFont="1" applyFill="1" applyBorder="1" applyAlignment="1" applyProtection="1">
      <alignment vertical="center"/>
    </xf>
    <xf numFmtId="1" fontId="7" fillId="7" borderId="8" xfId="0" applyNumberFormat="1" applyFont="1" applyFill="1" applyBorder="1" applyAlignment="1" applyProtection="1">
      <alignment vertical="center"/>
    </xf>
    <xf numFmtId="0" fontId="6" fillId="8" borderId="7" xfId="0" applyFont="1" applyFill="1" applyBorder="1" applyAlignment="1" applyProtection="1">
      <alignment vertical="center"/>
    </xf>
    <xf numFmtId="1" fontId="4" fillId="8" borderId="8" xfId="0" applyNumberFormat="1" applyFont="1" applyFill="1" applyBorder="1" applyAlignment="1" applyProtection="1">
      <alignment vertical="center"/>
    </xf>
    <xf numFmtId="0" fontId="9" fillId="9" borderId="7" xfId="0" applyFont="1" applyFill="1" applyBorder="1" applyAlignment="1" applyProtection="1">
      <alignment vertical="center"/>
    </xf>
    <xf numFmtId="1" fontId="7" fillId="9" borderId="8" xfId="0" applyNumberFormat="1" applyFont="1" applyFill="1" applyBorder="1" applyAlignment="1" applyProtection="1">
      <alignment vertical="center"/>
    </xf>
    <xf numFmtId="0" fontId="9" fillId="10" borderId="7" xfId="0" applyFont="1" applyFill="1" applyBorder="1" applyAlignment="1" applyProtection="1">
      <alignment vertical="center"/>
    </xf>
    <xf numFmtId="1" fontId="7" fillId="10" borderId="8" xfId="0" applyNumberFormat="1" applyFont="1" applyFill="1" applyBorder="1" applyAlignment="1" applyProtection="1">
      <alignment vertical="center"/>
    </xf>
    <xf numFmtId="0" fontId="6" fillId="5" borderId="12" xfId="0" applyFont="1" applyFill="1" applyBorder="1" applyAlignment="1" applyProtection="1">
      <alignment vertical="center"/>
    </xf>
    <xf numFmtId="0" fontId="6" fillId="5" borderId="13" xfId="0" applyFont="1" applyFill="1" applyBorder="1" applyAlignment="1" applyProtection="1">
      <alignment vertical="center"/>
    </xf>
    <xf numFmtId="0" fontId="6" fillId="5" borderId="7" xfId="0" applyFont="1" applyFill="1" applyBorder="1" applyAlignment="1" applyProtection="1">
      <alignment vertical="center"/>
    </xf>
    <xf numFmtId="1" fontId="4" fillId="5" borderId="8" xfId="0" applyNumberFormat="1" applyFont="1" applyFill="1" applyBorder="1" applyAlignment="1" applyProtection="1">
      <alignment vertical="center"/>
    </xf>
    <xf numFmtId="0" fontId="10" fillId="3" borderId="0" xfId="0" applyFont="1" applyFill="1" applyBorder="1" applyAlignment="1" applyProtection="1">
      <alignment horizontal="center"/>
    </xf>
    <xf numFmtId="0" fontId="0" fillId="11" borderId="10" xfId="0" applyFont="1" applyFill="1" applyBorder="1" applyProtection="1"/>
    <xf numFmtId="1" fontId="7" fillId="11" borderId="11" xfId="0" applyNumberFormat="1" applyFont="1" applyFill="1" applyBorder="1" applyAlignment="1" applyProtection="1">
      <alignment vertical="center"/>
    </xf>
    <xf numFmtId="0" fontId="2" fillId="12" borderId="0" xfId="0" applyFont="1" applyFill="1" applyBorder="1" applyProtection="1"/>
    <xf numFmtId="1" fontId="4" fillId="12" borderId="0" xfId="0" applyNumberFormat="1" applyFont="1" applyFill="1" applyBorder="1" applyAlignment="1" applyProtection="1">
      <alignment vertical="center"/>
    </xf>
    <xf numFmtId="0" fontId="10" fillId="3" borderId="0" xfId="0" applyFont="1" applyFill="1" applyBorder="1" applyProtection="1"/>
    <xf numFmtId="0" fontId="7" fillId="2" borderId="14" xfId="0" applyFont="1" applyFill="1" applyBorder="1" applyAlignment="1" applyProtection="1">
      <alignment vertical="center"/>
    </xf>
    <xf numFmtId="1" fontId="4" fillId="5" borderId="15" xfId="0" applyNumberFormat="1" applyFont="1" applyFill="1" applyBorder="1" applyAlignment="1" applyProtection="1">
      <alignment vertical="center"/>
    </xf>
    <xf numFmtId="1" fontId="4" fillId="5" borderId="16" xfId="0" applyNumberFormat="1" applyFont="1" applyFill="1" applyBorder="1" applyAlignment="1" applyProtection="1">
      <alignment vertical="center"/>
    </xf>
    <xf numFmtId="1" fontId="5" fillId="2" borderId="0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0" xfId="0" applyNumberFormat="1" applyFont="1" applyBorder="1" applyAlignment="1" applyProtection="1">
      <alignment horizontal="center" vertical="top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0" fillId="0" borderId="0" xfId="0" applyBorder="1" applyProtection="1"/>
    <xf numFmtId="0" fontId="1" fillId="0" borderId="2" xfId="0" applyFont="1" applyFill="1" applyBorder="1" applyAlignment="1" applyProtection="1">
      <alignment vertical="center"/>
    </xf>
    <xf numFmtId="0" fontId="0" fillId="0" borderId="2" xfId="0" applyFont="1" applyBorder="1" applyProtection="1"/>
    <xf numFmtId="0" fontId="0" fillId="0" borderId="2" xfId="0" applyFont="1" applyFill="1" applyBorder="1" applyProtection="1"/>
    <xf numFmtId="0" fontId="0" fillId="0" borderId="0" xfId="0" applyProtection="1"/>
    <xf numFmtId="1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" fontId="4" fillId="2" borderId="0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18">
    <dxf>
      <fill>
        <patternFill patternType="solid">
          <fgColor indexed="41"/>
          <bgColor indexed="27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5"/>
          <bgColor indexed="6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5"/>
          <bgColor indexed="6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5"/>
          <bgColor indexed="6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41"/>
          <bgColor indexed="27"/>
        </patternFill>
      </fill>
    </dxf>
    <dxf>
      <fill>
        <patternFill patternType="solid">
          <fgColor indexed="31"/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TT\QA\Tracking%20Sheets\updated\GTT\my%20Docs\QA-Tracking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workbookViewId="0">
      <pane ySplit="15" topLeftCell="A16" activePane="bottomLeft" state="frozen"/>
      <selection pane="bottomLeft" activeCell="A16" sqref="A16"/>
    </sheetView>
  </sheetViews>
  <sheetFormatPr defaultRowHeight="12.75" x14ac:dyDescent="0.2"/>
  <cols>
    <col min="1" max="1" width="9.85546875" style="52" customWidth="1"/>
    <col min="2" max="2" width="5" style="1" customWidth="1"/>
    <col min="3" max="3" width="10" style="1" customWidth="1"/>
    <col min="4" max="4" width="27.85546875" style="1" customWidth="1"/>
    <col min="5" max="5" width="14.28515625" style="1" customWidth="1"/>
    <col min="6" max="6" width="26.42578125" style="1" customWidth="1"/>
    <col min="7" max="7" width="18.28515625" style="53" customWidth="1"/>
    <col min="8" max="8" width="12" style="53" customWidth="1"/>
    <col min="9" max="9" width="9.140625" style="53"/>
    <col min="10" max="10" width="11.28515625" style="53" customWidth="1"/>
    <col min="11" max="11" width="16.42578125" style="53" customWidth="1"/>
    <col min="12" max="14" width="9.140625" style="53"/>
    <col min="15" max="15" width="10" style="1" customWidth="1"/>
    <col min="16" max="16" width="9.140625" style="1"/>
    <col min="17" max="18" width="9.140625" style="2"/>
    <col min="19" max="19" width="13.85546875" style="2" hidden="1" customWidth="1"/>
    <col min="20" max="20" width="0" style="2" hidden="1" customWidth="1"/>
    <col min="21" max="21" width="14.140625" style="2" hidden="1" customWidth="1"/>
    <col min="22" max="22" width="0" style="2" hidden="1" customWidth="1"/>
    <col min="23" max="23" width="20.140625" style="2" hidden="1" customWidth="1"/>
    <col min="24" max="25" width="0" style="2" hidden="1" customWidth="1"/>
    <col min="26" max="16384" width="9.140625" style="2"/>
  </cols>
  <sheetData>
    <row r="1" spans="1:25" s="4" customFormat="1" ht="16.5" customHeight="1" x14ac:dyDescent="0.2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3"/>
      <c r="M1" s="3"/>
      <c r="N1" s="3"/>
      <c r="O1" s="3"/>
      <c r="P1" s="3"/>
      <c r="S1" s="7" t="s">
        <v>28</v>
      </c>
      <c r="T1" s="7" t="s">
        <v>26</v>
      </c>
      <c r="U1" s="7" t="s">
        <v>25</v>
      </c>
      <c r="V1" s="8" t="s">
        <v>31</v>
      </c>
      <c r="W1" s="8" t="s">
        <v>24</v>
      </c>
      <c r="X1" s="8" t="s">
        <v>30</v>
      </c>
      <c r="Y1" s="8" t="s">
        <v>29</v>
      </c>
    </row>
    <row r="2" spans="1:25" s="4" customFormat="1" x14ac:dyDescent="0.2">
      <c r="A2" s="65" t="s">
        <v>54</v>
      </c>
      <c r="B2" s="65"/>
      <c r="C2" s="65"/>
      <c r="D2" s="5"/>
      <c r="E2" s="5"/>
      <c r="F2" s="5"/>
      <c r="G2" s="5"/>
      <c r="H2" s="5"/>
      <c r="I2" s="5"/>
      <c r="J2" s="5"/>
      <c r="K2" s="51"/>
      <c r="L2" s="5"/>
      <c r="M2" s="5"/>
      <c r="N2" s="5"/>
      <c r="O2" s="5"/>
      <c r="P2" s="5"/>
      <c r="S2" s="10" t="s">
        <v>3</v>
      </c>
      <c r="T2" s="10"/>
      <c r="U2" s="10"/>
      <c r="V2" s="11" t="s">
        <v>36</v>
      </c>
      <c r="W2" s="11" t="s">
        <v>34</v>
      </c>
      <c r="X2" s="11" t="s">
        <v>37</v>
      </c>
      <c r="Y2" s="11" t="s">
        <v>38</v>
      </c>
    </row>
    <row r="3" spans="1:25" s="59" customFormat="1" x14ac:dyDescent="0.2">
      <c r="A3" s="14"/>
      <c r="B3" s="14"/>
      <c r="C3" s="14"/>
      <c r="D3" s="14"/>
      <c r="E3" s="14"/>
      <c r="F3" s="14"/>
      <c r="G3" s="14"/>
      <c r="H3" s="14"/>
      <c r="I3" s="15"/>
      <c r="J3" s="14"/>
      <c r="K3" s="16"/>
      <c r="L3" s="14"/>
      <c r="M3" s="14"/>
      <c r="N3" s="14"/>
      <c r="O3" s="14"/>
      <c r="P3" s="14"/>
      <c r="S3" s="60" t="s">
        <v>40</v>
      </c>
      <c r="T3" s="61"/>
      <c r="U3" s="61"/>
      <c r="V3" s="62" t="s">
        <v>19</v>
      </c>
      <c r="W3" s="62" t="s">
        <v>41</v>
      </c>
      <c r="X3" s="62" t="s">
        <v>35</v>
      </c>
      <c r="Y3" s="62" t="s">
        <v>37</v>
      </c>
    </row>
    <row r="4" spans="1:25" s="59" customFormat="1" x14ac:dyDescent="0.2">
      <c r="A4" s="14"/>
      <c r="B4" s="14"/>
      <c r="C4" s="14"/>
      <c r="D4" s="17" t="s">
        <v>0</v>
      </c>
      <c r="E4" s="18"/>
      <c r="F4" s="14"/>
      <c r="G4" s="17" t="s">
        <v>1</v>
      </c>
      <c r="H4" s="18"/>
      <c r="I4" s="19"/>
      <c r="J4" s="20" t="s">
        <v>2</v>
      </c>
      <c r="K4" s="21"/>
      <c r="L4" s="48"/>
      <c r="M4" s="14"/>
      <c r="N4" s="14"/>
      <c r="O4" s="14"/>
      <c r="P4" s="14"/>
      <c r="S4" s="60" t="s">
        <v>42</v>
      </c>
      <c r="T4" s="61"/>
      <c r="U4" s="61"/>
      <c r="V4" s="61"/>
      <c r="W4" s="62" t="s">
        <v>43</v>
      </c>
      <c r="X4" s="62" t="s">
        <v>44</v>
      </c>
      <c r="Y4" s="62" t="s">
        <v>35</v>
      </c>
    </row>
    <row r="5" spans="1:25" s="59" customFormat="1" x14ac:dyDescent="0.2">
      <c r="A5" s="14"/>
      <c r="B5" s="14"/>
      <c r="C5" s="14"/>
      <c r="D5" s="22" t="s">
        <v>3</v>
      </c>
      <c r="E5" s="23">
        <f>COUNTIF(K16:K7002,"Completed")</f>
        <v>3</v>
      </c>
      <c r="F5" s="14"/>
      <c r="G5" s="22" t="s">
        <v>3</v>
      </c>
      <c r="H5" s="23">
        <f>COUNTIF(N16:N7002,"Yes")</f>
        <v>0</v>
      </c>
      <c r="I5" s="19"/>
      <c r="J5" s="24" t="s">
        <v>4</v>
      </c>
      <c r="K5" s="25"/>
      <c r="L5" s="49">
        <f>COUNTIF(H16:H7003,"Development")</f>
        <v>0</v>
      </c>
      <c r="M5" s="14"/>
      <c r="N5" s="14"/>
      <c r="O5" s="14"/>
      <c r="P5" s="14"/>
      <c r="S5" s="60" t="s">
        <v>10</v>
      </c>
      <c r="T5" s="63"/>
      <c r="U5" s="61"/>
      <c r="V5" s="61"/>
      <c r="W5" s="62" t="s">
        <v>45</v>
      </c>
      <c r="X5" s="61"/>
      <c r="Y5" s="62" t="s">
        <v>44</v>
      </c>
    </row>
    <row r="6" spans="1:25" s="59" customFormat="1" x14ac:dyDescent="0.2">
      <c r="A6" s="14"/>
      <c r="B6" s="14"/>
      <c r="C6" s="14"/>
      <c r="D6" s="26" t="s">
        <v>5</v>
      </c>
      <c r="E6" s="27">
        <f>COUNTIF(K16:K7002,"Deferred")</f>
        <v>0</v>
      </c>
      <c r="F6" s="14"/>
      <c r="G6" s="28" t="s">
        <v>6</v>
      </c>
      <c r="H6" s="29">
        <f>COUNTIF(N16:N7002,"No")</f>
        <v>0</v>
      </c>
      <c r="I6" s="19"/>
      <c r="J6" s="24" t="s">
        <v>7</v>
      </c>
      <c r="K6" s="25"/>
      <c r="L6" s="49">
        <f>COUNTIF(H16:H7003,"GD")</f>
        <v>0</v>
      </c>
      <c r="M6" s="14"/>
      <c r="N6" s="14"/>
      <c r="O6" s="14"/>
      <c r="P6" s="14"/>
      <c r="S6" s="60" t="s">
        <v>12</v>
      </c>
      <c r="T6" s="61"/>
      <c r="U6" s="61"/>
      <c r="V6" s="61"/>
      <c r="W6" s="61" t="s">
        <v>46</v>
      </c>
      <c r="X6" s="61"/>
      <c r="Y6" s="61" t="s">
        <v>15</v>
      </c>
    </row>
    <row r="7" spans="1:25" s="59" customFormat="1" x14ac:dyDescent="0.2">
      <c r="A7" s="14"/>
      <c r="B7" s="14"/>
      <c r="C7" s="14"/>
      <c r="D7" s="30" t="s">
        <v>8</v>
      </c>
      <c r="E7" s="31">
        <f>COUNTIF(K16:K7002,"Incomplete")</f>
        <v>0</v>
      </c>
      <c r="F7" s="14"/>
      <c r="G7" s="14"/>
      <c r="H7" s="14"/>
      <c r="I7" s="19"/>
      <c r="J7" s="24" t="s">
        <v>9</v>
      </c>
      <c r="K7" s="25"/>
      <c r="L7" s="49">
        <f>COUNTIF(H16:H7003,"ID")</f>
        <v>0</v>
      </c>
      <c r="M7" s="14"/>
      <c r="N7" s="14"/>
      <c r="O7" s="14"/>
      <c r="P7" s="14"/>
      <c r="S7" s="60" t="s">
        <v>14</v>
      </c>
      <c r="T7" s="61"/>
      <c r="U7" s="61"/>
      <c r="V7" s="61"/>
      <c r="W7" s="62" t="s">
        <v>47</v>
      </c>
      <c r="X7" s="61"/>
      <c r="Y7" s="61"/>
    </row>
    <row r="8" spans="1:25" s="59" customFormat="1" x14ac:dyDescent="0.2">
      <c r="A8" s="14"/>
      <c r="B8" s="14"/>
      <c r="C8" s="14"/>
      <c r="D8" s="32" t="s">
        <v>10</v>
      </c>
      <c r="E8" s="33">
        <f>COUNTIF(K16:K7002,"In Progress")</f>
        <v>0</v>
      </c>
      <c r="F8" s="14"/>
      <c r="G8" s="14"/>
      <c r="H8" s="14"/>
      <c r="I8" s="19"/>
      <c r="J8" s="24" t="s">
        <v>11</v>
      </c>
      <c r="K8" s="25"/>
      <c r="L8" s="49">
        <f>COUNTIF(H16:H7003,"Marketing")</f>
        <v>0</v>
      </c>
      <c r="M8" s="14"/>
      <c r="N8" s="14"/>
      <c r="O8" s="14"/>
      <c r="P8" s="14"/>
      <c r="S8" s="60" t="s">
        <v>6</v>
      </c>
      <c r="T8" s="61"/>
      <c r="U8" s="61"/>
      <c r="V8" s="61"/>
      <c r="W8" s="61" t="s">
        <v>48</v>
      </c>
      <c r="X8" s="62"/>
      <c r="Y8" s="61"/>
    </row>
    <row r="9" spans="1:25" s="59" customFormat="1" x14ac:dyDescent="0.2">
      <c r="A9" s="14"/>
      <c r="B9" s="14"/>
      <c r="C9" s="14"/>
      <c r="D9" s="34" t="s">
        <v>12</v>
      </c>
      <c r="E9" s="35">
        <f>COUNTIF(K16:K7002,"Not Applicable")</f>
        <v>0</v>
      </c>
      <c r="F9" s="14"/>
      <c r="G9" s="14"/>
      <c r="H9" s="14"/>
      <c r="I9" s="15"/>
      <c r="J9" s="24" t="s">
        <v>13</v>
      </c>
      <c r="K9" s="25"/>
      <c r="L9" s="49">
        <f>COUNTIF(H16:H7003,"QA")</f>
        <v>0</v>
      </c>
      <c r="M9" s="14"/>
      <c r="N9" s="14"/>
      <c r="O9" s="14"/>
      <c r="P9" s="14"/>
      <c r="S9" s="60" t="s">
        <v>16</v>
      </c>
      <c r="T9" s="62"/>
      <c r="U9" s="61"/>
      <c r="V9" s="61"/>
      <c r="W9" s="62" t="s">
        <v>49</v>
      </c>
      <c r="X9" s="62"/>
      <c r="Y9" s="61"/>
    </row>
    <row r="10" spans="1:25" s="59" customFormat="1" x14ac:dyDescent="0.2">
      <c r="A10" s="14"/>
      <c r="B10" s="14"/>
      <c r="C10" s="14"/>
      <c r="D10" s="36" t="s">
        <v>14</v>
      </c>
      <c r="E10" s="37">
        <v>0</v>
      </c>
      <c r="F10" s="14"/>
      <c r="G10" s="14"/>
      <c r="H10" s="14"/>
      <c r="I10" s="15"/>
      <c r="J10" s="38" t="s">
        <v>15</v>
      </c>
      <c r="K10" s="39"/>
      <c r="L10" s="50">
        <f>COUNTIF(H16:H7003,"Others")</f>
        <v>0</v>
      </c>
      <c r="M10" s="14"/>
      <c r="N10" s="14"/>
      <c r="O10" s="14"/>
      <c r="P10" s="14"/>
      <c r="S10" s="61"/>
      <c r="T10" s="61"/>
      <c r="U10" s="61"/>
      <c r="V10" s="61"/>
      <c r="W10" s="61" t="s">
        <v>39</v>
      </c>
      <c r="X10" s="62"/>
      <c r="Y10" s="61"/>
    </row>
    <row r="11" spans="1:25" s="59" customFormat="1" x14ac:dyDescent="0.2">
      <c r="A11" s="14"/>
      <c r="B11" s="14"/>
      <c r="C11" s="14"/>
      <c r="D11" s="40" t="s">
        <v>6</v>
      </c>
      <c r="E11" s="41">
        <f>COUNTIF(K16:K7002,"Pending")</f>
        <v>0</v>
      </c>
      <c r="F11" s="14"/>
      <c r="G11" s="14"/>
      <c r="H11" s="14"/>
      <c r="I11" s="15"/>
      <c r="J11" s="14"/>
      <c r="K11" s="42"/>
      <c r="L11" s="15"/>
      <c r="M11" s="14"/>
      <c r="N11" s="14"/>
      <c r="O11" s="14"/>
      <c r="P11" s="14"/>
      <c r="S11" s="61"/>
      <c r="T11" s="61"/>
      <c r="U11" s="61"/>
      <c r="V11" s="61"/>
      <c r="W11" s="61" t="s">
        <v>50</v>
      </c>
      <c r="X11" s="61"/>
      <c r="Y11" s="61"/>
    </row>
    <row r="12" spans="1:25" s="59" customFormat="1" x14ac:dyDescent="0.2">
      <c r="A12" s="14"/>
      <c r="B12" s="14"/>
      <c r="C12" s="14"/>
      <c r="D12" s="43" t="s">
        <v>16</v>
      </c>
      <c r="E12" s="44">
        <f>COUNTIF(K16:K7002,"Rejected")</f>
        <v>0</v>
      </c>
      <c r="F12" s="14"/>
      <c r="G12" s="14"/>
      <c r="H12" s="14"/>
      <c r="I12" s="15"/>
      <c r="J12" s="14"/>
      <c r="K12" s="42"/>
      <c r="L12" s="15"/>
      <c r="M12" s="14"/>
      <c r="N12" s="14"/>
      <c r="O12" s="14"/>
      <c r="P12" s="14"/>
      <c r="S12" s="61"/>
      <c r="T12" s="63"/>
      <c r="U12" s="61"/>
      <c r="V12" s="61"/>
      <c r="W12" s="61" t="s">
        <v>51</v>
      </c>
      <c r="X12" s="61"/>
      <c r="Y12" s="61"/>
    </row>
    <row r="13" spans="1:25" s="59" customFormat="1" x14ac:dyDescent="0.2">
      <c r="A13" s="14"/>
      <c r="B13" s="14"/>
      <c r="C13" s="14"/>
      <c r="D13" s="45" t="s">
        <v>17</v>
      </c>
      <c r="E13" s="46">
        <f>SUM(E5:E12)</f>
        <v>3</v>
      </c>
      <c r="F13" s="14"/>
      <c r="G13" s="14"/>
      <c r="H13" s="14"/>
      <c r="I13" s="14"/>
      <c r="J13" s="14"/>
      <c r="K13" s="47"/>
      <c r="L13" s="14"/>
      <c r="M13" s="14"/>
      <c r="N13" s="14"/>
      <c r="O13" s="14"/>
      <c r="P13" s="14"/>
    </row>
    <row r="14" spans="1:25" s="59" customForma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47"/>
      <c r="L14" s="14"/>
      <c r="M14" s="14"/>
      <c r="N14" s="14"/>
      <c r="O14" s="14"/>
      <c r="P14" s="14"/>
    </row>
    <row r="15" spans="1:25" s="63" customFormat="1" ht="24.6" customHeight="1" x14ac:dyDescent="0.2">
      <c r="A15" s="13" t="s">
        <v>18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  <c r="H15" s="13" t="s">
        <v>25</v>
      </c>
      <c r="I15" s="13" t="s">
        <v>26</v>
      </c>
      <c r="J15" s="13" t="s">
        <v>27</v>
      </c>
      <c r="K15" s="13" t="s">
        <v>28</v>
      </c>
      <c r="L15" s="13" t="s">
        <v>29</v>
      </c>
      <c r="M15" s="13" t="s">
        <v>30</v>
      </c>
      <c r="N15" s="13" t="s">
        <v>31</v>
      </c>
      <c r="O15" s="13" t="s">
        <v>32</v>
      </c>
      <c r="P15" s="13" t="s">
        <v>33</v>
      </c>
    </row>
    <row r="16" spans="1:25" s="6" customFormat="1" ht="60" x14ac:dyDescent="0.2">
      <c r="A16" s="52">
        <v>42909</v>
      </c>
      <c r="B16" s="1">
        <v>1</v>
      </c>
      <c r="C16" s="1"/>
      <c r="D16" s="1" t="s">
        <v>61</v>
      </c>
      <c r="E16" s="1" t="s">
        <v>55</v>
      </c>
      <c r="F16" s="55" t="s">
        <v>62</v>
      </c>
      <c r="G16" s="53" t="s">
        <v>51</v>
      </c>
      <c r="H16" s="53" t="s">
        <v>52</v>
      </c>
      <c r="I16" s="53" t="s">
        <v>60</v>
      </c>
      <c r="J16" s="53" t="s">
        <v>63</v>
      </c>
      <c r="K16" s="54" t="s">
        <v>3</v>
      </c>
      <c r="L16" s="53" t="s">
        <v>35</v>
      </c>
      <c r="M16" s="53" t="s">
        <v>35</v>
      </c>
      <c r="N16" s="53"/>
      <c r="O16" s="9"/>
      <c r="P16" s="1"/>
      <c r="S16" s="10"/>
      <c r="T16" s="2"/>
      <c r="U16" s="10"/>
      <c r="V16" s="10"/>
      <c r="W16" s="11"/>
      <c r="X16" s="10"/>
      <c r="Y16" s="10"/>
    </row>
    <row r="17" spans="1:25" s="6" customFormat="1" ht="72" x14ac:dyDescent="0.2">
      <c r="A17" s="52">
        <v>42909</v>
      </c>
      <c r="B17" s="1">
        <v>2</v>
      </c>
      <c r="C17" s="1"/>
      <c r="D17" s="1" t="s">
        <v>56</v>
      </c>
      <c r="E17" s="1" t="s">
        <v>55</v>
      </c>
      <c r="F17" s="1" t="s">
        <v>57</v>
      </c>
      <c r="G17" s="53" t="s">
        <v>46</v>
      </c>
      <c r="H17" s="53" t="s">
        <v>52</v>
      </c>
      <c r="I17" s="53" t="s">
        <v>60</v>
      </c>
      <c r="J17" s="53" t="s">
        <v>63</v>
      </c>
      <c r="K17" s="54" t="s">
        <v>3</v>
      </c>
      <c r="L17" s="53" t="s">
        <v>35</v>
      </c>
      <c r="M17" s="53" t="s">
        <v>35</v>
      </c>
      <c r="N17" s="53"/>
      <c r="O17" s="9"/>
      <c r="P17" s="1"/>
      <c r="S17" s="10"/>
      <c r="T17" s="10"/>
      <c r="U17" s="10"/>
      <c r="V17" s="10"/>
      <c r="W17" s="10"/>
      <c r="X17" s="10"/>
      <c r="Y17" s="10"/>
    </row>
    <row r="18" spans="1:25" s="6" customFormat="1" ht="144" x14ac:dyDescent="0.2">
      <c r="A18" s="52">
        <v>42909</v>
      </c>
      <c r="B18" s="1">
        <v>3</v>
      </c>
      <c r="C18" s="1"/>
      <c r="D18" s="1" t="s">
        <v>58</v>
      </c>
      <c r="E18" s="1" t="s">
        <v>55</v>
      </c>
      <c r="F18" s="55" t="s">
        <v>59</v>
      </c>
      <c r="G18" s="53" t="s">
        <v>39</v>
      </c>
      <c r="H18" s="53" t="s">
        <v>52</v>
      </c>
      <c r="I18" s="53" t="s">
        <v>60</v>
      </c>
      <c r="J18" s="53" t="s">
        <v>63</v>
      </c>
      <c r="K18" s="54" t="s">
        <v>3</v>
      </c>
      <c r="L18" s="53" t="s">
        <v>35</v>
      </c>
      <c r="M18" s="53" t="s">
        <v>35</v>
      </c>
      <c r="N18" s="53"/>
      <c r="O18" s="9"/>
      <c r="P18" s="1"/>
      <c r="S18" s="10"/>
      <c r="T18" s="10"/>
      <c r="U18" s="10"/>
      <c r="V18" s="10"/>
      <c r="W18" s="10"/>
      <c r="X18" s="10"/>
      <c r="Y18" s="10"/>
    </row>
    <row r="19" spans="1:25" x14ac:dyDescent="0.2">
      <c r="F19" s="55"/>
      <c r="K19" s="54"/>
      <c r="O19" s="9"/>
    </row>
    <row r="20" spans="1:25" x14ac:dyDescent="0.2">
      <c r="K20" s="54"/>
    </row>
    <row r="22" spans="1:25" x14ac:dyDescent="0.2">
      <c r="F22" s="55"/>
      <c r="K22" s="54"/>
      <c r="O22" s="9"/>
    </row>
    <row r="23" spans="1:25" x14ac:dyDescent="0.2">
      <c r="F23" s="55"/>
      <c r="K23" s="54"/>
      <c r="O23" s="9"/>
    </row>
    <row r="24" spans="1:25" x14ac:dyDescent="0.2">
      <c r="F24" s="56"/>
      <c r="K24" s="54"/>
      <c r="O24" s="9"/>
    </row>
    <row r="26" spans="1:25" ht="15.75" x14ac:dyDescent="0.25">
      <c r="F26" s="57"/>
    </row>
    <row r="27" spans="1:25" x14ac:dyDescent="0.2">
      <c r="F27" s="58"/>
    </row>
    <row r="33" spans="18:24" x14ac:dyDescent="0.2">
      <c r="R33" s="6"/>
      <c r="T33" s="6"/>
      <c r="U33" s="6"/>
      <c r="V33" s="6"/>
      <c r="W33" s="6"/>
      <c r="X33" s="6"/>
    </row>
    <row r="34" spans="18:24" x14ac:dyDescent="0.2">
      <c r="R34" s="6"/>
      <c r="T34" s="6"/>
      <c r="U34" s="6"/>
      <c r="V34" s="6"/>
      <c r="W34" s="6"/>
      <c r="X34" s="6"/>
    </row>
    <row r="35" spans="18:24" x14ac:dyDescent="0.2">
      <c r="R35" s="6"/>
      <c r="T35" s="6"/>
      <c r="U35" s="6"/>
      <c r="V35" s="6"/>
      <c r="W35" s="6"/>
      <c r="X35" s="6"/>
    </row>
    <row r="36" spans="18:24" x14ac:dyDescent="0.2">
      <c r="R36" s="6"/>
      <c r="T36" s="6"/>
      <c r="U36" s="6"/>
      <c r="V36" s="6"/>
      <c r="W36" s="6"/>
      <c r="X36" s="6"/>
    </row>
    <row r="37" spans="18:24" x14ac:dyDescent="0.2">
      <c r="R37" s="12"/>
      <c r="T37" s="6"/>
      <c r="U37" s="6"/>
      <c r="V37" s="6"/>
      <c r="W37" s="6"/>
      <c r="X37" s="6"/>
    </row>
    <row r="38" spans="18:24" x14ac:dyDescent="0.2">
      <c r="R38" s="12"/>
      <c r="T38" s="6"/>
      <c r="U38" s="6"/>
      <c r="V38" s="6"/>
      <c r="W38" s="6"/>
      <c r="X38" s="6"/>
    </row>
    <row r="39" spans="18:24" x14ac:dyDescent="0.2">
      <c r="R39" s="6"/>
      <c r="T39" s="6"/>
      <c r="U39" s="6"/>
      <c r="V39" s="6"/>
      <c r="W39" s="6"/>
      <c r="X39" s="6"/>
    </row>
    <row r="40" spans="18:24" x14ac:dyDescent="0.2">
      <c r="R40" s="6"/>
      <c r="T40" s="6"/>
      <c r="U40" s="6"/>
      <c r="V40" s="6"/>
      <c r="W40" s="6"/>
      <c r="X40" s="6"/>
    </row>
  </sheetData>
  <sheetProtection password="BCC0" sheet="1" objects="1" scenarios="1"/>
  <mergeCells count="2">
    <mergeCell ref="A1:K1"/>
    <mergeCell ref="A2:C2"/>
  </mergeCells>
  <phoneticPr fontId="13" type="noConversion"/>
  <conditionalFormatting sqref="A1:A2 B2:J2 L1:P2 F28:F65536 D27:D65536 A15:J15 L15:P15 A17:I17 L17:M17 G26:J65536 A26:C65536 L26:P65536 E26:E65536 G22:J24 L22:P24 L18:P19 A22:E24 A18:C19 E18:E19 G19:J19 G18:I18">
    <cfRule type="expression" dxfId="17" priority="9" stopIfTrue="1">
      <formula>IF(OR($K1="Done",$K1="NA"),IF(ISERROR(SEARCH("Not Done",$M1))&lt;&gt;FALSE,TRUE,FALSE),FALSE)</formula>
    </cfRule>
    <cfRule type="expression" dxfId="16" priority="10" stopIfTrue="1">
      <formula>IF($K1="In progress",TRUE,FALSE)</formula>
    </cfRule>
  </conditionalFormatting>
  <conditionalFormatting sqref="K1:K3 L4:L10 K26:K65536 K22:K24 K11:K15 K17:K19">
    <cfRule type="cellIs" dxfId="15" priority="12" stopIfTrue="1" operator="equal">
      <formula>$S$2</formula>
    </cfRule>
    <cfRule type="cellIs" dxfId="14" priority="13" stopIfTrue="1" operator="equal">
      <formula>$S$5</formula>
    </cfRule>
  </conditionalFormatting>
  <conditionalFormatting sqref="N17:P17">
    <cfRule type="expression" dxfId="13" priority="52" stopIfTrue="1">
      <formula>IF(OR(#REF!="Done",#REF!="NA"),IF(ISERROR(SEARCH("Not Done",#REF!))&lt;&gt;FALSE,TRUE,FALSE),FALSE)</formula>
    </cfRule>
    <cfRule type="expression" dxfId="12" priority="53" stopIfTrue="1">
      <formula>IF(#REF!="In progress",TRUE,FALSE)</formula>
    </cfRule>
  </conditionalFormatting>
  <conditionalFormatting sqref="E5 H5">
    <cfRule type="cellIs" priority="64" stopIfTrue="1" operator="equal">
      <formula>#REF!+#REF!</formula>
    </cfRule>
  </conditionalFormatting>
  <conditionalFormatting sqref="D26">
    <cfRule type="expression" dxfId="11" priority="131" stopIfTrue="1">
      <formula>IF(OR($K19="Done",$K19="NA"),IF(ISERROR(SEARCH("Not Done",$M19))&lt;&gt;FALSE,TRUE,FALSE),FALSE)</formula>
    </cfRule>
    <cfRule type="expression" dxfId="10" priority="132" stopIfTrue="1">
      <formula>IF($K19="In progress",TRUE,FALSE)</formula>
    </cfRule>
  </conditionalFormatting>
  <conditionalFormatting sqref="K20">
    <cfRule type="cellIs" dxfId="9" priority="7" stopIfTrue="1" operator="equal">
      <formula>$S$2</formula>
    </cfRule>
    <cfRule type="cellIs" dxfId="8" priority="8" stopIfTrue="1" operator="equal">
      <formula>$S$5</formula>
    </cfRule>
  </conditionalFormatting>
  <conditionalFormatting sqref="L16:P16 A16:C16 E16 G16:J16">
    <cfRule type="expression" dxfId="7" priority="3" stopIfTrue="1">
      <formula>IF(OR($K16="Done",$K16="NA"),IF(ISERROR(SEARCH("Not Done",$M16))&lt;&gt;FALSE,TRUE,FALSE),FALSE)</formula>
    </cfRule>
    <cfRule type="expression" dxfId="6" priority="4" stopIfTrue="1">
      <formula>IF($K16="In progress",TRUE,FALSE)</formula>
    </cfRule>
  </conditionalFormatting>
  <conditionalFormatting sqref="K16">
    <cfRule type="cellIs" dxfId="5" priority="5" stopIfTrue="1" operator="equal">
      <formula>$S$2</formula>
    </cfRule>
    <cfRule type="cellIs" dxfId="4" priority="6" stopIfTrue="1" operator="equal">
      <formula>$S$5</formula>
    </cfRule>
  </conditionalFormatting>
  <conditionalFormatting sqref="J17:J18">
    <cfRule type="expression" dxfId="3" priority="1" stopIfTrue="1">
      <formula>IF(OR($K17="Done",$K17="NA"),IF(ISERROR(SEARCH("Not Done",$M17))&lt;&gt;FALSE,TRUE,FALSE),FALSE)</formula>
    </cfRule>
    <cfRule type="expression" dxfId="2" priority="2" stopIfTrue="1">
      <formula>IF($K17="In progress",TRUE,FALSE)</formula>
    </cfRule>
  </conditionalFormatting>
  <dataValidations count="7">
    <dataValidation type="list" allowBlank="1" showErrorMessage="1" errorTitle="Cell Value Error" error="Please Select values from the List" sqref="N26:N160 N16:N19 N22:N24">
      <formula1>$V$2:$V$2</formula1>
      <formula2>0</formula2>
    </dataValidation>
    <dataValidation type="list" allowBlank="1" showErrorMessage="1" errorTitle="Cell Value Error" error="Please Select the values from the List" sqref="K1 K26:K160 K22:K24 K16:K19">
      <formula1>$S$2:$S$6</formula1>
      <formula2>0</formula2>
    </dataValidation>
    <dataValidation type="list" allowBlank="1" showErrorMessage="1" errorTitle="Cell Value Error" error="Please Select the Value from List" sqref="L16:L19 L26:L160 L22:L24">
      <formula1>$Y$2:$Y$4</formula1>
      <formula2>0</formula2>
    </dataValidation>
    <dataValidation type="date" operator="greaterThanOrEqual" showErrorMessage="1" sqref="A22:A24 A3:A19 A26:A160">
      <formula1>39731</formula1>
      <formula2>0</formula2>
    </dataValidation>
    <dataValidation type="whole" allowBlank="1" showErrorMessage="1" sqref="B2 B26:B160 B22:B24 B16:B19">
      <formula1>0</formula1>
      <formula2>9999</formula2>
    </dataValidation>
    <dataValidation type="list" allowBlank="1" showErrorMessage="1" errorTitle="Cell Value Error" error="Please Select values from the List" sqref="G1 G26:G65536 G22:G24 G16:G19">
      <formula1>$W$2:$W$12</formula1>
    </dataValidation>
    <dataValidation type="list" allowBlank="1" showErrorMessage="1" errorTitle="Cell Value Error" error="Please select Value from List" sqref="M16:M19 M26:M65536 M22:M24">
      <formula1>$X$2:$X$4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Umang Gupta</cp:lastModifiedBy>
  <dcterms:created xsi:type="dcterms:W3CDTF">2012-03-30T09:38:38Z</dcterms:created>
  <dcterms:modified xsi:type="dcterms:W3CDTF">2017-07-13T08:00:55Z</dcterms:modified>
</cp:coreProperties>
</file>