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workbookProtection workbookPassword="BCC0" lockStructure="1"/>
  <bookViews>
    <workbookView xWindow="0" yWindow="0" windowWidth="15600" windowHeight="8190"/>
  </bookViews>
  <sheets>
    <sheet name="Registration" sheetId="1" r:id="rId1"/>
  </sheets>
  <externalReferences>
    <externalReference r:id="rId2"/>
  </externalReferences>
  <definedNames>
    <definedName name="Department">[1]Definitions!$D$8:$D$14</definedName>
    <definedName name="Type">[1]Definitions!$B$8:$B$9</definedName>
  </definedNames>
  <calcPr calcId="144525"/>
</workbook>
</file>

<file path=xl/calcChain.xml><?xml version="1.0" encoding="utf-8"?>
<calcChain xmlns="http://schemas.openxmlformats.org/spreadsheetml/2006/main">
  <c r="E5" i="1" l="1"/>
  <c r="H5" i="1"/>
  <c r="L5" i="1"/>
  <c r="E6" i="1"/>
  <c r="H6" i="1"/>
  <c r="L6" i="1"/>
  <c r="E7" i="1"/>
  <c r="L7" i="1"/>
  <c r="E8" i="1"/>
  <c r="L8" i="1"/>
  <c r="E9" i="1"/>
  <c r="L9" i="1"/>
  <c r="L10" i="1"/>
  <c r="E11" i="1"/>
  <c r="E12" i="1"/>
  <c r="E13" i="1" l="1"/>
</calcChain>
</file>

<file path=xl/sharedStrings.xml><?xml version="1.0" encoding="utf-8"?>
<sst xmlns="http://schemas.openxmlformats.org/spreadsheetml/2006/main" count="104" uniqueCount="64">
  <si>
    <t>Overall Defect Summary</t>
  </si>
  <si>
    <t>Verification  Summary</t>
  </si>
  <si>
    <t>Segregation</t>
  </si>
  <si>
    <t>Completed</t>
  </si>
  <si>
    <t>Development</t>
  </si>
  <si>
    <t>Deffered</t>
  </si>
  <si>
    <t>Pending</t>
  </si>
  <si>
    <t>GD</t>
  </si>
  <si>
    <t xml:space="preserve">Incomplete </t>
  </si>
  <si>
    <t>ID</t>
  </si>
  <si>
    <t>In Progress</t>
  </si>
  <si>
    <t>Marketing</t>
  </si>
  <si>
    <t>Not Applicable</t>
  </si>
  <si>
    <t>QA</t>
  </si>
  <si>
    <t>Not Started</t>
  </si>
  <si>
    <t>Others</t>
  </si>
  <si>
    <t>Rejected</t>
  </si>
  <si>
    <t>Total</t>
  </si>
  <si>
    <t>Date</t>
  </si>
  <si>
    <t>No</t>
  </si>
  <si>
    <t>Change ID</t>
  </si>
  <si>
    <t>Description</t>
  </si>
  <si>
    <t>Origin</t>
  </si>
  <si>
    <t>Modification to be made</t>
  </si>
  <si>
    <t>Type</t>
  </si>
  <si>
    <t>Department</t>
  </si>
  <si>
    <t>Author</t>
  </si>
  <si>
    <t>Submitted To</t>
  </si>
  <si>
    <t>Status</t>
  </si>
  <si>
    <t>Severity</t>
  </si>
  <si>
    <t>Priority</t>
  </si>
  <si>
    <t>Verified</t>
  </si>
  <si>
    <t>Comments / Feedback</t>
  </si>
  <si>
    <t>Screen Shots</t>
  </si>
  <si>
    <t>Cosmetic Flaw</t>
  </si>
  <si>
    <t>Medium</t>
  </si>
  <si>
    <t>Yes</t>
  </si>
  <si>
    <t>Low</t>
  </si>
  <si>
    <t>Critical</t>
  </si>
  <si>
    <t>Sugesstion</t>
  </si>
  <si>
    <t>Deferred</t>
  </si>
  <si>
    <t>Data Corruption</t>
  </si>
  <si>
    <t>Incomplete</t>
  </si>
  <si>
    <t>Data Loss</t>
  </si>
  <si>
    <t>High</t>
  </si>
  <si>
    <t>Documentation Issue</t>
  </si>
  <si>
    <t>Incorrect Functionality</t>
  </si>
  <si>
    <t>Installation Problem</t>
  </si>
  <si>
    <t>Missing Feature</t>
  </si>
  <si>
    <t>Slow Performance</t>
  </si>
  <si>
    <t>System Crash</t>
  </si>
  <si>
    <t>Unfriendly Behaviour</t>
  </si>
  <si>
    <t>Administration</t>
  </si>
  <si>
    <t>SURVEYKSHAN</t>
  </si>
  <si>
    <t>Module: Admin</t>
  </si>
  <si>
    <t>Amandeep Nancy Ritu Shubham Umang</t>
  </si>
  <si>
    <t>Admin</t>
  </si>
  <si>
    <t>If admin is not able to logout then coding and the functionality of the Logout() on the Admin page must be modified using java code.</t>
  </si>
  <si>
    <t xml:space="preserve">If admin is not able to receive payments then checking for payment can be done as suited to the Admin and update the database accourdingly and see that the payment is done once in on a particular date for a particular service. </t>
  </si>
  <si>
    <t xml:space="preserve">If admin is not able to grant permission  then modification of code on the Administrator page must be done using java code. </t>
  </si>
  <si>
    <t>Mrs. Lata Verma</t>
  </si>
  <si>
    <t>Admin must be able to logout.</t>
  </si>
  <si>
    <t xml:space="preserve">Admin must be able to receive payments. </t>
  </si>
  <si>
    <t xml:space="preserve">Admin must be able to grant permission to the user.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</si>
</sst>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font>
    <font>
      <sz val="9"/>
      <name val="Arial"/>
      <family val="2"/>
    </font>
    <font>
      <b/>
      <sz val="10"/>
      <color indexed="9"/>
      <name val="Arial"/>
      <family val="2"/>
    </font>
    <font>
      <b/>
      <sz val="8"/>
      <color indexed="9"/>
      <name val="Arial"/>
      <family val="2"/>
    </font>
    <font>
      <b/>
      <sz val="9"/>
      <color indexed="9"/>
      <name val="Arial"/>
      <family val="2"/>
    </font>
    <font>
      <b/>
      <sz val="8"/>
      <name val="Arial"/>
      <family val="2"/>
    </font>
    <font>
      <sz val="9"/>
      <color indexed="9"/>
      <name val="Arial"/>
      <family val="2"/>
    </font>
    <font>
      <b/>
      <sz val="9"/>
      <name val="Arial"/>
      <family val="2"/>
    </font>
    <font>
      <b/>
      <sz val="10"/>
      <name val="Arial"/>
      <family val="2"/>
    </font>
    <font>
      <sz val="9"/>
      <color indexed="63"/>
      <name val="Arial"/>
      <family val="2"/>
    </font>
    <font>
      <sz val="10"/>
      <color indexed="9"/>
      <name val="Arial"/>
      <family val="2"/>
    </font>
    <font>
      <b/>
      <sz val="12"/>
      <name val="Arial"/>
      <family val="2"/>
    </font>
    <font>
      <i/>
      <sz val="10"/>
      <name val="Arial"/>
      <family val="2"/>
    </font>
    <font>
      <sz val="8"/>
      <name val="Arial"/>
      <family val="2"/>
    </font>
  </fonts>
  <fills count="13">
    <fill>
      <patternFill patternType="none"/>
    </fill>
    <fill>
      <patternFill patternType="gray125"/>
    </fill>
    <fill>
      <patternFill patternType="solid">
        <fgColor indexed="63"/>
        <bgColor indexed="59"/>
      </patternFill>
    </fill>
    <fill>
      <patternFill patternType="solid">
        <fgColor indexed="22"/>
        <bgColor indexed="31"/>
      </patternFill>
    </fill>
    <fill>
      <patternFill patternType="solid">
        <fgColor indexed="50"/>
        <bgColor indexed="51"/>
      </patternFill>
    </fill>
    <fill>
      <patternFill patternType="solid">
        <fgColor indexed="60"/>
        <bgColor indexed="25"/>
      </patternFill>
    </fill>
    <fill>
      <patternFill patternType="solid">
        <fgColor indexed="47"/>
        <bgColor indexed="22"/>
      </patternFill>
    </fill>
    <fill>
      <patternFill patternType="solid">
        <fgColor indexed="43"/>
        <bgColor indexed="26"/>
      </patternFill>
    </fill>
    <fill>
      <patternFill patternType="solid">
        <fgColor indexed="12"/>
        <bgColor indexed="39"/>
      </patternFill>
    </fill>
    <fill>
      <patternFill patternType="solid">
        <fgColor indexed="42"/>
        <bgColor indexed="27"/>
      </patternFill>
    </fill>
    <fill>
      <patternFill patternType="solid">
        <fgColor indexed="46"/>
        <bgColor indexed="24"/>
      </patternFill>
    </fill>
    <fill>
      <patternFill patternType="solid">
        <fgColor indexed="44"/>
        <bgColor indexed="31"/>
      </patternFill>
    </fill>
    <fill>
      <patternFill patternType="solid">
        <fgColor indexed="8"/>
        <bgColor indexed="58"/>
      </patternFill>
    </fill>
  </fills>
  <borders count="17">
    <border>
      <left/>
      <right/>
      <top/>
      <bottom/>
      <diagonal/>
    </border>
    <border>
      <left/>
      <right/>
      <top style="hair">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64"/>
      </left>
      <right/>
      <top style="thin">
        <color indexed="64"/>
      </top>
      <bottom/>
      <diagonal/>
    </border>
    <border>
      <left style="thin">
        <color indexed="8"/>
      </left>
      <right/>
      <top style="thin">
        <color indexed="64"/>
      </top>
      <bottom/>
      <diagonal/>
    </border>
    <border>
      <left style="thin">
        <color indexed="8"/>
      </left>
      <right/>
      <top/>
      <bottom/>
      <diagonal/>
    </border>
    <border>
      <left/>
      <right style="thin">
        <color indexed="8"/>
      </right>
      <top/>
      <bottom/>
      <diagonal/>
    </border>
    <border>
      <left style="thin">
        <color indexed="64"/>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66">
    <xf numFmtId="0" fontId="0" fillId="0" borderId="0" xfId="0"/>
    <xf numFmtId="0" fontId="1" fillId="0" borderId="0" xfId="0" applyFont="1" applyBorder="1" applyAlignment="1" applyProtection="1">
      <alignment horizontal="left" vertical="top" wrapText="1"/>
      <protection locked="0"/>
    </xf>
    <xf numFmtId="0" fontId="0" fillId="0" borderId="0" xfId="0" applyProtection="1">
      <protection locked="0"/>
    </xf>
    <xf numFmtId="1" fontId="3" fillId="2" borderId="1" xfId="0" applyNumberFormat="1" applyFont="1" applyFill="1" applyBorder="1" applyAlignment="1" applyProtection="1">
      <alignment horizontal="center" vertical="center" wrapText="1"/>
      <protection locked="0"/>
    </xf>
    <xf numFmtId="0" fontId="0" fillId="0" borderId="0" xfId="0" applyAlignment="1" applyProtection="1">
      <alignment horizontal="left"/>
      <protection locked="0"/>
    </xf>
    <xf numFmtId="1" fontId="3" fillId="2" borderId="0" xfId="0" applyNumberFormat="1" applyFont="1" applyFill="1" applyBorder="1" applyAlignment="1" applyProtection="1">
      <alignment horizontal="center" vertical="center" wrapText="1"/>
      <protection locked="0"/>
    </xf>
    <xf numFmtId="0" fontId="0" fillId="0" borderId="0" xfId="0" applyBorder="1" applyProtection="1">
      <protection locked="0"/>
    </xf>
    <xf numFmtId="0" fontId="8" fillId="0" borderId="2" xfId="0" applyFont="1" applyBorder="1" applyProtection="1">
      <protection locked="0"/>
    </xf>
    <xf numFmtId="0" fontId="8" fillId="0" borderId="2" xfId="0" applyFont="1" applyFill="1" applyBorder="1" applyProtection="1">
      <protection locked="0"/>
    </xf>
    <xf numFmtId="0" fontId="1" fillId="0" borderId="0" xfId="0" applyFont="1" applyFill="1" applyBorder="1" applyAlignment="1" applyProtection="1">
      <alignment horizontal="left" vertical="top" wrapText="1"/>
      <protection locked="0"/>
    </xf>
    <xf numFmtId="0" fontId="0" fillId="0" borderId="2" xfId="0" applyFont="1" applyBorder="1" applyProtection="1">
      <protection locked="0"/>
    </xf>
    <xf numFmtId="0" fontId="0" fillId="0" borderId="2" xfId="0" applyFont="1" applyFill="1" applyBorder="1" applyProtection="1">
      <protection locked="0"/>
    </xf>
    <xf numFmtId="0" fontId="1" fillId="0" borderId="0" xfId="0" applyFont="1" applyFill="1" applyBorder="1" applyAlignment="1" applyProtection="1">
      <alignment vertical="center"/>
      <protection locked="0"/>
    </xf>
    <xf numFmtId="1" fontId="3" fillId="2" borderId="0" xfId="0" applyNumberFormat="1" applyFont="1" applyFill="1" applyBorder="1" applyAlignment="1" applyProtection="1">
      <alignment horizontal="center" vertical="center" wrapText="1"/>
    </xf>
    <xf numFmtId="0" fontId="0" fillId="3" borderId="0" xfId="0" applyFill="1" applyBorder="1" applyProtection="1"/>
    <xf numFmtId="0" fontId="0" fillId="3" borderId="0" xfId="0" applyFill="1" applyBorder="1" applyAlignment="1" applyProtection="1">
      <alignment horizontal="center"/>
    </xf>
    <xf numFmtId="0" fontId="0" fillId="3" borderId="0" xfId="0" applyFont="1" applyFill="1" applyBorder="1" applyProtection="1"/>
    <xf numFmtId="0" fontId="4" fillId="2" borderId="3" xfId="0" applyFont="1" applyFill="1" applyBorder="1" applyAlignment="1" applyProtection="1">
      <alignment vertical="center"/>
    </xf>
    <xf numFmtId="0" fontId="6" fillId="2" borderId="4" xfId="0" applyFont="1" applyFill="1" applyBorder="1" applyAlignment="1" applyProtection="1">
      <alignment vertical="center"/>
    </xf>
    <xf numFmtId="0" fontId="0" fillId="3" borderId="0" xfId="0" applyFill="1" applyProtection="1"/>
    <xf numFmtId="0" fontId="4" fillId="2" borderId="5" xfId="0" applyFont="1" applyFill="1" applyBorder="1" applyAlignment="1" applyProtection="1">
      <alignment vertical="center"/>
    </xf>
    <xf numFmtId="0" fontId="4" fillId="2" borderId="6" xfId="0" applyFont="1" applyFill="1" applyBorder="1" applyAlignment="1" applyProtection="1">
      <alignment vertical="center"/>
    </xf>
    <xf numFmtId="0" fontId="6" fillId="4" borderId="7" xfId="0" applyFont="1" applyFill="1" applyBorder="1" applyAlignment="1" applyProtection="1">
      <alignment vertical="center"/>
    </xf>
    <xf numFmtId="1" fontId="4" fillId="4" borderId="8" xfId="0" applyNumberFormat="1" applyFont="1" applyFill="1" applyBorder="1" applyAlignment="1" applyProtection="1">
      <alignment vertical="center"/>
    </xf>
    <xf numFmtId="0" fontId="6" fillId="5" borderId="9" xfId="0" applyFont="1" applyFill="1" applyBorder="1" applyAlignment="1" applyProtection="1">
      <alignment vertical="center"/>
    </xf>
    <xf numFmtId="0" fontId="6" fillId="5" borderId="0" xfId="0" applyFont="1" applyFill="1" applyBorder="1" applyAlignment="1" applyProtection="1">
      <alignment vertical="center"/>
    </xf>
    <xf numFmtId="0" fontId="0" fillId="6" borderId="7" xfId="0" applyFont="1" applyFill="1" applyBorder="1" applyProtection="1"/>
    <xf numFmtId="1" fontId="8" fillId="6" borderId="8" xfId="0" applyNumberFormat="1" applyFont="1" applyFill="1" applyBorder="1" applyProtection="1"/>
    <xf numFmtId="0" fontId="6" fillId="5" borderId="10" xfId="0" applyFont="1" applyFill="1" applyBorder="1" applyAlignment="1" applyProtection="1">
      <alignment vertical="center"/>
    </xf>
    <xf numFmtId="1" fontId="4" fillId="5" borderId="11" xfId="0" applyNumberFormat="1" applyFont="1" applyFill="1" applyBorder="1" applyAlignment="1" applyProtection="1">
      <alignment vertical="center"/>
    </xf>
    <xf numFmtId="0" fontId="9" fillId="7" borderId="7" xfId="0" applyFont="1" applyFill="1" applyBorder="1" applyAlignment="1" applyProtection="1">
      <alignment vertical="center"/>
    </xf>
    <xf numFmtId="1" fontId="7" fillId="7" borderId="8" xfId="0" applyNumberFormat="1" applyFont="1" applyFill="1" applyBorder="1" applyAlignment="1" applyProtection="1">
      <alignment vertical="center"/>
    </xf>
    <xf numFmtId="0" fontId="6" fillId="8" borderId="7" xfId="0" applyFont="1" applyFill="1" applyBorder="1" applyAlignment="1" applyProtection="1">
      <alignment vertical="center"/>
    </xf>
    <xf numFmtId="1" fontId="4" fillId="8" borderId="8" xfId="0" applyNumberFormat="1" applyFont="1" applyFill="1" applyBorder="1" applyAlignment="1" applyProtection="1">
      <alignment vertical="center"/>
    </xf>
    <xf numFmtId="0" fontId="9" fillId="9" borderId="7" xfId="0" applyFont="1" applyFill="1" applyBorder="1" applyAlignment="1" applyProtection="1">
      <alignment vertical="center"/>
    </xf>
    <xf numFmtId="1" fontId="7" fillId="9" borderId="8" xfId="0" applyNumberFormat="1" applyFont="1" applyFill="1" applyBorder="1" applyAlignment="1" applyProtection="1">
      <alignment vertical="center"/>
    </xf>
    <xf numFmtId="0" fontId="9" fillId="10" borderId="7" xfId="0" applyFont="1" applyFill="1" applyBorder="1" applyAlignment="1" applyProtection="1">
      <alignment vertical="center"/>
    </xf>
    <xf numFmtId="1" fontId="7" fillId="10" borderId="8" xfId="0" applyNumberFormat="1" applyFont="1" applyFill="1" applyBorder="1" applyAlignment="1" applyProtection="1">
      <alignment vertical="center"/>
    </xf>
    <xf numFmtId="0" fontId="6" fillId="5" borderId="12" xfId="0" applyFont="1" applyFill="1" applyBorder="1" applyAlignment="1" applyProtection="1">
      <alignment vertical="center"/>
    </xf>
    <xf numFmtId="0" fontId="6" fillId="5" borderId="13" xfId="0" applyFont="1" applyFill="1" applyBorder="1" applyAlignment="1" applyProtection="1">
      <alignment vertical="center"/>
    </xf>
    <xf numFmtId="0" fontId="6" fillId="5" borderId="7" xfId="0" applyFont="1" applyFill="1" applyBorder="1" applyAlignment="1" applyProtection="1">
      <alignment vertical="center"/>
    </xf>
    <xf numFmtId="1" fontId="4" fillId="5" borderId="8" xfId="0" applyNumberFormat="1" applyFont="1" applyFill="1" applyBorder="1" applyAlignment="1" applyProtection="1">
      <alignment vertical="center"/>
    </xf>
    <xf numFmtId="0" fontId="10" fillId="3" borderId="0" xfId="0" applyFont="1" applyFill="1" applyBorder="1" applyAlignment="1" applyProtection="1">
      <alignment horizontal="center"/>
    </xf>
    <xf numFmtId="0" fontId="0" fillId="11" borderId="10" xfId="0" applyFont="1" applyFill="1" applyBorder="1" applyProtection="1"/>
    <xf numFmtId="1" fontId="7" fillId="11" borderId="11" xfId="0" applyNumberFormat="1" applyFont="1" applyFill="1" applyBorder="1" applyAlignment="1" applyProtection="1">
      <alignment vertical="center"/>
    </xf>
    <xf numFmtId="0" fontId="2" fillId="12" borderId="0" xfId="0" applyFont="1" applyFill="1" applyBorder="1" applyProtection="1"/>
    <xf numFmtId="1" fontId="4" fillId="12" borderId="0" xfId="0" applyNumberFormat="1" applyFont="1" applyFill="1" applyBorder="1" applyAlignment="1" applyProtection="1">
      <alignment vertical="center"/>
    </xf>
    <xf numFmtId="0" fontId="10" fillId="3" borderId="0" xfId="0" applyFont="1" applyFill="1" applyBorder="1" applyProtection="1"/>
    <xf numFmtId="0" fontId="7" fillId="2" borderId="14" xfId="0" applyFont="1" applyFill="1" applyBorder="1" applyAlignment="1" applyProtection="1">
      <alignment vertical="center"/>
    </xf>
    <xf numFmtId="1" fontId="4" fillId="5" borderId="15" xfId="0" applyNumberFormat="1" applyFont="1" applyFill="1" applyBorder="1" applyAlignment="1" applyProtection="1">
      <alignment vertical="center"/>
    </xf>
    <xf numFmtId="1" fontId="4" fillId="5" borderId="16" xfId="0" applyNumberFormat="1" applyFont="1" applyFill="1" applyBorder="1" applyAlignment="1" applyProtection="1">
      <alignment vertical="center"/>
    </xf>
    <xf numFmtId="1" fontId="5" fillId="2" borderId="0" xfId="0" applyNumberFormat="1" applyFont="1" applyFill="1" applyBorder="1" applyAlignment="1" applyProtection="1">
      <alignment horizontal="center" vertical="center" wrapText="1"/>
      <protection locked="0"/>
    </xf>
    <xf numFmtId="14" fontId="1" fillId="0" borderId="0" xfId="0" applyNumberFormat="1" applyFont="1" applyBorder="1" applyAlignment="1" applyProtection="1">
      <alignment horizontal="center" vertical="top" wrapText="1"/>
      <protection locked="0"/>
    </xf>
    <xf numFmtId="0" fontId="1" fillId="0" borderId="0" xfId="0" applyFont="1" applyBorder="1" applyAlignment="1" applyProtection="1">
      <alignment horizontal="center" vertical="center" wrapText="1"/>
      <protection locked="0"/>
    </xf>
    <xf numFmtId="0" fontId="1" fillId="0" borderId="0" xfId="0" applyFont="1" applyFill="1" applyBorder="1" applyAlignment="1" applyProtection="1">
      <alignment horizontal="center" vertical="center" wrapText="1"/>
      <protection locked="0"/>
    </xf>
    <xf numFmtId="0" fontId="1" fillId="0" borderId="0" xfId="0" applyFont="1" applyAlignment="1" applyProtection="1">
      <alignment wrapText="1"/>
      <protection locked="0"/>
    </xf>
    <xf numFmtId="0" fontId="7" fillId="0" borderId="0" xfId="0" applyFont="1" applyAlignment="1" applyProtection="1">
      <alignment wrapText="1"/>
      <protection locked="0"/>
    </xf>
    <xf numFmtId="0" fontId="11" fillId="0" borderId="0" xfId="0" applyFont="1" applyAlignment="1" applyProtection="1">
      <alignment wrapText="1"/>
      <protection locked="0"/>
    </xf>
    <xf numFmtId="0" fontId="12" fillId="0" borderId="0" xfId="0" applyFont="1" applyAlignment="1" applyProtection="1">
      <alignment wrapText="1"/>
      <protection locked="0"/>
    </xf>
    <xf numFmtId="0" fontId="0" fillId="0" borderId="0" xfId="0" applyBorder="1" applyProtection="1"/>
    <xf numFmtId="0" fontId="1" fillId="0" borderId="2" xfId="0" applyFont="1" applyFill="1" applyBorder="1" applyAlignment="1" applyProtection="1">
      <alignment vertical="center"/>
    </xf>
    <xf numFmtId="0" fontId="0" fillId="0" borderId="2" xfId="0" applyFont="1" applyBorder="1" applyProtection="1"/>
    <xf numFmtId="0" fontId="0" fillId="0" borderId="2" xfId="0" applyFont="1" applyFill="1" applyBorder="1" applyProtection="1"/>
    <xf numFmtId="0" fontId="0" fillId="0" borderId="0" xfId="0" applyProtection="1"/>
    <xf numFmtId="1" fontId="2" fillId="2" borderId="1" xfId="0" applyNumberFormat="1" applyFont="1" applyFill="1" applyBorder="1" applyAlignment="1" applyProtection="1">
      <alignment horizontal="left" vertical="center" wrapText="1"/>
      <protection locked="0"/>
    </xf>
    <xf numFmtId="1" fontId="4" fillId="2" borderId="0" xfId="0" applyNumberFormat="1" applyFont="1" applyFill="1" applyBorder="1" applyAlignment="1" applyProtection="1">
      <alignment horizontal="left" vertical="center" wrapText="1"/>
      <protection locked="0"/>
    </xf>
  </cellXfs>
  <cellStyles count="1">
    <cellStyle name="Normal" xfId="0" builtinId="0"/>
  </cellStyles>
  <dxfs count="14">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25"/>
          <bgColor indexed="60"/>
        </patternFill>
      </fill>
    </dxf>
    <dxf>
      <fill>
        <patternFill patternType="solid">
          <fgColor indexed="51"/>
          <bgColor indexed="50"/>
        </patternFill>
      </fill>
    </dxf>
    <dxf>
      <fill>
        <patternFill patternType="solid">
          <fgColor indexed="41"/>
          <bgColor indexed="27"/>
        </patternFill>
      </fill>
    </dxf>
    <dxf>
      <fill>
        <patternFill patternType="solid">
          <fgColor indexed="31"/>
          <bgColor indexed="22"/>
        </patternFill>
      </fill>
    </dxf>
    <dxf>
      <fill>
        <patternFill patternType="solid">
          <fgColor indexed="41"/>
          <bgColor indexed="27"/>
        </patternFill>
      </fill>
    </dxf>
    <dxf>
      <fill>
        <patternFill patternType="solid">
          <fgColor indexed="31"/>
          <bgColor indexed="22"/>
        </patternFill>
      </fill>
    </dxf>
    <dxf>
      <fill>
        <patternFill patternType="solid">
          <fgColor indexed="25"/>
          <bgColor indexed="60"/>
        </patternFill>
      </fill>
    </dxf>
    <dxf>
      <fill>
        <patternFill patternType="solid">
          <fgColor indexed="51"/>
          <bgColor indexed="50"/>
        </patternFill>
      </fill>
    </dxf>
    <dxf>
      <fill>
        <patternFill patternType="solid">
          <fgColor indexed="41"/>
          <bgColor indexed="27"/>
        </patternFill>
      </fill>
    </dxf>
    <dxf>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GTT\QA\Tracking%20Sheets\updated\GTT\my%20Docs\QA-Tracking%20shee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inition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tabSelected="1" workbookViewId="0">
      <pane ySplit="15" topLeftCell="A16" activePane="bottomLeft" state="frozen"/>
      <selection pane="bottomLeft" activeCell="D17" sqref="D17"/>
    </sheetView>
  </sheetViews>
  <sheetFormatPr defaultRowHeight="12.75" x14ac:dyDescent="0.2"/>
  <cols>
    <col min="1" max="1" width="9.85546875" style="52" customWidth="1"/>
    <col min="2" max="2" width="5" style="1" customWidth="1"/>
    <col min="3" max="3" width="10" style="1" customWidth="1"/>
    <col min="4" max="4" width="27.85546875" style="1" customWidth="1"/>
    <col min="5" max="5" width="14.28515625" style="1" customWidth="1"/>
    <col min="6" max="6" width="26.42578125" style="1" customWidth="1"/>
    <col min="7" max="7" width="18.28515625" style="53" customWidth="1"/>
    <col min="8" max="8" width="12" style="53" customWidth="1"/>
    <col min="9" max="9" width="9.140625" style="53"/>
    <col min="10" max="10" width="11.28515625" style="53" customWidth="1"/>
    <col min="11" max="11" width="16.42578125" style="53" customWidth="1"/>
    <col min="12" max="14" width="9.140625" style="53"/>
    <col min="15" max="15" width="10" style="1" customWidth="1"/>
    <col min="16" max="16" width="9.140625" style="1"/>
    <col min="17" max="18" width="9.140625" style="2"/>
    <col min="19" max="19" width="13.85546875" style="2" hidden="1" customWidth="1"/>
    <col min="20" max="20" width="0" style="2" hidden="1" customWidth="1"/>
    <col min="21" max="21" width="14.140625" style="2" hidden="1" customWidth="1"/>
    <col min="22" max="22" width="0" style="2" hidden="1" customWidth="1"/>
    <col min="23" max="23" width="20.140625" style="2" hidden="1" customWidth="1"/>
    <col min="24" max="25" width="0" style="2" hidden="1" customWidth="1"/>
    <col min="26" max="16384" width="9.140625" style="2"/>
  </cols>
  <sheetData>
    <row r="1" spans="1:25" s="4" customFormat="1" ht="16.5" customHeight="1" x14ac:dyDescent="0.2">
      <c r="A1" s="64" t="s">
        <v>53</v>
      </c>
      <c r="B1" s="64"/>
      <c r="C1" s="64"/>
      <c r="D1" s="64"/>
      <c r="E1" s="64"/>
      <c r="F1" s="64"/>
      <c r="G1" s="64"/>
      <c r="H1" s="64"/>
      <c r="I1" s="64"/>
      <c r="J1" s="64"/>
      <c r="K1" s="64"/>
      <c r="L1" s="3"/>
      <c r="M1" s="3"/>
      <c r="N1" s="3"/>
      <c r="O1" s="3"/>
      <c r="P1" s="3"/>
      <c r="S1" s="7" t="s">
        <v>28</v>
      </c>
      <c r="T1" s="7" t="s">
        <v>26</v>
      </c>
      <c r="U1" s="7" t="s">
        <v>25</v>
      </c>
      <c r="V1" s="8" t="s">
        <v>31</v>
      </c>
      <c r="W1" s="8" t="s">
        <v>24</v>
      </c>
      <c r="X1" s="8" t="s">
        <v>30</v>
      </c>
      <c r="Y1" s="8" t="s">
        <v>29</v>
      </c>
    </row>
    <row r="2" spans="1:25" s="4" customFormat="1" x14ac:dyDescent="0.2">
      <c r="A2" s="65" t="s">
        <v>54</v>
      </c>
      <c r="B2" s="65"/>
      <c r="C2" s="65"/>
      <c r="D2" s="5"/>
      <c r="E2" s="5"/>
      <c r="F2" s="5"/>
      <c r="G2" s="5"/>
      <c r="H2" s="5"/>
      <c r="I2" s="5"/>
      <c r="J2" s="5"/>
      <c r="K2" s="51"/>
      <c r="L2" s="5"/>
      <c r="M2" s="5"/>
      <c r="N2" s="5"/>
      <c r="O2" s="5"/>
      <c r="P2" s="5"/>
      <c r="S2" s="10" t="s">
        <v>3</v>
      </c>
      <c r="T2" s="10"/>
      <c r="U2" s="10"/>
      <c r="V2" s="11" t="s">
        <v>36</v>
      </c>
      <c r="W2" s="11" t="s">
        <v>34</v>
      </c>
      <c r="X2" s="11" t="s">
        <v>37</v>
      </c>
      <c r="Y2" s="11" t="s">
        <v>38</v>
      </c>
    </row>
    <row r="3" spans="1:25" s="59" customFormat="1" x14ac:dyDescent="0.2">
      <c r="A3" s="14"/>
      <c r="B3" s="14"/>
      <c r="C3" s="14"/>
      <c r="D3" s="14"/>
      <c r="E3" s="14"/>
      <c r="F3" s="14"/>
      <c r="G3" s="14"/>
      <c r="H3" s="14"/>
      <c r="I3" s="15"/>
      <c r="J3" s="14"/>
      <c r="K3" s="16"/>
      <c r="L3" s="14"/>
      <c r="M3" s="14"/>
      <c r="N3" s="14"/>
      <c r="O3" s="14"/>
      <c r="P3" s="14"/>
      <c r="S3" s="60" t="s">
        <v>40</v>
      </c>
      <c r="T3" s="61"/>
      <c r="U3" s="61"/>
      <c r="V3" s="62" t="s">
        <v>19</v>
      </c>
      <c r="W3" s="62" t="s">
        <v>41</v>
      </c>
      <c r="X3" s="62" t="s">
        <v>35</v>
      </c>
      <c r="Y3" s="62" t="s">
        <v>37</v>
      </c>
    </row>
    <row r="4" spans="1:25" s="59" customFormat="1" x14ac:dyDescent="0.2">
      <c r="A4" s="14"/>
      <c r="B4" s="14"/>
      <c r="C4" s="14"/>
      <c r="D4" s="17" t="s">
        <v>0</v>
      </c>
      <c r="E4" s="18"/>
      <c r="F4" s="14"/>
      <c r="G4" s="17" t="s">
        <v>1</v>
      </c>
      <c r="H4" s="18"/>
      <c r="I4" s="19"/>
      <c r="J4" s="20" t="s">
        <v>2</v>
      </c>
      <c r="K4" s="21"/>
      <c r="L4" s="48"/>
      <c r="M4" s="14"/>
      <c r="N4" s="14"/>
      <c r="O4" s="14"/>
      <c r="P4" s="14"/>
      <c r="S4" s="60" t="s">
        <v>42</v>
      </c>
      <c r="T4" s="61"/>
      <c r="U4" s="61"/>
      <c r="V4" s="61"/>
      <c r="W4" s="62" t="s">
        <v>43</v>
      </c>
      <c r="X4" s="62" t="s">
        <v>44</v>
      </c>
      <c r="Y4" s="62" t="s">
        <v>35</v>
      </c>
    </row>
    <row r="5" spans="1:25" s="59" customFormat="1" x14ac:dyDescent="0.2">
      <c r="A5" s="14"/>
      <c r="B5" s="14"/>
      <c r="C5" s="14"/>
      <c r="D5" s="22" t="s">
        <v>3</v>
      </c>
      <c r="E5" s="23">
        <f>COUNTIF(K16:K7002,"Completed")</f>
        <v>3</v>
      </c>
      <c r="F5" s="14"/>
      <c r="G5" s="22" t="s">
        <v>3</v>
      </c>
      <c r="H5" s="23">
        <f>COUNTIF(N16:N7002,"Yes")</f>
        <v>0</v>
      </c>
      <c r="I5" s="19"/>
      <c r="J5" s="24" t="s">
        <v>4</v>
      </c>
      <c r="K5" s="25"/>
      <c r="L5" s="49">
        <f>COUNTIF(H16:H7003,"Development")</f>
        <v>0</v>
      </c>
      <c r="M5" s="14"/>
      <c r="N5" s="14"/>
      <c r="O5" s="14"/>
      <c r="P5" s="14"/>
      <c r="S5" s="60" t="s">
        <v>10</v>
      </c>
      <c r="T5" s="63"/>
      <c r="U5" s="61"/>
      <c r="V5" s="61"/>
      <c r="W5" s="62" t="s">
        <v>45</v>
      </c>
      <c r="X5" s="61"/>
      <c r="Y5" s="62" t="s">
        <v>44</v>
      </c>
    </row>
    <row r="6" spans="1:25" s="59" customFormat="1" x14ac:dyDescent="0.2">
      <c r="A6" s="14"/>
      <c r="B6" s="14"/>
      <c r="C6" s="14"/>
      <c r="D6" s="26" t="s">
        <v>5</v>
      </c>
      <c r="E6" s="27">
        <f>COUNTIF(K16:K7002,"Deferred")</f>
        <v>0</v>
      </c>
      <c r="F6" s="14"/>
      <c r="G6" s="28" t="s">
        <v>6</v>
      </c>
      <c r="H6" s="29">
        <f>COUNTIF(N16:N7002,"No")</f>
        <v>0</v>
      </c>
      <c r="I6" s="19"/>
      <c r="J6" s="24" t="s">
        <v>7</v>
      </c>
      <c r="K6" s="25"/>
      <c r="L6" s="49">
        <f>COUNTIF(H16:H7003,"GD")</f>
        <v>0</v>
      </c>
      <c r="M6" s="14"/>
      <c r="N6" s="14"/>
      <c r="O6" s="14"/>
      <c r="P6" s="14"/>
      <c r="S6" s="60" t="s">
        <v>12</v>
      </c>
      <c r="T6" s="61"/>
      <c r="U6" s="61"/>
      <c r="V6" s="61"/>
      <c r="W6" s="61" t="s">
        <v>46</v>
      </c>
      <c r="X6" s="61"/>
      <c r="Y6" s="61" t="s">
        <v>15</v>
      </c>
    </row>
    <row r="7" spans="1:25" s="59" customFormat="1" x14ac:dyDescent="0.2">
      <c r="A7" s="14"/>
      <c r="B7" s="14"/>
      <c r="C7" s="14"/>
      <c r="D7" s="30" t="s">
        <v>8</v>
      </c>
      <c r="E7" s="31">
        <f>COUNTIF(K16:K7002,"Incomplete")</f>
        <v>0</v>
      </c>
      <c r="F7" s="14"/>
      <c r="G7" s="14"/>
      <c r="H7" s="14"/>
      <c r="I7" s="19"/>
      <c r="J7" s="24" t="s">
        <v>9</v>
      </c>
      <c r="K7" s="25"/>
      <c r="L7" s="49">
        <f>COUNTIF(H16:H7003,"ID")</f>
        <v>0</v>
      </c>
      <c r="M7" s="14"/>
      <c r="N7" s="14"/>
      <c r="O7" s="14"/>
      <c r="P7" s="14"/>
      <c r="S7" s="60" t="s">
        <v>14</v>
      </c>
      <c r="T7" s="61"/>
      <c r="U7" s="61"/>
      <c r="V7" s="61"/>
      <c r="W7" s="62" t="s">
        <v>47</v>
      </c>
      <c r="X7" s="61"/>
      <c r="Y7" s="61"/>
    </row>
    <row r="8" spans="1:25" s="59" customFormat="1" x14ac:dyDescent="0.2">
      <c r="A8" s="14"/>
      <c r="B8" s="14"/>
      <c r="C8" s="14"/>
      <c r="D8" s="32" t="s">
        <v>10</v>
      </c>
      <c r="E8" s="33">
        <f>COUNTIF(K16:K7002,"In Progress")</f>
        <v>0</v>
      </c>
      <c r="F8" s="14"/>
      <c r="G8" s="14"/>
      <c r="H8" s="14"/>
      <c r="I8" s="19"/>
      <c r="J8" s="24" t="s">
        <v>11</v>
      </c>
      <c r="K8" s="25"/>
      <c r="L8" s="49">
        <f>COUNTIF(H16:H7003,"Marketing")</f>
        <v>0</v>
      </c>
      <c r="M8" s="14"/>
      <c r="N8" s="14"/>
      <c r="O8" s="14"/>
      <c r="P8" s="14"/>
      <c r="S8" s="60" t="s">
        <v>6</v>
      </c>
      <c r="T8" s="61"/>
      <c r="U8" s="61"/>
      <c r="V8" s="61"/>
      <c r="W8" s="61" t="s">
        <v>48</v>
      </c>
      <c r="X8" s="62"/>
      <c r="Y8" s="61"/>
    </row>
    <row r="9" spans="1:25" s="59" customFormat="1" x14ac:dyDescent="0.2">
      <c r="A9" s="14"/>
      <c r="B9" s="14"/>
      <c r="C9" s="14"/>
      <c r="D9" s="34" t="s">
        <v>12</v>
      </c>
      <c r="E9" s="35">
        <f>COUNTIF(K16:K7002,"Not Applicable")</f>
        <v>0</v>
      </c>
      <c r="F9" s="14"/>
      <c r="G9" s="14"/>
      <c r="H9" s="14"/>
      <c r="I9" s="15"/>
      <c r="J9" s="24" t="s">
        <v>13</v>
      </c>
      <c r="K9" s="25"/>
      <c r="L9" s="49">
        <f>COUNTIF(H16:H7003,"QA")</f>
        <v>0</v>
      </c>
      <c r="M9" s="14"/>
      <c r="N9" s="14"/>
      <c r="O9" s="14"/>
      <c r="P9" s="14"/>
      <c r="S9" s="60" t="s">
        <v>16</v>
      </c>
      <c r="T9" s="62"/>
      <c r="U9" s="61"/>
      <c r="V9" s="61"/>
      <c r="W9" s="62" t="s">
        <v>49</v>
      </c>
      <c r="X9" s="62"/>
      <c r="Y9" s="61"/>
    </row>
    <row r="10" spans="1:25" s="59" customFormat="1" x14ac:dyDescent="0.2">
      <c r="A10" s="14"/>
      <c r="B10" s="14"/>
      <c r="C10" s="14"/>
      <c r="D10" s="36" t="s">
        <v>14</v>
      </c>
      <c r="E10" s="37">
        <v>0</v>
      </c>
      <c r="F10" s="14"/>
      <c r="G10" s="14"/>
      <c r="H10" s="14"/>
      <c r="I10" s="15"/>
      <c r="J10" s="38" t="s">
        <v>15</v>
      </c>
      <c r="K10" s="39"/>
      <c r="L10" s="50">
        <f>COUNTIF(H16:H7003,"Others")</f>
        <v>0</v>
      </c>
      <c r="M10" s="14"/>
      <c r="N10" s="14"/>
      <c r="O10" s="14"/>
      <c r="P10" s="14"/>
      <c r="S10" s="61"/>
      <c r="T10" s="61"/>
      <c r="U10" s="61"/>
      <c r="V10" s="61"/>
      <c r="W10" s="61" t="s">
        <v>39</v>
      </c>
      <c r="X10" s="62"/>
      <c r="Y10" s="61"/>
    </row>
    <row r="11" spans="1:25" s="59" customFormat="1" x14ac:dyDescent="0.2">
      <c r="A11" s="14"/>
      <c r="B11" s="14"/>
      <c r="C11" s="14"/>
      <c r="D11" s="40" t="s">
        <v>6</v>
      </c>
      <c r="E11" s="41">
        <f>COUNTIF(K16:K7002,"Pending")</f>
        <v>0</v>
      </c>
      <c r="F11" s="14"/>
      <c r="G11" s="14"/>
      <c r="H11" s="14"/>
      <c r="I11" s="15"/>
      <c r="J11" s="14"/>
      <c r="K11" s="42"/>
      <c r="L11" s="15"/>
      <c r="M11" s="14"/>
      <c r="N11" s="14"/>
      <c r="O11" s="14"/>
      <c r="P11" s="14"/>
      <c r="S11" s="61"/>
      <c r="T11" s="61"/>
      <c r="U11" s="61"/>
      <c r="V11" s="61"/>
      <c r="W11" s="61" t="s">
        <v>50</v>
      </c>
      <c r="X11" s="61"/>
      <c r="Y11" s="61"/>
    </row>
    <row r="12" spans="1:25" s="59" customFormat="1" x14ac:dyDescent="0.2">
      <c r="A12" s="14"/>
      <c r="B12" s="14"/>
      <c r="C12" s="14"/>
      <c r="D12" s="43" t="s">
        <v>16</v>
      </c>
      <c r="E12" s="44">
        <f>COUNTIF(K16:K7002,"Rejected")</f>
        <v>0</v>
      </c>
      <c r="F12" s="14"/>
      <c r="G12" s="14"/>
      <c r="H12" s="14"/>
      <c r="I12" s="15"/>
      <c r="J12" s="14"/>
      <c r="K12" s="42"/>
      <c r="L12" s="15"/>
      <c r="M12" s="14"/>
      <c r="N12" s="14"/>
      <c r="O12" s="14"/>
      <c r="P12" s="14"/>
      <c r="S12" s="61"/>
      <c r="T12" s="63"/>
      <c r="U12" s="61"/>
      <c r="V12" s="61"/>
      <c r="W12" s="61" t="s">
        <v>51</v>
      </c>
      <c r="X12" s="61"/>
      <c r="Y12" s="61"/>
    </row>
    <row r="13" spans="1:25" s="59" customFormat="1" x14ac:dyDescent="0.2">
      <c r="A13" s="14"/>
      <c r="B13" s="14"/>
      <c r="C13" s="14"/>
      <c r="D13" s="45" t="s">
        <v>17</v>
      </c>
      <c r="E13" s="46">
        <f>SUM(E5:E12)</f>
        <v>3</v>
      </c>
      <c r="F13" s="14"/>
      <c r="G13" s="14"/>
      <c r="H13" s="14"/>
      <c r="I13" s="14"/>
      <c r="J13" s="14"/>
      <c r="K13" s="47"/>
      <c r="L13" s="14"/>
      <c r="M13" s="14"/>
      <c r="N13" s="14"/>
      <c r="O13" s="14"/>
      <c r="P13" s="14"/>
    </row>
    <row r="14" spans="1:25" s="59" customFormat="1" x14ac:dyDescent="0.2">
      <c r="A14" s="14"/>
      <c r="B14" s="14"/>
      <c r="C14" s="14"/>
      <c r="D14" s="14"/>
      <c r="E14" s="14"/>
      <c r="F14" s="14"/>
      <c r="G14" s="14"/>
      <c r="H14" s="14"/>
      <c r="I14" s="14"/>
      <c r="J14" s="14"/>
      <c r="K14" s="47"/>
      <c r="L14" s="14"/>
      <c r="M14" s="14"/>
      <c r="N14" s="14"/>
      <c r="O14" s="14"/>
      <c r="P14" s="14"/>
    </row>
    <row r="15" spans="1:25" s="63" customFormat="1" ht="24.6" customHeight="1" x14ac:dyDescent="0.2">
      <c r="A15" s="13" t="s">
        <v>18</v>
      </c>
      <c r="B15" s="13" t="s">
        <v>19</v>
      </c>
      <c r="C15" s="13" t="s">
        <v>20</v>
      </c>
      <c r="D15" s="13" t="s">
        <v>21</v>
      </c>
      <c r="E15" s="13" t="s">
        <v>22</v>
      </c>
      <c r="F15" s="13" t="s">
        <v>23</v>
      </c>
      <c r="G15" s="13" t="s">
        <v>24</v>
      </c>
      <c r="H15" s="13" t="s">
        <v>25</v>
      </c>
      <c r="I15" s="13" t="s">
        <v>26</v>
      </c>
      <c r="J15" s="13" t="s">
        <v>27</v>
      </c>
      <c r="K15" s="13" t="s">
        <v>28</v>
      </c>
      <c r="L15" s="13" t="s">
        <v>29</v>
      </c>
      <c r="M15" s="13" t="s">
        <v>30</v>
      </c>
      <c r="N15" s="13" t="s">
        <v>31</v>
      </c>
      <c r="O15" s="13" t="s">
        <v>32</v>
      </c>
      <c r="P15" s="13" t="s">
        <v>33</v>
      </c>
    </row>
    <row r="16" spans="1:25" s="6" customFormat="1" x14ac:dyDescent="0.2">
      <c r="A16" s="52"/>
      <c r="B16" s="1"/>
      <c r="C16" s="1"/>
      <c r="D16" s="1"/>
      <c r="E16" s="1"/>
      <c r="F16" s="1"/>
      <c r="G16" s="53"/>
      <c r="H16" s="53"/>
      <c r="I16" s="53"/>
      <c r="J16" s="53"/>
      <c r="K16" s="54"/>
      <c r="L16" s="53"/>
      <c r="M16" s="53"/>
      <c r="N16" s="53"/>
      <c r="O16" s="9"/>
      <c r="P16" s="1"/>
      <c r="S16" s="10"/>
      <c r="T16" s="2"/>
      <c r="U16" s="10"/>
      <c r="V16" s="10"/>
      <c r="W16" s="11"/>
      <c r="X16" s="10"/>
      <c r="Y16" s="10"/>
    </row>
    <row r="17" spans="1:25" s="6" customFormat="1" ht="60" x14ac:dyDescent="0.2">
      <c r="A17" s="52">
        <v>42927</v>
      </c>
      <c r="B17" s="1">
        <v>1</v>
      </c>
      <c r="C17" s="1"/>
      <c r="D17" s="1" t="s">
        <v>61</v>
      </c>
      <c r="E17" s="1" t="s">
        <v>56</v>
      </c>
      <c r="F17" s="1" t="s">
        <v>57</v>
      </c>
      <c r="G17" s="53" t="s">
        <v>46</v>
      </c>
      <c r="H17" s="53" t="s">
        <v>52</v>
      </c>
      <c r="I17" s="53" t="s">
        <v>55</v>
      </c>
      <c r="J17" s="53" t="s">
        <v>60</v>
      </c>
      <c r="K17" s="54" t="s">
        <v>3</v>
      </c>
      <c r="L17" s="53" t="s">
        <v>35</v>
      </c>
      <c r="M17" s="53" t="s">
        <v>35</v>
      </c>
      <c r="N17" s="53"/>
      <c r="O17" s="9"/>
      <c r="P17" s="1"/>
      <c r="S17" s="10"/>
      <c r="T17" s="10"/>
      <c r="U17" s="10"/>
      <c r="V17" s="10"/>
      <c r="W17" s="10"/>
      <c r="X17" s="10"/>
      <c r="Y17" s="10"/>
    </row>
    <row r="18" spans="1:25" s="6" customFormat="1" ht="96" x14ac:dyDescent="0.2">
      <c r="A18" s="52">
        <v>42927</v>
      </c>
      <c r="B18" s="1">
        <v>2</v>
      </c>
      <c r="C18" s="1"/>
      <c r="D18" s="1" t="s">
        <v>62</v>
      </c>
      <c r="E18" s="1" t="s">
        <v>56</v>
      </c>
      <c r="F18" s="55" t="s">
        <v>58</v>
      </c>
      <c r="G18" s="53" t="s">
        <v>39</v>
      </c>
      <c r="H18" s="53" t="s">
        <v>52</v>
      </c>
      <c r="I18" s="53" t="s">
        <v>55</v>
      </c>
      <c r="J18" s="53" t="s">
        <v>60</v>
      </c>
      <c r="K18" s="54" t="s">
        <v>3</v>
      </c>
      <c r="L18" s="53" t="s">
        <v>35</v>
      </c>
      <c r="M18" s="53" t="s">
        <v>35</v>
      </c>
      <c r="N18" s="53"/>
      <c r="O18" s="9"/>
      <c r="P18" s="1"/>
      <c r="S18" s="10"/>
      <c r="T18" s="10"/>
      <c r="U18" s="10"/>
      <c r="V18" s="10"/>
      <c r="W18" s="10"/>
      <c r="X18" s="10"/>
      <c r="Y18" s="10"/>
    </row>
    <row r="19" spans="1:25" ht="60" x14ac:dyDescent="0.2">
      <c r="A19" s="52">
        <v>42927</v>
      </c>
      <c r="B19" s="1">
        <v>3</v>
      </c>
      <c r="D19" s="1" t="s">
        <v>63</v>
      </c>
      <c r="E19" s="1" t="s">
        <v>56</v>
      </c>
      <c r="F19" s="55" t="s">
        <v>59</v>
      </c>
      <c r="G19" s="53" t="s">
        <v>51</v>
      </c>
      <c r="H19" s="53" t="s">
        <v>52</v>
      </c>
      <c r="I19" s="53" t="s">
        <v>55</v>
      </c>
      <c r="J19" s="53" t="s">
        <v>60</v>
      </c>
      <c r="K19" s="54" t="s">
        <v>3</v>
      </c>
      <c r="L19" s="53" t="s">
        <v>35</v>
      </c>
      <c r="M19" s="53" t="s">
        <v>35</v>
      </c>
      <c r="O19" s="9"/>
    </row>
    <row r="20" spans="1:25" x14ac:dyDescent="0.2">
      <c r="K20" s="54"/>
    </row>
    <row r="22" spans="1:25" x14ac:dyDescent="0.2">
      <c r="F22" s="55"/>
      <c r="K22" s="54"/>
      <c r="O22" s="9"/>
    </row>
    <row r="23" spans="1:25" x14ac:dyDescent="0.2">
      <c r="F23" s="55"/>
      <c r="K23" s="54"/>
      <c r="O23" s="9"/>
    </row>
    <row r="24" spans="1:25" x14ac:dyDescent="0.2">
      <c r="F24" s="56"/>
      <c r="K24" s="54"/>
      <c r="O24" s="9"/>
    </row>
    <row r="26" spans="1:25" ht="15.75" x14ac:dyDescent="0.25">
      <c r="F26" s="57"/>
    </row>
    <row r="27" spans="1:25" x14ac:dyDescent="0.2">
      <c r="F27" s="58"/>
    </row>
    <row r="33" spans="18:24" x14ac:dyDescent="0.2">
      <c r="R33" s="6"/>
      <c r="T33" s="6"/>
      <c r="U33" s="6"/>
      <c r="V33" s="6"/>
      <c r="W33" s="6"/>
      <c r="X33" s="6"/>
    </row>
    <row r="34" spans="18:24" x14ac:dyDescent="0.2">
      <c r="R34" s="6"/>
      <c r="T34" s="6"/>
      <c r="U34" s="6"/>
      <c r="V34" s="6"/>
      <c r="W34" s="6"/>
      <c r="X34" s="6"/>
    </row>
    <row r="35" spans="18:24" x14ac:dyDescent="0.2">
      <c r="R35" s="6"/>
      <c r="T35" s="6"/>
      <c r="U35" s="6"/>
      <c r="V35" s="6"/>
      <c r="W35" s="6"/>
      <c r="X35" s="6"/>
    </row>
    <row r="36" spans="18:24" x14ac:dyDescent="0.2">
      <c r="R36" s="6"/>
      <c r="T36" s="6"/>
      <c r="U36" s="6"/>
      <c r="V36" s="6"/>
      <c r="W36" s="6"/>
      <c r="X36" s="6"/>
    </row>
    <row r="37" spans="18:24" x14ac:dyDescent="0.2">
      <c r="R37" s="12"/>
      <c r="T37" s="6"/>
      <c r="U37" s="6"/>
      <c r="V37" s="6"/>
      <c r="W37" s="6"/>
      <c r="X37" s="6"/>
    </row>
    <row r="38" spans="18:24" x14ac:dyDescent="0.2">
      <c r="R38" s="12"/>
      <c r="T38" s="6"/>
      <c r="U38" s="6"/>
      <c r="V38" s="6"/>
      <c r="W38" s="6"/>
      <c r="X38" s="6"/>
    </row>
    <row r="39" spans="18:24" x14ac:dyDescent="0.2">
      <c r="R39" s="6"/>
      <c r="T39" s="6"/>
      <c r="U39" s="6"/>
      <c r="V39" s="6"/>
      <c r="W39" s="6"/>
      <c r="X39" s="6"/>
    </row>
    <row r="40" spans="18:24" x14ac:dyDescent="0.2">
      <c r="R40" s="6"/>
      <c r="T40" s="6"/>
      <c r="U40" s="6"/>
      <c r="V40" s="6"/>
      <c r="W40" s="6"/>
      <c r="X40" s="6"/>
    </row>
  </sheetData>
  <sheetProtection password="BCC0" sheet="1" objects="1" scenarios="1"/>
  <mergeCells count="2">
    <mergeCell ref="A1:K1"/>
    <mergeCell ref="A2:C2"/>
  </mergeCells>
  <phoneticPr fontId="13" type="noConversion"/>
  <conditionalFormatting sqref="A1:A2 B2:J2 L1:P2 F28:F65536 D27:D65536 A15:J15 L15:P15 D16:J16 A17:H17 L16:M17 G26:J65536 A26:C65536 L26:P65536 E26:E65536 G22:J24 L22:P24 L18:P19 A22:E24 G18:H19 E18:E19 A18:C19 J17:J19">
    <cfRule type="expression" dxfId="13" priority="7" stopIfTrue="1">
      <formula>IF(OR($K1="Done",$K1="NA"),IF(ISERROR(SEARCH("Not Done",$M1))&lt;&gt;FALSE,TRUE,FALSE),FALSE)</formula>
    </cfRule>
    <cfRule type="expression" dxfId="12" priority="8" stopIfTrue="1">
      <formula>IF($K1="In progress",TRUE,FALSE)</formula>
    </cfRule>
  </conditionalFormatting>
  <conditionalFormatting sqref="K1:K3 L4:L10 K26:K65536 K22:K24 K11:K19">
    <cfRule type="cellIs" dxfId="11" priority="10" stopIfTrue="1" operator="equal">
      <formula>$S$2</formula>
    </cfRule>
    <cfRule type="cellIs" dxfId="10" priority="11" stopIfTrue="1" operator="equal">
      <formula>$S$5</formula>
    </cfRule>
  </conditionalFormatting>
  <conditionalFormatting sqref="A16:C16 N16:P17">
    <cfRule type="expression" dxfId="9" priority="50" stopIfTrue="1">
      <formula>IF(OR(#REF!="Done",#REF!="NA"),IF(ISERROR(SEARCH("Not Done",#REF!))&lt;&gt;FALSE,TRUE,FALSE),FALSE)</formula>
    </cfRule>
    <cfRule type="expression" dxfId="8" priority="51" stopIfTrue="1">
      <formula>IF(#REF!="In progress",TRUE,FALSE)</formula>
    </cfRule>
  </conditionalFormatting>
  <conditionalFormatting sqref="E5 H5">
    <cfRule type="cellIs" priority="62" stopIfTrue="1" operator="equal">
      <formula>#REF!+#REF!</formula>
    </cfRule>
  </conditionalFormatting>
  <conditionalFormatting sqref="D26">
    <cfRule type="expression" dxfId="7" priority="129" stopIfTrue="1">
      <formula>IF(OR($K19="Done",$K19="NA"),IF(ISERROR(SEARCH("Not Done",$M19))&lt;&gt;FALSE,TRUE,FALSE),FALSE)</formula>
    </cfRule>
    <cfRule type="expression" dxfId="6" priority="130" stopIfTrue="1">
      <formula>IF($K19="In progress",TRUE,FALSE)</formula>
    </cfRule>
  </conditionalFormatting>
  <conditionalFormatting sqref="K20">
    <cfRule type="cellIs" dxfId="5" priority="5" stopIfTrue="1" operator="equal">
      <formula>$S$2</formula>
    </cfRule>
    <cfRule type="cellIs" dxfId="4" priority="6" stopIfTrue="1" operator="equal">
      <formula>$S$5</formula>
    </cfRule>
  </conditionalFormatting>
  <conditionalFormatting sqref="I17:I18">
    <cfRule type="expression" dxfId="3" priority="3" stopIfTrue="1">
      <formula>IF(OR($K17="Done",$K17="NA"),IF(ISERROR(SEARCH("Not Done",$M17))&lt;&gt;FALSE,TRUE,FALSE),FALSE)</formula>
    </cfRule>
    <cfRule type="expression" dxfId="2" priority="4" stopIfTrue="1">
      <formula>IF($K17="In progress",TRUE,FALSE)</formula>
    </cfRule>
  </conditionalFormatting>
  <conditionalFormatting sqref="I19">
    <cfRule type="expression" dxfId="1" priority="1" stopIfTrue="1">
      <formula>IF(OR($K19="Done",$K19="NA"),IF(ISERROR(SEARCH("Not Done",$M19))&lt;&gt;FALSE,TRUE,FALSE),FALSE)</formula>
    </cfRule>
    <cfRule type="expression" dxfId="0" priority="2" stopIfTrue="1">
      <formula>IF($K19="In progress",TRUE,FALSE)</formula>
    </cfRule>
  </conditionalFormatting>
  <dataValidations count="7">
    <dataValidation type="list" allowBlank="1" showErrorMessage="1" errorTitle="Cell Value Error" error="Please Select values from the List" sqref="N26:N160 N16:N19 N22:N24">
      <formula1>$V$2:$V$2</formula1>
      <formula2>0</formula2>
    </dataValidation>
    <dataValidation type="list" allowBlank="1" showErrorMessage="1" errorTitle="Cell Value Error" error="Please Select the values from the List" sqref="K1 K26:K160 K22:K24 K16:K19">
      <formula1>$S$2:$S$6</formula1>
      <formula2>0</formula2>
    </dataValidation>
    <dataValidation type="list" allowBlank="1" showErrorMessage="1" errorTitle="Cell Value Error" error="Please Select the Value from List" sqref="L16:L19 L26:L160 L22:L24">
      <formula1>$Y$2:$Y$4</formula1>
      <formula2>0</formula2>
    </dataValidation>
    <dataValidation type="date" operator="greaterThanOrEqual" showErrorMessage="1" sqref="A22:A24 A3:A19 A26:A160">
      <formula1>39731</formula1>
      <formula2>0</formula2>
    </dataValidation>
    <dataValidation type="whole" allowBlank="1" showErrorMessage="1" sqref="B2 B26:B160 B22:B24 B16:B19">
      <formula1>0</formula1>
      <formula2>9999</formula2>
    </dataValidation>
    <dataValidation type="list" allowBlank="1" showErrorMessage="1" errorTitle="Cell Value Error" error="Please Select values from the List" sqref="G1 G26:G65536 G22:G24 G16:G19">
      <formula1>$W$2:$W$12</formula1>
    </dataValidation>
    <dataValidation type="list" allowBlank="1" showErrorMessage="1" errorTitle="Cell Value Error" error="Please select Value from List" sqref="M16:M19 M26:M65536 M22:M24">
      <formula1>$X$2:$X$4</formula1>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Registration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dc:creator>
  <cp:lastModifiedBy>Umang Gupta</cp:lastModifiedBy>
  <dcterms:created xsi:type="dcterms:W3CDTF">2012-03-30T09:38:38Z</dcterms:created>
  <dcterms:modified xsi:type="dcterms:W3CDTF">2017-07-13T09:09:54Z</dcterms:modified>
</cp:coreProperties>
</file>