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62E9607-CC43-4E5D-AC96-3F9CD4997BE5}" xr6:coauthVersionLast="47" xr6:coauthVersionMax="47" xr10:uidLastSave="{00000000-0000-0000-0000-000000000000}"/>
  <bookViews>
    <workbookView xWindow="-120" yWindow="-120" windowWidth="24240" windowHeight="13140" activeTab="2" xr2:uid="{26587142-306D-451C-B555-D90B54BA46A2}"/>
  </bookViews>
  <sheets>
    <sheet name="Date1" sheetId="1" r:id="rId1"/>
    <sheet name="Date2" sheetId="2" r:id="rId2"/>
    <sheet name="Date Advacned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3" l="1"/>
  <c r="P28" i="3"/>
  <c r="P27" i="3"/>
  <c r="P26" i="3"/>
  <c r="C4" i="2" l="1"/>
  <c r="C3" i="2"/>
  <c r="I8" i="2"/>
  <c r="I9" i="2"/>
  <c r="I10" i="2"/>
  <c r="I11" i="2"/>
  <c r="I12" i="2"/>
  <c r="I13" i="2"/>
  <c r="I14" i="2"/>
  <c r="I15" i="2"/>
  <c r="I16" i="2"/>
  <c r="I17" i="2"/>
  <c r="I18" i="2"/>
  <c r="I7" i="2"/>
  <c r="H8" i="2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7" i="1"/>
  <c r="C8" i="1"/>
  <c r="C9" i="1"/>
  <c r="C10" i="1"/>
  <c r="C11" i="1"/>
  <c r="C12" i="1"/>
  <c r="C13" i="1"/>
  <c r="C14" i="1"/>
  <c r="C6" i="1"/>
</calcChain>
</file>

<file path=xl/sharedStrings.xml><?xml version="1.0" encoding="utf-8"?>
<sst xmlns="http://schemas.openxmlformats.org/spreadsheetml/2006/main" count="86" uniqueCount="67">
  <si>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</si>
  <si>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</si>
  <si>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</si>
  <si>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</si>
  <si>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</si>
  <si>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</si>
  <si>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</si>
  <si>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</si>
  <si>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</si>
  <si>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</si>
  <si>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</si>
  <si>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</si>
  <si>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</si>
  <si>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</si>
  <si>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</si>
  <si>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</si>
  <si>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</si>
  <si>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</si>
  <si>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</si>
  <si>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</si>
  <si>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</si>
  <si>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</si>
  <si>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</si>
  <si>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</si>
  <si>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</si>
  <si>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</si>
  <si>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</si>
  <si>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</si>
  <si>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</si>
  <si>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</si>
  <si>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August</t>
  </si>
  <si>
    <t>Date</t>
  </si>
  <si>
    <t>Holiday</t>
  </si>
  <si>
    <t>Thu</t>
  </si>
  <si>
    <t>Makara Sankranti</t>
  </si>
  <si>
    <t>Tue</t>
  </si>
  <si>
    <t>Republic Day</t>
  </si>
  <si>
    <t>Maha Shivaratri</t>
  </si>
  <si>
    <t>Fri</t>
  </si>
  <si>
    <t>Good Friday</t>
  </si>
  <si>
    <t>Ugadi</t>
  </si>
  <si>
    <t>Wed</t>
  </si>
  <si>
    <t>Dr Ambedkar Jayanti</t>
  </si>
  <si>
    <t>Sun</t>
  </si>
  <si>
    <t>Mahavir Jayanti</t>
  </si>
  <si>
    <t>Sat</t>
  </si>
  <si>
    <t>May Day</t>
  </si>
  <si>
    <t>Idul Fitr</t>
  </si>
  <si>
    <t>Basava Jayanti</t>
  </si>
  <si>
    <t>Bakrid / Eid al Adha</t>
  </si>
  <si>
    <t>Independence Day</t>
  </si>
  <si>
    <t>Muharram</t>
  </si>
  <si>
    <t>Ganesh Chaturthi</t>
  </si>
  <si>
    <t>Gandhi Jayanti</t>
  </si>
  <si>
    <t>Mahalaya Amavasye</t>
  </si>
  <si>
    <t>Maha Navami</t>
  </si>
  <si>
    <t>Vijaya Dashami</t>
  </si>
  <si>
    <t>Eid e Milad</t>
  </si>
  <si>
    <t>Maharishi Valmiki Jayanti</t>
  </si>
  <si>
    <t>Mon</t>
  </si>
  <si>
    <t>Kannada Rajyothsava</t>
  </si>
  <si>
    <t>Diwali</t>
  </si>
  <si>
    <t>Deepavali Holiday</t>
  </si>
  <si>
    <t>Christmas Day</t>
  </si>
  <si>
    <t>Working days</t>
  </si>
  <si>
    <t>Casual Leave</t>
  </si>
  <si>
    <t xml:space="preserve">Sick leave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</si>
</sst>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mm/dd/yy;@"/>
    <numFmt numFmtId="167" formatCode="[$-409]h:mm\ AM/PM;@"/>
    <numFmt numFmtId="173" formatCode="d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F7F7F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  <xf numFmtId="0" fontId="2" fillId="4" borderId="5" xfId="0" applyFont="1" applyFill="1" applyBorder="1"/>
    <xf numFmtId="0" fontId="3" fillId="0" borderId="0" xfId="0" applyFont="1"/>
    <xf numFmtId="0" fontId="0" fillId="5" borderId="5" xfId="0" applyFill="1" applyBorder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4" fillId="0" borderId="0" xfId="0" applyFont="1"/>
    <xf numFmtId="166" fontId="0" fillId="2" borderId="1" xfId="0" applyNumberFormat="1" applyFill="1" applyBorder="1"/>
    <xf numFmtId="14" fontId="0" fillId="5" borderId="5" xfId="0" applyNumberFormat="1" applyFill="1" applyBorder="1"/>
    <xf numFmtId="167" fontId="0" fillId="5" borderId="5" xfId="0" applyNumberFormat="1" applyFill="1" applyBorder="1"/>
    <xf numFmtId="14" fontId="0" fillId="0" borderId="0" xfId="0" applyNumberFormat="1"/>
    <xf numFmtId="14" fontId="5" fillId="0" borderId="0" xfId="1" applyNumberFormat="1" applyFont="1"/>
    <xf numFmtId="0" fontId="5" fillId="0" borderId="0" xfId="1" applyFont="1"/>
    <xf numFmtId="0" fontId="7" fillId="7" borderId="6" xfId="1" applyFont="1" applyFill="1" applyBorder="1" applyAlignment="1">
      <alignment horizontal="left" vertical="center" wrapText="1"/>
    </xf>
    <xf numFmtId="173" fontId="0" fillId="0" borderId="0" xfId="0" applyNumberFormat="1"/>
    <xf numFmtId="0" fontId="5" fillId="0" borderId="0" xfId="1" applyFont="1" applyFill="1"/>
  </cellXfs>
  <cellStyles count="2">
    <cellStyle name="Normal" xfId="0" builtinId="0"/>
    <cellStyle name="Normal 7" xfId="1" xr:uid="{EE533282-1877-4977-8379-BA43BC0408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3:C14"/>
  <sheetViews>
    <sheetView workbookViewId="0">
      <selection activeCell="E11" sqref="E11"/>
    </sheetView>
  </sheetViews>
  <sheetFormatPr defaultRowHeight="15" x14ac:dyDescent="0.25"/>
  <cols>
    <col min="2" max="2" width="20.28515625" customWidth="1"/>
    <col min="3" max="3" width="18.28515625" customWidth="1"/>
  </cols>
  <sheetData>
    <row r="3" spans="2:3" x14ac:dyDescent="0.25">
      <c r="B3" s="5" t="s">
        <v>2</v>
      </c>
    </row>
    <row r="5" spans="2:3" x14ac:dyDescent="0.25">
      <c r="B5" s="4" t="s">
        <v>1</v>
      </c>
      <c r="C5" s="4" t="s">
        <v>0</v>
      </c>
    </row>
    <row r="6" spans="2:3" x14ac:dyDescent="0.25">
      <c r="B6" s="3">
        <v>20070623</v>
      </c>
      <c r="C6" s="11">
        <f>DATE(LEFT($B6,4),MID($B6,5,2),RIGHT($B6,2))</f>
        <v>39256</v>
      </c>
    </row>
    <row r="7" spans="2:3" x14ac:dyDescent="0.25">
      <c r="B7" s="2">
        <v>20070624</v>
      </c>
      <c r="C7" s="11">
        <f t="shared" ref="C7:C14" si="0">DATE(LEFT($B7,4),MID($B7,5,2),RIGHT($B7,2))</f>
        <v>39257</v>
      </c>
    </row>
    <row r="8" spans="2:3" x14ac:dyDescent="0.25">
      <c r="B8" s="2">
        <v>20070523</v>
      </c>
      <c r="C8" s="11">
        <f t="shared" si="0"/>
        <v>39225</v>
      </c>
    </row>
    <row r="9" spans="2:3" x14ac:dyDescent="0.25">
      <c r="B9" s="2">
        <v>20061202</v>
      </c>
      <c r="C9" s="11">
        <f t="shared" si="0"/>
        <v>39053</v>
      </c>
    </row>
    <row r="10" spans="2:3" x14ac:dyDescent="0.25">
      <c r="B10" s="2">
        <v>20070112</v>
      </c>
      <c r="C10" s="11">
        <f t="shared" si="0"/>
        <v>39094</v>
      </c>
    </row>
    <row r="11" spans="2:3" x14ac:dyDescent="0.25">
      <c r="B11" s="2">
        <v>20070519</v>
      </c>
      <c r="C11" s="11">
        <f t="shared" si="0"/>
        <v>39221</v>
      </c>
    </row>
    <row r="12" spans="2:3" x14ac:dyDescent="0.25">
      <c r="B12" s="2">
        <v>20080419</v>
      </c>
      <c r="C12" s="11">
        <f t="shared" si="0"/>
        <v>39557</v>
      </c>
    </row>
    <row r="13" spans="2:3" x14ac:dyDescent="0.25">
      <c r="B13" s="2">
        <v>20071017</v>
      </c>
      <c r="C13" s="11">
        <f t="shared" si="0"/>
        <v>39372</v>
      </c>
    </row>
    <row r="14" spans="2:3" x14ac:dyDescent="0.25">
      <c r="B14" s="1">
        <v>20051220</v>
      </c>
      <c r="C14" s="11">
        <f t="shared" si="0"/>
        <v>38706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I18"/>
  <sheetViews>
    <sheetView workbookViewId="0">
      <selection activeCell="L14" sqref="L14"/>
    </sheetView>
  </sheetViews>
  <sheetFormatPr defaultRowHeight="15" x14ac:dyDescent="0.25"/>
  <cols>
    <col min="2" max="2" width="19.5703125" bestFit="1" customWidth="1"/>
    <col min="3" max="3" width="10.7109375" customWidth="1"/>
    <col min="5" max="5" width="15.7109375" bestFit="1" customWidth="1"/>
    <col min="6" max="6" width="16.7109375" bestFit="1" customWidth="1"/>
    <col min="7" max="7" width="10.42578125" bestFit="1" customWidth="1"/>
    <col min="8" max="8" width="12" bestFit="1" customWidth="1"/>
    <col min="9" max="9" width="29.28515625" bestFit="1" customWidth="1"/>
  </cols>
  <sheetData>
    <row r="3" spans="2:9" x14ac:dyDescent="0.25">
      <c r="B3" s="9" t="s">
        <v>26</v>
      </c>
      <c r="C3" s="12">
        <f ca="1">TODAY()</f>
        <v>44816</v>
      </c>
      <c r="F3" s="9" t="s">
        <v>25</v>
      </c>
      <c r="G3" s="12">
        <v>44816</v>
      </c>
    </row>
    <row r="4" spans="2:9" x14ac:dyDescent="0.25">
      <c r="B4" s="9" t="s">
        <v>24</v>
      </c>
      <c r="C4" s="13">
        <f ca="1">NOW()-TODAY()</f>
        <v>0.86291840278136078</v>
      </c>
      <c r="F4" s="9" t="s">
        <v>23</v>
      </c>
      <c r="G4" s="13">
        <v>0.78819444444444453</v>
      </c>
    </row>
    <row r="6" spans="2:9" x14ac:dyDescent="0.25">
      <c r="B6" s="9" t="s">
        <v>22</v>
      </c>
      <c r="C6" s="9" t="s">
        <v>21</v>
      </c>
      <c r="D6" s="9" t="s">
        <v>20</v>
      </c>
      <c r="E6" s="9" t="s">
        <v>19</v>
      </c>
      <c r="F6" s="9" t="s">
        <v>18</v>
      </c>
      <c r="G6" s="9" t="s">
        <v>17</v>
      </c>
      <c r="H6" s="9" t="s">
        <v>16</v>
      </c>
      <c r="I6" s="9" t="s">
        <v>15</v>
      </c>
    </row>
    <row r="7" spans="2:9" x14ac:dyDescent="0.25">
      <c r="B7" s="8" t="s">
        <v>14</v>
      </c>
      <c r="C7" s="7">
        <v>36478</v>
      </c>
      <c r="D7" s="6">
        <f>DAY($C7)</f>
        <v>14</v>
      </c>
      <c r="E7" s="6">
        <f>MONTH($C7)</f>
        <v>11</v>
      </c>
      <c r="F7" s="6" t="str">
        <f>TEXT(DATE(2000,$E7,1),"MMM")</f>
        <v>Nov</v>
      </c>
      <c r="G7" s="6">
        <f>YEAR($C7)</f>
        <v>1999</v>
      </c>
      <c r="H7" s="6" t="str">
        <f ca="1">DATEDIF($C7,TODAY(),"Y")&amp;" "&amp;"Years"</f>
        <v>22 Years</v>
      </c>
      <c r="I7" s="6" t="str">
        <f ca="1">DATEDIF($C7,TODAY(),"Y")&amp;" "&amp;"Years"&amp;" "&amp;DATEDIF($C7,TODAY(),"YM")&amp;" "&amp;"Month"&amp;" "&amp;DATEDIF($C7,TODAY(),"MD")&amp;" "&amp;"Days"</f>
        <v>22 Years 9 Month 29 Days</v>
      </c>
    </row>
    <row r="8" spans="2:9" x14ac:dyDescent="0.25">
      <c r="B8" s="8" t="s">
        <v>13</v>
      </c>
      <c r="C8" s="7">
        <v>37027</v>
      </c>
      <c r="D8" s="6">
        <f t="shared" ref="D8:D18" si="0">DAY($C8)</f>
        <v>16</v>
      </c>
      <c r="E8" s="6">
        <f t="shared" ref="E8:E18" si="1">MONTH($C8)</f>
        <v>5</v>
      </c>
      <c r="F8" s="6" t="str">
        <f t="shared" ref="F8:F18" si="2">TEXT(DATE(2000,$E8,1),"MMM")</f>
        <v>May</v>
      </c>
      <c r="G8" s="6">
        <f t="shared" ref="G8:G18" si="3">YEAR($C8)</f>
        <v>2001</v>
      </c>
      <c r="H8" s="6" t="str">
        <f t="shared" ref="H8:H18" ca="1" si="4">DATEDIF($C8,TODAY(),"Y")&amp;" "&amp;"Years"</f>
        <v>21 Years</v>
      </c>
      <c r="I8" s="6" t="str">
        <f t="shared" ref="I8:I18" ca="1" si="5">DATEDIF($C8,TODAY(),"Y")&amp;" "&amp;"Years"&amp;" "&amp;DATEDIF($C8,TODAY(),"YM")&amp;" "&amp;"Month"&amp;" "&amp;DATEDIF($C8,TODAY(),"MD")&amp;" "&amp;"Days"</f>
        <v>21 Years 3 Month 27 Days</v>
      </c>
    </row>
    <row r="9" spans="2:9" x14ac:dyDescent="0.25">
      <c r="B9" s="8" t="s">
        <v>12</v>
      </c>
      <c r="C9" s="7">
        <v>37946</v>
      </c>
      <c r="D9" s="6">
        <f t="shared" si="0"/>
        <v>21</v>
      </c>
      <c r="E9" s="6">
        <f t="shared" si="1"/>
        <v>11</v>
      </c>
      <c r="F9" s="6" t="str">
        <f t="shared" si="2"/>
        <v>Nov</v>
      </c>
      <c r="G9" s="6">
        <f t="shared" si="3"/>
        <v>2003</v>
      </c>
      <c r="H9" s="6" t="str">
        <f t="shared" ca="1" si="4"/>
        <v>18 Years</v>
      </c>
      <c r="I9" s="6" t="str">
        <f t="shared" ca="1" si="5"/>
        <v>18 Years 9 Month 22 Days</v>
      </c>
    </row>
    <row r="10" spans="2:9" x14ac:dyDescent="0.25">
      <c r="B10" s="8" t="s">
        <v>11</v>
      </c>
      <c r="C10" s="7">
        <v>38113</v>
      </c>
      <c r="D10" s="6">
        <f t="shared" si="0"/>
        <v>6</v>
      </c>
      <c r="E10" s="6">
        <f t="shared" si="1"/>
        <v>5</v>
      </c>
      <c r="F10" s="6" t="str">
        <f t="shared" si="2"/>
        <v>May</v>
      </c>
      <c r="G10" s="6">
        <f t="shared" si="3"/>
        <v>2004</v>
      </c>
      <c r="H10" s="6" t="str">
        <f t="shared" ca="1" si="4"/>
        <v>18 Years</v>
      </c>
      <c r="I10" s="6" t="str">
        <f t="shared" ca="1" si="5"/>
        <v>18 Years 4 Month 6 Days</v>
      </c>
    </row>
    <row r="11" spans="2:9" x14ac:dyDescent="0.25">
      <c r="B11" s="8" t="s">
        <v>10</v>
      </c>
      <c r="C11" s="7">
        <v>38449</v>
      </c>
      <c r="D11" s="6">
        <f t="shared" si="0"/>
        <v>7</v>
      </c>
      <c r="E11" s="6">
        <f t="shared" si="1"/>
        <v>4</v>
      </c>
      <c r="F11" s="6" t="str">
        <f t="shared" si="2"/>
        <v>Apr</v>
      </c>
      <c r="G11" s="6">
        <f t="shared" si="3"/>
        <v>2005</v>
      </c>
      <c r="H11" s="6" t="str">
        <f t="shared" ca="1" si="4"/>
        <v>17 Years</v>
      </c>
      <c r="I11" s="6" t="str">
        <f t="shared" ca="1" si="5"/>
        <v>17 Years 5 Month 5 Days</v>
      </c>
    </row>
    <row r="12" spans="2:9" x14ac:dyDescent="0.25">
      <c r="B12" s="8" t="s">
        <v>9</v>
      </c>
      <c r="C12" s="7">
        <v>39846</v>
      </c>
      <c r="D12" s="6">
        <f t="shared" si="0"/>
        <v>2</v>
      </c>
      <c r="E12" s="6">
        <f t="shared" si="1"/>
        <v>2</v>
      </c>
      <c r="F12" s="6" t="str">
        <f t="shared" si="2"/>
        <v>Feb</v>
      </c>
      <c r="G12" s="6">
        <f t="shared" si="3"/>
        <v>2009</v>
      </c>
      <c r="H12" s="6" t="str">
        <f t="shared" ca="1" si="4"/>
        <v>13 Years</v>
      </c>
      <c r="I12" s="6" t="str">
        <f t="shared" ca="1" si="5"/>
        <v>13 Years 7 Month 10 Days</v>
      </c>
    </row>
    <row r="13" spans="2:9" x14ac:dyDescent="0.25">
      <c r="B13" s="8" t="s">
        <v>8</v>
      </c>
      <c r="C13" s="7">
        <v>40330</v>
      </c>
      <c r="D13" s="6">
        <f t="shared" si="0"/>
        <v>1</v>
      </c>
      <c r="E13" s="6">
        <f t="shared" si="1"/>
        <v>6</v>
      </c>
      <c r="F13" s="6" t="str">
        <f t="shared" si="2"/>
        <v>Jun</v>
      </c>
      <c r="G13" s="6">
        <f t="shared" si="3"/>
        <v>2010</v>
      </c>
      <c r="H13" s="6" t="str">
        <f t="shared" ca="1" si="4"/>
        <v>12 Years</v>
      </c>
      <c r="I13" s="6" t="str">
        <f t="shared" ca="1" si="5"/>
        <v>12 Years 3 Month 11 Days</v>
      </c>
    </row>
    <row r="14" spans="2:9" x14ac:dyDescent="0.25">
      <c r="B14" s="8" t="s">
        <v>7</v>
      </c>
      <c r="C14" s="7">
        <v>40495</v>
      </c>
      <c r="D14" s="6">
        <f t="shared" si="0"/>
        <v>13</v>
      </c>
      <c r="E14" s="6">
        <f t="shared" si="1"/>
        <v>11</v>
      </c>
      <c r="F14" s="6" t="str">
        <f t="shared" si="2"/>
        <v>Nov</v>
      </c>
      <c r="G14" s="6">
        <f t="shared" si="3"/>
        <v>2010</v>
      </c>
      <c r="H14" s="6" t="str">
        <f t="shared" ca="1" si="4"/>
        <v>11 Years</v>
      </c>
      <c r="I14" s="6" t="str">
        <f t="shared" ca="1" si="5"/>
        <v>11 Years 9 Month 30 Days</v>
      </c>
    </row>
    <row r="15" spans="2:9" x14ac:dyDescent="0.25">
      <c r="B15" s="8" t="s">
        <v>6</v>
      </c>
      <c r="C15" s="7">
        <v>40574</v>
      </c>
      <c r="D15" s="6">
        <f t="shared" si="0"/>
        <v>31</v>
      </c>
      <c r="E15" s="6">
        <f t="shared" si="1"/>
        <v>1</v>
      </c>
      <c r="F15" s="6" t="str">
        <f t="shared" si="2"/>
        <v>Jan</v>
      </c>
      <c r="G15" s="6">
        <f t="shared" si="3"/>
        <v>2011</v>
      </c>
      <c r="H15" s="6" t="str">
        <f t="shared" ca="1" si="4"/>
        <v>11 Years</v>
      </c>
      <c r="I15" s="6" t="str">
        <f t="shared" ca="1" si="5"/>
        <v>11 Years 7 Month 12 Days</v>
      </c>
    </row>
    <row r="16" spans="2:9" x14ac:dyDescent="0.25">
      <c r="B16" s="8" t="s">
        <v>5</v>
      </c>
      <c r="C16" s="7">
        <v>41400</v>
      </c>
      <c r="D16" s="6">
        <f t="shared" si="0"/>
        <v>6</v>
      </c>
      <c r="E16" s="6">
        <f t="shared" si="1"/>
        <v>5</v>
      </c>
      <c r="F16" s="6" t="str">
        <f t="shared" si="2"/>
        <v>May</v>
      </c>
      <c r="G16" s="6">
        <f t="shared" si="3"/>
        <v>2013</v>
      </c>
      <c r="H16" s="6" t="str">
        <f t="shared" ca="1" si="4"/>
        <v>9 Years</v>
      </c>
      <c r="I16" s="6" t="str">
        <f t="shared" ca="1" si="5"/>
        <v>9 Years 4 Month 6 Days</v>
      </c>
    </row>
    <row r="17" spans="2:9" x14ac:dyDescent="0.25">
      <c r="B17" s="8" t="s">
        <v>4</v>
      </c>
      <c r="C17" s="7">
        <v>42027</v>
      </c>
      <c r="D17" s="6">
        <f t="shared" si="0"/>
        <v>23</v>
      </c>
      <c r="E17" s="6">
        <f t="shared" si="1"/>
        <v>1</v>
      </c>
      <c r="F17" s="6" t="str">
        <f t="shared" si="2"/>
        <v>Jan</v>
      </c>
      <c r="G17" s="6">
        <f t="shared" si="3"/>
        <v>2015</v>
      </c>
      <c r="H17" s="6" t="str">
        <f t="shared" ca="1" si="4"/>
        <v>7 Years</v>
      </c>
      <c r="I17" s="6" t="str">
        <f t="shared" ca="1" si="5"/>
        <v>7 Years 7 Month 20 Days</v>
      </c>
    </row>
    <row r="18" spans="2:9" x14ac:dyDescent="0.25">
      <c r="B18" s="8" t="s">
        <v>3</v>
      </c>
      <c r="C18" s="7">
        <v>42124</v>
      </c>
      <c r="D18" s="6">
        <f t="shared" si="0"/>
        <v>30</v>
      </c>
      <c r="E18" s="6">
        <f t="shared" si="1"/>
        <v>4</v>
      </c>
      <c r="F18" s="6" t="str">
        <f t="shared" si="2"/>
        <v>Apr</v>
      </c>
      <c r="G18" s="6">
        <f t="shared" si="3"/>
        <v>2015</v>
      </c>
      <c r="H18" s="6" t="str">
        <f t="shared" ca="1" si="4"/>
        <v>7 Years</v>
      </c>
      <c r="I18" s="6" t="str">
        <f t="shared" ca="1" si="5"/>
        <v>7 Years 4 Month 13 Days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C1:Q39"/>
  <sheetViews>
    <sheetView tabSelected="1" topLeftCell="B1" workbookViewId="0">
      <selection activeCell="M19" sqref="M19"/>
    </sheetView>
  </sheetViews>
  <sheetFormatPr defaultRowHeight="15" x14ac:dyDescent="0.25"/>
  <cols>
    <col min="4" max="4" width="10.42578125" bestFit="1" customWidth="1"/>
    <col min="6" max="6" width="12.85546875" bestFit="1" customWidth="1"/>
    <col min="15" max="15" width="20.140625" bestFit="1" customWidth="1"/>
    <col min="17" max="17" width="42.140625" bestFit="1" customWidth="1"/>
  </cols>
  <sheetData>
    <row r="1" spans="3:17" ht="17.25" thickBot="1" x14ac:dyDescent="0.3">
      <c r="O1" s="15" t="s">
        <v>31</v>
      </c>
      <c r="P1" s="16" t="s">
        <v>20</v>
      </c>
      <c r="Q1" s="17" t="s">
        <v>32</v>
      </c>
    </row>
    <row r="2" spans="3:17" x14ac:dyDescent="0.25">
      <c r="O2" s="15">
        <v>44210</v>
      </c>
      <c r="P2" s="16" t="s">
        <v>33</v>
      </c>
      <c r="Q2" s="16" t="s">
        <v>34</v>
      </c>
    </row>
    <row r="3" spans="3:17" x14ac:dyDescent="0.25">
      <c r="C3" s="10" t="s">
        <v>29</v>
      </c>
      <c r="O3" s="15">
        <v>44222</v>
      </c>
      <c r="P3" s="16" t="s">
        <v>35</v>
      </c>
      <c r="Q3" s="16" t="s">
        <v>36</v>
      </c>
    </row>
    <row r="4" spans="3:17" x14ac:dyDescent="0.25">
      <c r="C4" s="10" t="s">
        <v>28</v>
      </c>
      <c r="O4" s="15">
        <v>44266</v>
      </c>
      <c r="P4" s="16" t="s">
        <v>33</v>
      </c>
      <c r="Q4" s="16" t="s">
        <v>37</v>
      </c>
    </row>
    <row r="5" spans="3:17" x14ac:dyDescent="0.25">
      <c r="C5" s="10" t="s">
        <v>27</v>
      </c>
      <c r="O5" s="15">
        <v>44288</v>
      </c>
      <c r="P5" s="16" t="s">
        <v>38</v>
      </c>
      <c r="Q5" s="16" t="s">
        <v>39</v>
      </c>
    </row>
    <row r="6" spans="3:17" x14ac:dyDescent="0.25">
      <c r="O6" s="15">
        <v>44299</v>
      </c>
      <c r="P6" s="16" t="s">
        <v>35</v>
      </c>
      <c r="Q6" s="16" t="s">
        <v>40</v>
      </c>
    </row>
    <row r="7" spans="3:17" ht="15" customHeight="1" x14ac:dyDescent="0.25">
      <c r="O7" s="15">
        <v>44300</v>
      </c>
      <c r="P7" s="16" t="s">
        <v>41</v>
      </c>
      <c r="Q7" s="16" t="s">
        <v>42</v>
      </c>
    </row>
    <row r="8" spans="3:17" x14ac:dyDescent="0.25">
      <c r="D8" t="s">
        <v>30</v>
      </c>
      <c r="F8" t="s">
        <v>64</v>
      </c>
      <c r="O8" s="15">
        <v>44311</v>
      </c>
      <c r="P8" s="16" t="s">
        <v>43</v>
      </c>
      <c r="Q8" s="16" t="s">
        <v>44</v>
      </c>
    </row>
    <row r="9" spans="3:17" x14ac:dyDescent="0.25">
      <c r="D9" s="14">
        <v>44774</v>
      </c>
      <c r="F9">
        <f>NETWORKDAYS.INTL(D9,D39,,O2:O28)</f>
        <v>20</v>
      </c>
      <c r="O9" s="15">
        <v>44317</v>
      </c>
      <c r="P9" s="16" t="s">
        <v>45</v>
      </c>
      <c r="Q9" s="16" t="s">
        <v>46</v>
      </c>
    </row>
    <row r="10" spans="3:17" x14ac:dyDescent="0.25">
      <c r="D10" s="14">
        <v>44775</v>
      </c>
      <c r="O10" s="15">
        <v>44329</v>
      </c>
      <c r="P10" s="16" t="s">
        <v>33</v>
      </c>
      <c r="Q10" s="16" t="s">
        <v>47</v>
      </c>
    </row>
    <row r="11" spans="3:17" x14ac:dyDescent="0.25">
      <c r="D11" s="14">
        <v>44776</v>
      </c>
      <c r="O11" s="15">
        <v>44330</v>
      </c>
      <c r="P11" s="16" t="s">
        <v>38</v>
      </c>
      <c r="Q11" s="16" t="s">
        <v>48</v>
      </c>
    </row>
    <row r="12" spans="3:17" x14ac:dyDescent="0.25">
      <c r="D12" s="14">
        <v>44777</v>
      </c>
      <c r="O12" s="15">
        <v>44397</v>
      </c>
      <c r="P12" s="16" t="s">
        <v>35</v>
      </c>
      <c r="Q12" s="16" t="s">
        <v>49</v>
      </c>
    </row>
    <row r="13" spans="3:17" x14ac:dyDescent="0.25">
      <c r="D13" s="14">
        <v>44778</v>
      </c>
      <c r="O13" s="15">
        <v>44423</v>
      </c>
      <c r="P13" s="16" t="s">
        <v>43</v>
      </c>
      <c r="Q13" s="16" t="s">
        <v>50</v>
      </c>
    </row>
    <row r="14" spans="3:17" x14ac:dyDescent="0.25">
      <c r="D14" s="14">
        <v>44779</v>
      </c>
      <c r="O14" s="15">
        <v>44427</v>
      </c>
      <c r="P14" s="16" t="s">
        <v>33</v>
      </c>
      <c r="Q14" s="16" t="s">
        <v>51</v>
      </c>
    </row>
    <row r="15" spans="3:17" x14ac:dyDescent="0.25">
      <c r="D15" s="14">
        <v>44780</v>
      </c>
      <c r="O15" s="15">
        <v>44449</v>
      </c>
      <c r="P15" s="16" t="s">
        <v>38</v>
      </c>
      <c r="Q15" s="16" t="s">
        <v>52</v>
      </c>
    </row>
    <row r="16" spans="3:17" x14ac:dyDescent="0.25">
      <c r="D16" s="14">
        <v>44781</v>
      </c>
      <c r="O16" s="15">
        <v>44471</v>
      </c>
      <c r="P16" s="16" t="s">
        <v>45</v>
      </c>
      <c r="Q16" s="16" t="s">
        <v>53</v>
      </c>
    </row>
    <row r="17" spans="4:17" x14ac:dyDescent="0.25">
      <c r="D17" s="14">
        <v>44782</v>
      </c>
      <c r="O17" s="15">
        <v>44475</v>
      </c>
      <c r="P17" s="16" t="s">
        <v>41</v>
      </c>
      <c r="Q17" s="16" t="s">
        <v>54</v>
      </c>
    </row>
    <row r="18" spans="4:17" x14ac:dyDescent="0.25">
      <c r="D18" s="14">
        <v>44783</v>
      </c>
      <c r="O18" s="15">
        <v>44483</v>
      </c>
      <c r="P18" s="16" t="s">
        <v>33</v>
      </c>
      <c r="Q18" s="16" t="s">
        <v>55</v>
      </c>
    </row>
    <row r="19" spans="4:17" x14ac:dyDescent="0.25">
      <c r="D19" s="14">
        <v>44784</v>
      </c>
      <c r="O19" s="15">
        <v>44484</v>
      </c>
      <c r="P19" s="16" t="s">
        <v>38</v>
      </c>
      <c r="Q19" s="16" t="s">
        <v>56</v>
      </c>
    </row>
    <row r="20" spans="4:17" x14ac:dyDescent="0.25">
      <c r="D20" s="14">
        <v>44785</v>
      </c>
      <c r="O20" s="15">
        <v>44488</v>
      </c>
      <c r="P20" s="16" t="s">
        <v>35</v>
      </c>
      <c r="Q20" s="16" t="s">
        <v>57</v>
      </c>
    </row>
    <row r="21" spans="4:17" x14ac:dyDescent="0.25">
      <c r="D21" s="14">
        <v>44786</v>
      </c>
      <c r="O21" s="15">
        <v>44489</v>
      </c>
      <c r="P21" s="16" t="s">
        <v>41</v>
      </c>
      <c r="Q21" s="16" t="s">
        <v>58</v>
      </c>
    </row>
    <row r="22" spans="4:17" x14ac:dyDescent="0.25">
      <c r="D22" s="14">
        <v>44787</v>
      </c>
      <c r="O22" s="15">
        <v>44501</v>
      </c>
      <c r="P22" s="16" t="s">
        <v>59</v>
      </c>
      <c r="Q22" s="16" t="s">
        <v>60</v>
      </c>
    </row>
    <row r="23" spans="4:17" x14ac:dyDescent="0.25">
      <c r="D23" s="14">
        <v>44788</v>
      </c>
      <c r="O23" s="15">
        <v>44504</v>
      </c>
      <c r="P23" s="16" t="s">
        <v>33</v>
      </c>
      <c r="Q23" s="16" t="s">
        <v>61</v>
      </c>
    </row>
    <row r="24" spans="4:17" x14ac:dyDescent="0.25">
      <c r="D24" s="14">
        <v>44789</v>
      </c>
      <c r="O24" s="15">
        <v>44505</v>
      </c>
      <c r="P24" s="16" t="s">
        <v>38</v>
      </c>
      <c r="Q24" s="16" t="s">
        <v>62</v>
      </c>
    </row>
    <row r="25" spans="4:17" x14ac:dyDescent="0.25">
      <c r="D25" s="14">
        <v>44790</v>
      </c>
      <c r="O25" s="15">
        <v>44555</v>
      </c>
      <c r="P25" s="16" t="s">
        <v>45</v>
      </c>
      <c r="Q25" s="16" t="s">
        <v>63</v>
      </c>
    </row>
    <row r="26" spans="4:17" x14ac:dyDescent="0.25">
      <c r="D26" s="14">
        <v>44791</v>
      </c>
      <c r="O26" s="14">
        <v>44776</v>
      </c>
      <c r="P26" s="18">
        <f>WEEKDAY(O26,1)</f>
        <v>4</v>
      </c>
      <c r="Q26" s="19" t="s">
        <v>65</v>
      </c>
    </row>
    <row r="27" spans="4:17" x14ac:dyDescent="0.25">
      <c r="D27" s="14">
        <v>44792</v>
      </c>
      <c r="O27" s="14">
        <v>44777</v>
      </c>
      <c r="P27" s="18">
        <f>WEEKDAY(O27,1)</f>
        <v>5</v>
      </c>
      <c r="Q27" s="19" t="s">
        <v>66</v>
      </c>
    </row>
    <row r="28" spans="4:17" x14ac:dyDescent="0.25">
      <c r="D28" s="14">
        <v>44793</v>
      </c>
      <c r="O28" s="14">
        <v>44799</v>
      </c>
      <c r="P28" s="18">
        <f>WEEKDAY(O28,1)</f>
        <v>6</v>
      </c>
      <c r="Q28" s="19" t="s">
        <v>66</v>
      </c>
    </row>
    <row r="29" spans="4:17" x14ac:dyDescent="0.25">
      <c r="D29" s="14">
        <v>44794</v>
      </c>
    </row>
    <row r="30" spans="4:17" x14ac:dyDescent="0.25">
      <c r="D30" s="14">
        <v>44795</v>
      </c>
    </row>
    <row r="31" spans="4:17" x14ac:dyDescent="0.25">
      <c r="D31" s="14">
        <v>44796</v>
      </c>
    </row>
    <row r="32" spans="4:17" x14ac:dyDescent="0.25">
      <c r="D32" s="14">
        <v>44797</v>
      </c>
    </row>
    <row r="33" spans="4:4" x14ac:dyDescent="0.25">
      <c r="D33" s="14">
        <v>44798</v>
      </c>
    </row>
    <row r="34" spans="4:4" x14ac:dyDescent="0.25">
      <c r="D34" s="14">
        <v>44799</v>
      </c>
    </row>
    <row r="35" spans="4:4" x14ac:dyDescent="0.25">
      <c r="D35" s="14">
        <v>44800</v>
      </c>
    </row>
    <row r="36" spans="4:4" x14ac:dyDescent="0.25">
      <c r="D36" s="14">
        <v>44801</v>
      </c>
    </row>
    <row r="37" spans="4:4" x14ac:dyDescent="0.25">
      <c r="D37" s="14">
        <v>44802</v>
      </c>
    </row>
    <row r="38" spans="4:4" x14ac:dyDescent="0.25">
      <c r="D38" s="14">
        <v>44803</v>
      </c>
    </row>
    <row r="39" spans="4:4" x14ac:dyDescent="0.25">
      <c r="D39" s="14">
        <v>44804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BDE6E-B563-4E42-8B7D-3E86397DE4D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Date1</vt:lpstr>
      <vt:lpstr>Date2</vt:lpstr>
      <vt:lpstr>Date Advacned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2022-07-28T07:24:11Z</dcterms:created>
  <dcterms:modified xsi:type="dcterms:W3CDTF">2022-09-12T15:13:34Z</dcterms:modified>
</cp:coreProperties>
</file>