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xl/metadata" ContentType="application/binary"/>
  <Override PartName="/xl/charts/chartEx1.xml" ContentType="application/vnd.ms-office.chartex+xml"/>
  <Override PartName="/xl/charts/chartEx2.xml" ContentType="application/vnd.ms-office.chartex+xml"/>
  <Override PartName="/xl/charts/colors20.xml" ContentType="application/vnd.ms-office.chartcolorstyle+xml"/>
  <Override PartName="/xl/charts/style20.xml" ContentType="application/vnd.ms-office.chartstyle+xml"/>
  <Override PartName="/xl/charts/colors4.xml" ContentType="application/vnd.ms-office.chartcolorstyle+xml"/>
  <Override PartName="/xl/charts/style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mc:AlternateContent xmlns:mc="http://schemas.openxmlformats.org/markup-compatibility/2006">
    <mc:Choice Requires="x15">
      <x15ac:absPath xmlns:x15ac="http://schemas.microsoft.com/office/spreadsheetml/2010/11/ac" url="C:\Users\sm291\Desktop\Excel projects\3\"/>
    </mc:Choice>
  </mc:AlternateContent>
  <xr:revisionPtr revIDLastSave="1" documentId="8_{4DD1DCE7-16C2-4C00-B577-2ED456A96773}" xr6:coauthVersionLast="47" xr6:coauthVersionMax="47" xr10:uidLastSave="{DA97B0FA-505F-4000-96DD-12CF3DE734A6}"/>
  <bookViews>
    <workbookView xWindow="28680" yWindow="-120" windowWidth="29040" windowHeight="15720" firstSheet="1" activeTab="1" xr2:uid="{00000000-000D-0000-FFFF-FFFF00000000}"/>
  </bookViews>
  <sheets>
    <sheet name="Data" sheetId="2" r:id="rId1"/>
    <sheet name="Dashboard" sheetId="3" r:id="rId2"/>
    <sheet name="Pivot_tables" sheetId="4" r:id="rId3"/>
  </sheets>
  <definedNames>
    <definedName name="_xlchart.v5.0" hidden="1">Pivot_tables!$E$32</definedName>
    <definedName name="_xlchart.v5.1" hidden="1">Pivot_tables!$E$33:$E$82</definedName>
    <definedName name="_xlchart.v5.2" hidden="1">Pivot_tables!$F$32</definedName>
    <definedName name="_xlchart.v5.3" hidden="1">Pivot_tables!$F$33:$F$82</definedName>
    <definedName name="_xlchart.v5.4" hidden="1">Pivot_tables!$E$32</definedName>
    <definedName name="_xlchart.v5.5" hidden="1">Pivot_tables!$E$33:$E$82</definedName>
    <definedName name="_xlchart.v5.6" hidden="1">Pivot_tables!$F$32</definedName>
    <definedName name="_xlchart.v5.7" hidden="1">Pivot_tables!$F$33:$F$82</definedName>
    <definedName name="NativeTimeline_Invoice_Date">#N/A</definedName>
    <definedName name="Slicer_Beverage_Brand">#N/A</definedName>
    <definedName name="Slicer_Region">#N/A</definedName>
    <definedName name="Slicer_Retailer">#N/A</definedName>
  </definedNames>
  <calcPr calcId="191028"/>
  <pivotCaches>
    <pivotCache cacheId="359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F33" i="4" l="1"/>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33"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P3" i="3"/>
  <c r="M3" i="3"/>
  <c r="O3" i="3"/>
  <c r="R3" i="3"/>
</calcChain>
</file>

<file path=xl/sharedStrings.xml><?xml version="1.0" encoding="utf-8"?>
<sst xmlns="http://schemas.openxmlformats.org/spreadsheetml/2006/main" count="19530" uniqueCount="154">
  <si>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</si>
  <si>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</si>
  <si>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</si>
  <si>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</si>
  <si>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</si>
  <si>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</si>
  <si>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</si>
  <si>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</si>
  <si>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</si>
  <si>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</si>
  <si>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</si>
  <si>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</si>
  <si>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</si>
  <si>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</si>
  <si>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</si>
  <si>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</si>
  <si>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</si>
  <si>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</si>
  <si>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</si>
  <si>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</si>
  <si>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</si>
  <si>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</si>
  <si>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</si>
  <si>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</si>
  <si>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</si>
  <si>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</si>
  <si>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</si>
  <si>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</si>
  <si>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</si>
  <si>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</si>
  <si>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</si>
  <si>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</si>
  <si>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</si>
  <si>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</si>
  <si>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</si>
  <si>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</si>
  <si>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</si>
  <si>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</si>
  <si>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</si>
  <si>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</si>
  <si>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</si>
  <si>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</si>
  <si>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</si>
  <si>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</si>
  <si>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</si>
  <si>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</si>
  <si>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</si>
  <si>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</si>
  <si>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</si>
  <si>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</si>
  <si>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</si>
  <si>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</si>
  <si>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</si>
  <si>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</si>
  <si>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</si>
  <si>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</si>
  <si>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</si>
  <si>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</si>
  <si>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</si>
  <si>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</si>
  <si>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</si>
  <si>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</si>
  <si>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</si>
  <si>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</si>
  <si>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</si>
  <si>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</si>
  <si>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</si>
  <si>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</si>
  <si>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</si>
  <si>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</si>
  <si>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</si>
  <si>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</si>
  <si>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</si>
  <si>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</si>
  <si>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</si>
  <si>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</si>
  <si>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</si>
  <si>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</si>
  <si>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</si>
  <si>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</si>
  <si>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</si>
  <si>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</si>
  <si>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</si>
  <si>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</si>
  <si>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</si>
  <si>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</si>
  <si>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</si>
  <si>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</si>
  <si>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</si>
  <si>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</si>
  <si>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</si>
  <si>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</si>
  <si>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</si>
  <si>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</si>
  <si>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</si>
  <si>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</si>
  <si>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</si>
  <si>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</si>
  <si>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</si>
  <si>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</si>
  <si>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</si>
  <si>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</si>
  <si>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</si>
  <si>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</si>
  <si>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</si>
  <si>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</si>
  <si>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</si>
  <si>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</si>
  <si>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</si>
  <si>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</si>
  <si>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</si>
  <si>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</si>
  <si>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</si>
  <si>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</si>
  <si>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</si>
  <si>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</si>
  <si>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</si>
  <si>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</si>
  <si>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</si>
  <si>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</si>
  <si>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</si>
  <si>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</si>
  <si>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</si>
  <si>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</si>
  <si>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</si>
  <si>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</si>
  <si>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</si>
  <si>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</si>
  <si>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</si>
  <si>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</si>
  <si>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</si>
  <si>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</si>
  <si>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 xml:space="preserve">Total Sales </t>
  </si>
  <si>
    <t>Total Units sold</t>
  </si>
  <si>
    <t>Total Operating profit</t>
  </si>
  <si>
    <t>Average Operating profit</t>
  </si>
  <si>
    <t>Sum of Total Sales</t>
  </si>
  <si>
    <t>Sum of Units Sold</t>
  </si>
  <si>
    <t>Sum of Operating Profit</t>
  </si>
  <si>
    <t>Average of Operating Margin</t>
  </si>
  <si>
    <t>Row Labels</t>
  </si>
  <si>
    <t>Jan</t>
  </si>
  <si>
    <t>Feb</t>
  </si>
  <si>
    <t>Mar</t>
  </si>
  <si>
    <t>Apr</t>
  </si>
  <si>
    <t>May</t>
  </si>
  <si>
    <t>Jun</t>
  </si>
  <si>
    <t>Jul</t>
  </si>
  <si>
    <t>Aug</t>
  </si>
  <si>
    <t>Sep</t>
  </si>
  <si>
    <t>Oct</t>
  </si>
  <si>
    <t>Nov</t>
  </si>
  <si>
    <t>Dec</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</si>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</sst>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quot;£&quot;* #,##0.00_-;\-&quot;£&quot;* #,##0.00_-;_-&quot;£&quot;* &quot;-&quot;??_-;_-@_-"/>
    <numFmt numFmtId="165" formatCode="&quot;$&quot;#,##0.00_);[Red]\(&quot;$&quot;#,##0.00\)"/>
    <numFmt numFmtId="166" formatCode="&quot;$&quot;#,##0_);[Red]\(&quot;$&quot;#,##0\)"/>
    <numFmt numFmtId="167" formatCode="&quot;$&quot;#,##0.0_);[Red]\(&quot;$&quot;#,##0.0\)"/>
    <numFmt numFmtId="168" formatCode="&quot;$&quot;#,##0"/>
    <numFmt numFmtId="169" formatCode="_-* #,##0_-;\-* #,##0_-;_-* &quot;-&quot;??_-;_-@"/>
    <numFmt numFmtId="170" formatCode="0.0%"/>
    <numFmt numFmtId="171" formatCode="[$$-409]#,##0.00"/>
    <numFmt numFmtId="172" formatCode="[$$-409]#,##0.00_ ;\-[$$-409]#,##0.00\ "/>
    <numFmt numFmtId="173" formatCode="[$$-409]#,##0"/>
  </numFmts>
  <fonts count="18">
    <font>
      <sz val="11"/>
      <color theme="1"/>
      <name val="Calibri"/>
      <scheme val="minor"/>
    </font>
    <font>
      <sz val="11"/>
      <color theme="1"/>
      <name val="Calibri"/>
    </font>
    <font>
      <sz val="11"/>
      <color theme="1"/>
      <name val="Calibri"/>
      <scheme val="minor"/>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8"/>
      <color theme="0"/>
      <name val="Calibri"/>
      <family val="2"/>
    </font>
    <font>
      <sz val="18"/>
      <name val="Calibri"/>
      <family val="2"/>
    </font>
    <font>
      <b/>
      <sz val="14"/>
      <color theme="0"/>
      <name val="Calibri"/>
      <family val="2"/>
    </font>
    <font>
      <sz val="14"/>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164" fontId="2" fillId="0" borderId="0" applyFont="0" applyFill="0" applyBorder="0" applyAlignment="0" applyProtection="0"/>
  </cellStyleXfs>
  <cellXfs count="45">
    <xf numFmtId="0" fontId="0" fillId="0" borderId="0" xfId="0"/>
    <xf numFmtId="0" fontId="1" fillId="0" borderId="0" xfId="0" applyFont="1"/>
    <xf numFmtId="0" fontId="3" fillId="0" borderId="1" xfId="0" applyFont="1" applyBorder="1"/>
    <xf numFmtId="0" fontId="1" fillId="0" borderId="1" xfId="0" applyFont="1" applyBorder="1"/>
    <xf numFmtId="0" fontId="4" fillId="0" borderId="0" xfId="0" applyFont="1"/>
    <xf numFmtId="0" fontId="1" fillId="0" borderId="0" xfId="0"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center"/>
    </xf>
    <xf numFmtId="3" fontId="1" fillId="0" borderId="0" xfId="0" applyNumberFormat="1" applyFont="1" applyAlignment="1">
      <alignment horizontal="center"/>
    </xf>
    <xf numFmtId="16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5" fontId="1" fillId="0" borderId="0" xfId="0" applyNumberFormat="1" applyFont="1"/>
    <xf numFmtId="10" fontId="1" fillId="0" borderId="0" xfId="0" applyNumberFormat="1" applyFont="1"/>
    <xf numFmtId="14" fontId="1" fillId="0" borderId="0" xfId="0" applyNumberFormat="1" applyFont="1"/>
    <xf numFmtId="167" fontId="1" fillId="0" borderId="0" xfId="0" applyNumberFormat="1" applyFont="1"/>
    <xf numFmtId="0" fontId="0" fillId="0" borderId="0" xfId="0" pivotButton="1"/>
    <xf numFmtId="0" fontId="0" fillId="0" borderId="0" xfId="0" applyAlignment="1">
      <alignment horizontal="left"/>
    </xf>
    <xf numFmtId="173" fontId="0" fillId="0" borderId="0" xfId="0" applyNumberFormat="1"/>
    <xf numFmtId="3" fontId="0" fillId="0" borderId="0" xfId="0" applyNumberFormat="1"/>
    <xf numFmtId="0" fontId="0" fillId="0" borderId="0" xfId="0" applyNumberFormat="1"/>
    <xf numFmtId="0" fontId="5" fillId="2" borderId="2" xfId="0" applyFont="1" applyFill="1" applyBorder="1" applyAlignment="1">
      <alignment horizontal="center"/>
    </xf>
    <xf numFmtId="0" fontId="5" fillId="2" borderId="2" xfId="0" applyFont="1" applyFill="1" applyBorder="1"/>
    <xf numFmtId="168" fontId="14" fillId="2" borderId="2" xfId="0" applyNumberFormat="1" applyFont="1" applyFill="1" applyBorder="1" applyAlignment="1">
      <alignment vertical="top"/>
    </xf>
    <xf numFmtId="0" fontId="6" fillId="2" borderId="2" xfId="0" applyFont="1" applyFill="1" applyBorder="1" applyAlignment="1">
      <alignment horizontal="center" vertical="center"/>
    </xf>
    <xf numFmtId="0" fontId="7" fillId="0" borderId="2" xfId="0" applyFont="1" applyBorder="1" applyAlignment="1"/>
    <xf numFmtId="0" fontId="8" fillId="2" borderId="2" xfId="0" applyFont="1" applyFill="1" applyBorder="1" applyAlignment="1">
      <alignment vertical="center"/>
    </xf>
    <xf numFmtId="168" fontId="16" fillId="2" borderId="2" xfId="0" applyNumberFormat="1" applyFont="1" applyFill="1" applyBorder="1" applyAlignment="1">
      <alignment horizontal="center"/>
    </xf>
    <xf numFmtId="0" fontId="17" fillId="0" borderId="2" xfId="0" applyFont="1" applyBorder="1" applyAlignment="1">
      <alignment horizontal="center"/>
    </xf>
    <xf numFmtId="168" fontId="16" fillId="2" borderId="2" xfId="0" applyNumberFormat="1" applyFont="1" applyFill="1" applyBorder="1" applyAlignment="1">
      <alignment horizontal="center"/>
    </xf>
    <xf numFmtId="169" fontId="16" fillId="2" borderId="2" xfId="0" applyNumberFormat="1" applyFont="1" applyFill="1" applyBorder="1" applyAlignment="1">
      <alignment horizontal="center"/>
    </xf>
    <xf numFmtId="0" fontId="9" fillId="2" borderId="2" xfId="0" applyFont="1" applyFill="1" applyBorder="1" applyAlignment="1">
      <alignment horizontal="center"/>
    </xf>
    <xf numFmtId="0" fontId="10" fillId="2" borderId="2" xfId="0" applyFont="1" applyFill="1" applyBorder="1"/>
    <xf numFmtId="0" fontId="9" fillId="2" borderId="2" xfId="0" applyFont="1" applyFill="1" applyBorder="1"/>
    <xf numFmtId="0" fontId="11" fillId="2" borderId="2" xfId="0" applyFont="1" applyFill="1" applyBorder="1" applyAlignment="1">
      <alignment vertical="top"/>
    </xf>
    <xf numFmtId="171" fontId="14" fillId="2" borderId="2" xfId="0" applyNumberFormat="1" applyFont="1" applyFill="1" applyBorder="1" applyAlignment="1">
      <alignment horizontal="center" vertical="center"/>
    </xf>
    <xf numFmtId="171" fontId="15" fillId="0" borderId="2" xfId="0" applyNumberFormat="1" applyFont="1" applyBorder="1" applyAlignment="1">
      <alignment horizontal="center" vertical="center"/>
    </xf>
    <xf numFmtId="172" fontId="14" fillId="2" borderId="2" xfId="1" applyNumberFormat="1" applyFont="1" applyFill="1" applyBorder="1" applyAlignment="1">
      <alignment horizontal="center" vertical="center"/>
    </xf>
    <xf numFmtId="10" fontId="13" fillId="2" borderId="2" xfId="0" applyNumberFormat="1" applyFont="1" applyFill="1" applyBorder="1" applyAlignment="1">
      <alignment horizontal="center" vertical="center"/>
    </xf>
    <xf numFmtId="169" fontId="12" fillId="2" borderId="2" xfId="0" applyNumberFormat="1" applyFont="1" applyFill="1" applyBorder="1" applyAlignment="1">
      <alignment horizontal="center" vertical="top"/>
    </xf>
    <xf numFmtId="170" fontId="12" fillId="2" borderId="2" xfId="0" applyNumberFormat="1" applyFont="1" applyFill="1" applyBorder="1" applyAlignment="1">
      <alignment horizontal="center" vertical="top"/>
    </xf>
    <xf numFmtId="168" fontId="13" fillId="2" borderId="2" xfId="0" applyNumberFormat="1" applyFont="1" applyFill="1" applyBorder="1" applyAlignment="1">
      <alignment vertical="top"/>
    </xf>
    <xf numFmtId="0" fontId="1" fillId="2" borderId="2" xfId="0" applyFont="1" applyFill="1" applyBorder="1"/>
    <xf numFmtId="0" fontId="1" fillId="3" borderId="2" xfId="0" applyFont="1" applyFill="1" applyBorder="1"/>
  </cellXfs>
  <cellStyles count="2">
    <cellStyle name="Currency" xfId="1" builtinId="4"/>
    <cellStyle name="Normal" xfId="0" builtinId="0"/>
  </cellStyles>
  <dxfs count="31">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6"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6"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73" formatCode="[$$-409]#,##0"/>
    </dxf>
    <dxf>
      <numFmt numFmtId="173" formatCode="[$$-409]#,##0"/>
    </dxf>
    <dxf>
      <numFmt numFmtId="173" formatCode="[$$-409]#,##0"/>
    </dxf>
    <dxf>
      <numFmt numFmtId="173" formatCode="[$$-409]#,##0"/>
    </dxf>
    <dxf>
      <numFmt numFmtId="173" formatCode="[$$-409]#,##0"/>
    </dxf>
    <dxf>
      <numFmt numFmtId="173" formatCode="[$$-409]#,##0"/>
    </dxf>
    <dxf>
      <numFmt numFmtId="173" formatCode="[$$-409]#,##0"/>
    </dxf>
    <dxf>
      <numFmt numFmtId="173" formatCode="[$$-409]#,##0"/>
    </dxf>
    <dxf>
      <numFmt numFmtId="173" formatCode="[$$-409]#,##0"/>
    </dxf>
    <dxf>
      <numFmt numFmtId="173" formatCode="[$$-409]#,##0"/>
    </dxf>
    <dxf>
      <numFmt numFmtId="173" formatCode="[$$-409]#,##0"/>
    </dxf>
    <dxf>
      <numFmt numFmtId="173" formatCode="[$$-409]#,##0"/>
    </dxf>
    <dxf>
      <numFmt numFmtId="173" formatCode="[$$-409]#,##0"/>
    </dxf>
    <dxf>
      <numFmt numFmtId="173" formatCode="[$$-409]#,##0"/>
    </dxf>
    <dxf>
      <font>
        <b/>
        <sz val="11"/>
        <color theme="1"/>
      </font>
    </dxf>
    <dxf>
      <fill>
        <patternFill patternType="solid">
          <fgColor theme="0"/>
          <bgColor theme="0"/>
        </patternFill>
      </fill>
      <border diagonalUp="0" diagonalDown="0">
        <left/>
        <right/>
        <top/>
        <bottom/>
        <vertical/>
        <horizontal/>
      </border>
    </dxf>
    <dxf>
      <font>
        <color theme="0"/>
      </font>
    </dxf>
  </dxfs>
  <tableStyles count="2" defaultTableStyle="TableStyleMedium2" defaultPivotStyle="PivotStyleLight16">
    <tableStyle name="Slicer Style 1" pivot="0" table="0" count="2" xr9:uid="{A104928C-E00A-4EC3-ABDF-43C77AC14E45}">
      <tableStyleElement type="wholeTable" dxfId="30"/>
    </tableStyle>
    <tableStyle name="Timeline Style 1" pivot="0" table="0" count="8" xr9:uid="{12E80F9C-417A-4D5B-A2BA-CDCF9692AFB7}">
      <tableStyleElement type="wholeTable" dxfId="29"/>
      <tableStyleElement type="headerRow" dxfId="28"/>
    </tableStyle>
  </tableStyles>
  <colors>
    <mruColors>
      <color rgb="FF2A3E6A"/>
      <color rgb="FF2A3E68"/>
    </mruColors>
  </colors>
  <extLst>
    <ext xmlns:x14="http://schemas.microsoft.com/office/spreadsheetml/2009/9/main" uri="{46F421CA-312F-682f-3DD2-61675219B42D}">
      <x14:dxfs count="1">
        <dxf>
          <fill>
            <patternFill>
              <bgColor rgb="FF2A3E6A"/>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Coca_Cola_Dashboard.xlsx]Pivot_tables!PivotTable2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1">
                    <a:lumMod val="50000"/>
                  </a:schemeClr>
                </a:solidFill>
              </a:rPr>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98878966659779"/>
          <c:y val="0.17183229094278435"/>
          <c:w val="0.79390280296595583"/>
          <c:h val="0.72069368674294454"/>
        </c:manualLayout>
      </c:layout>
      <c:barChart>
        <c:barDir val="col"/>
        <c:grouping val="clustered"/>
        <c:varyColors val="0"/>
        <c:ser>
          <c:idx val="0"/>
          <c:order val="0"/>
          <c:tx>
            <c:strRef>
              <c:f>Pivot_tables!$B$13</c:f>
              <c:strCache>
                <c:ptCount val="1"/>
                <c:pt idx="0">
                  <c:v>Total</c:v>
                </c:pt>
              </c:strCache>
            </c:strRef>
          </c:tx>
          <c:spPr>
            <a:solidFill>
              <a:schemeClr val="accent1">
                <a:lumMod val="75000"/>
              </a:schemeClr>
            </a:solidFill>
            <a:ln>
              <a:noFill/>
            </a:ln>
            <a:effectLst/>
          </c:spPr>
          <c:invertIfNegative val="0"/>
          <c:cat>
            <c:strRef>
              <c:f>Pivot_tables!$A$14:$A$26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Pivot_tables!$B$14:$B$26</c:f>
              <c:numCache>
                <c:formatCode>[$$-409]#,##0</c:formatCode>
                <c:ptCount val="12"/>
                <c:pt idx="0">
                  <c:v>27787.5</c:v>
                </c:pt>
                <c:pt idx="1">
                  <c:v>26287.5</c:v>
                </c:pt>
                <c:pt idx="2">
                  <c:v>26162.5</c:v>
                </c:pt>
                <c:pt idx="3">
                  <c:v>28537.5</c:v>
                </c:pt>
                <c:pt idx="4">
                  <c:v>29725</c:v>
                </c:pt>
                <c:pt idx="5">
                  <c:v>36250</c:v>
                </c:pt>
                <c:pt idx="6">
                  <c:v>37962.5</c:v>
                </c:pt>
                <c:pt idx="7">
                  <c:v>40075</c:v>
                </c:pt>
                <c:pt idx="8">
                  <c:v>38550</c:v>
                </c:pt>
                <c:pt idx="9">
                  <c:v>35637.5</c:v>
                </c:pt>
                <c:pt idx="10">
                  <c:v>36637.5</c:v>
                </c:pt>
                <c:pt idx="11">
                  <c:v>40800</c:v>
                </c:pt>
              </c:numCache>
            </c:numRef>
          </c:val>
          <c:extLst>
            <c:ext xmlns:c16="http://schemas.microsoft.com/office/drawing/2014/chart" uri="{C3380CC4-5D6E-409C-BE32-E72D297353CC}">
              <c16:uniqueId val="{00000000-A81A-41A4-80D2-16852195746C}"/>
            </c:ext>
          </c:extLst>
        </c:ser>
        <c:dLbls>
          <c:showLegendKey val="0"/>
          <c:showVal val="0"/>
          <c:showCatName val="0"/>
          <c:showSerName val="0"/>
          <c:showPercent val="0"/>
          <c:showBubbleSize val="0"/>
        </c:dLbls>
        <c:gapWidth val="40"/>
        <c:overlap val="-27"/>
        <c:axId val="503443456"/>
        <c:axId val="453683648"/>
      </c:barChart>
      <c:catAx>
        <c:axId val="50344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83648"/>
        <c:crosses val="autoZero"/>
        <c:auto val="1"/>
        <c:lblAlgn val="ctr"/>
        <c:lblOffset val="100"/>
        <c:noMultiLvlLbl val="0"/>
      </c:catAx>
      <c:valAx>
        <c:axId val="4536836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4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Coca_Cola_Dashboard.xlsx]Pivot_tables!PivotTable2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Pivot_tables!$B$13</c:f>
              <c:strCache>
                <c:ptCount val="1"/>
                <c:pt idx="0">
                  <c:v>Total</c:v>
                </c:pt>
              </c:strCache>
            </c:strRef>
          </c:tx>
          <c:spPr>
            <a:solidFill>
              <a:schemeClr val="accent1"/>
            </a:solidFill>
            <a:ln>
              <a:noFill/>
            </a:ln>
            <a:effectLst/>
          </c:spPr>
          <c:invertIfNegative val="0"/>
          <c:cat>
            <c:strRef>
              <c:f>Pivot_tables!$A$14:$A$26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Pivot_tables!$B$14:$B$26</c:f>
              <c:numCache>
                <c:formatCode>[$$-409]#,##0</c:formatCode>
                <c:ptCount val="12"/>
                <c:pt idx="0">
                  <c:v>27787.5</c:v>
                </c:pt>
                <c:pt idx="1">
                  <c:v>26287.5</c:v>
                </c:pt>
                <c:pt idx="2">
                  <c:v>26162.5</c:v>
                </c:pt>
                <c:pt idx="3">
                  <c:v>28537.5</c:v>
                </c:pt>
                <c:pt idx="4">
                  <c:v>29725</c:v>
                </c:pt>
                <c:pt idx="5">
                  <c:v>36250</c:v>
                </c:pt>
                <c:pt idx="6">
                  <c:v>37962.5</c:v>
                </c:pt>
                <c:pt idx="7">
                  <c:v>40075</c:v>
                </c:pt>
                <c:pt idx="8">
                  <c:v>38550</c:v>
                </c:pt>
                <c:pt idx="9">
                  <c:v>35637.5</c:v>
                </c:pt>
                <c:pt idx="10">
                  <c:v>36637.5</c:v>
                </c:pt>
                <c:pt idx="11">
                  <c:v>40800</c:v>
                </c:pt>
              </c:numCache>
            </c:numRef>
          </c:val>
          <c:extLst>
            <c:ext xmlns:c16="http://schemas.microsoft.com/office/drawing/2014/chart" uri="{C3380CC4-5D6E-409C-BE32-E72D297353CC}">
              <c16:uniqueId val="{00000000-F3E7-4BEE-A9A4-395ECA888200}"/>
            </c:ext>
          </c:extLst>
        </c:ser>
        <c:dLbls>
          <c:showLegendKey val="0"/>
          <c:showVal val="0"/>
          <c:showCatName val="0"/>
          <c:showSerName val="0"/>
          <c:showPercent val="0"/>
          <c:showBubbleSize val="0"/>
        </c:dLbls>
        <c:gapWidth val="219"/>
        <c:overlap val="-27"/>
        <c:axId val="503443456"/>
        <c:axId val="453683648"/>
      </c:barChart>
      <c:catAx>
        <c:axId val="50344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83648"/>
        <c:crosses val="autoZero"/>
        <c:auto val="1"/>
        <c:lblAlgn val="ctr"/>
        <c:lblOffset val="100"/>
        <c:noMultiLvlLbl val="0"/>
      </c:catAx>
      <c:valAx>
        <c:axId val="4536836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4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Units Sold by States</cx:v>
        </cx:txData>
      </cx:tx>
      <cx:txPr>
        <a:bodyPr spcFirstLastPara="1" vertOverflow="ellipsis" horzOverflow="overflow" wrap="square" lIns="0" tIns="0" rIns="0" bIns="0" anchor="ctr" anchorCtr="1"/>
        <a:lstStyle/>
        <a:p>
          <a:pPr algn="ctr" rtl="0">
            <a:defRPr/>
          </a:pPr>
          <a:r>
            <a:rPr lang="en-US" sz="2400" b="1" i="0" u="none" strike="noStrike" baseline="0">
              <a:solidFill>
                <a:schemeClr val="accent1">
                  <a:lumMod val="50000"/>
                </a:schemeClr>
              </a:solidFill>
              <a:latin typeface="Calibri"/>
              <a:ea typeface="Calibri"/>
              <a:cs typeface="Calibri"/>
            </a:rPr>
            <a:t>Units Sold by States</a:t>
          </a:r>
        </a:p>
      </cx:txPr>
    </cx:title>
    <cx:plotArea>
      <cx:plotAreaRegion>
        <cx:series layoutId="regionMap" uniqueId="{23BBD825-BE24-4399-BF1F-8227A3DB5223}">
          <cx:tx>
            <cx:txData>
              <cx:f/>
              <cx:v>Units Sold</cx:v>
            </cx:txData>
          </cx:tx>
          <cx:dataId val="0"/>
          <cx:layoutPr>
            <cx:geography cultureLanguage="en-US" cultureRegion="DE" attribution="Powered by Bing">
              <cx:geoCache provider="{E9337A44-BEBE-4D9F-B70C-5C5E7DAFC167}">
                <cx:binary>1F1Zc+M4kv4rFfW8VBMEQBIT0xvRpGRJ1uGrXIdfGGrbTYIXeF+/fpOQbElsVZc3RrsR0kywiUQm
DekjkCdQ/35u/vUcvm6yT00Uxvm/npvfP3tFkfzrt9/yZ+812uSjiD9nIhd/FaNnEf0m/vqLP7/+
9pJtah67v2kqIr89e5useG0+//e/4Wnuq1iK503BRXxXvmbt/WtehkX+D30nuz5tXiIej3leZPy5
QL9//iPc/LmJNp8/vcYFL9ovbfL6++cjps+ffhs+6m9/9lMIIyvKF5DF2sjQdaLpKlPlB3/+FIrY
3XUrpj4yiYqxpmps+3n72+tNBPIfGJAczublJXvNc/hC8r8HgkejB/ry86dnUcZF/6O58Pv9/vkx
5sXry6eHYlO85p8/8VzYWwZb9F/h8UF+59+Of/b//veAAL/CgHKAzPAn+1XX34AZv4abepO9vv06
Z0CGjVTVNHQN0/df/hAZg46IbuoEI3PbT9/+9haZj4zoNDR7yQE248lFYrN+rT+tXhv+LN5+oTOg
Q0ZEQ9hARD85b5Cqj5BqYqaa6O2vbnH52GhOI3MoO8BmvbpIbGD9yIMzrmc6GSFCKII5s8VFO17P
ENVGmsFMrDJY6bar6PtK9ouRnMbk7RsM8PhjcZF4zOMXvonPCAhmI4YYM5i6W8XYMSCgYDQTmarO
6BYwcgzLBwZ0Gpd3wQEw8/VFAvNHxjtxVmDISGNYgx+fbJExjoFBCI3AMqBMp9slbrCOfWBAp4F5
FxwA88fTRQJji1Bkm5dz6hZzxJhJqUq07ZSAX/5Q8yOVjigxTKwPlrCPDOU0JnvJASj2zUWCsuJx
/JqL4owLGdFHmDBEMDNPosJA8/R6BabU8Qr2obGchuVAdIDL6jJXMXsT8r9EFvMzAoONkUaJroOa
OQkMQmykIwO0vrpb6Y7x+diYTgN0KDtAyP7jImfOFaxm/OWM8GjmiDJKkYaHml8bEdPARINJIz+D
1ewDIzkNyrvgAJGry3Qt/8iCTZxv8re39izOC/iMpop7M7n/mMcKhgEymCFK6W6pG7iWHxnRaWj2
kgNs/ri/yNliC9AzzwV/LovzwUPQiBrgwmC8M4nRMTwGxGywCYabNsDlg6M5Dc2R8AAd+8tFojN9
FZl7VlWjjXQCv7xp7KJhA5vZxCNCCDaIups4gyXtAwM6Dc674ACY6WUqmRnEyjg/34yRGr4Plr39
7oMZA0vZiGoGYToeuJe/HslpQN7kBnjM5hc5UeYvG++MDgwhI2wy1dAIeP4n9AtCZKRThg3wcN5e
gm0Q5pcDOY3GTmwAxnx8mWCEIY8FP6O+J+oIARYEXMqTeJgMgmamjqm5DzUfhsbmHxjRT4B5lxxi
c5m22FzUZzSNiTZSDaJTg5B3C/jQ0Wd41FsAOlJ3/fpgtvxiND/BREoN8bhMRbI4t2Vsgk9CQLsb
xhaRgSJhJqxsKoQr35IyYAAczpRfj+c0Jm9yA1QWDxe5gj2IsvA+2ZtMwEp2xvmC8YipmEHiBZ2c
L6Y6MhnYXhC63K5zg/ny8XGdRmkoP0Drwb5ItBbwApfPQfv2Jp/BvzR6awtrJjmdhDEpxPxhhhGi
b3EaGGUfGdFphPaSA2wWPy4Sm6+vWSTi4nzQgGmmGlSD/4FrcqhrwKnUdU1nOuQs5WfgW35gJKch
eRccIPL1y0UishQlz8+cIlNHzIQVzRxiwhCsZ8iEHM3ObhvMkw+N5TQqB6IDXJaXaQmsNjx+PeM8
oRDt79NfB4r+cLrobKQhHRGw304uYb8czmlYdmIDSFaTi5wqXzlEX84d6odAMtRUgJaXn+EiZo50
BiUzYCG8m2+H5tlHRnQamL3kAJuvlzpdsjbcxC/nmzEYspa91qdsoFj0kaECaGC3bWcKYHaIyWrz
65GcxmQvOcBkNb7I+bLa5Pnm2Svz16LI336k/9waAy8Tsl+YUh1U+uEaZkCCXwUHE+LMW2QgDXCM
zAfH8zN4jsSHGF3ovOHPHnc38dsvdQZ4yMg0iMEM83SwDIxlA6qVDNaX0fSfgVOz+sCIfgLQu+QQ
m8uMYn557ZP++esZzQBMofwVYv1Qabn98QeZMqhewgRD+vmtfHYQz/zQkE6jcyA6gOfLZeb+VzzP
+/8nCT/f7OnrlzWI/L9HLgfaB0KbUL+kQaB5V0vzt9nzoUGdhujoGw1AWj1cpA66hTmUt2G1Oavd
BgFok0GFxi4rpqpooImMkYlNs4+6vU+zQ0300VGdhulYeoDT7aXqoTwXZXbOmQShTd2AjD/Z2c6w
lB1aC31RgGFAzRndLYUnZtKvRnQan34abSUH2Kwus/isr9L+IbLgfKscmHBgP2tQ6j9IOMMmAFjc
VGLSnXEwiEd/ZCinQdlLDkBZ/7jIhW0FYbSzFjYTY9RbzohBtv+UL4pUUD1Qia79Lef8gaGcxuRd
cADJ6jJDaevXP7PzVv/3lTOaAdsyoBJAfoZrGBtBoK0v3jhd2PSREZ2GZi85wGZ9mbGb9Wu1OWcV
IGwDwFQnUEC7K/YbWAAI6WCoUdxXCkrkoP/QAvj1eH6Gy/Z7DFH5epGLWL8ozzZRknv8nFvNCB7p
JtUReys4G4bV+oI0CKvBHo73aXUMzgeH9TOMjsSHUM0uEqrHYuO9vcL/eZCgnz4aNmDV2oVqBnaA
3KxhQKZA0wdm2a/GcRqSrdQAicdLVTP1p+vXLH9tz4dHX1EDe/sYxaeNZQMKnMAnhY3BW3+Gkbe/
vd8E+OsxncamXwTeZAcIra8vcq7cZK+uOGdIDeoEsAmbY/EuvzwICiBNHUFtM0J4oGV+PZDTkLzJ
DeC4ub9IONYi+78p34AiTAxVfxTCmfIzWMQMKEMzKUEG1Ne8WW9HaubD4zqN0vB7DdBa2xeJ1o3H
z1m6qY4IVMvCTqddAdTAFDAh3gZbZ6mpva1sxwvbr0ZzGpmt1ACPm8tU/Nu3bLwJzrv7zIDKch1D
bdOuPGO4pKkAnN7v5zyNy0dHdRqfY+kBTuvLzLbdBCEUPZ/1LA1Y30wMMO22bQyjnAzKouBIAFU1
IJkjP4O584ERncZn/10G2Nxc5i70ew9O9vg0z8+boYbogK6ZGnsLYA63PUE+lCITtqLDpmf5gbXv
UP98dFSnMTqWHuB0P79I3bMtiDz7Wgdna2CorQGfc4vDwE4Ak3ukYdjMifSBWf3R8ZxG6Fh6gNDD
Za5yX16bs+4cRKBlsEnAdt6aaIMwDgM/FQ4LgkTOboMU5EsPp9Avh3MamZ3YAJIv3y9y0nzbQPgm
douzejxgHoA7Y2CoSHsznQ+TN1uPB5CDbbjHiHxsNKdhOZQdYPPtj8vE5jUvPu1rvbav7hnCN1CX
RjQKJR4/2Teowg51QI+pu2k1BOmjw/oJTsfiQ6guMxb6jefPIs75OeMGELUB85piOA1t+zlOgUIx
AVS1Q4iand6x/qEh/QSi/bcZwnOZpsG3VsDRde7bYvOfz6E+BwrFT5r+k03rkNeBoE5/+JO6Q+/t
b29Dbh8Y0E+gefsmQ2B+XMQS9/yPh+kdrnBHnP/bcwQZ+DaQ4dFhEZOfgc0GhgFsm8JwiuDOPx2G
qY/P+Pv5sE5jNDgi8Oib/D8dIPjzwwXfz18cb4rNRB7ceHC+4D/3yq8Lp0kORHdG1XZWHX3bt5d+
/vL7Z42Affx+HGT/iCNjbPCjbX/zd7nXTV78/lnR9RGEgjDUHxKmQf0B1JDWoE5+/ww1pSPCoHAR
ikY0pjEdIhJxH6H7/TM4UhgOKIJakd0hBXm/IQxEoEQYiuXgDUCQpWVwJMv7aZm3ImwhBvz+Y+za
n+IyuhU8LnI4qhLBt0m2fP0ooSYP9KnKQHNqBoQ+YF8+9D9v7mHZAXb0XyHysxjVAX1NsVjRWMWP
TRpq48Tr2BRVuvZYk1QbR13GprJXNRW07dWyGG97wzDY9Z6SlY+SzKdkEdtwV3hjt0rShbyYYZgm
1r7NmjZdGP1lQPPdLnljVPKlHhfNzCVdttxfwoQdNjmJlIUIZixl+JubhNESot+urfTNtI3VSV17
xlTTU/JNM4qXIC7qG7fpLOR5E2Fk/lXQ1e0TTVI7LhD7VrnNFWV+UTiWanRkHDqds2jb1FnIOz1h
ziJ2XD2z9u3AQfi6qnwraFV3QgyntYoM++7YrDu0aEJkpFew0RgtZNvTyxtFOOqfScD9WeuTeOl3
nliG/cVzGsMO1YTYgw7ZlBedZ2IZJIGSW/I2mTG3DpayL2waZeJ6jT9x3ba6anBnrv08q67cxDHX
Xn/XNU1jZYyKcYKmIsf5V6amym0RimAaKJ6wmqQS66q/OEoAFyNtLZrEtVUUtVsmFon0aJykLpvi
olgjt+jWbqKQBwR7tyda5bhXWZPRB89N6pWb5I9pFDlj1VNpdR8Efn7deLah0/y+VMPiHr5HNYs5
51ua7OjnisW4785lU+809/6fhOSDQlrNcCbEvG6wSC3Ky3ZRm8HhRdISzWgOOiStIsnjDnMTr1u/
mhFUhzcZ5t6D4yh0mhMd2RnRvYcmb5FV1Xkz9rW6mKZBgRcIaeV1YtTVzEQpX9PG1yex2Yl7rTGx
TZXA+xaERmzVDasWSZyqY6E1oe3Xuf9V3oXvd3mt8C1tfwemlzbzQ0+foDDjNjJiOmWeU3q2bNdx
RaduxNxZhdpyXHVeail57T0YTRDPuqxKZ26jmvdJXmVWpUT+i9fUkyL1oqfCadHYIwpf0UJzli4O
yNgpWudKlIRaUeK4yAKLj1rw0ourJNTE2ms9sVaNTKzb/pIaNbUaliVXsiMzWw/BvIEexSuoZabJ
s1E2q9QJnzQ/qj07Yaly3TfjuKo8Wxidco1L8QTTE77QezOLSXaXd3OEu2jR0QKnFgkIWvhxGLjj
AmLME1x32Za47fdz9KeeRN7MiCifCE/R7bJSfHNKlWeliJpVYDh4HTXMNn0j7L5WYR1aaspdM7ZM
twgtRJPWcmnQ3rKONttLTMYgwQ8pbmNaIs26qUOAtQkbuyFaOw0Nl98JR2iW1mbRM6/dWeOXzTea
Z2sjTqdBv47IC6x6zoL264hsRnIx2bcBwBuni7llZMhfFhWKVl5GjDGom+6766hLPdf0F493D6Sj
/FtksnqiUsdfii6LVhyOnNyyVnG39Ekkvh2owhPaBbzngXaB9K5GGBSt9JWroGh67XOgXQwU8dLT
PfM10Hk45yzwQ0tjPLlWEl1cF4EGbXk7bA9ZD9p/ux3K5m0X2ErRkAnBnfpYpu59StvmJuLcfxS1
7UR5ZDuidSZhD7O8IL0jsIZFwTIOiy090oSHLdlr9hKNkjkTybcXe5fY06nWudiSEr/+G2mcrdK4
jh9aMwusvBL1HdeybOnonj+mepFs3KC6dhvsfo2YwufEdKIrNzOTTbUouBts8kjkV3CEtjnTwyD/
qijRPPIDq+6Kh8bt4ltFL+h95JUrtzXK7y2l3qyDLXsTZBTl97hKIyvKcu8mork7y1wD2ShDkcWy
1nuqnLy1I1VtllVstg9RkN4aPT03G2+iRp0zTzmNv3Wlakt6yXzjqi18bepEgfeEipu6bYzvThsr
s6rMyESS3YrMCz/hjy4zi0VBumDs1C5/wpoP0cN3Q+zU22dCpdqRbQMhNAgIaATDflw4AIL1/Qdv
X+djM9dVnb/4KMABt0F1+WrQPRG10+261cBmSBx8X3YmqHLRPqkh023FLfJll7f43nOVby1M2CtU
C3/chk6wzLAaLKMk291JmmJGt0HcubMBXfI2pd7kluTbd/t6epvhDH7xE4+TNDX3p4lX3hmUiElT
lvVSLSK6DDLTn0Sic78Xun9j9JObOvQ21Yn6TbJqHtmxVp12wCqM0HgRCr71kwh9051WTFCCvHHm
FS7xLIUoXRLfmmU9hyl5VfvEd63+Tg1J4Fpu6e3ujnuHfErDr5pAgMQxnzBzdK1lJbHNmKlLpe0O
LyxBcx/r2XxA3/MGTqIuZVOnYlk0kTPjQduW1p5lLytpVMQ3Wh02MykqOyV9KBYx9V4JtHrciODK
6cL2CyhP30Ymyr7rbcEtXpj1n25SrLrA9VzLDwqLc6XkVsQTq6Asu0c8ymyFxo/Ib/wbzVO1x/dW
x1z8yHn6qFWRf4P6Vt8nWxpoqj3nh+S6/i+8P2X/91z4C7L13rf/e33fvvU+MhqHxjxIeGn5iHsr
M3GJ3VBNjCODuCtJk3f7SyA73JDYOmp2fKeYvcZxICv9TzPZAMf3cCKD74QxHK7D+owGOL/GYCI3
Hlc0L8PKC/fVh6LLzDvT8P1VHjiVLWc0mATPZYzNOzB9+Cp9p5tAz9/pVcdrW6Ra25sQz43B2QG/
pGPXeA6dDc/YPSvCrrRgcqOl8/7Wbu96mtrl6cTnOrGYl6vA2L/Uslte5Nsm7yQjaEdiQZEzPFES
tw83kRPbaeepY0WAUZyGQWLFFYsXaW8URwKrU0/FfCybamyGdwXyty3Rc2DHTSzeRGLB6VNXhLbp
tHQRpkV+U2t1Yhc8iJ5T6tm+ozdPEZjJkz2HTl8cep1Xpj43MA6sAulgZO3bCf6FNUAhPDFEsXd2
NY1CCMPEQxSTshUGrEHmi+KGiCoWRak2kY6hQNOw1JQvshEEs5omypeE6+KBt5sqMhZO7rsrXc/A
KnxvJo4KA/ZrZ9vLuJHdMbcdq6BvaJdqS0xCd5Ynqrak/R3uafJO0va9InGU6Z5P3tW8vkdxx5e1
wcAHIVpzVaRZfhN07u4iO0TJGnAK32iSpQMla8uOhIYNtbJeDupFdo+R3JKRBS2z/nmm6H+fKQY4
h3C+HiNQXwI+/bHKc2nFFbXx8AuNC9fOOUfL8v2i5xzeVNkuCgLWYeJOcMHz6z0pjQGYkFd40nFK
1goPyDrIQ8vHXr4ibUnWWn+RdO6TcMJaROxBh+xtWAiercYnRcmUYi46boRrVVT+mGvR97ThaE4F
zW/ypsxvcH/X0wXR29mWN/BJcEPKYFGRSnvsNMFuDYMvsjrBjzhozdu+L1XNg768bxFSfxEibCdC
U9J5Xif+Qt75dbu7C9/v9r37O7c2/EWg5dn0n7FB+O8TADbZ6VDbAGdR9GfwqMfgeIbnhH6rZi9B
EXc5mRgJu8q8VlmFZnqbKE01l60tyUBOZ2Vx2Y5dOCjODrftnlv2+wFvr2sjm7exqaxw5NFq2jJx
8BjZIXk57PYfF6IuLCfJfNsXnfKDavG9SDLkWhAgaQsD/uvi20aL06faSVw7LGL1QfW6ZhILxVml
ierPNR6nc1P38CoApTlBtZ894Cj27Tb33Kf+iV5gqP0TieMG9yb2silREmwVdRo9Q9ZtmjZ1+51X
kTPpFKO+RqHu3EqOMNPrdej7vlXI17V/PRtSqktDvrN12iYWxW54Vb737BmFVoZj7FaxHdc4v2ON
sMK08R5IyrwHrS61MWdmfiVp7xxFkwZj1Dj3ae8/0s6LrzTH4eO8b0oaD43oKmVg+xnS43Tf2zF4
aneSUdIU5vvjDvn5nezYPyuSjmusEQvlSnFNUm+SFma8Lt0G/OH+ztAisU5oTBcodScDuuSQnb2k
ZN0L0V4y6yXfHys5JF2yabzZPlaSBuLHj82Z+IXONv/2slMNzvmEEtF+7ygclTPQ2YXOVb8NYgdO
TYrHCBm6sMouBQ9dBTddR2a0kM2UOsiimd+NRQc+oSW7B4y+6RmGvWWXTE3/DMm5Z5ePlE35SDOh
N6GGoyvuF+2aE5xoVuGE5TpZSEpX43YdSLKR+M6VW6uNFYJS16x9P0RtS8swwmDaId6ut927pyCI
IllZFtGJcCdJZpYFREzKbIl8kUZjeSsvuRI6i8idyIZak2x5wLxna/seD07tWCjhBPb/wuMkaXvr
lBwUkIGdKycPxSqP4/YqAZvdMiD2tpI0eaEQWWgseWvWxjJR22yue4W3o+0ZPVbsniBpLKEM6qL/
yWiDU92H+p7CaeHgfoH/DysUnPl2vNy5rPMpSwrlzyAPJgXELrClZGY6RqJsxlJH7HWJWbFmbT5J
Ao8TYJU6pY1wOg66bscvaVKy412zrp5hJemf2mup7bOOn7/9o9w3/jLgJQiaKL+L+ktl3HsqSW+3
NkNvOIALvqe4ZhTcJv6SlJrdAC53QRHSB6ZU7jgngkxdh9GHuNP9hZ5qqSV7G9TQh16AOLAOSBJE
XEGg7qwwz+OptG0UFpRjmDNiJptulJZjLURipvbBdM9565WR932vjLzLXrVnHsiiQI0fRVRH8y5p
/nJaLbr1VC/eXhS3eumSAM0lSXaWZljNfS37K0J5fBuqWjduYOMkfBM4R6u88rE7rnrL0a/ywG61
lt6krVoujJwmE5o77lNuKHbmePh71zlj103F1GlKbwzKxXuoUuw9oKCZMLdQbiSp4Y0AQzbxxjX1
QceVtTZhRRlfeQqvbIoEu0kJM2+M/i6hrmtBNCWc7zuagJFVqnS2ZNvT5UPKIq4OOiBW2FlYVcDY
4A7pFlWWQnQjAGvOT8StqujPRWs039tKxFcGou1UT5L2u1OKG7006/vA836xEBqQwzkyeyEqBqe0
qbCNEQ6kBhdmEAMra8fM1LRr/mwyiPSrVtwosaWThq7ATrsTNHIS2yjIX7jy2KLz1eoBwrb5LDCi
2pZNeamSL3rcpfeyoXF4b2CnsXMlmx6K6cr16Z1slU5cPVTc+SsI03KhVUqyhtgq2ca52laZiLpW
FjKGtY1VhSbzrrwqDOw9H5ZRLFY6k5TRsRJeSyMsYmApB0mojqXdJY6brGXRuDCSK0h70RUOxYMM
7stLEkS3bpUla9lyAIJJiA19ss0G+Jm+5xeoxXYFBuo18Rs8lneR3phf0jZb1n2cRtJJG5BrVjjm
l8JMhnRcq2AO+Tyza6S6zq8sOdpnxcBkhOyazJoZsNUODh3F8C/umAQTiG8eL21mquVFm+viz7yt
zXHsONm8iMq137RBazWx16xckTUreSeCOJ/rWb4Gfy6n15K5b0a147cWw/ehGhorJng0Sxjzrgul
jlaG3+kTI46aB9AszMo4jzZG1CyCMsnBwApNy6gC7cVoW9+KVbrWICa4giB+DBEus4W8Elgkaaea
pqWHbXwbG4HFjG5aRo5meZUW8FcNssnjuPUiu+tVz/6iezxfmv1lT6vixFJR41pQs4YmDMy74l5U
+jx2slmkNfgb9j0xbhNC5zRU8LdCN5eOxpL7Mmzre79wFrAEBl8T48YwumAJQwmW8k5ezC5rc8uv
ioXIQzSTtIxVkCHSXHW6dZsh8fQlTHJnune0pW++b0rHWvrd77ySJDl0JZk4tCrmeeK2i/2lq5J2
EYXRLIoKbYaxm6TWvnfbNjxIWOlON6d+TW46vR6XcZSucN+SpAK0zkItmpVswRqzo1dC5Vetr9b2
niZZIIfzhMo2n9YQ483+9LEaT+qi0ec41sH9Slr3R4RjbEPssl2INoq/oczf0oXjiHnr+f4EInPe
DyxyiEXBtsQbEsX6HSLFo97TKQRIrgLWONNYMWJIIrVeV1tO2qB2UTW1/hBjwR8LcSUDTyRHsiHj
R8Qzvb5HNsKeza0O2Fx+lfrMgy27/2QtYBWS4IMpBWujocGWL81QoQiin3IHwdoG13HC4g7/GXkw
X/rj4Zfyopidf5W2YWHtacQr2srSIBC+5YnDUF3CzKPvUpJ30JT8VG1jK4zgKxlp8eApXXvtVwwC
o/2lpaoN+2+b9Z6k81y12lSLZ6kmyJbNw3pwpau5aUsargM0pilLr1RmNnbS5NEcNSn7kuqKOtFx
Ahndvpl0JJsFhemB2wFNv40hHyiSwpLNEs4nuKlUspKtwOvEF5duBSUl0quZ4/vGrcv4s69G8SLS
IehcksaxZAqs7R2QAU3tacEx356mUMhcb3NtA7kSm+2C1lpgdYr7owyi4GteVcoEaR6olNZ1Vnqn
VuOQBuoPtXPnKir1l2PWwADtQ3pWmlbVmDdNPTUzz4DMS+Wtzf6SqhDOVVXP9njorXWaRqole2W7
Nps1OHtkrmRaqFqSxirqrTMlKGzstfHkQC5VNGMamlAHkHpeeIO74qmDf83mq6+DmUYiCI7JZpbU
ZGoEXjyRzVwL+QSbtTPdMoeOZ2thlS1k01XS7wb1yhvdzdBXL8htE9PX0ikhmQiHHj60NOWrREff
pRaTJMjNLcC/5TeGYMbSDcg9aQXkOaVDhqJOtRIEsaS9p7Z3y2SvlkJAaeCvKY4q5g3i5jXrHFh9
irL1r1NO5l6jRpavmZByb/MF7i8ubHyGhCHcdSIQsNqx8Z4k7ySb5JBNeVELI184DsqnkHXnlu+W
5lRzDDwRgvPvuhCtxbu2WwW163xl7Y1nVPy76lBn0TlxbMumxiIyhjMForlsiiJeVDFy7v3M/+Hk
+iZArTF2dae5ZrCl5LHwwkUWVu2TpPOerhH1JN2AmPo1V3BnyXRoo7NgIpsyJyqzobJjnzbd08qu
mCWdOldyFa8c1RNXoPxUSHpDc39h701HpZFFU8KnsteF2Ee75c5SzV91fO4kKV75zE8nbkPiCe6w
uWrADbfcuk5/QOCgs7mnO4sKIpOPSenAZOfpDxIoZOprYXGVd2ryI9XIioNmfzCJx7biXc82EI9K
ZSzpYCqRCeX+kqemclD+gEXiW35k4GtZ/gCWALrJOwQ4QNFEGxuFTTuwEs3SDW6M8pE3jmFa4JWD
cwDJxnHDlWxS+ZDAkjTY3g4ZDOORleKILabfgxo8H8tLFHZH2vsOgnvCRixWxoGG+RXFpfegstTp
O9O+9sGpdDiY5p80BPwrkwMNAWWLcAIS01UERXLw7yENYptGpMRpFVfJU+KQyo7A/lqoFY8zC3ME
1+297lC6qIxEtTVPJzaVXVsG2bW9ZDSZ+jUPLUh+ptMqisNtIBpODUinJrybE+lyOUJPpkLJw4l0
yPRK7Hr9KhJ3DKaqrF+Q9QzyrszLx8wo+XxP35dC1G+dkl/WROzZmFo/+l1+L7TY6uKAPwZ+MzGq
qPuuoRDmFI8UCHFl7XdWd43FIMa7Dli9ZVM6o1pFjaLZ0uAB60K9ciji2/yYpO0toUFGY888MKcG
zf2TQU/xbRZj/1CtqZYF9s0b1hRrmZeMeH2HlKD+RjKaTogfFkumBGypuK03URQ/+p7jbA3HBLeb
UgaIodrfvXdAl1ooKdIbQsH2rTX1GrR2+x3nNJrlbQb5gr4p2TQoZVomqIot4bQphLWb6Hb/Lrtt
9FgljXq9fZmxnjQzHIGPK1nkpehffE8Xj2Ut1Os9fc8rn7mdNAoV2+f5ouV23nmZDU5qcA+RaDRu
csomCaP+vbxoEX/qItIuZMupkXnrBN9lQ8p4hqPNccFyKJYBmVPPaeJA/YWJBedT/20CQeU1nH4A
RUawtftvXkvQBHnkeCJ5Kjwtuoa4nLcKCXNXTd5GdgDOx5jmNM7HkniqW3YUCf2R5yRZSEezYDel
7lb3shFkWT7WHNObyqbSlGilOs391skNAvU1FYa7rDKTzlpEue00Da3HPivdMU4TMa6zVp+lfvmN
g+szEdyDAp6uYzeU1MiA+CH+ZsbEv5Y0vQ8X+K0CuTgnncpW15Kyr7WD2qa6SmAFFCInVuwwcmd6
3UQOKtIg8qAGujeR3rIjSu8OEtm2Ltz6QXJkJIQEThyKuWymhm5e132gRzYRDomVBryehqSLlwlp
xgVYS2s9adt1lxYQZ0SeWk/cUilszyxjfSy7ckV9YolJZi1zO9t1XW8m2rgau02D7j0jr8YdBHfu
3aCtxk1/5/c04ZjaSpFmuxEgBjqSQyo99G6pp0HapL/kfX7pfyj7siY5eaTrX0QEu+CW2vfq6t03
hNtuAxICARICfv17UHvcPX7mm4nvwoRSS3W7GqTMk+ckph9B39VYU2GvkMeOD1HIyHWy+lezdXR1
Nq17YfGN0+rsoCQNd3mV3sly6E6Gsibdiu3yuE2RrMSWbi4WT+8YI93JWJ8zDOXNrPrzGWZGkQ1j
4uGJTz73RbPZuU6Xn2T6869uY5LezU+AqozxuWWa/dGMpern52ZpWo1/6ruoDc/zYSUiyo4ecnV7
xI0gw9BAn2ynBlkmKgfgfXmBLzWgTyr3+4TLpv7ecHmNSz/9Fcq3vhpDsCAcsarBIPzZSedbFcbV
a8bCbFEh4bEXLgJq1/LIaXQpOVEiyakIunpXOewuYpU3LfO5zwxU0X2YwwfsbWsOwIeMLqrezTaf
0NxQles67k+4C+6iLPd//GmUGf3oof9qzEPSIRcr79khtMvoZOWdmhLdAlpUgdUiFEFn7IDBuWxk
KtaVJsVdQYNgL+yhSHIl7XLR+UG2tGwWr41zgN2nvaPjpbSiTQMS2/Fz/yP4Ntbw9/jiY+vru5vM
I2tFHNAsdcHKB8x/cVJfvaki5EnvINkT+HG3J7bwVk2LHBLhXWJm1MoplrJt2YkrRc5h6osFa4i7
s6Iah24UBweByPXQzhdjfl7axt5or8x3n10qZHrjjXjR75PTdmoDwHsF8C0/u8hGXgdksq+RRUOE
VBPZ9MS30qSOaL/Om9BemGF/nlgMOUXkkSGR2dBNVJRx4vVevKFlO+0dXlXHkklnrZwWNw9eV7bo
gpQ8NyT4MUxB9S6Yl5AYNL5kysat1bTDG7PApXBVly5HgOJJ1NftfW3lSYxyM3dlFzX3NVXFylaM
rc2gV0hySa14bQZNV+ZUViIBSO6MadmlPgRZgABfMymA05SPJfXK09SIaikC8HHXTWfzVcGRDslL
JFds1GOHmzY3Tae5sHn4o2W7QZ2ICsmXzznGxHYbbiJ/sPYszV2SDH5b7POCvgz1EF/ShseXfm41
bmEtbCbGlRnQrB62aZtZCaIXsmBpgW0lGsYX10XmbCDPonfTQzaIblEB4mm4T6enqbJt3LguvZlL
Zj2qtEmvFkDnmwyq4eCM7bfPca/1o5UWg7s0fa7dfY/qgcJRICCYbcqxQKYkE99lwMMlxC/1sdA2
OTvOqBe4U/iP/zBDZLaz1sJ/8RCe3TLgnx6CjEdj0SD7Ys1j8DSQcp5n1o61+rTmsTEM2TsHiHso
a0WvCpy5j+etKQH6D0BCP9x1Qzyuuv6Q+iDspYKfR+lYT0HULdp26h9Sq+tvtlPhPVK19eRXwXBs
vNJJ9DyLCk02tMnFyoyWNO+WeSfALhagEJiPduuyvDpSfQkOet3Xmzalv38Dmnl8IzNGk45F3nGY
3JviZCrxlynKVR8i1evoqLuZC/Kl50HUwUqm3SUwxJW2Q4YsLyTA+5kP89FZjkG96V2kUtOM4ggL
LcRmLquuwusrUGEtfaH5zvR8dn9OzZ2AX81AyZ1hnmoTK970AtqIbVHb7goYeZeAXVq+dyCXOXX6
TnhUIEMg5WNQxqDsO2o6DsJxDsRKBrWAk2gtP8g8ZbGPw6l/tDPS7vss+tLvDx491VP9xjPu3XD4
LOzSix8M0lJH6SIutLgZi6bkxenT9AOXcQGCLnrV1Hsz2GcyXiIRV26MWXih3NCCuEvzaeHYjnvi
WiQJorRb905NAWnGyBWnbXC0fWRWWuKEiU5l/oZn7653WPboezjAhMu9tV3UzWmcM1yIpjddaxU/
SenxBFuwuk+nzNqofBy3YCH1t3KKVGKmUAa0BSyQb6W28Bfpc5DXXN7/Dwzc/w/OJEEVBgiSfBwY
nvNXNOaB15k5sSi/FQVLwr5RV8ezuhuTLtuLjjUJWEvyZvoE6Rxs+qXaGNMMTB75e9VgOduxjqV1
H4R9Uk2LaIg5S3z12QC3gt95duaugEaBEkA82R3MJeVBs64D+/tkWd2hysggEpe43QGlDH9PMaZf
Sawzzc/FX9aYzxnGFsK1/xq9GnJH/SVl4M5vKIP6BzzoucjI399X19pdrrmnX92+4mueOTTxZn/C
mS+mJfISx3phy1tbELozfcXsVOgmwADyAN2GWB5NTKdiRXTiKHh2ZD1BCFRnCEZD5/JXq3dL96Nv
+NP6/5+n3XYtg2zamDxlAEJwkvsA1kxYbMzMp+xgEpPGZP5Av5hm9HPy51pZ91Hy1+RPM+ta/KDS
Shf24JBjVNf1JRrZls/sDnMBXu8teOx5GwCw+X05xdUF+roFXgvfvLVstBJwlOUddBruVjAEkXnk
M8QFnpfQoQ9/sjTp8Nf+GTJlJbwc6F442JJD0YkkGsrqJRux5Vv54GyMWQ3kwapJdVe5SMaBnXdG
tSb+UpR1t80tBamBMek0JaFOx5Om/fjkVe+UT9WLLqvq4PnRfGfjo6E0KJZ1ZHd7Mzr61iLOqxaE
UXtAOIHfwHyYzYtsbX6DD9OPH+qor+5UXDW3rg/OPMuDVRDQYqdArFu2AwmQ0hDptaAzR5Y1xRse
jtciqr17z6beLiycfN0FtP0WkTdLkvztr4Wpcp7/+/3vhnO2/+v9D4gqdAm4IKjo5vqRIUd9wfcn
D7umFYf8KRzgizz5TuSvu5yG4zorl6pX6cEKvfSQ981dnmX+xlimH5k10iafNtQ0QN5BA9tq7fPd
GFLEeLlf8wVxlZOQdOp2Xh8Mt6YJxbUO1SJry/Fmuqp66Ne9VcmlMc2A78b3YatAGJwXEYhzjl0+
PRrLXIbUERB3AVXpQfldURe6JTJ1ZFOrdFoNFFRJOJn5orVleQxARngeCrASIj4+gkmX7RpK6CLv
+0DOdKhp4fokWpqH+OORN49yIeuN77eHTNluEuBY2tB46i4+kl4fF8F8N/HLoPwykM9TzAoyrzCT
KxG+OV4aQj8joI/rM4XkVMyag/zTas2IsZHojaIF3tb7YxAxCN/zRGuwz9IOr3/hAMb87CvGZAKL
7Wh6ahxHp0/IQLpZgyxb6id5VOV7KECsp4ym33zs/RdjKXkp/Tp65G7K72ySX5B2sp5clQ8H1Gou
Fm2grCeIlIpNCKi102Cn3iDAqW7Yq+ldhz9Izuzg3qK4NLmuk1jQ5mD6uIg3teTjJqWiP1ippQ5W
PfaHuHQjkXzapvU5J5pnGxNh3zkHyOz2zrD9COJygBf7PBWPhkZhiBOm5eeqSYY6BtN8FAj2MkDJ
n/OCGgqwzqIT3APHvzhFECzCFh6UN5vmYsssuFS+uJsZvfuxDQqSyJ6lp7ZPk7+m0UaOyYc6zp5S
/8C6Nr+YSzW07ByNV2MADQTsDGT5qVbutKsmzf3EjJBiTj75DmDbeWmMm+kQSXrCjkNvQ0eSstbl
1VgiZBz5i2LejejNXHiJFNcEfRXci3/1+SKHLy+iBWd9fqra8WeX9t4jC0VkLFFQ75Fa0xcLObcP
q+Ou+8hY+mWshyhqCeiVLzMRTvsgp/betKQepo+W6YMO00tsXYKgr8pmj5LsYu/VTop0G1FVmXy0
HR86RU7LKiHIee+iZhx3A1fl0Y1S6PGsMT0rzaeVhVTnreaiWPpVLh+roCFJqpG3GPrinSKe/BFU
Dm7nQUIBUNDE7wsEHV3bJoRlPIO8Qx15Y0VvYd79SkMZvVRxHSe+cPhjDZXYMo0gRvrvG+o/lLuR
B0bVXKvUJdhMMfwXvYqFaV7ppiOPuUztxBy9WqhmUWpa7g18PVhQqgrbLvfm6DWjvOh+j9pO+Xv0
c60ZdYNhp9xa3P2n9ebjzILcBcM4aFt3PFTNAF6LzKvkL0VAqEC5RzDcu8kHiBXRWB99t+gWiJf1
o2jTdpHFoX70EbQrkF0ty734fiGep6iY9gOp54wsTCCF9irKvBGbJMwwI6DSN7I5TdKpn4OgXjRj
U25UIONVJvNwC+1Pswl6N3xUU3AzgeAopzyJQHi+pzoItl1mN5tMUvJo9d6tgFRqmwW5v/WGZm93
dfUaWKDmQyntnHyvcg957AaruA77J96FTwbl/jOVd9XvqaRPnY+pUTw811pYSygmycmPIEteOiW0
U7RWBxnn8OnUmEUnFynYkyd19Oby6RbioXyzvead5EP46gmukpin0zNUa5BEhmH/OBCIMHjsqvuS
VuOyUQApbEv2q6jJ/UtVWf0axOD8nLbC3gzKl8dQ+2TrWkO8jyPC955VDzuitX2ImqbejiHEgHFR
Fxs1CHIWNLBWYTROVxe0YKQAtbpVtC6XtIjkQ9e6iOXdSj9h4/ISxQfnpSBWCdaEtr6RaXrB/6T9
AQfgRKaGvAear31V5/sMSZtto/Hf6f2qvIz12NxVonkbqOe8OplvL7vMafasgxDSKXVi+vkgyaYF
t209ZMR+zbNgm5dR/qDVZcDDvZvikW4FpNJQSnXFAkkt9sNvVJI3TL2PTZQlKlTisUjLbO0GlneQ
TZWdoizgq9JusmemwycdT+rdYnStVOCvw5q62xExzaL2mLrxOvXWnrL7AwGbFRtiJtaqzcV9xym2
y9zjb0EzrR3RygOri3JBmIgOSPyTj4sxQ2Tj4IME+dIMoHinbhPTtDlF00z6aMbzck9O1YEVXz7G
TI4KqRfErsuda8XdctB2e07twt2rsHLXGViLDyA8Vjhw/Ordy1/1lE8/KhzMi6Gt7Du3maqtRf1o
61uZe7XyCI9eQ5q3LmsXZk0VRb+Ua9ePgvtsrXDrHQIPymzLqQgovPkAOLq1cSxSvsdueF8Y72O+
eLOXYvpbNd2D+fm767MfWcl7Y+nUhSiiLLqPz/h/9pkPMT9h6MsX7oEmEBZRsIRYKHtQfdOdJY+u
rkXzB9MVBnLfIZl8seeuKG45BJSFvTGDNIg46GRIBhgzdkfgceHGJzbtFt3QryCvO3vlJC+htOS9
zItDVjLAWE5fbhsn8Fb9jGpBOk2T3o27S+N56t5V2ZdpagTTksfPHiPjVgCm47EGi9dtovY4BOCu
mYsxORvx9wuCagn4yLumTp1dabGHNBd4pemydPANJWDl774pxIMOGkCzMqPwMgSqFv63ABU4w787
6BEEIxFYnkit4uFEbbK/CDiNV/GpppX7iPwnkjFr7LVir6doEwJ3u2vmg3yK4w1km7+teezTmsfM
TDkf68O/zfznOjOzmz/zz0/4s65gVrvRbTUlaZ8inZIqjfRKfLS7HpzJKBzPpsdcRpClNhYtUYrg
3we6sEQUYIDiKOL2Mm6rfc4CKBnmlBse8PoctOnWWObid0WwwUbRLpwg1wwMxEgt+jgaN3nlLCbw
lqABVPGFjEW6Lzx6V1Q0vpgu07IKpGtUNlk4Mf41AHSrXVc8G8807lY+n9xrNnutI2/EMmRWA9pJ
FdznDrUP8B9YMnL3rQXO+1A40fsk3fyxdXq9HqvU2TspC86+7+VgDGfdTtQ6XgGNgnpLBjciuLhn
otowHtbPYaXpMVDABo05gK+IXSuQ63aoxPM4ucXCcvZhLdTZKiu+BCblgn9fh3jMdVCfs3Y1OR0o
o51l7eBKyFXPIYLdjNP0PXBrnYyslysg09GjEu7NQ7L1B++RQhlqSEJADQq3pYdM+n+YAXSzXsrU
cTcQ8jjrSUgkNVzOT4iBxYoLmz/hLPsJoUj67rqvSqruWkJZ7G9T0mYInUQA9KYMrrqsnT0FUrKC
6CJ4sYW1zoeA/3Cs8vcM/Pb2fhadrUiI9FUn/G6RcwYXfKb8AlJXi7JFrOwKkFzAOS2sSB8+KHJp
rrJjMQ7Hwc6aDBBBkUirgx60owEqd2j3V+b4Z8DM7K2FLjjpQYV9jkRTLeCUsoexL5xliv/MtSxi
ua5AHT8FOR+3gwSVZSz6/JAOQb2tozo6AW4s1xSvAb3DXwxFGTwklMeMh90aPvh08poR2gi39naZ
bY0vbMAZIIYYmHnangboDxLT76fdtPTyAdPmjWtohi/TbNYEiZx3MGus8Gky+D2NMUi8WfwLRzt7
9vEVoohC+5qh3MGqDKP8KGnTnkuHpYsMAr03B5VHMjv8Udh2vZgki8GMit19J9sCv6zbPLOan3nI
wh+8LN8rS7cPpGnE/3J953f6fsUSsFXhHRi+6wBOs1Hs2v9rq5IDc0ip6vERbJ341vpPkaew8aJc
xj7oYygGSta88oKKJLSkuvS68e4G10FpDfSzia36US9z6DAWnhjYzgQixiy64KtpRsNaHppC3MVT
VB5Tp9DrvB3ErWxZuxiAdrx6fLorDC83jnYiIM2vLhTfvbGMni1IPBdcO3yH5M8vvLLSPlh2h+SN
EuO3nFS3DhWD7tu5PwcZf5n53vitPzY0rS/aBvRuIvqaTfZaT3W2MPG+wQWQ4BpOhSuCXVgSX26C
2q6SJvDohpQ9PEsIx5GrjKr2N5hOtLMEW7o/ElplcJDsQR+NnWa1PmZDoJCVGOjfA2ZKKEIsMRNl
3A4rHg2P0g+vhklouIdQuZfHucuCaOAuF6REiYlILyG+tE8Rkc0K7zdFMGTbAiVAiuGnLKBcdbPg
F4maG00j6wUFBYIFo61znSBWx/7vAIv7s7xIwRkzy/HNfSwPg8z/1Rb9bfLG7KL8VG9JMVSXDrKC
pM7C6qVtC7mOSMg3VttVLzkJX1Xq62vRTMV9DNms6R7jKtqieAJK/MyLqhHRn++26dHPbflc1Fvf
S/lLXIvwgCxxuzDmYI330N9c6FwQqGrTM6FB85BpWR604/VL059V2QWkuubBk+OyiicnsUux9qWE
Cw5P/gjy+NfLZ59NpF75deslZsrngDHBFNUraJbIstLduBxcXt7FTRWv4G7YOCiLflNQ3hyzZqx3
DG7hnoO5cPDwgG49qhRqhHBnbWd9BPryxFcjp8OtLON0IaKqe2SyTpPBcdSLnXcs4XT0vrvpnAMW
9XsruvXI0jRPpmATBeCiJt6YJoplRZbYNZIwKZE/VFbce/1U0V89yBQ7kzEbOuQFUsXu7DmbVkfF
PsX+dmfGkNH5GPNmUfyfMZOT++e6mLX5steV+6EeiP0iBKk0zreGgQltrLevRQ5x1qyRlhmx1r4u
BaiuuCPVfWxnO7jx2S8oFXd5WhevwEIcbBQDO5dx6e1tlLZZc+qS+6hFFrtAaZZ3Gi7w9JOfrdPY
yeRW1i1ypnoj4QzshwzlkrIG/mbjluNr3WSHIi7lqbOZtyFA8hIAn9kvUE555Xu/LCFfaySXn4li
YtlEarp4RIzbyXPFzkuVv2ZWmR9QKaVYl3nnHLzWKU62bMoVSF/s2dPlE+oAqHewXNaK+fn3kaFu
hwjH/AphBHaapsq3Wdt7dyRnOcJiN3gj+htcZsgNysrTp8LIFMJB6MOcn9SzXsEMgBH0u+U744D6
BvWU2GMQXnstX1sRDy99NI5rUvnAGmcilnT8pa2s+GEsdXOErqlY2NIvXlRNQVfD7bE1Zjy1J9Vl
+tamUt7pmt2786y49sotlyOK0swmwDsgn1b+owq0OiOfgK9CQIz0SZKaipEg01wAy/9DthpVv7RQ
cupiukhFim1b5hvkCrxDyQYILjISb3zRYWewS2vZOUo9sHAIE7vt9TeZiTuKuyNLhLVijNV5UlFx
GL0+e5OTA2F/VviP9nT+cAws9gMb9VMqfe9ZSGfaKl7lK2PGca8WloUn7WMU/y1dZSFeRPrf/PTw
H2dfiOLAUNGDwe/E9j8U3o6eIJEOG+tBx5UDbpPnLcZm6i+25mzf6TZdQy5ZP6Q13BLf5eSnAC8w
k3iIP+eO0DXuRnaGW4DphageRJOXiai98HM6Rx32j48uIXDdf8ydPzqY1SRdKt3Fh1C7mhQo9WV5
kEB831vp7AdVs2+y6/1FIWl19VnrbmvEHdusdug1g2p0EVp19o1DkZ3BKTeLek0YUFDwNCbwJtx5
JxABLx5IRhN3zs7nKHj1wDSSv/MOYsb+WCOb/h6b14HlQv5HWRlQ5v72PqA48VDDwA49/AMDHeNf
MhmAb1IfdELy4CG1u2RqZOK5DNIEFDO2AVGsO0S2hjbTNFuFdKScLx8jlT/GC9Opyw6ZyGmMFhkP
wCQNp5PhuRg6jGn9xYn5y9Q6GFE9Qob+FmIp1AZSfQ8HvI/uiePC6Yx6dXCshhwlC/tVh9IajyhV
kiVzFPTOxRHFGIKfZhG3CiwiVK1tDzG/WdSxDI9lHnmPpBRw9cuL64r8p9J6FbkdnpImqxfhCDIM
1H3fiQynl9iR3QJaluBmjwyyWFaEJ0l9awv9ob1jNstPAegCa3/S1j7O/ac8BaBWgmRzBEQXH8AP
pWuLT/qhgiYOZ6Ue31PQm6WPGwR8PPA9evqoWRysirj9vQhAePGxCGFr82fRaJgCLUp1taVbfCyi
80+aw6aPn5S6ln6w0xApEhCANr0f81UFYmfxNMnsu4N33xy1x+h+EjSGswuUsUvhy3bDkG39GYNs
PLtOgmaMPzBIlJdK5njzUZTBUtvgb1qWE76I/lc389ylksO6BZ6yjQJK5u7Go/U189kLJzxFeTRo
dbvOfUYZw/RsuszFmDEv1wDe6fGvfr9z3YXiul1V440pbzzkcwFEZEAgJp5bnxfTx7JebFl1xA4V
9Yjb7PuKzYTjMg2OzixBJSH4tG5UhUe3D91HMzoqOzi28X3WDt3O5cx7ZlO8RpIuvLcHkt+1ub4v
ZxFY7Xfx1uEsXFqT660shXpAtWirrQb+vjRPrRON1TYeI/VhmlEeil3qjJtAyF/BHJoNIOqvAeOE
6IJpUefUgP95S+uf3kisYxeP5GQc3NxZF8RuTh8+rxuFcgI67/ZLgNNwZxiqu2mbonpal4NdDVcN
UWa2RLmC/Chozu+DiX7tnxD1DVXA7+f5geLxq+8eyxEMfy6hsWUqX/nmNyq42MH1j5ba6+1tOAX4
A/B8SriU0UmyvH60ZLYyceZYKbHjwIcXmrnqfhxysRGRR9cmUZgy7iWc+fGR4St7ruhV2M74BPbZ
wwcJBlwvbzl5lr2Gb0z2PFXWKeolwksqm5dAsms2Y509FfuQV8GrZgMFUTwuLk1apLvY6rpNkcX+
raxKN4nAVfkp3bXPul8VtA6vVX0DGFxDRPivhmX93fN1qAJ7gSZf51SNJK82xH0m5QDuy5wjIoBb
59up6pAycgsnW5vRHjLJph7fIpJUI2L1FH/OBaQE8lwWhB1VUBeovdaRV8XbVVdK5wevlZ3EDpvu
SjhJIAKG0bosdPzIZf9gZrS8QMBalI9SlM1GRVWxc0rV3NQMvpkZeEvPRgT9eBLY05ZyrjfSzhdt
Q0xj59xZRk4+Iq4PKTpJ6C1KRegjH4qz55bN1Rw+NSwsEFdzG89jn5b0si/Wn3Vpihvxv5/+sU3+
ef7PdBtkfhwk6v5ZC8kLrM7K7GF8mOJ9azla7QoOThLev94v+5qGByOMMK1MpQiAfGiclrRLLXDJ
+nStKpT9gTgFOnxgE4fGHyJkz+0HRli8CrFVbUZf0nWYVkCFZ2qxIRnTucaNrFGfqIFgrUBRo0OI
nfWJ+PFTFTH3Yiw7GxKvog+sAGrjhFW6x77dLrOKBK9QXP8kIMrdibizzmzqh4RDYXYeY6sBBjHc
5bLvIP5TPwNUqn1tgayBu9CPz9RTxaJoyysbM32uKVToRRTV5zYm6ZY6utu1iE45YsjVqJr+fnDt
6VgW6pszuf392FTugso+W4cxsgoCZ93POOwSD9/dljnU2japfBtb1IHjPhf4PjJvqZ24/e7gaa9c
QZ790U83kANXm7AR6i4PxakElfe15N7S5JVsibpEo67zK6HNnbZyuhuGIjykFbQo5oLjEwzFukG5
tVknNOuq+l/axXmLDE3RxC95naLQpme3h4iM8oKUGI5SVYwrLxiadctS/9Jid1rotInWkQajIIFq
G1WbFCO3KLUvHmhw3x0QZpJa1FWSEiEQ8Izr2o6e86Dq36KoqJNGt92KTopuwtZ2FtgB9HMchkXS
+nn/I4Mcvs0anSfKe+grP/4V9NYdguKtRHZ+ORIoFkbmLqR0ZKJ5Hm2YL+NDPXTDNoysfTrV1coZ
oWIvuz6xwa5+nio1rHvw4tZ1qhCBV/LiCvD3OpAO3xTT1wjJ1neknIDZkHiRpXm0RrkguS9BizFq
P0z4lyywGqcesoXyOGQ5vTOXprGdg8VA4Zu7mGW1i4JHwUoEtXPSZIT+QIuXIRLXJqzEA1i5D04b
lxcUUbIfa8t5qjOHnF0qutMYtFcIAUDp55QihHuntqqOdpHdYui6dxnhhQ8hdu0fLQDQ8WrKQ/6q
Q6DGQtnt2pjWGF4igfAwdHt9VqEcksyqqlffosWytVV+cGN1Ak0zAv8ZVcSMgiaP0WpQs4mJPNvw
Uf/uN4MMICbgmnmKsVFt7JtF6mrZp+MjMiPVpSnpI7yT7jwOFE/SpJ291l3/ZEfYqUEN5xuAJD9x
7uo7HvXeaRjINij9vFigoBYAPR8U9HnQHlN91w+E7MXE3pBjxAyNCgm7uEBdsg+7QEXcZIRqMkmH
ql8JIMtPcGPUCtR7HGuzOb9QcGHHjtpVqM+8LmIxLrTsLJR/Cb3q8NEkvkKYBI8rWui5l2U4oCLX
WuT6LHQe76tuvDYjDS4RlxtEnys/9n7W2oGHR+Wb9oP+OkkuFm4dteu2eJ1aEH0pIp1R0e6X9u91
RPRjx/L42KQTtMNNCVkFUxCRUGzpKOGXbm1d8ETgcb5yS4lrNbeI71w5Nv2D6TKDfd3xjdZetjAm
yE38bDntG0NKuO5I8NAyu9/pLmwXxiRFNgF5Y9+pVYUPqC2sb1zVi3K2RA3FZpH1ajXYg3Wc5gvY
ZL9bJfP6TZ+H3z+7Pqd9zo2hKEZqAz/9z0oSdgeweH81qYj2Q9PRXaTSGJLQgW8L38lOuii6Td56
7IxU4rj2hNdcpqglq5ijtIfW2TXGybytec0PqEcs9zke//+j7cqWG7eB7RexivvyKlK7ZEm2x56Z
F9YsCQnuBLiBX38Pm47pKJncpG7dFxSBboCyLFFA9zmndy0r3ZMBpdSNLtXxMtRNuQ4B/nhsxxTS
02avPlfZjXMLqAN3zG/QtU52ncn5Pom85iJZyxD3yvgXPSzOao1vepoBW6AV4mvCW8MHUi+/Gki7
7gCkUndd1aZ+Xeqg2yGKutdsrNZbyvST0de+6xjaNxsHC13l9m9ulT9p2EP4AlHBa28oa4iLVL+b
IJXFeBZ+iTq8wj5Oy6tVsHbHZfPg4qu0TXW33w4WsDKq4yK2YMf6q2qJ77qdJ78X9hkoTQgs4Mt8
tZF7/uLERuXXnSYeIffSbuqsKU/uwI9egpxgGCniCoZR6xcCmYC6HPy45NlvaoxjlldgT2K7ZrEB
vbA8jqNhnXXgSILY67XPZi/PiIG4SFR6Gh7ZG6Ha9TcWW+O6d9X6gDCl81iI/jdwK/CgRNYeJ2Jh
33LRJkeDRVDyyzv5kHvT8cWyvidaFYGW0cidFjft1o6wRYJk0a0FSveHB5jcSity+ShzswfCnKsb
XnTtK8ITSJDAg00bZ7cu85veixI4ALFTnSjbO6Nn77UxKU/4X6ZbqTb2xTNrL2D9JFc1JN5O6kye
igpw/IF54bNlmuLq8OGQgpnaG/3KqJHujYYmOzMI8G2RQW7WBO6K8F4Gds/qPUG/WgibAyniNhC1
AvRLtO6qhabps6p2xaMalgiZNtbR4l3mG2bX79tWi9ajqxVfQMT4DVmX4Vp7oHaURvyTTc9cK/VW
VadUPtMRh5Weau871snt0KXFY6T3HuKVrfhhexxinq32m4KURa0y51OtmuNa09IvruRVUBaGd82n
BgT7fqUn+KCGtqIrKwSCtGDkTrWOQ+5dyRHVN8ytm5jeahmDshv4LRYeLNMq5JZZg31157XnxTJb
20ZANXT9+CqVKF67ZVWclQgBQPADsX/ujOzkJd5XJzW8MzNwvo7F02gYzNdHHYK1HljuPDw4nqud
KxBU/BH62oCeQBTfy4S+L7pMXqqpYbtC5sUGh2O2q3BSCEy71V8hd/rN4MPwO/JzI5DK2KjgtM2V
LF+JxivXPWLfeFxm0XhQMjyoTcW6DXiO7FSpJEFW29onO4mcXZgqBUQaC3xftewzMDNZMLoCGy61
kqcxBHokNyxnk9jGAD2gtNy4qnROZd22HZSU2ierdPIdjS2NJtw/XISrI67mAP6F3QgUCYV4dUUv
VoVjspcOou5Bl1vGNfViHFGBhQCee5sYIygCICQA3wMhyF6v+9XImnPPDRwBEaF6ypFnWoGUPexp
TMsNe9WNDUjFintNDOb8hlwUqiD4TRi5j5GBXTLT1W+qosgDkKfjwVTANFmF0E5mcgpN1EqPjWD6
WREs+9KrMQDrgANNwGUXAfD4AFR6BwE0w/bTweVrGxh6K2ZISEY5O6nVUOzZWOD7UKlKUDujjtSe
Fz5Kp3+M7OgMbnQUQxxIQYAlbbehxssb4mmgJCt1AR5bA9q4jV0TKLX8k13K5DwgroFQSMM/pVXp
Pnip+YzPj/08SrB5QAf/gyHuTGoxCxWsxikuqDskgIkgToakFuFDU/2gjh3H6rp0+jRwHD5eU0hj
rQytGcBMMMbrPAa1j62eucBeTC5kwGkBGikKNGAwUvVJ6qtWgQ3wJKA2eE59atvs7SozqnQN2UgL
Ml+9aJCHhc98iScRPleZ2m0gmQ9dRAuSk4oKaneueeGZGnwMvH0LppUBbZGzxW38AOTJramVFF9/
PBaxg3Vu2jhAHAXvzN7ilnOjscYtD3oqxl2ZuDoEpsDsajMbWfgBanBqAU2VWj4g62RcVSkt3wjj
6BbjVW+lI7OdgqNlrUcj2GhyCiFcgGANOks18TMN5KZX6eDiJOaXDqS+c9z9lEaJRGsrq43nInBb
sdQ5iFBgLzZdaSnkc+ZB6lPTOA/I8spN17JmjbApUhQVmJC9kn0J0zj9imICkyKK0rzgea/5TRJG
T8CisLWZ8PBiq/hQsPQbDldIwLcc4P3Wwk/L1KWm93Sgai0P0QHw2mDSB8c+FH2g9Jl+NcQjMwWI
jaoN6ZUQbzAkEaCcrHo824e23oO/oSnMr0bEA8zUygI2KsaNmjoGJRC7rXajRerbGG/aFgkbvd4P
GTdnv17THpDQs09paXmbKplw4o5mHhqGSIsHDetnLbbFYy/6lQoR3GfT6dZeqiq3aaMetkJ7NYBY
PSFAEM5dq8pzP5F9ssn1KuHQ2kUFjAry/1tIMGXIxZY/3DApUTmg7w/4rjGcmM3hZkFJw5deNm4t
L3SPKVde4qRMH3swJM2Wi+dISv5cAo1UGY32UEUKf/aM3vI7aFTjCYsuqrCEW61DaCZswgerBKgK
1K3woUjsn9o4Jq9RnvA9U2NkhLwofbXBllmbvWA7soIRAe3O2KyAXoEVZSagcpsqT6prqo/4/QCM
BcOD04G3GJf2ysZB8+goIwCDnWXsLENkAVREbDCmUgHBJqDHwAO3P+UIJaB+hasGiOvDKlVtW5X4
eVdSx0KIJYZ+J2Cia5qre120rbSqXc9zW4DO8GuPON/kjB2e2JQjkPFkTTvE/kw51nMXMC38YMlB
3ZBz0WfIbw4m5Ayn+6pRWqx5i8DYPHcYwsBBQntLzkbX6AGP3XC2ZrZooW+R17t5LuuReOuQEqI/
IR1jxUeGNd2iGM/Ocrzu0kH6fpOzsTq56RHoE/asCL/T1P5Z0ZzuOefDC1hU3rk0i2FXdyBvKsbQ
X9oGEnSs80AvUpg9jzXat3qEnto81EGs4MFEsjlUK+jcJjgxA2geH9ze7S+0RsFZBs2Tgm3dYvBz
p+ixxWNOAPh0dowiEL/BevtRIDj1rapifQWUh3XJQyvZscE9NM2YX1sr/dSqafQKPrJ+QF0LKF57
Q/TK06bZINYuN2QFeED4yBF6B7KWJn/KRdldI+YaL+03UefRTo9LNah6i0MxxOaBAG91KxIkOVHT
AjJIXoXqIOvEcv64zKZLU8tr3f/g8OHSzLVqk0qEDyLrMQQJ88XGn/fkmYDxDl70YuDTdguz8kA9
xerNSxLJR+olYwEJ1KL/QT2OPxr0bVYj3VrHLyOHdpA7IEdHqybNaGxCIFOCxFaMiwzVt8ZU9o7S
R5dlGBv+6pCF0SdyWsYzs9XWsUSm+M5QRom6qkOwBRZnckE8Amcd6Jj177cLOxwYLa5pn8CH37C+
kV/c0Q6DsQGoWWqFelZ1hLuAnQ5caL2A/85jn01VUKhBXaW3qwzFwfH1LvAb7qD+CVm196uszL31
0IFQcmcgZ7L2rRJ9sILsg/Irdi8QlUDsdV5VCHeViRHAvRakYgRY5FgcIBf21iTYKhyyqaGrxbD4
LYY7v3/hsiw/AhCfrmj9ZR51F5/lTv/C5W6pZe4vX+Uv77a8gsXlbnkRTcC8O/PdnZZllhdzt8zi
8t/ej18u8893omn0KrVO1ps2Zo/Ln0DjS/eXt/ily2K4eyP++1LLn3G31PKG/ae73b2C/zT3n9+X
Xy71z68U8g4cu0Oj9CEQgq0dm76G1PxD/4MJqSjMKjL3bdbcb820nFeZ+/OED9P+9g40SEt9nPXr
V7TcdfFRkXce14vl40r/1/vjMIOjd28m2J0vd5xXne+z3Pfj6P/1vvMdP/4ldPcGHAir7rvNctfl
Vd2NLd37F/rLKWT48NKXJciSTf/yuzEy/Iuxf+Hy35cCpr4NJCr8rMxEiod2iJ01ByLep27cTZIB
ZiGA3IEVGC3LV2s3DBRXlPo2EyjqJ7iHHeVkJsdBRsDEAbxyAkmdH/QSNZsCMkfd2jQz7wzMLxh0
NNSNXnasPewCK73St7o0nMBEUskH789HmgHQy6lc21zMjeq6UUk3cPYg6UmX1jCmir8UetOdt4nL
0FIKLgyNBCrHIvsWMqHsTUg++0Wep1vkpBCPUvPyEajMnVkXzQPElopHBdGXk+U1V7KRV41v7saz
+RCAFl48kpueopRYjGDLgVz0UMUWqcDWFKuSQ1aVwHCZibZaFvqXd9fd7upYeogg6t/c2ZNQXtLD
71FhIAJXuP15BBJLrmxof5ypj2KTsT9k3pt5MZjvLrapwKUc4FL2b9NoLjXk572vYtVpvClNkHe1
CowWgyfIAtAlNYgSQqR06X9wSl33DPSl3H6YA+TpH+4fRiGumLn+YKg9ZPqg4Y/Sb/ZDpzHnga4y
1K7ouqI9341jQ8QC7E/xGbqbMDTxqUsjqDX8sQZ5UFPheAsVKLvbLmN0FWdOtwMN8re7cVqkEu6R
V6N9ICMNOVm/yVXZ72vg7YGZRJ4QhZwsvEWOX9jcm8fJSON0tTSA19lH6o4kgEeXLpIpIU/e5tI0
YbIwYAZvUPMsHzaAAHQ+S0bdW0FfT1xXtYYgCYoaKfjUAkKNsJ09bBKvbK59pDZXrlXOwencZxpa
xiG/9WzljYuzBlypyQFH3thm1Plymklj8z1opWWQ7uM6kZzvQwa1Gj/nJRdbounSFXSgbm983Tvq
LkT4vGo12+Zr4uwSexeysEA7NIEHXc4YOdyD2hhGBl3zOhcHpVZsXIeKyv903WgGV31yDxveDcdG
0+1VJLo8EInxxp1OldZzEd0AO3ppjEpArBPRfBr64HLPvCZ7lLigY39wNZSwp+lExIZ8wYpB5x+F
0xCzNg0QpUXm2sd4AkWgQqT6NS+hDjRV0lg8YlvTIBrc576+vwP9pDnA5xsadKZqoeC/WgiABOU7
NgiaRsfCjpA5miKA+KY8MmRRIVwJWTxqIMieo65c082ieRXpSU9+DbJhsx+gFv0aqicC0nGVuE0K
BRvW8CSIIfUe+0AKFoCD5EnQhx6/Vb3kNxrTprEWpG6UHEKMdkN9Mt+tM6jJRbRhtO9s0Z861epO
Xo8M8Yr6CVToj67+ULblUASzAcEn4AEGp/0eo7gNEvd6B/3lqAqWFdoieVvrbiye1gv1h7thW2XK
VtGHW/teJfTD78pbFVEejj5iCNqHX5j5ZwcpwOPsQ/0PM+cfmT5kqh8B9OSD4Qd9XAUZ0zxjrz14
YdtiKjZHTfZ+Jamo3NInc9en84y7ceriBN1tgfz/LPrWHVcIfII15YHEnJtMOS9NEYq3rhk1qxYw
kRMZaXye24GN40cjH9fLNETVw6Cras2f1W5NEA5Bg+ohBmgajAEErNVrxRFfDNnm0aEpnP5UJAUO
pkzU+2TM6n1qZK762FuIHaiDW/jkwyfHlKgK0gMyukXWDXHIBxpyY730sRntIQ8iNDX3Pd2GXvHg
jDv8zGkXkFn1C13lqAOqj6w9L+M6Sredct2CdhFcPRWg2pU2VNbWwcsGxQ+DS4OwHv4SoL4DpkDE
ejYz04NU5fvdyFtMtxxKBSkZ3G15ATEvxKkT5ny3D+NFVgMdg7p4/ajvx4zVW8Sp1SevzSFUqYT2
Tx3lPOI277+7TdH7HKT+a/juywxnvPPtnc8ct8lq6ClHGlIArYA4WuYJhJOKaGdAr6mfzbXNEJEE
0uFtrASxqhxqVNiZZsyTaZ0+noJ6deyuxGTh0DHTAlrRHuIdudxPmdYGtZZB9R0zyFpadZDpjjPY
F2DWi7UrIDSMf539047BE9HS+ltsJ9D1sER2qXmK2r8oZrixwHN5Jl+Sa/mzr9qNFtI0gD4oOldW
joafJOIMCFQ9ABkmRXeCEasGdNXISmwDsjougA5kpbllizyk6hmmx/0Q6/gm8uQrPtWTQrweEfga
+KmlS9Z6qkRF1rxEVRluAtAkNKj8eu3KDDNxgVAJGDzT1WJYxuLJCgSHtrUTsBXIj5oeasyzAdyN
nyMyfGPfI4m6TKBb3K1Et5BQO4EiNBYm5+Xe2fSigL4S5xqwJsMxq7UtAcdj9pB8AQ8K5WDULxHe
ACQLGaSG+1b7UlsaQFaVfJJlD36ekmbIhEfaF6dQHSQ/1fAcZaOKAoj4wE7TadWiKfh+QLz3360a
Djq0MRQF9X2wedxbvWtttbADMxv4rBX0w7oT01n0GlfjPqoR7W/cZHwu69IfJmE08OfKB71F2aho
8gJpEXtnGzVmyOqleo0/BUuSlZYEK68/kZWZ6oclC1kgUYw13Kb8iZRChgyDVwJB77SPKgTH960b
2xsUu7JflJE90O/w4pEB+LmvmGNtYmFBdNmEOlW/4qNVb2mfPCbMOJpO4d/tlUGqxA58VFXjaCVv
1rcxsjDBP1jkgJ+f1bxVR8JnZ5TiKZ3KNxpZBhUdUxwatVf6h/cukqLRmZqxcPYgR1dnW0E9OyxU
7oTmskdqPAA8qhRYPOpB20I/12ZzNDoTBWBymQ/bvO07PGQxYcT3/9HJs8af6m9tS0jRoUhMox6q
pnXO5CL1sH+w3XG7TNDtMd3hCQpWPU0AldnyG8inzz7zfcf0UpVlPC9iQN7xEkskPulVOIDho2x7
aK3IlxqgprMA2KZ+Y07Lj4pb+QOqIjwpWaAmqKNStqJ/khHXfdaj8C2NDUDcnoCK+ulNeq80VJcm
pIJy9exMQz3Q6ZuU29hFTt0Kh75Hw/pMNnI3E/BIvRyUnUYNzYPMwy/QDumPXhT1RxkOQKHTJTV4
vCsK6lq8O9x71e8W8qFuWDZRvaI+pM7YWrfGbl5z8cnLRIb+MpvWtbh8ex3zEtSvcudZ7Xm0vXOx
hYpf1Mj7FFsclVRazzy4ncKAHRxVXFKz9MlOnmR2IJX15kl9e/GcTeSKhIT0tQg6I+REa9DVckvU
JlAM/2/vRp44o8ZQHQQyUdXFcHEgMBgkg5auqdt5McY6Y7h07uisemhQbO4MYZ/9jJFv2d+Pl8Mh
rnLtyAue2SingkUG90mXVf8Q6VEDcFLubDycLG8QteerkI/9nrrUpK37qJpdcqJenSTarbWGoEAB
oUs59Twzim4gZi5TaqhwnNvW2oVSjMz32gYqA17+TQP9m/nQeBnxFdEh9kfTpxsPZtxvBMuBU6q5
D3hPf+OOGj+BCABcZfhEjZHYDRBEVnjIpjFXAKg6jgqKu0xdZOvbSxHph9r03iboHSAMFgoJ0hCo
aPnaGTvIxk7+wN4Wp650fl/8QQ0EvMtGdbvJoe5q6UddLHfUHZuqBRjNZj51FTczHovqJU+zt7tB
FalG+NJ29kbWpEDdlAaCNu5Utwxaogn+siQKILFenmmMlRZAxEvf3BsgykGrHw7hNIm8qEuNwewE
OJoyCu4MSxe1W8xNbNnACL4Ymos6OdKIUCrFRbJpgI69BeBj0PRi3CALD+l6l8U3lbmrRFb5X6w0
10RJHvLNDDd6ovkg99/PJ48Y4rSzx3KH9/uTcVkDoGBo+QKE7kHqf2PF0PBKOUrorWyQd86u0qzB
zIggJGD1P3iTRIdkwlivyLu1mePL2Biu1DRQTT1XoYCsfSOvhQ2SR56E+ZZeEySmUZLB4qe55yKN
JhRrWKX0drxb6dXlf2PNEBL7MLed5vbTW1eoqbVDrjoCwykD9Sat+AFwQWhLAQD7OMR+xqaE/zRS
qol3sIfidzLNTjxs11ntsvUyJ+rLbCW76G0dMkDM+P9xneXew//+etpuVH3DgkJZnVnGqRT6tkt0
a9+EBvZbWdcZJ1ljGWy9MuOU2UZyGEABRllI40RDPVlnH3KvQcpZa40HLsk0hTxpbeoqA6pHBHUE
wacmreWaBsk835HcB5CQ1iBf8RVzWfr2lK4kcD6ryjTkDjUx1qh+x0wfQQ3zwOrcAnQbz/wmwk8e
Skyg79HzneyI5Uh3XdVNs3vb14QD2yPKpzzgCxJd3DZzN0PZGNA6/mNMnQyofwdmDtfn8QLKOyiW
PLmggvnnTreqPc2nIZqg4eMT4JMCWZRpPhn6LndPti6VTZIP4HP01QlYifo0alZ1+rsuGchFQtXa
5iOotf+7L62UseibY0MRjdtPlWIoPl2ZAK3MV8U0VmUKiv+9W//ZD/VgFaCCEcx0s/WdNhZ1dcB4
lYIBMDvt42iIGh530Ycy3BmgBVloQLYtj86aE4F8hvyyaebAOA+mAQBz8mRMw2HepgeJs7RPXasG
9R4aSQoAzGP5qmsIwiMKBMHRyRk7+nmNEXuaa+LETxHISq9oUnxtTexjUOHCzlHvbVtWzqMIbVST
XLogh+y7CIImW0V4szWCWNktsU3rBInw4TpCJsWSRnuECJq8hiYawRSoYNdMD5yuwsNrSOz0NLpv
E2gWNa6RzVOpR/MHK03WDqA0QeXWGWKdrdyWGjNuFYhW67ZCnMy0LJTUm8ZCxWz8qrTF7EIGiQVW
UGYrDpUuf2sjSzsgNGzcIGp6UJNYPWtt4zK/fJXgit2aySTbRjlr9rBrDMdjKKSdy0Oq6L/PnibI
WkCnm6VP91xeTBZB6zsBLKYChv1I41njNX6NEh/beanlxZCZXmDiZPMLWZYrXzUvdfZFokcQTMDB
zpjOky5Tuh2g/uBtKTjSr5ZBTY7A3dJ5kdyB+YYnROtnn2WJxbCMLcug2k+yGvE9Ra374QUhtFcQ
KpXnppTWtmzNatfkPHuGkt93HcDHH392GBgKXvAIYRmSApIqeDIGhLxIDFCNbSOw6/xj15y65ExW
cl66ZL2bW9qApzfAWPt9axnnPAUeaAjdz8C3auEh0iCXDhIPVL54pUiEaRLzjNiucSZvMTRByo3+
WDa/Z6VlHmJIPB3BJMW/qlZQpxLM0JJDRAyjqGM+HBESIqucXOiKGi5Akpot932bNcbB7n6gpJkN
XvTkR8tRH0GkFlTo+pDICHLtUdrloEGjMUYtVnZDjYD9iN8Rv7Pqwv09y8z8CDRwhdAny/OjACLK
T51Q82mScDNvzdqWYW9VOIp5Rq1msNZ7CQbgVCF96kI1Sl68OGxRhNx7s1pqx28jSgOcQcB7xamz
/NzmybjSSha+ti3gSFpXytewZtbKa0TxGjooO1iWkYcqCkJZKRY4u60BRhPSBt5BQ3XamadtJkk4
dzWSeoBazYfuYiVe3b+dm2UR850eR/JmYn8aLeAxBmca9gqec7YntROkz4Bil8gZHvuoXtPYAMjl
GMzmaUreldqaTyuYIHStPU3na5cr1Q7yKe46BW33i54mLwIUg5va1fqlz+tsReNF3plBrgJG7k2g
XtCfsTXTPodj3RzwBghUKsnTL2C3iZWIvPABWMDxsVKaG41Hel5vstC0EBjDTZhoNq0JOFEDnc1X
9tWIk+FnP0YoV4DH2q2rmnGH6if1TjXz6BHHQWDo7cL+yb7qDfRPyBPyZvJmJ5CFedtZQ28SzCfU
dAwgYZGBA/Vefp4GQTXI1lI62RloPOdS1IriK5GFX7P3q6hAqJTG2PvVYp2vkqE8twXEsVhk32Ls
Xvf4LBoP1IDEbj5YSYiqjagcuLozUFcm4a2qcndPvosHdN4RCbOAOe2y6BHifsWTxrNkHaqA/ZcC
xLFEqSrf6pzsRzMk/mjK4WuE6mLrkacfPcSUIvlHD9KJyhLm5yxGNdFIAeGjgNTmFuo2Ob5Fihpf
QqqzHHtOYKnQBJuLKMd0OHGWmssR+A0Ks44eNEPbwJsMZPUyF1+ajJ+lUnGQQqYzzYdp09rIAQ9H
wc/NVGpX7xDwNWqvepQAJu57V9E3w1gpL4hgzR4GSD+rXEJ4yE5AiSqQH9YmvXVUAf+G1LN2hLJu
8wgdRfkA7fOdUeBl+2opy40l9T4gX2oMNfsGCTvtSL26ZSM4ld0Oeu7iisOl340cackQxdyoUG4j
EIcrDURHRtHIT45eBESBhjwqjsMopxIQy9nVHW3l2rZ6BkHRz2KtU55YKOUaqvulDaYMZHGpiW1V
PSjW1ABrnuMpgktga00dlIL2e45nIzIFk4XcJ077ry6LCEUgOeiw4L3Wcrix6XkNsS8LOZzMwrEe
xIXitzFsis1S0nME7hbV/WrUCpTOjsbvq36SS5EYwzGTsbkaocIRkCMZlqXoKkrFNnlf6s4tdS+K
p+WCbSG5oidBk1tB09jF1aoyHDTNNNlyvckCoTOcNNUMxPlWRZ1Rk3/vq9zb6J06ohQB6lNT7Woa
a7xu9AdlEDcy/HJMneaC4Qdq6uJDUzIuer+VgxZQ4nERiJ7Tlh/ymDGqF23Cvv9EWcvZPGtH//V6
Tm+aBkrSzZrTbdnam65sP7ksgPjlytKH7NzLrovXqQKqp1P8pZtOLOOiR4Qu65ot9d5dm4mLzKfm
fZxWpB6Nk8e7P42bU4Gkd3+6Jbl6X+0aAkzVpFpNTVmF9lp0fFwtY3Q16Wee9dKDjC35WC50CcHX
f5vXuD1IQeTZpzVKafWpsy7r9KPPsmID4bUtslE/US/BPtS19TC/H9SF6hVo0XgDlr8IWbbZjYbc
wkEW4H3q3CXL3Rgivt/CiNcrTe/VtWjwZCN1gUoYPwGo7y4RoMXAsGor0iAQUZ2fTBM6oeRFk5yo
g/rCJGX+10mNSM9vqRKNaaj0bRagu1WpRA0plGdepZU9nKkfoTzOppNIJdKYMvl8dATreo2nlTPP
JjNiwhoyi4i/AXttQHgo+c1E5m2vFNK4UjM2nRM4vYjWyxgHvQ4pRDVa5YVq4liMUu39VDiMGkSr
obfKEfMuhhAKjlPhsNhODRSj/koOH4bbTttAzjb3aWxZAzE54J6E48xrkMEuNO+sR9hqTrdq3+8H
FFC2GUezvzdgz/EDqdduvyxee/gaVGaLD5+n76CgBEmYqWgrRA35zdBL8Kwd8yIKVKFHcUh+mxxo
iByoSZyPQ+Q6TQRY2Zon/nmtZfk/ryXL5rPHEu3g6vHKsS3xSE2ilah4r4XtW12bpoQokj565r5V
s+ax63Lv2uXxFKNCLZk+Qn3VUIX33EfgCrn4QnvzdkDHuZY4ytx7L/ejGeq0Po1Jc/CuA9anXltp
ryyPX4eUObehx3avTo14T12i7nijcwQLTZyJw5MnXnRLtCN1yCmGMj24jOYzm3g/NA7vcJt2QE1x
C2Qwv0XpvEAT+ObQDPIBA/ntVstS060cBHFRdhsvRmvK+BZy8PymNVQwr049bpN7U2ZLDYtNpMYA
WQCnf43z7oGPmTzSEDUVVJ22KIqtQ8wRbog8Qks+gZ9qATyQKk59qAczcVBJGGW3d3SUSOknji6p
gYZjGDSapq3omEJjdCyhq2VsmXE3RguYyPqtVLds1zEIoIAMQS/sg2gYyKLOnqvZcZYTA931TTCs
lHxtWTokMjsUF9wo4E9u+JQgHdMq34BmkG7qKZu6WGWk/xg0IGiQ0mM+eErO+g4mT12yVkg5ztYF
Jk9wemRp43nunWFearKmIz7JqG2I6BZYRKhp9DJWUOoKNSj6u51mvYSt/hUFmYoLGdtGX0EkT3+u
c+49Sj3e0nCcoxCf0YOHO+jMfhlKVewLtUoDslqRUNaRlyCPNt0gRO3j+QbzkoNzdwMkEz/cgLnC
3UDKFKhX0FyakxWnProIu1A3twDok5ruZ2l3gICne2pDyQJhMfa9BpFj1KF/ikJw5qbXSxuiFmX6
aVD4jRwAoHQgdhEZl2UmygPG32sNh2AvND9nY25tUNwFHysLqvXZkEMfZsKsdBPYZWlorEDhFcjb
Fttl3GO839QASiLOheJgd1OpqxCYcpoLni7qRb0vLB8Thg+T1Ua8WrVTfQpq7LJFoIoueQIIVjM1
i5nG5BjFwdgjEESG+yXmdSqORDGi0IGhc/u0NH3biUNXAbr0Ph4BjXQyBgjtBX9cgnLYjeKDT9mw
YZs23vcuGsoHaCXrZ65sqANpaJR5trEdn8frfEvjNEJXzTSnT4V+xt5mGY5QUBKadkiy/mnRD+st
439aNEJBrK4QzHV8Hcyp6UxBBxArdO3tMKRfaWhp7s4fIAp/RtEv4GmnmcCX6RuWDIgWT93F15lW
q2P2dT4BkXU+z3R1HwDQ5B4TI68R0in4k8hA4FOVEWSUvHagI1w7z9IGMx2CNb+jhJ37ScPzEzE8
LTyNCedH3QAQEvWLjCe85/0qVhr1p9JcqM7XNMeq9bc5oaaEJxExlOZOS7nWeunLvMSpGBHtrw2e
z6sOIi4XLjrIeagRTl9xPn4VDrQfoBcp/UxAy9HpZRkgo5JcAD0e9rYrla3uiPLmal6Nkw94WIYH
ueVJPEyy/jp0Qv98N0lruAK1VbO8NRy6B67Unb3ZezJH1QlsIMEP4s4mtQrjJeXDQybd7EdqpGBS
Yvf2CH1NDo4pPGJFNV543z1Q/OzvPN7X+KUHSGyuX4AFHLht+gm6FPmVgA7tWkV268WSgoMAFj8T
oKKMVfswQGNrhjnklQGoJ6phbIwB6lUt9Ha3lVF0flmaqLY9ISGSgs2L0vwmoEUl0JK0KGEoQOx0
5kVbTbbrBEVLAC3GNkV1+muk1sUJtQ1wAkFxsrlLRepJN1bDEGInUFiZtjs0Pg3xRC1OtMT7OjSE
gp6+kyga3mbI99sAPYJ4BZGP6DTaenoRUyG9No6LH20MxFTjeV/lqIZBhoPW7GE1areKAdLxgLTb
2CIBgeo9ngo5AHEpq0yDAWXkJMVPl0ELOtgoc6ng6EKzkbSpVzo0H6Yf5MgOymFEeE3m+SWvoCVK
dc3bOhkAqPqrgdsKzhKTIUJEbZ6Rdh4+xZMhSirzpBvQIT4PCFXlpVDF01t8pzecfDMgQU317oKw
k+q3Jn1FpdD8ByJ9qs88OT5owDedQGCHRNibQ9GxNc8U4PmUxN3Kpt1YauMcbRlaToBwSbopIKQI
lBFqzJOZKbpzZPh7ID+EepUZqHf7TAeJnf4ywKzX/8PalzW3rSvd/iJWkeD8qnn2IDtO/MJKshOC
8wCSIPjr70LTsZzsnHPqVn0vLKK7ASmOJALdq9eygf5/6Ucwfdzs4MZZO3nGX/4S72k7S8IKyEYB
LrIK9B551uJbqnOSNDaDuF2gbOxC0A65i7C2xoXjFR0kYxv7RaDy0nZIQiI5cOFtXy+IZRM8K6C0
MsB3SEPHc/77pMZyAM4r1RlJqgr0t/pigKcS8ELoZ3TTL5t2pJApgyKMBOzJ9NYK7Ma1FTSnVCj1
wPWlHN21qCuwu+sRXQD4dxKBTae2hEVv3vWoFdMIlI7g4wCyD5LI8fFmSse2OMrB/EImunh9WO0D
k3XzTJG0fF+27g9I9PRHcH9CxqgfswHioFW/BBG6ixqTrJFv10byUCTdzeE0duLiR5mbJvAy2XjC
kclaN9MgF4S1tCS6b7Avh4fGFEN3dAFLGngLstPNDPpeADjrvn+b0ApIbDeTeZcxH1JGRhf6+E02
GP5yfRutVRMHqzSz1ZMYOPKobvjATGC5+FiDPdSzjCM5J2maaKiE0Dp5A9A/7SBaHS3JG+BRc/aU
/xWdxerJBRf0FXIAVdu2/bJqjbtGgluMIisX3dmNKs09rcNafHWEK9WavEz08mCh3xVsmHhHwHGk
9ymrD7QsRQAJCcI+o3mkUVKCiBJHzuZEqyFn1YPEvlGg0fKgN+pAD8+1BhzDJs6eIzSzouCRgCYK
SqQ7iQ/y3gaN7hld2fhpbuP6qQE5xsKUUGar8EeLkPCJIRckVmacjrs+LgG40DlVHKetZZLwBqx4
GBas4vYCaIbsjIcS+FpqB802huOv0i61lnlU/BbIfYgARE2xMcsGKsC6BGfoElykS3M5ckDhMHYX
MpHTEyCwMUNHbiiCHF4PIieaT7bbIpbbA6Nb9Beym8KQkKSBZhb69a1T2zflrubRQzQZDqi/iNIq
LhiIrCxwpE5R+r3AsxzkKtrDRYhbaMFkGw/awQsygrsZ4XQ7h4K6slz3PcpSkKdeheELrzp1d0sB
KMNBW0CUGDtKHJAjEc4IIWzRrvADa9+TI2cCNe/KegFBRn7wq6rED1/Itk7Rh5e6g65B4SYQVIim
aWm2fvrSyaBa+FMRfW2C5iIlEvKLcXqtceDDX7Xq0EEyND8yp/jkyqx87Q3816J/WT3jPFCseJmL
h36okBBwXOsc8HHaqdjvD40ZSqjysn+9cjU6H1/Z1a9s8PpSqwp5lip/RdH+4ysPffYprQtzmZbO
cDcl5QYkZmDjnhxj61TK+GpLfM7DPmMgw26DNSj+wxN6/ocD6ujW1papeZ+B0Gzpi6b+7Ir+RYO2
Mf8nqI1Q6Zyyr4ZlmC/x4Gcrhi/9fZxHxhb92+khyVJxHrt0WrvhVD35PAJhNHesbxDSeHsbFt6G
EcXxt95GEvCPt6Gm8F9vI3GC6re30WJjc7axT172I77PjYR8BYoQxROoYKsHu8PPih45oYkLsHyl
r8oLmbDbEqtQ2P2WhjSdT8Aq0bCzx3k6+rp9sdRT0RiAHnOQIvuTk6wGm7vXqLKKBxy1AEzo3Cv0
BNzrEOskDESQjmRr41ijfjXXFUiOr0AYFQ9e9DYdkmCoJyYusglOb576znm7CH2XAf7uGQPQpXrk
JcOE3EpuI3GqPSDngWqPZe5NsFSuSNfBsZBdQAlkOoENFpp65ncyQ10UUjE6inRqKKqclDrVjfmA
fUu0TOoafJhKOu1p0AwqdGHdMGB/DDLoBPSP+5sD0giINt+j1diuqy7aQa6zX9rIn+2peJdn4L4C
w0QAMlTgrMkLzutwT4W/gk2Q4w1AL+tF0XoGDkyS80UUyWBbJVZrr0jv3dJGaCoEWxJ2J7F4uiMv
A4vbotPepgN2ppcdVNdBEnY3cfuJEUutHinPfCIKW/Lp0c2nI833yN/nQWB4jqzt1kYjGWBhkXTV
OuvAoURbwHk3SMYxqaETojeLVCqnyxztdDa6fFGav11CZai1qrH7ldzbpY5hA6SQqFcAu1Z1HmYv
KmlrtPrBTty0WRKCyaLJZ3ugNMNYEKlXbb/FW8z5ge2bxG8Yci+jZmynS5cxdIvIPkG6DbabN9Zx
hd9NADvQabHMC36JLTy4uk6i00L54+cwjOLVaBfsQNUdv7qfJiVe/oiSfqpri4ccJ/gHA/9pve2h
cBEkvrMKSo4CpxZmlbYYHxqF/1IqawwMZzYqr4224T/kjmlfwbKzNvC8gWaK25+MHOc1UqphuYXt
HONoItI6NpB9KQFN5+JI3i53Dwq0FY9xzB1ag8wDpEVPvMAatKSNPBjwSFmxKHiVQcGq59daNQ3o
dwBUauyEXysQ94OsJVhOI9hnl409QNMwivxN43hv3gzHappKpr/N1xHk9NFgt3ahSYPegdbvav1P
ETOBuV85zQn/FDFzlpsub0/knXRlnLyojiOYg9/85qVvEw25zz7O/Vswfdfwq5ad5LFM/HFZeqHx
ZMTqX3dqZG82+X73R5yRQst9FO24FWVmH/kYgHRHf2iBg3hU9aiu7tDZx7pXOVQN8eFsQfdt4/Ty
wU4f5uhXvEzBBToNlfTMde35SBCBxOQ4Cc6OinXeCpLw9oJsN8ffhsglsGZB825uu5y8VcehkP2H
w9Lr53jirrrAhsSXYfE7uhRV/oT+VR+Ix18mugOvW7gEp3y+rkgvk4x1KkCb4gWgQPs9OuEAu+fe
t5vZVnFye4XCr95ewXeB3dKsceGSxTxf04xbsGcU11gWe8MAyya6l9JFU4zppoPKJ7TkArbvJrO5
mLrSa/AiPJo9IAa60osnrXgUyDlBZqGBbquOIEchnL2FHrJ5EtqL+5WAuJmypugCOdJuYeRh/aWr
UY50WcGPRTTUL9Ajm+2tgkoRBImcdZO1zZcae1XLqqpHu4zAVlQoII21fdDT0QEV36Y3kFy9xl7/
CSIX1Qrae9lVmki30B3ZpLYpbaO7/5s4o0J6oTTBNT2O3FqG9gS6ff2L5m6nQXWfHcbVUZnALJM1
ywtrOUr8otTchn7Fup9Agh1ChMcAQd6mFam1JaGLybcvrlWZj1kxZveJYP+QmaKCJDC3peOozzrK
DP2tXQAPUxnOFXvN8mi5+BFAPd69kq3ifDWiyfHBdm33mkKoeeUDdb2lCJrgKKQ7tQDslWx6wuCB
vXXOAwQsTgDiy9Zg7eYvgEu3+2ho2Zrr1JcPu9u5H+0VjkWvOv5vdjnlUJ9togUfeX/JShlsMjZU
66rkxTNoDO0ddCnDJY+64lnyFk3LfuwvjBDDdIqQlKhBj0nBlg0+n6GQF3JmdTo9ZiAhi7F1ktDZ
WhVxxZ5YL5MH6XdyN2ReYCIN53WHGg/LfCGtONo79tZyhRj+IYdRge7qWLCxO8zhkO2D3gxEqICe
asDCMtXjxUmq/qVbeaMjX0xDdBCcGvMFDeO61wyTBmRgtReqpDXEFdDKQsNihIJZ7MorKtPhQ9B7
ZzLjrwuGohgg9zprsWQAFbQCQjA78vqWeo0c1W2yHOe72+MW2ZFcLRJkSKAF8OExTE/b28M3Gte6
qfdDAPk4KbDAOUHmZX5W00SGHHQCMqSTA3Z3nCEtuRl0la3ox+4xmaJN1/P4jky9GUDvmLf/kI9M
t0k32++TunFqjlYv/6H4/99JSQ+0GNge8NZ6ESBP6o93YRoD6lELaTffVBsfjRS7zWsZddVTmUU/
Lb3ravw2WQTYTJ5BJ2jPQ+/3IXlvwchYifNtKDN0nFl53KxCYx85urN4tIPpHqOY+oyHv45svywX
MveaR0BC2NItOHsImKU2kJVuTyCCGw5SQCwn9ANxh/yyvTIAmHieGghpqKppvwUN3wsLeNtFBTg3
+AkgFFrY36C8wz97zGfLDOW2ecnB0LSPfvm2pJwAWOql+7YkWspPMT67SSfkZ6NiA6gZcafQg7eA
zoH8XAq8Jt1JbftrXGVPoIkNQVi6HLuCb0gbLEJa5ez5oLhoQJy8pmHbtxAKhyInKYWRZlhdMP/8
bidpMQ8JDDyMsxR7wXNQQjZ4gRsnwvNnAamO+eaj67/EmAD8HIYpsTdxb/crPvnRPglD9dmHnHUv
q/qTsKr0nIMhejFC1+MzhSVJZuzBEQydTcdf1GwId2nGoi1Hs+IKjcnOOpE1/q/rfOpXdpVD94PG
qnN60Io4znqEqBB0Qb1pbZv+FlimfyJXxXvirQfoqruju3f7zUT2ybXmeKK4J5OrASMj7Hiqxnuy
k4mc/9P+x/r4jH94P7+vT+8zJETH+9qSuZsQXW0by/AcfCB/XQYQ2SrW3/VlBt73RgYoXZTpt9b2
o2wNbDvyP20PkhE9YY6xpxRCL6kPVZgUv9L/XupmeV9unp6C0tcbCyiEazUEp3L1p0jUy9AK8g3Z
SDuhB/PpRebmwh4YeLHxKLWd2NqjNGrOuDEZ5M7CFUF/9sEy/5w09tsDOK3fwmYYmQ4Lu6o/gzXE
e85+hU3d+K/Vfg+j6VUU47/Yw6ffnnAwhgLTXVe70KS3G/8hEYnzALSnRP8wPuiVeco7MFtQpHDs
bud5dgCuRIZDiY5vpwRUh7wF1y3FKMP1Fq0Amo6hxjLH6FcA+7L74RXM1Ryey2g6gTbinqJp2THE
75Y9F4dMMR5GH6gVJzKKXQ4dzE9mjZJE5EfxmYag+tu2RZdcDSjSXQtlr5Tucc1ym6HrSVQLGk6T
Ze9AxmzO3nzkAMKMZbkjLy3JIbhxpqFeUuXg5KMlS9Dr5H3cnd04Ai2KESJZwZeM8ib6ItoCMHHI
wZ0ol9LH9QRNvCTe0NDKuDwyE5pFQ8PLpxh1o6uTz6kUCmgbUD7fpgvRmMvQ79dWZ0OlME7Dh7FB
qxrTaqG1HEA74XcAGvcD2B/+HSGD7tiOeNT/EQHkFNLiuuTxlzV8nN9XY2JDHx57loKtgcRBSsWz
HVwnTbs/pMaGiPRn2+wHqT5I9psWLLBuaVhbt3FQlWBgNUUdrDn5NETJZB4SwoYwNVy6s+mGqXmf
RGgdino30YhC3ycytCOceIxW6pRVd32eHSE/6F8BDfavPmOf0MbVnkES60OyvAnWyG+Pa3J2vhGe
FVJWnXaSqSzzS+XnDKy0mJ0lbrpGS327oemBKSycRNtv82w9CVIaW8D7k3symcGATRWIn7f0DsYh
6I8cesAL8tIaDDW40mTDA5lkbaCDSPrZjt4C1LWbg8s8EwCQX+8IpD9Q/TIeydKZBVSfpm9Rmgx7
SsAJEORup6av5wSeTOzuggftAznpQ4ZqLETfU/5AHzCedWj7+H26KOp6xT0G+uYyC/YJngPA7gb7
LmyKJ5el5VOBfZI9ZuNd3Nj4jLvMWbqMix05gZCedjaIEpY04X06fq8KkLgqfx14VXqx7SuBJhge
QitAeiew74DvPmtQVG7lmHwDDe5Xr4e+D4hGwn3Bocbo57n1ionkp4mqNoKVmwI0U64MM2V7V0Pw
LaNRO5TFLQ29EA+oC7uLqG7zTQDWAgkZpM99lthgO81Rwci1kpSWctF2IGvZB/vv8agZnlnY8n6P
1uURENYMSAWd+fsjB1j7Sb20ExQ0bo4PycKWMoG+BKtmmeA3fBgqcGnI6AEqXtGDZ6HKgu1xuB0g
Y/sAjgDk/D20fskgPFEEi1Lrfuy/Tsp102Ueck/Th/+IfOmlS1ezA7d6SYqlNWhJt2mh2adfoRkY
krc91LujAU1v+mSH3yUPMn5xt6dhy8wVByvsc4KTB7Yt/w6jR8XgQkE7LLq/hjV6NQIyv4fpc8y8
GtnpRY3eEbcXpdX6AYzKQyYBnIAw2babsuwIXbD8WFiGs1VAIdxxWQHGXlnBtY+Qum6YW31hCf+S
cFn/aFLo3WX+yBf2CAh0y6sffdh8UQYvvxRNmUIaJ/OviuHLXBs8v4NAxdurNNb48VU8J0nXqIO1
oD9+bWzzjTUGStPyCMwWccR8MEMbcqaV+ZuNJmkKjiC2ILERBuscubcrRGKqg4uSDYR5XOdKtlh8
7qQzPEoLj4PQhexwO4EL6xYP6StAGoWJXWprtQ/z5WXoJoiWVs69q0bvYOvNqgfsxsbKVIoy9iTu
UGwfgXb93TiLx5PR1pHp2jmMIgj+qTLzZILl5Hbje9ZsCX/d/BZTpaH6lHTNK+2RabdMG2U1QGxe
ROae7DIM7rgdAPuQT1/6GLIDt/QupYG13WEQO3e8eEOdB0p+qmMoVUAqwlolqDNCci6dLnYkzCUF
uOGnrGucJS/RrN6KOF+KyYw3U+I6FwOI2/lihYyfQuGshyJCeoscFCIht7Qs8SXbkG1A/9/KdJMY
wnS9uBsk6EI6Nxs3VSnw92sqAwlIoQ7YNKrPYM/1IVHpGodeDxnbNOHov9Qgrzm6AdT7uNaOtorJ
X/YCFP6Tb5Rgwqp/1Mo2XvVNkNVvNxb4cTMBQRDXQnWxtHLrUxN03Yr3wrmTFrQFsjYpDigYgNEh
msJ1zaCKkFpRucxrkO/EWp6u1Hd9ALQ3gDwYmxaKfuloWuv/HEOBdElTsJ1wHX1bjO548bUsuxDH
LftER86h4tM9M6YTyZBlKVP32kcnTPK1DJ8WfTh99/23eeBDAcv96Ly2kGVYgPiIX7kdBRsVAGMj
QWN4ZmmYrPtGWJ8qo/9aVCPUzBPw4GFX9x10z/Zi1JMM9msSwLfjGQ09KZg1DfPTNI7zJMiqzpPa
CgktwE2MaMiOSeMay3yS6RI5p+wYRyNI2snTRal6uyXXlJlIoLjFdLBHFNBK3VZZGWgETywIr0ML
LDmFERg0jEK0j4aT1suqFvxVFfLOd9HrtRjk10EE3Q+0TP3kgRt88nMbPMzB6NxlvplB90nwA/6y
9TlTNlsLJ/CvLBUvSRRvJ10/oousVAhsDUffOI1zG+XizB0PFlWgPsS8u3nA1YFGnQnF+U6F05Yg
QdUInfKhRUZvRghp+BAoWf5uEx4YKEiUmoIpbnyfS6gjWo/i/uN6bos9epB1J/BvoD3F9I3VLcMy
OOYTWNKBudFJmtIBKLByPVCVaXS0vtCkCNpO65ttSsOLZbw2OHYfkiCscUo2jRF/w3g1D0dZeHdK
Fik6d5MQ6QIQJyX6Qg4w2UUL2y359kM0dsurVuXD+Rbs+prYO6uvH8Ig5J6sR7dowQX+AoKY8Cyq
2rUXHfIB+9COXmrGoosSOLesAL/feDYYyOYQ9FxNizSJDPy6qGIFPBFEDW6/TyPLa5BZr+mHqSO7
o3rnUuZdsZI6mDxRjgrcwhQACKZiDv7jx49WL5htgWwRbema7dDT9IgxK9GXSbcmER/eXGSUVuoA
1Qdshp5CGngf4vhgVXxFgW5ioT3Irn17zxw52+YVbFXvWsi0OXxR1AXkJizLuU+yqdm5SZfvS9tV
dxOEIKERlzZfRsg9+kZs/Ahks/Mq5r92fjEuaVLhpc1O5haYR8Je3dlYcp5UmN6ZfhGcstshR+TN
kyLg2u7DVK0ZFPoWhe5U8HSnAl3qsVkiaRWebUdawNXooz24Njjor9B6AELGtzicmsBcIuoGeHOk
fBbvk80qkVvoo0HeGOWcO2CGx7sik82ZeVCoF6zwIL4DChQzadWhCs0HGnnaRHfgLcl3vafbE/RU
WoQcpRFnG7MG/M6P2vJtlTDPuxXrkUlNrCBK1qWDg+aYMRAS3l4KtSW8GyBodrTaqNJdlKbiIkCq
sA4CmazpG1Xpr5WZlFcoubETjdoo7M5l04P3Dz66hI0p1x4QF+u0Ct9s6Fx9iCojmL+L6Kotz/Vk
31E8fRVBHi/WMZfN+raQjMS9DdniM62D5DDoN5SfIskESpVa819ZWfJTyNS/dweId4sIrPVkF57r
L63WYsc2LsdnlvJtpwLrSy4tKFmXrdpSWIYSem7hYN9OAzv8p2UnZtQLT4KGi5YtIlkebIIFtkZv
79A1GK0Ld+o2xEJGwxS59Q9DrodEWWa2TbS+eSOJpIRZ/ozxWHgeoCl0EBn+lTR0OLLllRegEUF7
U1dzRPIauEQ9NFNgD4Wm6achSgbJOau7bB7GSprnuDZ+zCuh4nFJ4/IrjWLhupehMz/50zQ9d6Xo
7gzoiJGPWza/b/PwQr4RyMX7VtngDMArglGjecAGaxeBYOU5MSYDmCK1IV8xMOvRA2Egzevdvr2q
LlmSr57i5Mkrftb45G1lCqx7H5XDVRZlBlqufDh6mtwJsGF7lzKnhpYO+KLmEHTTNLbrPtAoLXMG
DGBibWg4WMBwl1l4oRFNKrFBXyBBMBxpSEv6Qf/gZ+mT0rQn+dBmj4bO2pY1d7bYYAyQu+H1fkTv
/oVCUJThF2hQ7G8TukKYWzQCAEGhF6FLXyRiXiQummFvA7q8AMNEiFJ27S3SJgSauXYcY8EMl0Nk
S4Qrp5+i+zqvont0S+a7BPJGC5NiGoY2u7LuL+SlCwWrQxnG3v0clLX4cWnxGZjXzUIwJZluFu9u
k26vVeqXsVJQ2IZZ6a7QcAUMSRib7Ojij/O+FyhkArQ2jT88/cdE5eveRxK87sxt2ufDzkO30DXm
7j88nYrvpRmicuBXzwXo0v4WkLX+c6iqeg7Ag3fY1QqHLr1CjsPSow8emUXiQdO+tOL67OeG/cLE
ZoqK5KVuxuYyJjFw2trcl5JvMwDHNyhG2S+3SW9D7NZTZLKmqTrOT8aRhfiOJLxCex/kkT5c+giA
Nz4oqPzC0epnK91B5t2/4MCT2GO4IkvIGPY5WVVto7yEGp7rhJB1zcXaFSx9FgW2gkkXd/9UyFUZ
zHF+CpSxal+lX9wOSY0c+GyctHscD7H9Plh1i2Y7PT2C2M08fQrM9hklj2Gd5tjttxoL4Wl8hGgd
PC79/kIj3wSbwtRlYmkpC/gO7e0D+eaNY7TLN24FxJSe+j4/DMZyY4ZgME1AYY1cABrhB92jktug
VcEX5Iq6fQCuKJwFBp+Zr718In8EbrcVs8PpSBNzPbGj5pZpfGryRB183VbRdEF5cfUdDWMvwvc0
Gk7WBK1tsHCAn7Gp5InCKGIy4mrb9SCL3QN81C8Dt2hQ8VTG3BsQ5Wm1SCxT3ltDUF+AfTGAZkXp
1JN1hc9nrcVJf82w4yx8ACEgOMxz57svAnGkh1PfJuEFMmjbjuNJv2xZPGzApNeubls9PcGTeXck
kwRN38YMbICkkR4VqTe+Rnm9B/GO8cNyrROES6cvAswCSx/9/nfgzTJ2bm8OO7SXArWpJ/ku+hZT
s9lPI6/upsgpF5kq+TnXXalZAni0hCTQPHq3u8ItxaqQxaG0waV4I5kBLBS6Pkbvg13VLA/kyPHx
Wle5gxo/i6Dk2pvq3IAh7aX/WUurf4nZGIMjF6xoYRPaLwL8X5vUkuOGgsDa+jaHeY3zYn134nwn
mzJ56BubX1lhAxifm6CvatPkmouqPeEX5ws5J87rMyiqz+Xo5SdbZfkKyrgQWNTDsMcTcEG3dImM
FD9h2qPGDB4fwp1aqMdbk3FwvwESlz84ym8uOfCji24Izc+8HY1V1bByT8MMFQuoY8rnzNJHMOBs
FxzMMJ+jtBmBrTCDvc+D9IiuU2+J7dCiz4T4NBUxP5uGCkGgCxgAhGS7lVEF8aHSQx0mdJgZN/yM
fCU00eIWxTCgsFagsuEHGr6HWXo1gMXAjUaggqn9hs4OMGzV1dfQQ05dZ8xTs5VAWvXBZQzL6oSO
OG/1HoGSBFoAUimXno6IOlDKUwQ0iaqvcfO2BkUYUJwDFxE4kvGDZD52KKatpwY9IGPVWI9opbce
cxFuWmQp7yiiSFIbiINwXCA7BZ5dP/WmBX5t1J6CHRs92UK1wFxhKs1o9ZpIR7Zrp5JTsaw9YzMO
7hcGTa19BjqmRaeZYdwpqo80hEiN/ez24m0YjyrZJGhVXo2N8HZ1CcEwOqt7+FfvRCWTFR3kyUtD
Oq3fgp1ORkckddIFVbU6pwNVcFoOm6QNDICUi/4gHDs4mkBtzdWxLAIl14gKK00gO5XOWjUmWwUM
0LzSbcKfayJTBFXCVcax7WE5gG68GLL7MMMTbZz8hyYqYQKG4Diy4PVmGlIPkghOIZdxl/fp0ueF
WKVGl23mcR1PmrM8sffz2Irw8G2q8kJLVIWX3auxx/lQTwbebl4/R4stSOrGQ54ci1hmJ+x23i5T
kALs8+eYV/VwLNoj2WlGF4U2aFRNopqxL74Gm09DBMFgH72UdmSwBdlc7cB/f7UsAYpa32hA6A5p
dJRRgbTjSXGdXOU+jQIwGZXc9cJwn8hiG9Me9BH9vdCmwTabRVr3/pEiSlQkVq2AElprtB52VGiV
FA04pGgqh5TsAc1Y4YKGaIm1Lv/jlXy76e8TQFxaVOHDPnfRKT01xbHTl2S0Me4VL4AZmooj3ZG7
cvoR5MT2CN7G9zkxhZOfIuupBp/Pn7fkN9qhWUNKK9k6eZytSDd8X+jusBqfkxVrTXnuAcA/u3me
rXKT2cfRq36IKOtPluzfLnHq9CeyeQH49VwnP5Jz0hE92BqQR3sPIc+IDjpQOoNXrTAebmWqafD5
0VTNF/HeWe6gzEAmKlPRxehAUamjaEShNHHi3Txxrmj9Wuu2/O9rkf39FW9rsV+vSCuzsrSP6MXG
zyd+jJoMnbeE4A3ehzjusOe0w8/KzYvtxMcheVEQ5zlrz45ryPPIRLTHo+3QsRSIHbLNtwEAKvvU
sg5ko0vp1ehn1he0GYCk9IV3OEGAt0v46tkA/D5IjZe6a6pvpR28BPggfAMV9HwDPOl885vLjEb/
E6QyDtpd6pn/Y4n/8xhIgKHLC/zda7d33VMzes6CiB4KnvNNC53amR3C9qHsUteme+nwT/7Egqdk
YvbL3yZFAWtndoh/TxrT2n6JbSc5yRLNl31hjPd06RI/h1bm8maZkIi79xK9Ic+4Fn01NZtlWVtb
K8EZ1ZOW+jA175dG1FTRvORggavDHHVSQr+CzundNxG3tlkEIliyOahQLtrOL0ENWtbrAT31+8gX
+SdlTNuyYQC1artpZ+HNLuPqze6DsW3fAF/3ya1whny33+J/t1cN+teoejUXvnT1CpSX0GRWc7Gs
AW3tqQ/bp1v9LB9Ysx3cYFze6mcSJUxkYZNgcyuK9U78JY+d8Uim2c6XVYSOMqq5TUaUnbhdP91e
uscPzrZpuFrelmmj4ePS5FBWPi9NC5mgcr7vPbacLHQICm9CYjAHJOWS1563NFpRoA9gjC6zB79Q
ao++ludC2yiuZREUFIEg2dIK81xa4H0VCXYfNDTpRd8v2J7OK91MtzWbJNvieeMfyQkc2GPq5v1p
QBv/aix87Lj1RmbeeeDBVysHpVltCsAzvatyBaouPaTtilvGqLXJKDuSzQtAcABQ+B055zC9rodS
+OZmK9nP27KGCj4uS5NCA8msVIoM5yhsg2jZAYzW5KRL975sJHBUUDV2VWNnuPu6w86O9jNBDBwE
DWk/Q0MvGCQakVCauA3Ji142fF+yUxDj1DOgg3gbjdPXsMORKPbN4QRCcezxaOxrI93RJYlKSMRm
7ZamRmBZx2NDT6HxbYWoAsG/PbSPf9jnlT+8iMrDZOEHpdwgxTHsRz++MmcwX30IsYaRm3wv+nRY
tmMaXCD4251A44F2QlWFX63mTAEuVImXlQ9O+Was63MJHZEVObytDY2pb1B2blZeI5NzyOPiwidg
D1DaSr577Gmoremrjab0FXRsS71tjrYoESP3ICDciWeuei1MRyySzI7vy9JzLuTAEQC9FdphoMVu
dtQG+Jcjhj6KsTn4Fge1oqshUKOQj2STnQuUnRrUY4PM4MaODXkX5ZzdWa35IPSmNkUpiUayM/jG
AGM+FIEh8hj7Pjsgq7KnppZbowsNoe7sHkB+Pjspnux0USgtHdzE2/1p18uCHdo4VFa3+xCv7fQC
2WTwIxpyZucf09G9i/qxKee3d+u3oTBAIsvjVOfb27IMmPpzGshlY4jx7Hko6IzA5N8NER7XaDRL
HkUWAvZbQbFhbMNyaTlW/eKLFm18ss1fgwAoACnL72EG8qTS63/2TrnKssKHfugjikEpTim5WNah
Hf1E6Qww7jz7Nib/oEeveXb6Xq05fhpPjVlWRwvV1c0UONhUgnxgERdB991m8dKY8uInOLg/9a5y
XkJjRHIfmfeLZ5jmvnLQuu/jTPaQlsGwlJ1pvSpn2EvPyn+a/nToVdi8ArQJgS6wH/q9WHA5TFeT
lek2cprs0Pgiu3MCHq+scJCvQNJvVZ3lP0zFP/d5qj4NclQ4fVrlKbR654RvdrX2B7968XukA3Wo
3U37xA/4sWkTd1nHaQ8KbFcck8Carp2wruDpcF+h0Qw1p8jpTtAPqx9B0/aN7PjHICszNPJcgrbu
oRUcQOokWBkhmutAgBlfjKJMzo3Fcdi37eFb6669NCm/A1wDmSwdwISntuih5OuUZeU9ml/K+ypC
gxcSDjXy9W5xb0F7LVjUBd7xlN+RCT1cBirTMrT5YjSqXWx06UZq0Af+q40HFuTJAmljebD1c292
ROgWmKLqnkbci6pzwfj5Nimv8NRXPAGJ5/tCJQrGK3yZ0o1BEBFsqN8WphifW2JRBO13InubNB9n
nfXq2BWL0tWUbzPx23ylGLp8GNfj/6Psy5bkxpUlf+XaeR7agCQW8trcech9r8paJJVeaCVVi/tO
cPv6cQarO0tqnT42bW00IhBAslJJEogId/fHY41aV206B0jYLIQEi0ee2Je5ZmGENAaCA9GGahz8
zKrPAGh8ok4yycA8W3b77l+jwh1pMl8cjcoRS6Kj4Hn1JQ+5+WAhaHb6jb0ts4/2yGq+iKR+9y9R
ALQk9gr8br64XmQ99D7QVHMkK/Pa+p3fFUmQk5LgBqWaBIKqpeBfaKoG3BMev8cXkz+3kGTaNYBw
b5rBNr+MePD6WgXf8AoDfUodG6dBi/EOKtUOiDIASJ5GIqebP/fTyDpHYMiXxTySHIQHEBiNtFFR
cacjiI6rP0fSZzKFEkUaKQKHfalRfEQOWOkBe+GvU7/iD6gQjzb4x3BPXRyCbxji1Tu7tgvkBQIb
auGaQY/aBr2qbcXfIV20GQo1+sAkBmtwdJnfIw5kISpmo09iZN3KtTrrLu98Y9uObXOQZTOckGeH
+LjKy4cSj3nA89rsBcuIJy9Gce8ieBh1BcawQhWTqgh/qQ2WLX93baO2/3ZtfsE+XFtoGBDZnbBf
BN0K+jpd1nbQHGZw1tRE1XxzINhXbRkPwJHU+6KL426ByCoo5Chc51SqXNshGANmo0Tadu30gbFA
GjvDrrVRmx5iZsug9/Ctk7HOQ7yjfXEaJxWvfjpkmqlN7UPsXBX91u5VdjBQEnLupO7PdEYHHeVg
KPOkXN06ytL7FtbMW6SV6jd25Nt7RxXBgzNMkLYBVL+oPDkB4ll8Jo+B2xbym/Yz0D/dEnrs/qHH
o8S+pfU/xPjnU3Ia4UQpABWFYtP1Abb9YKMbENwVygEGxUvW5VRWXNt1szAbVAa2KAt6kgIl0jwe
v5Cbx0BzKooCEbgWe40wbJpLM7m1PrB80/DfufW487cZShEhY6X0c5WmW0C5kdfDnbexRDBu06nZ
JcUygm7I5zgr2SG2JGTHjZG9MNH/MUSuc49Ec38HNm0g1id/23TlstYKmatp2lRnW/IfIvU+bY64
8W5MgWwHtTYYdjcOasaWyC6Ge9raUrNgUbSfN75TLxAb4YcmYpnhPioZMtEl0KUOFa76oWgXptmK
tZu57CSo2hUviVZuAM+4f/9EqNMc/QZxmmS0mhNAJqCXSEFUfYJAp2dt/AKg8lz13Yb66WCo8DWS
hbXtM0sDw4JDmPntOa/LHFD+RIBBxpH9goxhXr/72FLrZVHXyP5O3tShld+D/xJKC3GB5C201vVZ
dx6KCaEvtWxySDR2Mar5kbrHKVZezQaMb83CQWiyX5CxmnrozEGlzD4v1d3NXpgWqD/mXm2vzAKF
hj1WBgKv8WNNNxpuoeDcxBz3HJ0GzmNhJxEUzhA3pwNyVEmHkO6f7Qb8Qhl4/cnyYSS1xzg0oVm+
pLluYyAkhFD8dLBSZa95n8jkAnqwZsPABX4pTM8+M/1sTuVedCAznY1BZy9lNGTrECsVhT2I55xG
P12SS0y2wc0q6PcEfH2boQrZM3YnAWj6HJ0tDKiSHdzpQGd+LJoMTAoSRuzn3DVZm7HiKN+dvITi
UDqvhx35kImL/M/RNOWtTT7UzPNU8OWtR5oqX5kSgpJVh4RRl4XvhwjRyAp4ebST3ilBOOT/MdsS
6iF3Ual806bGD4pAfghSxmEIlZ8A5OkNqtlP2Dt+jGb+EtykwY7wn43Q+IQqaPtsGeAH7OxggFL8
EJ3LIcnAvaSNK0Bo1rJsAgsxnsRfgDEye+v9eI0ixQy1HyGEa4QX/KGj8lvuy+ZLNSBvb8iAPWDB
44B7smb4d8zjPV5aLVhwKqD5VbyWeLnifhAZvouoG07zqWFr42BWWFNlcQkk0dRDB9mhMmsALV6P
3WATWgDtgQ7jBYWXV4h1Vo/OWLgngAWrJdkNDfLFvArKu9izx3tX9Fi/TAMCcAUgY5SLIwe++MnJ
IafbsezZz8dq0YOR70SHoTPSE5sONxs1dafrpUisTT6iILzL6nMt/fzZRRXsQ+14S2ZVAepaVpXM
kmfRN/kzIq8obyz0Azn6eXJBlZRzR60qqt76rBzmSaBXB1rVJMB9OM2ZTxtaPIi6PTWTUYwr1ALx
LTUbp0B6EAHuDTWH0KuxG6uclT19KLhCwz2yG/aSepGJNw5lDnoL6nVkG56bBitU6mW9Vd0hZHCl
Tixdw0UhBrZLDcMewbYcVwBkVIcGiwOEktLYO+O35Z3pzOiKL+DL7naWmYtxYZVeiwD8ACZ4M8XG
MIUy83RGBx+qAAcvxOHW/J3fbRiNIBcadmv+/091+8hfpvrlCm6f8Ysfdai60/vWfPQCiCwbUAnJ
F3R6O4D4Q6xyu+gXEEpIjrcOFYKSvszTP4dQ+9btTDPemnT26wckDTKSpgLL4T9PE5R/XRh9Cl3J
bLx9KhllVfJ8Ibl5HXWIvdt0Ebch1Jxd6JSGFEX0Gcqb5d6ww/y+gTSkQCrolE2MnXQoBoEqEMMr
loNlv9s6OovijQFRo/Mw3QGojdb1ptIxsBJ/jaUReYRquV5Z55t9ZMBujwmeRPSpt44B9Dqd7OJL
5gRYmeugleu4CN3l/Il/TYwoFYDb4PDu6LMTnWGXXJrRap6KBgf6JVFdcDdPlWizWAehUc4uruFe
bJAQbcEwoQ9SM32Yz1TSvp/9xkYuvcNVghsb4+iQ/XV2s8lpmtus1HGzlWAJXUYcdzzo3dyHolXg
pgrApE5NT8Tug7Ygod3F1l0weZSQV9sFjWiX1Flyx33IEW9Jy46d50GdhlIgQDyIfKFENNN1dufY
9gU0KeVbMYqLIVnxxrW6BAonGSyOF9UnFSbgZnKZt1dV/0wF6VSG7k+16IgEzPabiTzInpbjHVDm
CzZgQ5CI6B4EevwahZG64IG0phYdjBFszondvLWDHyPT16Air3DLeulIDywGKvWPVcKn/XwpX5q/
zuLIfLfRWZtw+RIEQ7Jgeape5l5/y0z3MdY6vgoh4it4r+WpbsYjmSAOEV8bFOLfeXiWQTWv95fk
1rbXAGRM9+RFh6aqd7Gdd2dq9WEUX6ss/5yrDEwa08xk6mtwVkjD8vc3W5vb1dKJWLwlF+pIdArQ
RQ4QD9lozqCEnKjf8Hh1+1RfaXsb92Cgvs3n24m1V2aPei3TwQVH+egcuWyuNIz+JNRFlFAqLT7M
bpag4Y3mS7j9CTF2lB3Yvy43U+ZV972rgtPtyrTywoUJmkRgUvGFkW8tK29hGFJ9+KtKy0MZqQW6
KnKhgzuCA6Q2a3P+q2hS1boQ3UtTvbx9LGsyZ2eUqFu//aVt1RoH5nRfbl8cAqTg/dfJ/nZ1fSbc
u9x/obnmf0O3L6ao63A3N8eCH8Cw0U1gmm6vLIgkGHnav0Z182QlafwUQbLxoBhDhe5kh56dbeTN
ZcQ6HMWfTr1pQGW0d9KCP2sQ3ZETk5a5bCSrzqEtjJUh8nShIcD32Pbmp64ZsnM3tWThjhvUioA5
uXTNx0r21b0D0qvGic1HMrUmqL381A+PZOtbv9ilYc6W8wBh+Y+9ufG0NsHEiRI9rKvbaE+TgxM3
PiAqYi6oSQNc/FgMafZXMrUjQolJ31Zbmhxok/QU2dkf1EmXa4TmESlc/27+9MbuUG0WyjVN5qi4
uzBeXMifDm4UveaxMk/U6rE83HrKakEngj9oNHr/ikqVFXWSKYdE5oJXXn+gZjwW9k6FCNaRC11C
B2QcGx/JYChovLjlyHZ0AaD1YAdf99hKYk/VhZ9ZaLfXkSt9X4zdm9e57hdIuw9rKAIOO79HM9DG
CqRbqNGMXPdUVCkU+ICg/gKeQg5K3LQ5Fm2I0jXrOptbKPDpsgRfCGI0y/cdNyjUdnOd3q02P0bq
49hmxeJDoZ4d1RATN+0HA5dd+N5nyl/7LPuma50/FUiy7XQNiR9Ead2nyYFS21gDfuP1VwNBzm+R
QAFk3PEfsZ3cNclgveioGaAHamVXaYft1imt/uCVMkacImZgDeT9UzxAGTeDQOf3aTg0SvmPEMNV
imAwfqLexrMT/DQSBkjChCMPHQPMFmYM8FkS9J+gUQEuZ9hvbt2EPk9chTQiAmqzmwT2ntyAjnif
bZjcbrOF0XePiA4geTyA5hvwDmORDm+pClBd6lqfITtcoijRTHd138SfypafVGEG34DnSZYFyqMv
WlnsnJsDUmv2EH77a2SXQIyCRubSR9m2bbOVEUVIEPlZ8onOMl/G81n3G9vv/HxmMjw3i+RDns2Q
9nAEM9juQ1ZvzrGJ4dEQo9xTem3uVciSrYVRAmbyV46OnGmWpKx3ZO+jZJGNSOxeirYothL0A5+t
tJj5rGTimOvYdqo9qpAgzpvkM58V1tKwRw0ItC3X+DT5O4iTAaWGMgUx5OBRtorOWk+188tAuuDB
LoP437S7ZaQXXqi9oxtDdgSlMnF+SUeBhIvZragDecL8EkJD0F5FY79CDZV3vLl5gwg2g5+oZc+B
5uxQqHHUads+BZ2VrcFS1m/m5ggiNi4rXJKl2ifdmSMIXJMTddKhUyAMA6jrSi2arY/N99m42b3P
5tuGv2l11iDi5VjxgjizID906hyzulCrZkm9i9y0WlKTDgjygpjTry+8dFGwOXnUIBBb8klKhGy/
mWP2mAb8PMfvPsUuof1atOCeDAZePBqxeSRuBg/qpLsYWKt1P90U0OgLp1h0d1dCtPuRd+ORQfx1
jYejOga1HywbZ+SnOs7tTwx06TNtnc7yA1goi5WPqrkv5OYlJT+ZzN86Vt4CVC+/0R1T1xCuKBGz
uDaMNcfGb50V8+Pwm07PeWm7X9sYtKtjM4YHlibZ4zSQ+qs4h4aOhXIhO4zlPk4wj6wt+eYj4BME
TfcN2dJu2XI3uI8d04SY6wiWUTsfIaIcv/sKKLJoyDFmKxPJ0xYMveD+4GzV05mNrWqXaQfhApzN
vdOZHbyKpoeKuwOY0HQAKab2tzUKerei4UjKajyJGiwjwO+vxq2L58y1VEitT3xp8z9G0AyrWiLo
Sv+WSdBGVyjLTRpc98Jl4msCrl2IKXZfrbFnSx1HHbT0/G7XyNbYMWQ67zpAwpfIy40vZd+fiEPb
zcDeGebdV1YmkIME/sLoovQpA/Qe0G2c+VUB2VA8kp+MSL/bbr10ljFWr7usAjMQx4MSEI30QJfs
ySQ5ybJ6na94+lNkAbIv8kgDvYNiQfTspsUpzw33KQLh0wFPlOku7Iavkz1heFtYQcAPUoEq5Wf7
iETGIjfrcofHX3/Ggr8/j0J20Ifm+Ta2inBRsj4aFtSjgnBcNKUItnk3QNfMgA6C405Bral5s6k4
GXaobauu7XSoQayP7AVs1KSOmy2vVb0pPatdUpUb1bthD3xVXHp7qm+72Q0VjVuG2uFFQjStN2Ur
166uyK3V60zj6eEbpnWXxcJYh9OZL4f3M7L9rheFpaDPQa3kNsKv5+AgdbCpR1U8V1X2ZiPK+BaW
9QaBuO6rmXrxCvVTw0U7DiJ7Zl5vskTJpZWNxsJzUvPkECMCBYqpLRCRwzrHP5CJDmqKItMZ0hTQ
ci1GCNGieHUTKQ208gS4oyIusoEAAPo3tjwjkJNf3Onxm2nrxRobtou4wCO5MPp4z5mBt0QZQwO9
rX0OMR0zevNwVziWFK+FG0QrU4j04sbMOQZjXq97nWlgvYEXh5rnG6/TH0PeNk9OEDZbz8vTvZ8K
KKVNk5HHaENxPazFK0L70cpTY7ZSzBl2oBCkGnU6uFlWrj0lrDU1O4D3HuS7A7fFVqYpysWH5nHM
PED74zDdI6cBgCEUHq5QBnm3lepseNE+C+T6d5oVno1X7dQ5Tql4lQVshZLFznhEdA3fQhf6xYqw
/zFSVzvkei28wqDyBCLF6hogGDPbqEkdqG5vdvbSUCBAaHlrPQMG3h64VUzc1A7ChxWkIW5NCQJF
fK/2ObJ9VEg70l3GE8M4pFo/ybryH5VoklM7xN6SGL3ln3ad28kptyd5JkTg1+DyTSBKWCxw25rf
wLehUfNvJfdKywFcL/iHSETYPjKnAuHQ9KgdgnffNgCjsW3p4CEwQV6tPSSysDccv3IGZZ5eD58h
F/Nup0IMcGTOdvIfs8hb+8YIjEHTxDvehcEGSQ7k9ZwRz0XkysFuA1BInCQ7M06bL+QRNCHfRhDn
W2CxlS5n6vnGYP32t20inke+DCgZ4bg7S4IaLpA11M/oK9XVxyb1IuLf7en7L8Pub72/jL05t9NU
pWPo7eiPh25A0hVS6OWxRwRgk1Wm/ZihJAwyx9n4lnt3Rd95f9hj+cMWjvOsExM7S7/3TqgCr+Yx
Oi2MdTYAqUT3Gxt4tY2MIEfsaVoD6WnB002HxB3tJWOvN8z0DVddgExin5YQ9+FAXncyrSFQPOh3
JPbND5oMWJu36TNnNcPvtKvATZPam0SguDiMy+IMEHy2RtlT+alS5neCNhryOx5b8dttDAvHYGV4
4kVL/GMSag0VxuXm1nTrvtxAHjnYJMr3T2IA9Er0n6n6Pc9bSNMF3nBxuNOdLI2NTFh65msdzw52
/8h6c4FsQYkKEdwSOVaYCAvz4kQyNOnUFFOTeu0W2E7qxV7Reqbe342NZYDMRZqBQNXILlgmYF0J
AVqr7J1jqRmWmpO9qyQIA4bmpdRObv/QsXIeoEe7AsOtn14DfwIw6PAEpm7Bv2fAEK9Aq8HvjAKq
f4Oh4mc/yas1lKTGMyBfyUEWsdyORW7f21Ehlq2QwUtrZQ9pkvMfAPajvtHVb0H553AVaJRvtLEF
In+8K8CP4CIU46Yn0bQeqgf6T3T7k93imdyqoprVh9zBSu+B7T5mGYSRboJEaRE0W6EDkOGOECS6
dZgFh+CHcQ8GGzBRFajaR3BlUYqwO1KzGfL3JkEP8Xb42Dv83KTeiAEe9m/H5iNqdMosXYHa9iRq
le3daYGFakQosjllGpypTYfJxcvHbB/FKjyZWHwSn0Gkuz88kQf3suv5AxvjC5Eh2Flnb1E2Gm3I
a0jHP4DS8++xtp29yGwNNrz6BF7TyvWvucBfMXtldSE32qntNSKUKBDuK/Y5tMENh/vau2ZBDT5u
PPzPwMggB+W1AYIunX0eUSoOccTafmjyulnmZtZ/iVz7tXVV/IdVNhg+5aFEUmKrxOI36UJotfcF
gyCbj3var8GN0g1Ik7RmePZM4zUxPD4vKNvYTE95FLzSMo02CA5QrgvHbuMDLdZcjt8gwPDFmti8
iNdL915yNiq8KibmL7I3vQa0Y7LzzlneXMkOmc4ELwa3XICwd9wCNJN+VpAXz0wn+JZ6gEErcLFd
oiToLg4A1Cg1aIJvEaQBBAP3hqVCb/vzyNgMx/sstT9nWNmcQcGUnbHqzc7YgUQ70RufHDsMj3YU
bnwrLR+TJGrvZaxQ0NJBGbRHzGVZeYztqNdoRXPyfefr3MsG+VYD/HHE4gi7FskNSF4iQka+dABx
3UZ0mXFHrbB05epf//W//+//+d7/t/9Hfo8yUj/P/ivT6X0eZk39P/+S7F//Vczm/dv//Iu7ju0I
wcFhIVywj0jpoP/76wOS4PA2/1fQgG8MakTWI6/z+rGxVhAgSN+izPOBTfNLhG5dvrPdiVUBSPqH
Jh4Aw9VavSF1jvR59r01VvM+1u+C+AjEyjamFVYnRLtDqZlILnIM0q1DvHKQS+WLYCjD7awyGIfN
T23giC8BCmFuy4woFtEK2ZgUAiFgJqKDH3sfbeRcpsmK4Td+gDwxqmeng8jS/mxPhz5qqk2Ohx4Y
mf7sTSr9BWT66U60DCt2kcoK9UhOO7vQWHKmCaCmwBb//NVz6+9fvZRc4pclBHLQkv/81YMeLze6
WsnHpguHHZLAPqqmzHGdcqN8qWIkTablRDcCB106vLonDwnME6DaDGViv/eqMs84pIHzYZ6OTTQb
dq8hVmwchKiDlySsrFVkx91ZQRLzWBbgyRiQm/o0gvQZX698m1zBP40a78mVeVAa8ZPhRLeZWQ13
OojsA+cWnrmANKj/8Lt07V+/HM4Q9cW3w1EaIoUUP385nROXDkrns8d5kS4LAVx+zj8hQ5FfoSjb
XgHVf6bHYVhnxoYeedScvFCulV2HAlrFVuC+Igas11KkGVjT8GAKshpiDUI0XyxdndW0RsRL8SGL
WP5ZGAUkg4oOrkPOj7W6D4y8ukeh/QYJe/GYT2z6JbhtQXcQe0eygTIs3jYF+B+plwZUYb8REy8/
omZQra1CDtyenS4RnIr2o8rA2u9lgDz2Hjgz7C6ulrUHFGHQPEK7Xjz+4svN+1paewfKHb8s7Ulh
ztLCPUydJD83tj7QSR2CHlj+spPJwz+qzk2fmumASGFRiQgEYGikoWwXLaCHh9QtsidLm9XGMMd8
Tb00uuuSeXQO8t67Od7IC4utLd7EH8jl20ZNT2Wz2VBHabHgP/wiuPvTL0Iw5pj4X0AxWwGGrOzp
dvrwpMKTxRpAJeM/CryiIB/H+ktngl6ZcIZh+cl0a+uVFmHcaPuTL7z+YgQulmhGBSnIKD6Tquys
EkvisbM8LJ1WblEUi2ZSewtRBAjtnTKCuExcHmkQdVDz39rmyXwWe9u6dlBlM9hOslPdaB4Zd8wj
nfE+tstFFg6otkKiiO24E+1v3X/zmQ280tv/8Oz5+bE/fZkggJKcSce1QETnyp+/zDiomJmkzHtQ
fT0gFZu6CxP4hXsrNFwUfafmuk3c7CVnYk1rXfKoqgAovY53YLgF8SzSiIUD7HFb7GrkGabnbDU9
XT8cADI6txribXAgMzQ+EHQyA4TT/DFbVrEJeleLpVfTjcMFBVuog6XGeweyMyGiBKB1N7jOllFR
gMvGc5OrRJ3LP38rrvrbT8zmigllWqDcZdz+5VvBior7WZPIBwa53LM9CWaA2iRGCdukckucqL6M
olVfXEM5JqsP1Ms5BA2ILpls4M8DMNYBlTxRK3tqQB1cL5tVXUUGuLjTekmlgLkAPQekkP2jmCoG
I3+rdKE+37xqieo0xSDd2E2hocKLQIoRGv6OmnqydQ4QSsFg/81GfsUUapqdJz+yDbWDpTY3XqqJ
3nuh/JE/4jEMXRHLj8DUJcs99YQlNLa8CjJc1PvB2+V1DYFc7p4CbU0/geErfk7FJrLqcZcJFKpM
dpb3Es8IBBXBmoIdPwj7HRTjC2fR1m7/aE0AkgJAZKRusVOaWlNfN0BBKWkQloNEWOBnoHfuTG8P
ce/iopsQNPNj4x2dVH1JMt08kCnHq2uVIIexoSZ1mAkgVMx8/effiCX+duu40NtwTYgLuIJjFz71
f3gODS7D626wy4cgMKeoc/Y5qqvwW9ah6NDrJbtH5idEeR4KgMGvF3wrwIiB/L73UiCttIFuKlgy
lAyffh7pVi3DBmY4uakRAuMKLhbZRRViUqCrpaYTjuug0ONjGyiwivjZJpwU8YrcyM+giUWp6dTE
DqPZOWpiuZmaaQXy0dIR/Y6aABq9T0lNSCGvQ5SarR0bv3JCBIWeVa/DUTYfoNdAi2NlVFUzcAiB
qnGfcEDdZui1SEEkASUwc4ZeQ20uv/Ns8QF6Xfh9vdZdquePoM8ZAMxB3bcVqxfLUvoqLde/i1vg
X3uAeF5sbUEpnLH0hAoF9WT65d4LCvMFrCLNBs9Ub0tuUQT+8wK5rq5xUO/UYgdBdsmb19u0tj8i
AjwNp2kLnfsIxRenWvMRdaOQbhzKNngC5zpHfQ6idZWq90ONjABgBWoJ9ovwDcunbJGOpfcct6O1
8ow+uctQG7rTeWvtaSbRIAN4m6ljqf/gFj3AydDJar1+aUE0DsFpYJOd6UB2UTXDuha2XppyfLdR
B/n1GGUzZs9zOOEWIlb1neMjgpJxnX4FAfyBlCGbqDmKfnRfUMQol5EaAuAnIJ+qmsrc9SEC9qZl
27gCJ/3qhPWh9rJngBniO4bH4XXAxgiaFxC4Fnn7hDyXDzk7P3/K07GGTEDRbqkpy0Tv6xaF49SE
CLN9X9dsE2k7vyLCbq5ylqgHq8yTO1aqrTn06oFMfeg1K8/yxo092Sxe1lDumN29LskuVpHtKVgL
0SCwGyZyTwGjgDJkk63pFWqjWwZAOBZLDqjbXozMvIaVQFAvr/e2V5U/Wit+taPRAea19pbYpvP7
0rTrLU9qA/VAI+gagOLcFKHOH343TxLv+7QotwhYtOuyhSReFhYPxYRGQRkkVJInIEpm5BBtrJMM
txRsdBAQDiBfOeIp5YQlcvL98MXJ89U45MNzFAOg4ZTSRK4FO3asbjkAGjlepBO5oUiKFYBF/aGr
mgoZuK7t4nMd5eWyNpl7BT9psLWdIoTiTD6cYgvReZQkqkdpIVEg88D5BkzVOkl9/sPX7rFtkJGh
4SgHcK/cD8ItCprGzT8/Ce1f35ZYNXBmM7wYpGmaeKb8/CBEGKpsrN5oIRhvIsTaeUgvEWQAdFP3
bqDNHajCEBEhWwvtqKBpn8ZGlhC8AUu+VIV5jdoM64GuTL/n+FWiuIx/vnmght9HotoLd2qiWCGe
FQ2SVex/WndNpCp6ErClM0g4Qhh36dd1Oq8jbFQfLzUf4osOGuueOhgyIPf//DWYv65Lp69BMKwb
pv+kpB32h/eB6nvUeTtMX95r2pU7IUlxyzMoH4PEC2EA2xrBl3m76RPfXvHeLn99GNCIIkGRP939
QQE+O2TKouU/XzI3f1nnKNMxHQf/cg4eHvxvO08gTU0IDYbRZV7Qj56qwITuh18RE06moDzYduJt
6Xps+6eZ3vGViVKqv5t98DbOZmbr8CukNm7eddSolQjLDBxNawpzpsoNny0BLpc8WQ9BDeJgpDxW
WWwGD4Zfvp9BCIGvOg2YR+abfDVMZze/DBJ5/2E7TvuHWyRE4J2ObTDHxsKWLmdo//xz7oaxD6tR
xLvBA9RLLG2IsrQjpLYVFpoIIKmHbuwgqDsBTjod36Porfp08/AMPiI/ZPWLzveg2mgByhD2PaSc
AhBMJ3jnAAWaB4+CpeWhm3qpSQcfieBB9v4p4AxaVX+NzzoRAydsmt9Yd/zn34A1RRd+/nNx8zoK
LCHcUgqYrJ//XEAt0gGZLH83Y7jsYjlHZBDbd8+WnyFxCQ6VajrEo1+DBxz2dsiAaQNB9SKWYHH0
dQtiPqYQtvYtezuAyznAfgHQ3Q/tWz9hwpzqP/ya8Y9kT9GAD3+MYBb+Ete1LUR4uOP8GsViUPXN
VRjU20TH/KAhF75EpRAq2DrhfwlTFxR4KDx3VAWkJO/DBdlRAaQ24GJEAjrMgi8uyxOIHQl5MZFz
eE6RFyW3LBfZ0Q8QdqFmLkBLXUcdA6ljiNVy3xQHZMy+odgq+pEWFywa8UbKfBsZKc95maiGl4gM
6gfuJc0mZWV5apJWHZBE7rZNxcd7YLP9FR7l1udpnrbxwh/j+D6PZYDpUSKZWBQX0w/wAgGDZHtB
of3Z8eP8YOHuNqfwkAYDla/Po/FcgXfjQl5kpuagy3EH9PMr2clEnXQY2tJbmVj2L+dPIGM9TVmb
fbvQWeZvyfbhwxzVbPUQ1ccPtrTN0lPDypXoSuhN0hD6KAHw19ZKqvSjjXwMUeWTBlqLgMXfrxpS
1NgTOszdYqVV7n0GFsQEyDGoOJrAZzpJtgLazxKnqLAQro9NDzR52miP1M6d3F82vhlidTusE6+W
UFUb42EJAmW8UWSTPiodqPPIvTvJA7Qmk048c1E3TEArRKTI3/j8aPD0x82jE+wHSLAVHu08xnoR
I5GIU/tGQWaZ5nCniUCcDtICLc7kwZMy3iE2jgD01Ek2O+ZrhK6C+/mTUnfYpMMwruY5Qqx4ozG6
U9U2rGMwxU3jrNrJ1qZrqvU8Q+6VVxv6lrdJlTmGKwA9iy3NysfCu4SJf3AEE/kScEAoUhTesEvY
/DmN7/ETpFs+kzvN0yOtv2hApHmgphc4fELtoK5zugQ6lD74NBJpnWiU7/jGrirwb0JXRTbbAhwB
ue4L+Yc8BDmHZwYr+m6G3vtq53V4csANh2dMu7ECzh9A9Mgf7BFUWNCTcNeNFEG27I14AcWW9Eou
qDGwAWGDGmloWfnainizdVuwCdfJa9IlyaYfebjnhlV8SkYPCxCVvKICsl7JJreOUB3tH4y2/WaW
XvyKuigsJbLGvDi+G99hdSoX1JHJ/kdbKuMaenl8GusmWdEHIDJ+dKZyxrwdLqDqA419j38K+pDE
e8oL1wb7ap9sk6JztzU3ii+Q3l4OrPI2VlIDWuoijWM0xy4qkXvQCAYu8XSJ9masGDDW+MoQeWSL
og9ZufTwEPNMP7tSrynDdiWx899SMzBc1DNBeHWeqsJvuESM5uK4mj1CECPceBYCedQss4rdAdK4
m32bHvhsSAXkG6+2v9NsqlDGFiK7YolduPloGT1/SO0j9c2WDEiIFBVv86U6RpMdsGeB1Mp05XaC
/RVIRAAbqvHSRDz2/ZqnmGiEZN2WrkPnjJ9snr1fcyedO5QTZ/M1Tz+HDbgN8jV9aiJQwT4qhUz6
9AHTga4b8eZuvq5/umYa1NfG367ZjysQ9iPvdvf/KDuPJbeRaE0/ESLgzZYEbZEs77RBSN0SEt7b
p78fktVNjabjxswGgbRgkUVm5jm/afNxOyiJtetq71CSm4OD1pUAO5SerYW8ndKuBrZKTqSMHGvv
yRZXKWAr5im2bteeLaSO2HJDXNsWXMgyxwCiehtE7ntiCIykZZ2KvKg4ydtrbdnr6gqoXZAriS8i
FgAjeY6bCj5HjcobW5D0Gd5l+lxlOFIO3qPsAGjA2KhQqTayWKqJ/sRg2VEOwQHM9Qcx5FtZ17gk
i7tojRXqdCj6dP01jHkb0YLL6Sp0t/U+fVZDq72fNHt365FVU8ef2RV7OVc3t96ZdyTv11VZ3sl+
cmgdjtixqWNzkHX5qA6nyYw/52ruDq5RpT6R3XhntqN1VJM8O4djzU599IO8PLhJgb2VmmerVJTT
TzFv09xpfk3p/BcnaP3NLUguxHWQgwlH+G5uTA6Wehs+jgE6MnmvZ990zSVXzCAAs5x0Wv17bBkI
8bdz9iSfPE6FdYzj0T4gDbgrXRt5IX127tpY/DQGvSJNqiBuabvWOWLV2JplqMGmwzJ7SipvrQZg
HpRmU5kIc6SgLL67oXpBQntJfxK1cUfe5BiggIj04m+lC/+qcHb9sEc1WZvDFDw36FP62DCo0D7m
r2fD4i+Pfzw36kL3ET4EtDkhhjdQwhCcNRAF/8fzsOiGz1c05dabShTMUT/f1miA+EGKhU7ea2y4
p177DjFvFfR68+k1UO0FqnF7lVjGm2faxypbZq09be3OGB0ZY6/d51FCLkeOJBYZiGp6DjytPDqY
SW/kgCzfzXrsfoNakmKQMzQHYPruy+zZD7J9tmNiulo1XERJeB52I37ny5MyL0Toy3Re+Nq1h1EV
ybbS6+BbUG+vAw233+jdXBw1lQgXJn8f1xcCanal5LxxCQeCs07+Zl0sEwJcOhZRl7/Nrpj2OlTw
bdZ23WdSTivZQTHg5+Hdl90hvlQ9eS7mU/JRjQV5u2HX8BCCgTjZKGD6skGxmq3Hr+Z75xrmzkWq
dCeSUXkvTD755ZlI3FX+LNyUFC6IHzySq+vbVWCsvgLvEj7ZCg41wWIiLEfUMYgfAkmf7WyHu3Eu
6z0uJNPbXOCzsrzRSYauAgKY2dmeFQ8IXqyvZpakV5JVr9WEg0cEnmBfhAm2YdfEN9lvC+0E4lk2
qctFCEY2aKHzrIyYcy6raa3E1lO5XNyUvV1lxMpGLp+R19Pg/iXssbkuqGUWzbsC3Z+1HCR79aB3
J7aTZ1myx87DdWNgGS4Kfcc2VzvCoFo5oGJeU1NRHpOwvNOCPnwfnYI3B7LnNRZZ1xowJzUbN7LV
zsLUV0jdHWTwESTpr7R01YssLTPqoChe82VG5OkQVid+aVU89x+yeCrwm4QUcgJ76p46q2d32lej
vh+c7l5fGuC6QSL7rVkZyz0/+vZhLmM87MBluafA0v+5nYSNy848/h1q3wYzROy76zOCYJ6RrIUj
2rXLGrmrDNVM1tgx7vTeNS4NfJOnuVbF2cjU+6/OuULCb+wy/1rWiRfC0KxanG6WyZocH1I1fkwj
L30iNU7AX3g/OzulTe/cbKO3Df9m8kGNWfzVla22AYmubsA7Gyhx2fF7Gir2JlO8AmMbitWAJHsg
kvIki6Oh78GgsYsqAus5n8tNMeXJeyhqMhmLqRcb6eQdtwR3V6vBV2ucjomPYtN0kK296nw3C1Hf
y6FKuJkNFcZCWpUPBF9e5XOy3KyO8kVly/xQxv/7RcnWjOijfFEKCp9sFpJqF0yzepIozyvecynm
JMBXASeZq1iA7HKVEfgNGRoqAQH2pZMjxQRuE107yTmjpZOVZbNfteGGI/0aWFL8DA5kfjVAuyct
7GBZUoeCLRpq7LLkasbBmNXkWkrL6WSExfAg24LWu0evy72XJT1UnyukJa8lUJXv3ehoF9mWh9kP
TVjRVTVcxWGe3Ig5nK+PUOt0xXcjOEltcARW61XuTQBClhcXdAWaBVrq3snWnHV+pWUmeRrZiv87
36kUpG0Xqq+246XrTD23dp0cSI0VL7PtxLtEUTVfFsNUbc9uHXw4qh3xX4xPaTihNiYb1ZZHFUbj
HfNGKV7GpC+2eUyIXrYOgZGdmolftOvYFp0UN32RXbMcqXIC9Wzcl4eKbug3OD6kZN+ZyEOB4Qj6
P62H5pIaWAukSab55Nebi1Xh8wsoh9tYgLGYcGzYXisr4dFUNdpDnPXmgdDDhCXcMocKECQzso96
EIdxBqOOOGL+rHlDdqkicVEVTSkAi84c2DQDO6Gl1Yqa9i6YQJwFWVU8yzqMrr5ZmQ4Qa6mKvAHT
+OUgNMkJJg3Wgl40/PoyftSATgUCc0dZlCP0ciuSXn2SNZpgrzdZabKVbWJKhgfCINfusscwYnjd
lUSSZNEl7Ilwf/80O+M3pHLak6xuFWCN/IP2R1kMm8qEaQRdQBblZaj1F6NN07N8kjdDr4hYvaAs
8ULlRbV8vDd8/lHSh8Ec1Y2hdv2GX5pqm7eF48uBfaEpT8PP61/bVN7sT5DNgeUxyxwb+n2Sxjtd
TPmz7G7lJGZ1dda/Xr4bmpyBrHcvwW9qDV8UPn64xtkJZW/HMB4SZ0FmK+7xViXvktHZguQbz7J0
rcJwg7ThOO4g1H4NR+ffADo+9WuUDg6iHJ1NasJzmEDBPvSxm10vQeMuhgvB0esKZGayBrm7ccy/
+hleN2w7B2M/T5SRPyShdiaf3Z5BAmZ+Mqbir+Agw8y3dtXs/9d2OZ6lOePwlxZbslyOX5Eiuuta
uPnSHf1WlCI6tyLUIeRnls7QFOnM9vv11irHNsAy/dpTx4NLBuu+MbRfMiVsuwKJtrq2dzIlzK7t
PGFE8NSyC5W9gth5nQb0isNs8LZXDyVde+27qH30TK96TI30TSJhyjh0t05ZetuOpZOU7GqyoVVC
Mi52N52tVKmzk+DYkiSRKEEB/dNFamwlo6h8pHDGzTQUybRyvPwB3cP4IAFS1zoJk7LHtvGv5m54
fgMQKUcU0G3V5U1DSFnMJpDdHOIMun/Gq2zFYgyDY3wd0mQIt2NInK5UBtQ0Nb1QzyLxNhrZsQdj
uUyoXzyEWflj0uvkKEuy3u30r6GyTl5UWxn9iUPbvWWgdRwhTn03OU3/YiVds2kr0WyHpWgqmnOw
4zBay9bCjL37qjaPslFWlX3ve4aqPcoSfjnI805ZcYcH+++zqdo2Cmv7Eafs9klJzp2eD4/aYn8+
ZKTQvaBVV7JN1tmhgo1VNBAQWvrLOi85t3Wnn/o4u9wG2tOormTxj4FGbpEWZxB8sIEwxfz1JDkg
zvJgX+ium15y9gmILmiEsEJnryi5fpcHg/1/3bHD32pOAPqrJXpEJI0oxcJCAB4wVL11kqVuVKw7
jDG+y5K8APmf1jFO5zsjGxDq7t3wqSeeugyW0wRRqyzf7sjvmwTV7WXGVljWaRgU8WQLQFJpjgfk
/KbLPylG1to3he0igcrbJy9xXd+lhqGcZWka4NGOg/YmS7Uz9Ke6cOddSubsFIUCR8nlkvx7Z0Ve
t2uT6lP2SLXqq4csTmm6tswyxpbQbJGghQQ0Y1m78lDLvgxV6t2rS0O2NBQmYFYEYaHpF4N3D9n4
awRs119zqUPXsdJDv0AUDG02H03UL2e9ecoWmILDT/u+KQmjyA6ybljEgBSwsNdBTaGYj463zZ2z
bY1rO9EjwNK5eZGXwRuxYcNDd9tjqMSBngbhLkDnaWkx4S+OBiE12U+2Ai586XFl20tlrdyzsUSx
3TsprOVpaOyvZIMsL61KEP4F5hP+vcBLKPcG/fl2FyqT8MulTglpNRPv99Zbv7GwTpjd/BDDUH0S
nCUdwsd/Ie+qP1VkI2V9jQc9YbOm3KtjVH0KjknZWNpvfceGBwlOjtxL/W14jkvNXQ00+6HVUayZ
8XF65yCBAPpyVy918k7WyVbZb+hr8Wer6w1fY4s6qNfeIPSdMhuQ5FqBSBJK/EcAKBtZdauXd4Xd
hufONZudZyXzi5kGZwWTjr+XGyCTg7zBFP5a49Q4+V6tyAM+iS7uxFGptYc04AwRyU9O3jbejFmP
Ow0ESPhM7eUiG4xZF0fvnxEuf+nlSgVyMG4B42HMvl6M7W5wK+2Fj1LZDWmY+7KYNiCNLcI2K1ls
xoRjGjuFsI70bm0o+nYY4hjsEEM9EI6rim/endIa2oucuI4rAqtLUdhM7OXE2gMivOgET+4DAmOb
UujjxVvIQcmIRahqhX4P64lUdtCaxjuKYUgaJlm51rzUfFfsnGitklfw3CrjvS6bz8ky0oeQ+OfL
fwxStEn180K3zzm22ooSJ+yV/DAEdck3xo/kzTD7rFj23jZsa5sper6bwHgTH2fxlUWjMTlZLYuv
LLb4qa7nTFSP05SaRz31lDUyUNOHimjSuu+s7ETIpX8Hk5abeCbIXqI0Fehm3vjhuYj2IviUnYxe
kb3k4P/qZShwQXLNFkRDkv7dVM5yhrLtvh4ri388ll5NOhTbShk0n/xhdrldYgM9uFI932oyjXV8
BSZrXddWeZINuIvkF8jv3UlF2Pcjz/gus8684hJm77OpsrYJmc+Pvm78dMEsxQ4mBmHZuqcYJdj7
scfy/ApmYmRQx8lrWrVfI7Ugu46UHdJ/R1Z6ZlxHSrQTFpOPU9HuI7wqvjf5bkSw6leNE+WqKnv7
1UKlY1P0Q3SuKyW5q5VR33qWXTwTaSG35fTmX93creSopJg+OzFH7y3BeB9UmbgIk9SqZhG/gwSb
PMVNINZhllY/osFF5YHMWRKwoipl8zFHXoVmSyPukYvsD25dfLLpz/xqNIlFYbyE3tPkfmPDCaa2
i34tRicJrLfPPNOcdVBY0YPWBvredRN7XxgaSSLw99j0DuOnaRfY2LC2akrw2bEgdJrlXYJKK156
KATrEo+QveYVxYtKqgq6pzevS1OUL8M0qPctbol874oX2cMa3X04T+mDrLJrr1nHrisOsv8c9tau
yrTUl60E8dsL8miP8lGyyhWjj9VO9yhLrTA8+Eb4mMi5o6hWtjaeykjD8mLs0CgAwZbfZN+xyOpL
FlkwviPFwEwnyl4IXV36NC++GREYaRNJn2PtumBrZ0gdjVZ8m4IJNc/O5J8CL4+PUv0huysa2KTR
ZWMvi+gyOEU7fBZGV+1x1mu2shofU7814wwuRaYfCl1UGzlpr1jHgi/ji523UPIM8wCGLHlKChPf
HhNwd+P0+FMVfcBSWLFWE01+KltQRmLqIXnlQ7K2w7rbo+KlkCBdyv+Pg69TLU/7zwm0EBfQuC1Q
X1kUG1qY/ehZvMYaYmSdVlorWZ9r4+yX4WBcu9X5+Fu31k1/72azWTqo7JPPUyQtwUki/h0lrbdq
HA2/hHY231Wcd3P0oN9U1RP3tl2J1bz8iLI/6Hce3IyNLNqVRR6eQMFJFgPjtQ/t9k0YtXkZszAh
jclkvW1BJu6QOIz7lU3O/y/Y7L6q5wQnADbdxZrnfTMN3OSwTlSfEGvpt2PSKneBV3V3kLvdrRGV
ymM8Ifgm4Hh/s/ruosvxc4IM1BDVf5c5FhWj0w4otOI9XAZefnHKqTsgYz3t46Bp77NJQVUYK5I3
EkQ/s7gXv0J1b+kGr6PS9Fc3dUfcaPjuKQvJLI4rbQczoDu2Ysattc+tTYT254u6/FBweh9/KHaD
ljUxMfwi+31iqMF+UurQbxvdeM2j1t2XFUEIWZyAlO0TJYmvRUxOjb3uNcm1OIR8SzOsz3y1iM3X
VB3Jlht5zvpKsbXikaJdXDs7pKv3FUaK11a7Dtu9Q0ToOlYUDvu8VGA1uIwtbbInzaRh/7i8Kug9
GbZxSn9tzSyIpJ2rokK5tHpeGe1DTZmurakXKLuw19Rr65zGwY4UO2SMZebaIRGCJbhxbbU0nJ4t
HcFxOZWIVGOntuioyiJrm7abuwbZgmVsPg7zTrcCTFOW52q9Pu6wb4OqNTWHxi3bfTDlr3gPjeMK
lmVzlhc+3q+72Lh3mnk8/dlDdhNQXlck8tKdLDYlJsO5sDBNWuwjM1N3z97cgjMqg3sWX8NBHMWO
tlWI+KmslP3kJSziH04EslSWZKOtoD/ZZcM2XsbfusYpsag0Jhd2q5N3ra6+6DmWpre5G5xZ71xh
HZsoYMWT3YIYzm2FVo4vJ9YyfnxWEezxDJb13e1hQYH9SKUUDwkH8t+eD4WjQeQojzey7+1hjp4c
LLcpT7f6LlSyI9rVb/LJt7mjXHfXBMa06xzOc+BoUEUXuxV5USKcVoSHS/a0sMr+qU5TYbUrWdax
yvj31iKVhn4LkgOGkvkqAIvT9VZ2bctUWYkWPz7Z8r9M16bRTg9CUgvLI6dlHjvsOBXJsjkpLhIj
nr7RYpe9GTq43qB5hyrkv1wWbStxODeJ4qxaXvhW4+Em67XRNQ5VrbKNBXz1oTVQwewGuDMoZ/M1
Ixog65PMGw+zGCEHysmx5SFHAq6QGAgbWo1UgLyUbeyd6uUii21rVVs1gCgu64aqIklNjr9cqbpq
EpmKnXPstM45SRu/84z5jkXYJDa2NNiB028IfLGuJDn7bNlRtmgRto1Lb7GMvdXLOy/QvobJ4nVs
HVpHs0Bz9UeVNrtp0pUTkIbUNbOzvExmhGDVcpF3si4iYeSDg67XfzQgNQ4BcRkrO8dKv5vUsjj+
US97yKGkyYNtzXb5+sT/epgcq9XeDwKIS2SO0G86BNNWXewRp+UCruvrUkoDxRRaycEO1U0ti7c+
gxGqa9VThp3eOPHK0qwIQ+k6PDhllu4GEaZvUZA8SkrJ3AQx/xbt7z08wOj/e49AqVp/mlvkYT0U
RL2uJXjVhvlJV52NaeC1e6ty0hhxhFv5NqLWk25vFNUZekx2kvXXzs6kOn6f4WhndV37gNY8zBYT
x46R2IlHuq929thSFatqstqHa2WZNzsAfYuQK3XFcmnqNNpwxlZ9Oc21QXPwj0lQ057VxcZp8XYa
lUldp2nQrW91sSsc51oupHfTrUnTkFNdyZGy8rd2WW4atDD+mO4/O47LK5At8iJntDX3q+5W5FvH
wi77uHmFI8w2gYDme2RcxlUZTuV5xI2RzE5RqXcV3BTVEBRlSxc0eueHbQ23kk95Kyvt2l5MQSYj
9pMa7VNjaJ6qSOW3RI+cg+slhEuGOnnU3Q/ZJmtAnMZ7h8jj+lZnW/h4RDlsOi2x6icBVuCpeJLd
5SU1PLbtqutcnyHrTKHGiIaIZq8X7rDXMhUMTJalZ4Jx6bkh9rEXqEBUQaEN/O+6XGWL7AOWswWP
3aPjvPSWDXAntW3RG0iGZal+LKykb16CDMNfq8IKz3PD58yKxk8tA7NeW1lLHrrClC4NAUjkzXSc
Kkj1bBzDB4Q0MWhUYGAmHJ1XQ2ZOf0O0X0NCGcJV2g1gjQwPzJKJoEAadS9KQBKvN2qkOxykt9U0
iQ/Ksu+Cu1RsjHEaX8oGMHlko6yvucnhOhNGpwRXAgQfO75+aZZfgjlDRLUt7wxLJ4/rTGlJduif
sryTlyZqir3ZGIg9heHZ/vdCaA3u+8jPWha5+k51m0/ZeKv/o+88VmLBtv3nHLehInH7I558Gzn3
rV7e3erm0o1OEbLZyyv440m3OvlikhnpZRcXwn+7urkZ7So7R2grtJozwrAY1TuhsR3drNnU8Qx+
P3v0HIicStG6L2WuP5TYL92rJFJfmk6bV7PTpnf9kHkvc9A1PnEXh/eAVrMZ7K3B9n+jL0Vv8dKd
FSA4cqa4rzV8Y8R32WghFfQU8HVhz32qE6vEhi3kq473OtdgkbMlAwWWQZblLTLpwxFE68L7GL3X
LMDnOx2HiyxB5XzOcnW4v5aESWDLHR+uJdvZZ3OhPsqSlxAhsdENyA3nHfw5tOGhne/lRQcIu8kD
QwWiQF1emV8NNYhKLFdcd9OqVmfD8F9aEFVZhfxC7W8zVOgE3Meh2OVphBn9vzNDjvc2uQH60sOE
E7pTZm7QHrMfWkA3D2bhxPvJdGCW9SXQkuViEBU5Z1jP6wGnEXal1HVGuDPqeWR7Skn2jSNTX9V2
BF0de5+HDtOkWBlPajQNfkZk6wcqPJVm/6hR2vPVJNNPhlI6l6knrSYbKtjm+Haqn/1gweGc258Q
stzd1LTFMcOsARHA220MPPtIWreZ13GoF8dWs/HuGpXggKUDMWcIlbZVly+iBwbOCl8fCO6VLxkb
nF2NFbYvWzPIhed6yN4IRqftuhvmldtFzVO5JFVRmZlXloOLYx96mALAkMJWpMvVY6MF8/WS5MPv
xR/KbGcI/SrhHVEheCnLXTAX4reibPijLl36lW6OBa0cos3tht8Wa18DBxqFIOMxZWLjCLWGFRvF
j5pVw4SpmupH09sv3qgaL0k3mvvEMYNtWvbBuwKNYARK86OakRzN+6m9xGpmnEeyneuqHvP7MRJq
swtDmGg5KC/0MIbgoDUJXpGNHjzoy4VTU3UZFiJbTLh/AwaWTXoz4BpDo+zGEv2T8HV8lHPIi7Aj
QODhFloquDRhznibI2VoGtM3oyxR2iSRjitUF++iHkR40FviEqPjcCkqgeZrE9hEIijeGsRSzMwW
6JOBCdOtQbGt6qwA3HSqHOXcvHE+jDBAa1nUzp0Nsfh96H7YS3WAB9ShW4KDZAmqFQjmcK/BdUUB
a1BwR7WVE+RhczOEGYmfpUHWyVZL45iLWDt9gMNWazQIV0o2O/deC0LcdczohzqlT01VKS8l0K59
M5v6Nq1y5SO3lLXsMOGw7XdVYp7kyCAHqiOtV7AZeco0lfzulxVEa6WsdolxH9uWfk9EctiGmYKD
yL918q6ORbVewhnbyZt6OIScjPppdPnHZKy8WHWqX7ziRRaMgh+IVQbo7zAWzt9OPXXJhn13ujFh
8Pm3UdUyPjTKftVMgbOTDfKlBGAfsPAJEZlfXLEdqPhK14i3Cc/3+77UwhUJfQLO9TztnKpxNrKb
G5AisE2PdXdp/f8eZfVR9dphvqQYev+AOFH/ABsBqQ8Dn2QySadbfRflJIrn2eU4SDfZkKSqeiLE
epCDZD1/L6IP7bCEuBzjnmw3EfbBtd9VS/2Qojqxt0N3wPmphA3y/ZpbvjmNYvu9B77OCEV7aHCM
2oPMMu6tsvkazTv6AXr4lxF2P5kuPF91/qQCoLNI0wgLF6cowNDzJg0oG9p+vM/TRPX1VAMM3Ljn
SUNVTSpSxb2+C9XIPcuSrF+qZC9vFsHumvjV8wLAn2mL53LSg0clewIkDOVlucxYMvlxNUZbWQQu
utgoV9OuimeELd3u1GjtdG/NGUKWZN3XUKrmg2yMnHHa4sKcb2QrfrfjXZbjwyNb6wxFrwkcl2yU
VTAtgNqa070sWQExhqA5BRxvct1f/KbTxU6jB1DqpwDS17J486u+Gt3I8rj0aSqlXUtPa9VxR7jR
2vTsush26gpGpmx552cFVg+HifF1WkqyStX1N2Ri07Ps3/Avu8MmnlVn6eECI3rshUkAn8k8yBSI
bIAU07HR0aML9lhsAUd+fcr0cVJtdo9mdCYvpfq8oOERWTudje2K383Hse5LwJV6sp6yCb89pccl
oPsIW8t7SI42PzaPDtzudJrItqaZszOJrm9dx7O3ZpF+lHGpANK3lbUgPbknHXtACDh69AJ+3DU4
it9cAt1mi0KzppsGGhfmeJF3igXcqCoRcNRtPtZYGTLs28tF9NhbE39ilSYUS+SMJXlQA9yOm8D0
3UInipssSPK9Mz5O3rIj8pD2DXk+EhhTcTT0el6/6hEsb+Qzjnz/xxUwtr8KJPaeStUID6GbfXp9
+F3EobcLIs3bJ4FCbIvjMKtkxH/R/GpFU7qzFzSD24yHuC75W9HPcSNsik1rNSEn9VDCRNwKZA+S
APR5pb10hvbN03R3pYII880uINqpOKvaIEGkTgB/hrBb9wPfHqIEOZ5TLbZdaIaoD56nIn9OnnCl
zwICEImIDaBnB+JpOTY+mY7NMHSsy2oa343AFleiaM8d4fiQiP3fiZUjMVsZ7SYstGpbtkq2GkwA
pnrar9GVBOgUfWp2N39vq26Hf+Ghma17o6zVO68B28ri1G+8qM5XWjT9CrrvdY76Mmffn0hh8140
n6gM7mIvf+8zwCR62UHFLZ500GqrocZcXlfewzxZW3XFslK12I8J83uaf6D7tTV4Z3IP07zRaX6q
bBN8y3yDDVAdgRxzOsHsZWXGPSEDRRnW+pynAKysb3qkzwC+2VN6USHWdPiETLopcxbYKcNsqiqT
S2SDrJ5D8nZWgkfBWHQ70KLflSHPX7rgV4WE7g4S2qtCdJR9wnwpRwJIWbQITo0pi8fs+KqmX8Bj
8pfMFapMhBeASA4/0zisL9pkYIaWvnR9r70azrEHQblWAvGiwQvxC5QN/JHfACKe5gF78Ys5j8dC
qDhxJdllaPF80qDIbOaED4NEb7+LwJMeo/DgVe3G0TFPDIoaixxzeOy0qGbz2Va7yEZ0sO+7B6Af
vllPAyhk86gVrrJSoygDadc9O3NBwnIqZr8L8voo4uFQd2BzkVoiNQt8XenU/TDAMSvMHOAruC5k
68n2Rw4WKiVporbDLa7HlSEK7IvrAHPGNUd0lb1ruwjtzEhd2yAgBdIL+3mGx2BiAbTSglw7cix3
10OnsHUP6gMx7JVZtRMoDvUYewJ+eFVF+qaaqubYJQin38vbCt5buvqtbdZVKvLC7neN2h2KkkAX
6EhGyVk02XydIMQjKA70VTbOww6yRw7b2axXWL2P6GjMzVF4kb61OvVe1cvqCJB85hsWudilcD72
mwmQSadPP1mrbGgys/fYiEVNnp3BitUvPNo64gp5uA5KBw+q1P37CT+nz9jlADc5VbTK9R+67TyL
oFvp5PQOIVzVjRP3f5UNH4/w5ofStBHwLdFuJgNf5ItIdu/d12kSoR+M8aotXvJorjZpBxC57n5m
DpolAHUdZFPLcjMrkXvf18Ehm13lOUDgN5iiO83oXnOrLbYol3y2eapsnKDhw0PYEfWf/qzaoieF
T6Jaa4rnJuq/hbXZomQY2bvEJqFSDt026Ot8zetN7rJs3HkRb0hWotmiZ1Z/rgreLC0VL9lAXl+v
OLoEYpfE2XYmoLy3RXPKsgJpn6R4HUp1LRZvGHwqsYnCM42MZrJti+BUl6hKJHwZVa1/KAPtI9Id
QjVNfady3lh3c99vYC5aR0VXBDH7xDykApGLuq1+Ca0oVnhSG2r9C5WeeDWaMdbkTYphavjY5oa2
R6G3DjvLRwG5cJpnNRVvlalGK88YOfq62SVy7HBbGwP6wiHY1NrLDrrGJiFxk4+29uZVl7jT2mlO
ZZuuXHuyV8LLMXzPSndbkO65dEAW67BpL7nVEc1FjgQxNXhYrVDRpGy6V2L68Ur01odRhDCyCDnd
C9XbDymaJ25zLJTpp+egf2V5n9aQYf9pDIeczNMqEqSLWZzH9WQB5yt0z10Thh73nLxSsmuo2aRZ
dRcPLb/B7mhuMc/QV93i9Gmk2huE7hHsan0yJ9fz47LHOyOBnCqG+E5eemHFd2RH79KstqEO2xkw
3v7ZTSBYEFlaZbay6tr6V2xYb9Yw/VXrLTmwyDwBxr4rYSE6E3FE03YrHx2E9waz0Y2Tpy/IiluX
keV+1dZpvS/DJnvIJnB4StQ9im5emV2WbjI2db4OMQtRrBiHL20AS5vZ607DWbnShYEgkJvs68wN
T9jSBKj9GNHd7GXWIWCndhRRoh3jwYChGeXzXREnwz5HBPkENNzYaUJM5z7KQjaz0FqBx1TbfsAY
kVyTtinjxHnI2jDahPW56qD1mMImmYoBJNoZbInzCp/DCPHf9YKCXLeJSt7cBBJvCWG92IaHXeAs
qtem2feKjd9AHruvLUn7de1YHWr7ERrDHTAgY8KSCYl89X2uODlpVV98KBU5US9px0NpmZYP5bVZ
tfxcfowWTJ8IXssHtOIWcDLYB3CquP51wvhgAcNZEarWx2h3HR6+QsVb08I/g7jIR4ggyoqf9eGD
eDoHtqTqPzQv6FcZKKkPz0IKyZrd+iMs+IlAx7D6gEI2IqqNxFuoGEcMB/UL+pMeAQkn8GUxFrN+
yRVYRGP0MbdJuYaXZILpDtttZY4ssqZ5jGzOxEFo9pcWEddLw996N7r1FsAZZ2UWIL/0MqiWqWOd
2WsTUfIelLlWXtqEt2ww173Nq0RiKEHKexzQSEYUpguNJQqKmg/QKGC/IQ569mhqaxvI+FZVleZ/
2Dqz5lZ1rA3/IqqYh1vwbMeO7ST77HND7ekgZhAzv/57IN2drq7vRmUJTBwbpKW13gHjlOaH22eU
mNEGgeNfPqnpTLsePZENSCE7wA3L8HvNyG61NTj+JFJjm5IC9g2r3+tl6uFJngy7ubr2aT0duiYJ
rzP/i5LYFzCL71kcilcSqZ2PJhVLllTUG1LoKPoV86ttTizYpZwCEgmg61DupjDFTlbtky6AzNDu
jMUEtSuSAEZ8erOHrjx6M06rSDviwVLNf5ddic9IOe9rXPm2U+V9AA7edHJIIL7w/IcziN+pdgX/
ig02BMPhdgat7djbMI0jP8xItDYSHRzBy12SQBkSIRpf2pC92kp61ZepO8pIXNl5Jzcd2qEKOmws
3ALiAwkBtFhDK+i83PHVvKQQyfLQJqH9GCqPpLqV75rOqPyhJKlRepG7STGA8xsqy9smruzN5Mr+
hFCH/ZIILeGmm8EtNKTLNJMJtSCEvjllcimMGpCucZmQptv21pSc4XbUewJ/i092QzetPmgoZgil
Cc8tjyriUNUv05k7jNiEdeiRoonjhBTy5Gjbtg3LfRmJLDCT98bW6tdoGnWfjNrfzN5UmAcxnQrL
76e+8uMmUm521XTX0R4Vv6Bc/9KIQQRoNvOPq94pxnqjKEnzpK18JdsNuKED+FNKFCgLCwNtR9NQ
pkfz0keU1lW19Aq9ccctMV7bhmojNoreKQpdHFNz9wUh930fKZnfu+rNJKGzNexp8rVWObVe+S6E
7VyKVvkjR36o0dKMF7Oqi20zpb8bA/yORFQc55zXspPJJeuH0VeSyfFHXAZa1n1UIVhWVDs/YeQd
bqcQ9yDRw5TuwhDTNaQ7hKP8MUdzOJsh8K2xioO4G62gEdwnXaXnJ0X0UEANEqPTWB7dqccZxC3r
C5pjV1WypTKAihhYIupYbgCWJSITuX2Wo4ejy0jwpMm+2UOy3cajAmWtFvMht7IGaGX11jblXVEB
vCGw3eydpvmuiUwPDKmZPGEZD59n3uZuhCU3R0c3wrVoyYl2fZxukYMmgo+0aaOy+6i8WJzgKKlU
r+a/m8YAK0dYsOGhgEOBz3owjyPuQ533PQsL02+dnlwHMk1jhjZ0Y98olY7XEZAhmkXNLnOjDwex
mu3o6biZimw7j5HNZrjnC+p7sbOjUN0KJ/vAEGjc1KTMtkiuqtssBk1YKhFCK3p1KUb0sJqQJSq3
TcN3kITbKUnvBG2etIEI4z05uOyUIr1rq7p9Jsa/YHbZImOevBqapuwrHiQ/nF4zABxDnoh7w342
sig0Gy51EwGvpK0bdqyq1In02dlVRjTu88rWNgkAG1+4yMkmt0iMFuFN0wc5CMmN5aT32BNn23Ll
tkUil7p1ru566HiH2VE9GL+InDCHQ6Xp03zXIfw+d3aJnFeCFwN66rtwUreN40ofunK2Cz2LmSQU
0RaVp+8aujvbumuGp5aTFsph39S6jtWX5+FZaiD8VYfJuMH88clP5ZJjcX+Q/sx2QsHpYjI2TgZG
JiIpB1rfkTiaSATt9DAH5jOKj5j8DDzXQAEbCKi9lUFPSLGrLRTMa5QgQIeX7aPOoHAZFAI9av5y
BEGfjebkq0TSZoc1GPPPT2QWhrNIsrsS1nPQq1r4Ihrju21Sh5/76pR0qTgWE9O1qQDnKqlmVM7Z
YZcJ9fSM9+5Gw4UuqGsNRaQyhDoXglNKm1OrF4C8xgxNx6j2QwRW96rCnqWvLfnZWDMoCLPMsUay
rXvopfMOjiZmGCmE1G5W2KmPeQIQwKuPWF52p3EQ/Wl99dVEttmd8gToFJwaVmqHdDv49v1UZO6e
H7c6GZlanWzyXbt2Lq8TYr8nJJHmU5KzafPgJQXr1dyWYkCXjfuaAiMyNGeyF65Pqv8qNE+e0rr4
kG5OAqUwB3mY45wtsger2c0mZIm76TQYHVrmToMXrq3luW9ZqLPohXnslcUQr9qP01ycWEUKNkFj
uLW68sOOQQW0fVRyfVItDT67uVkGSlzG7KXc8LQ2hK/EoXF6tUi770JFlae5k+hlDdZeMh2epJqC
XYwJS/1alm9J2v5q2qL7/K7WV+vXFM8W2udTOLsov3RiHy5ulOs+Y33lLt3Fmo/feyOrYuRD09hj
OJzs6B1SU8VEt9WQ+md3QVXWc5IPo4gKLWjUOj227UzBfd5oQ3rXFC/BzZ5/jOKbhQwlShBE8E0T
hgGT1PIB6ltfNtdUYbpAQjeI0ynM/VgNw/2c1YehqRFWKHBFTOLj0MJLVAjWgMGOxmn9BIh5UBd2
5nfKdhV+FYY7B+vLRosrtr+h4cctIEqkQqB/v5WFx9ZqMMnXYEh1AuignwQc86By4LHVP905+0ne
xeWbDdGQ63XLZXdMHw8sbFBjcVx/q0ofy5NcmrW7NiZiHtzmy0/5/x0OMaL/r7MHx2t20yBILhZ7
rRoCzJa/sznpgsZEFW5rKyYCI0V66Ovco6jDCVGF/3fpJoilT770JPhM4dRA7mh6EH+76bfAU4IK
4Kgp7SXMuviYKTly7rcOm8BdF/f3IqwuKfPACZVsHNKq/AdychGJ8gaaVofH7KzfGrThSYcr7tZJ
peIDjKacECXzI6zzgrl7znfaEN0dqmJh/sR3/V2qrrHvlzSBaln5aYyQiZRSP08a1jZ7iAjOs5M8
w17vgpfMyzdvpUFiP1BEECn74aiUdsqj405XMSHIZjlKQ9REntFDvKHus1OoCnS5W4WwCjLWma/m
iBaMYvkzVWdfGQFpuYbup15kPlE8KqoqPXnl/JsfG38aQKtHcyjw1tSTdhNTItOH1rsOYjb2JJUr
WGNBwhZiY8mmvKk5pMaebVQgsirxuywqb1ZCxRkhK0T7iz1E+3lDFcbjLASfjRFlWzxudHdO/wL1
L89hkZgBlsjFplHm+pIinGFopfJRMc3unFG6xwxfojvemdSkrbn9NaZi78wt3vOt+XQcUe55BIpD
SB79oyxCFBMS5UcXmlWAPG0PYlRkV0Vl39N4/bbKYvEjquJ3MkkBDtzm9z4SdwRRnT+5IJ/GuqAX
in3LQsKXIkpqX6rYtpmN/ZPMvEsugDnKUdvuQLLkQWkQjktXQ7QiW7IpoyY96ijOb5zcnA+omM77
mdLBBpSmsZmVttkSPm7Kakj2ar3kOzwyUgWZ1lZ09hWgP3aFon8U8EmMpIy/h0plwwSnmKA/00ot
F/JKvFUNe340g/q9bbS/iqGtUSeHMEm1nzoMXi2Jm3joAA3FBs3l9C6SNIfcmk5MUtt2yrNznVfD
2VqydxNQ38GQ9cHrpfKO9fVWeAYpVRh7m7DLtmOURO8gBX8KjKZeTKkrb4ZqKdhnqMPW7XKQjVYZ
7zI5ut8l+WvpuWDrm3A6k/iMNpmJnFJPBfmAIv/GRcn9R+MNRuCkjnZjB2AcZRU3+wbu2TM2W1jv
VML/SOSDLS/5LTEkJp7WjLtXZtXiPWIePKMXd6MOSW0ooviVVX+QFYipkcaVP0vbe4I2DndR7EAY
rmc8tuZ0vpFi+D3p7XGeRPscmta9dwhbxAV4Zoym5R4lcKajtf6d8WFPa807pZaW+V/9z8Prmevg
2l+b9fSvd3+N/b+XWA/bc7jO84iVKceIzCfsj8XU+PNlOWB3vPbXV+t608cqJ639/3r5dfzr9HVs
bf5nbL3OOjZpbbEx1Gr02dtlaL8VRcWiurxUHUIY0qn/HjV6k4BgOZ4pQHa3+LH9q//51s9WTJQB
FUvZRamoT2tTLcvsYJaIj619s5n+3Ue9miiyTy7lpEcPS1N5HNzcCAARRY91rMptZvfEHPbr2Nqo
cNPVeAgvn0O5nb5GTGNfb2pxbjyaqPl/jq0HimaW1HcWrePl4p9jidL4mtarx68xdpwBYvbGrTQz
bRu7VbS3KqTGS6W2rmplqtcw92KWvrH9IV3tIweI/NRVZTzNoci3NgZE93Ka2T5Fk4/EW/k9BnGx
TzCAPFAYgbUMOxGTvY2me/2mlxm5lLB4scu+uZhJtndZY884eRIizWl2hDm2T9nynwskW/eIu7wX
MnOu0A/VrcK2i2klsl+GdkyI8NWXdGxPiKHkZ9x7BZY6ALlBUc1bw9NsTE9y9OPK+YdwkJ3ki/ae
JPRfilaq39FbKzZisIutOmuvlJs7tpgdMo1lOgYN6oZ7U5ZUelQEmTQdohyh9ybte/W9dgYAo226
sCnIJGX4Q2FBFRl/JdVvo+kadsoAGrvI+pgHs9rkcOceWYxIQTWWP8nlT+d1SEZ6d/Wy/Lj21gai
cLRroH5v1vPXsbbT3z2rl5e118flTIVpfGnbyQOn1opNmafDoxBhAQ02HrZKNAyPdSwuCXYBR13X
nocr5zmu8z/I0PzrhHlEqpqsJBiU5Rprk+v/xIMl7utlvGqOjyrWhf7XCX2H3YOpyOy4jtU8t5dW
Ca9eQw1/KjfoJUav2pyrmHim085xoyU9wbS9jkVWfM8LKqjrkFX2oG6z8tc6r69D8TBPgVpp+n7t
JlNTPiay4p9XKLDA1gEqrZjXFeQKHPQ1qRLnkDTMr0i2/Bt0+3lKMxOfa+G3r/H/PY8UfwEc0tB3
6/W+Tuy1+DlSjWNnkw8BCk7lC5KB5tEYF/2cOh79dWxt+lItX9qliRIFOKc+zYvmE9Sc/xz4OllL
Z+dQ6err19D6asrC8uVrzE3yP6oniX5k7PmubJKXUqdkLDDr/Xz1NWYrLSAC6Z3WMxQqTJ+nFVGd
HRQdMEyrozqeVCZmKGrevkckgrYhMcNu7WqizHFD6OBdO1bzLsJwAfksucLl5HgQ+SERAlD10h1E
V+EYDM4EqSb2XsJ+N7wMfFtpkmFeuiZF9YPegNxvh85+Hws5HIRCxLYezcYmPbSymjaRCVe+b23n
FEqCEjslO6cqmkAkLbPfnL5gC+aJj7Vn5Vr6XOoEay92Q/vNMC1Uktr8vg6VXUQ0kVfzZe2CmDID
PBy/1+g8bPSx9t6suFeQBIuVreV57ptGaHRQC4K6tVsi9YL+GkHOerLBdPEKg+G8HgxBdLx907mt
+2CYDJ6rqnpVl4umLeFu63nFZT0RW2JiuqnDGQnjQn8dG1h5tqJBhcpjf+/FVQ+JhiVvXBe2dW1y
dSck3bmUcdoeukhg2Pp8cLJmJ5w+A/sZxfsCtZC3aLhXlcx3noIxdDYsupeD/SRJYFH81bptCSrr
XUl7slOZ+q2LUlb3qcjfLW2ciPOZ5TCNyYjFDec8x9Cd0RHN3ntlpNjihR/IQWPBMSL+7HXmfu3V
1SDfHOPI7BhvbbwsHVBBJ0fXPehbKVLURSjem5FMVlZTkoJGox+0InICQU1gyfI5QQ/SZRtnZrcj
jbXkxlzC+fw5dUYRmHoeHTx9g/io+2ovfjBro2cHw1RuRiG/dbqCFY9bTzc+NDIc5Ui+OmPvohjQ
IhOKx0FkV1ANdTQEUc0qf7RF/xqGtfqGk+GKuPGl6YXPnLxWWhOrq0rN9zNpoIuWZn0llhjDLs2X
qIiyzyFtDOOTYvSPpMl+VbZrHBpsLK7CQh9uIsQ953X+F7F388s1xbUfc+0PNhu71GssNku3Zpp9
AvKCGnbbApewUt9DXPlbtOCvRSH9CG+MdzNpjjFA3l9ajjCc8pphY/LQ7fKMMm+xKzXytIWSFFt3
SCqK3vE3gr5637sQGUTrCfTp0/bV7EtJIsCOf0nxQ41me+812oLOL9zNpJIjLBJRYpztkrRVQcba
s36fk6F4G7pkYRdm4rR2sxq9UUATF5j39mvYTdShuqGGq2GMr7E0F35Z0uxABSeHpkYjxFKKA3ZP
mDhktjyQ9JNbc6GVszM3HoT+/PmZGiQFig0gqG2iUOinqJX5id7GJG9s39TvuA4+opkZyGCq3UWh
XuL2XYD6UrTqXXdaNGvz4m6xW3vvZ1e7t42+W48hfeqdOzy0/dH+3TE5v5vC8Z55hTw/FhnvvWVM
uGhjwrwcGxGCI9eMq+nSU9FbfNQ9mful11MsfhQ48a499ICrR+OlOxFW1ntb1pjtFvl+PdZ5lnp3
Qnn47FVmfW+H+WiqqYqshX5I62y+5kvTqsN5TlqddA29qmv6Xe8qNlpGun0ddc1hzzvlPhkdNAPW
QWM5klisMdOUn3Nd2ld10DgaTu28NeO4R7B26a+H1oYCJjZP/XXtfF4qrxuLompJGjUfxGHoc9KS
jcAwzbWkgDCEctjaLZc/QBHA5t0L7JmqBXAiumOrc/bsqvOxE9PbZ3c9osmqP8VWes2z/i+zTMpj
Tsbr2vf1vxoUMJ0tvnJ18D8HBtUbX3Q+yte5reFoht+MWu0DIEdaZLlK3JIMGvUEwQAzjG5G6o47
0UOm1DI1uvEkQRKw+3m6LB5G69h6nos10G3turX5CuOOLMPy/q/xuW6QL5K2gi5jJAnlQm0jplDA
OKUpkrYAYAzFcsgqisjLWGwyeyIEFAHnsNu33Creq7AW17XneVO4QCtxJF8ODm2i7JXBTthIF92b
ahf6i43vB4iRFtALZ9TAUtkcP9eOkNSY0KufL2tXa4FyQMbL9mu3morkGA4eyOHlnch45rd5iD//
8DpkW1MQyyx6rD0rH0ixDmiirN0Y7/etbS6J6OXtwraqE1wM21+7me5YrxIK7tpbP18b6YfMzuXr
+tnzBec1WomCn+byuRdg0aRr1XbtVpjLc2sWuN2sn83OkUFKEIJaeuvV4rB/zSpSvBSWKa1ZWqEG
St3Ik02xgETyVDNXm2VzUG0qQxHmn+/OWE5+EkXODwDEZ8krPOl4nhpr/oe8xcdEJvR71UEXoSgv
nvh8s9QTGvp4dFZXEBzZoSrt8NQasziHoRIfqEMWhxIRz5ueJx8Z8my/28l5mBN+7Y5b/S7y0sZy
OR1PWoWpsZuAviH3E/8+UohvyOCzMdAiN7lmY5GAxImiMyXSfTLOb/ZcGD5ynMA3qsx+aeeunP28
1ri9eVL7LL+tjWLb2Y1sKBLZ4Q8HhcegT2Ggu0NNPS2qewBXQM/h0KlobHawWLx2PAOWn4+yqX9i
m6kcLS2f3qyu5rYbXzX84D/wXftVzG5AgR7l7ircCVv8qbs8vcVJjG5t5ig7aPrqR2UlGkFru9Nc
3X4X9p6SWPbNmOdhZyhxsnWV7Bwp3i/CdfVkyviPGZc/u1GYlHdq56CBGKXK5mKchdDYKJMMBSbI
D54w0r8HikTZZLlAkWqKlQ4PdlqP3kYXlJdqgACPstyTkU8o+WF63hYJ5i+oE1Ml0L7Vc+QdLI/K
J8D3bFsL5DFNB7DSABa+afrwYv3twvq+DoX2MNTmBBG99qlCRTu1JCNmIXdJ4mUk36sSm0vHuI3j
3zqOJ8a9bG33MOUd8ocjAGUZkGdUDppCXQ1OU72DO68jDxIap19APdRrRgZsg76SvSnsYvGRnY8s
j0hs2tH3Onflc9ZZtBnSbw6Fe8DdjiBjSqOYo7iMXvJrKjBdHAe0c7Fa/GeGBlO1uocbYNQEVi/a
O8VbbW/VljhFVkFWPq7cTVSoxgfIz5+DlVT/mKhgUgv6E3ddDflbkKwvK8QhhrbzVUTqjjj3DQ+1
1OLXGpTK2lub2mq1HcR5kmPLGWsTVjpIl9E7h5BVHsioaMD+kgPYiG2CF8Ot10z1OVFa3Xo6te61
ayGkeM0TtOCXgz3owudgQMYe7f6yDhmwD/ZObNebxk21p9cbLShPAERLbx3SDAvBtzZLT+sbltXn
aLAyE7vEh1ILF7XPqntOIZBWM67uaw9PqmibuSEWOsvBkZ0N9er2tPY8XeuesZKBEHCQpF/HdDxC
jr1X2LBoeMPaEJTseDSwF13eELnKtE3rVAWNwBlE1clrp1N9WA4qSzMOJP4USAPH9QxS3cMpLFGB
+rpk5GYnxFfTz8+cx0MZxN70nBLSHZOl6c8mxBqtkOKU5YKVrmyTf+zWRlea2OnhCPuRDb8rPHHf
yGkGk2GNWJMUxls1Vr9EitDEeowUrRogTukdQIyab7aGn6HSe8N2Pbcw9OhUY1MTrEcHlUoP9uvW
PjRfWe8rwDByyk+eIIKAihY/1gZxlHJbp2G5Tf8zpk9x7ke1h3i3rcePKRpBeYUe2t/mPhOx8XTL
znims8KkD6bluHYTxeuO2gw8ZD1FG2zjyQI2OXn8eX7RUEYeUWk92Mvb60jugLuHCKLDbauVznms
TZo0zHbNMB6dKHEeLdro1zFRoJnrANBKM4IdjSPNfj2ZjKC4oyXHniZsiwDUb7PlCxq3AJv/dT3Z
/VPmSriF2Q8wCtuUB1w6HYu7pvvsrmOtKTdSYz1be5iYlvu5BmD32dVD3jXn+xDgxm0dGo2Zcl6X
qNh61NFzHZvm8KQVPBhrT7ZKf2gtWXIGf3Rtenu6VYBDXj6HYEHiaDV4vuEU8avj8pi3aGfZk276
1HapFBtD9FgbTxV7tTTm69obQ7e5xtLdl3oWp8HcLFlgWTv+erSMWeUzSyd11qTJ7mvM8NI/nqqy
6PVVc9diWGV/HLxFx0Z9rA33EQoePdXqr7HQHN5lrI4XFH3URx+FyUVq9l9fJ6TsU1DeaJr915iL
XVk7fl606QcEK5ARCqzRni56nLy2o5dfWQPzKyX0Uw8J4rT2MMq0VX996WXiobVme/yvsfVtVlP+
lG0YbbSqzgH5FM59bVxJltCBEABDnbFKVQDpUouRwyaFo/qUSVg9w7QiveYl8X4dy+OCXGUCxFwU
ZRVMdaj63PvhcT3ZNPBoLVEpNkzgP5WKHVbGNLuNulg+5Vw9WhKFL+i9ymeZInJrCiUMVOigeD0M
Z6cze74ADgrgUxsKqSClNFs+1UkmtyZxj+vBdQifMY3kfeMdtWmorpM5nm0pen7PwXhvzKE6eaPs
QAVNUf4io2pbVFtFHapN0zhyo1nRDPAobHamYjgvfQpFI+nDdLEf2+Lj9q0xwhI+fH8Jq/7F6iMU
2wU1KXgJP8Mu2VkCwYPUYqdTEgF4lVYfxtj+PbsFCDZ5VPsI5oQiwHSrvb5piUGChuij8PAX0nN/
BiUcjLECkTRkNV+rfeBjYNebYNBVZTiBmHjXpBPvIxYEEtwqkHRAyn2vn9UZrblWUwyKC7CTXGWf
jfoH+y4mG9ALm8pQr3mXHTGjVi51V0GP7Qf3mPcQ4AzjPWmGhO2fyz4ZtGfeC/c555Z2mqhok+9o
SSYapZ8XUwtnyldHnHRRJ6Z8O+EG4FV96rczaySb4Re1v2ui8V4XEb4JEoM91Sa8x8i4mE2i7hSM
Ufwy/pjn+Y2K0CZutWpX2q177nPcYEgE8PKrmQYU4G2jPiNa9g2ExYgLXdvvKkfg46rr4bUvfnMZ
cUJuxfDRfR4CxzSo3JaKdsmJVXNrVO9GxpWHOp/PFoKzkQAkkitYLqY6nLwpPTTaIE+yC+UW+8hh
0zhOdMlcOW/UVv8WjfgHgJjqttEMRUOdq7sF/ONe6+a7ksT1IUet8YJMIrgS1pRt1jjtpSpLsiT6
AH9rDoOonvoLQIJDJxFkbGUaFLLae/noHQtjqjcZcQNbK1P4Bm5agey7g1UviMCo07bmYKc7AMI/
kWr6sZiJHkyq5AHfVh8Ah+sC1NnI4HHf2I0CXC9t27NGi04CcC20JNixdwarvWHDtlF/1qk+wasz
5XkAaHBUloSH0dzXiFpbwmpCFG6jjjpIJhBmKVIkI+KhVd/1/EdvK9csg+eLOEqQJXfQy//MrlGf
qL+prISpRHNNPU1lrT1MGB4mtz3lXlsOKfgbpw6MQsSXrqijUzQSYeQaz+8k8OXJugq5vWG5e6uc
lJXTo0nhxO8Y9RJgpuRQ7VrKvbCnn66pupfRTduAVGArSIV+gh3wVqO2ZDvHqBc4QkSQabQC07JS
LpmSbxABimBI4t9NXuGSHZsH1vI+BbGCvJXc8YX+IzMsYkbS8FQfMOVoa+uVxIjuJ6DLNmHSPD23
gWPmNri/qUZ5FJJ5MFHMYB76Jqg6cgKyeEXTVL30caxd2qVxTAwrHUiYWeELPQq3ZgdST2g6OxTF
6Zh7rWYbpakbAMraxWX0W6HygBJDjKIQqYxfvTVUHy2y5izah67Axs5x4TTpETUQdYSe6hEev0QN
QJ75zo6kDah71pV5xdY893EDeM8SVfDnHWuBUG8myMW30SPBLvVuoiocPRBWYflsaxBKodqBwzeT
ywjy0sc2i6iCTWGXqnB4zJbk9ZxFO9tb1Gfr/nfkhjkCZQbwRlfPADGYBcDDcC9mrBp1CPN+p0Fl
av8MkAZjYL/bxgPOJ22HrLPjm0WrBghNl1u17EAodwoGLJqqIB+JXkwUhRQWKvc51dNjFHZzIdWY
B3M3IYqWtzfYyw8yzY1voSd/9CYdFKgeWkfHdk9K2HsnJQ3dk7XgdOqk+9G43qWKmWbNRmEay+r6
MKOwhIXq3wNA1H3ddX/jfWDACbajrVKl08uAV9HFIXlcLgTiKNOfmeOewT9MRNljyDc4/D2yaye7
EQFfSpKtbnSh35SQKPKkJlHRRiZVt8o61G5d+lZqt3ug6yWgOM8CdMNisIPMfHIKilJ6ieYW0rHP
yupcsjyltkmTZF9NrbnvZe39lXlvcJk6tQ1/zbbcwHlnLfUWiIzyKzb6oLDy6KSPEf6Itdps2Kl7
hx7g2d4CBwruhJKUErJ56yDcO1ZJ0kM1N8SML95oDa/ZgEaRQw8xmXTbmtFbkSv2+auph9L57NpE
/kdbQhHD5utqhcSO3mCBY3RzgJ615+3CKPQC4aG+pjH1BWyZfV2NeBRD0zjPMqFsSvTxOyv0bRGl
00mdkW9CKOquJdEfa3GIgqpzQbd4vRnZnbEQL80inmMWo3ZRTdneh76drm2yzNz0vCpq7zIm1K1l
tq8iRxVB5vAzggk7Ki37j67PiDys+CPNdHQOzfLVMkZ7NxYx+++lCd2X2evgobVasm26e+Y06Umw
PThloRNvjBICAGzs+GzZ5l2PDNgb3sgdhd3jAOKK/F6yHRR5nzGoJLHH5qxbBM60/LBiwOylIg1V
GFiiaS1eVyAw/9MoHfWiHm3T0sMuwxBIaoUVSI0x91rSLPg1OMieL4UAZda3eoitK4ZbcCQwA/Xg
WEc9aKwpGiZ2nCHvJTVyQVD6yI1anhtzelXFPELtCO3NiCpNMC1dZAqmoDf5sczMBWjmiAxeSYf0
5KyBLvLM8gwi4zBMMFKAK107s7srLf5PhZmkGx0TzTlYMXNiIfBb4M+2zjAVcApm9zpmmkYo2OU3
j9LcKWnqjxm40TteG6ANyx9iiLN3tcAlxmt/u2XIzb1mCZwlVSBnnZ1Oxg3leK72sjYTSxgAK0/Z
hOvZaIBjr1atrQLYMwQpMMnCPK2XwbXyLZZRccyTiil77JwNht3AQygpAIIr56BEMS12Spvnwg5M
pryXQYPSKwEK4L827NKGv4fkSPiSkGA9pLP4EEjBIT66m7CW2zjOCMF9wRsB0N6kGr8u+r+ZEmS9
/Id9TXtuh3wvR8kyCSowdbC0VlNIQi08TimPjvheFpXxDQl5FDnHh55G1iEblMdMEmCht6r72lyM
B5K/1c44JN4oqNZvvGT2jiK2rgmltCDTkVVq1QLhPwPEuH12TX26aFnyNqrsUkUdIaMooAwvJk11
iK5N2vD3gAJ9fCpARLnsdjYFb7Bclf0pHJFN/3SDoz2B7bpIYysTGwGTeVpbcPVF1jebMrO9V1gA
zk2d3mYQfK8GYAS7iJpdnaTfKgID5CtjoJUVxdS1O2d6TsxX5QA0FWWfdq4gfjIy4C/Wpog6I6ir
sj/AjijfOlM2hxG2SLB29dRpwBtLC79QpXkhXOb/aTt7o1fR78lWpn2ZZPMZ4Y/Xfgbsbbp2eouQ
crlFjSapDCOF6fROtrWkXe8raOBGBDtDSZGYy/l4C1PDHZAKdgRFxjLynXnMt+yibwZ5DmbxTZ7f
OgFY7Edhv2Fa1h7zBTNTLbg6AcLiaDq3eMGNSmNSjwAjxIIkXZtJjz8UxQi3yX+G1vH19Hx57OSp
ivhevRY6nZ+XGe0K9Gx0kNOarKNNuJtwhDxY4i1pQAqEz7GJsl0Endf+P8bOa0lSZEvXT4QZWtyG
joyUlVnyBquu7kJrzdPPx6L3JidP97G5cXMFRIDjuPhFa8AtGsZXhMpRN8TzbtXVEIyQ4IYykwmD
GzsoeS+CG1LQ+SkkyfGPyW2CO3BZ1nxksMovkai80VYFl+wi0WRmBQkWFn9vqAvQvm6royBUKudp
gRQyls3uih64ddDg9eDvEkVb1hHIDcBiHdlV+e4o+SFRAxxy/zT7ARTzcuOa5YwS2/CJtpao81Gg
ipI5ztmUXaRm5LTcGWQRg7+Pb5eTSC0tVKed7WTpQX5lgtY0G7AIny2ufuegUc+iMOJ4e0juwxUM
569ueX6jGTmXHDVq2QOWIJH7L9GYKTJbWhjfSTLLqnNYKjr+M8tvysF9BnhnXOSS8jNwXg6jakCc
pK+OXln+KcelYwDHfHmM6xOWTMFL5T67LtZCGt3yxlLvzkit4MkE6GPF/kprgHbLDvU4peNR1euf
ggeWYABG3dXw61hPRXIkqwYbM6LKSenj3eYom94rzitUgx89zMWj14Q8URsJ0VObNK/y7O3EfRpY
9znNtUG3bg0RensM3dneKu5Sh+lfG6LZtj00sMM6EOomOMjjkqchsRKPz2QnUWkFVqj77Ct3O6/o
8zt8HT3QZxJdAogItA3lXOH1Tt8yJDNABGDOWA1jBPouKkc7OFKARHaN/G6NzmkPGsqOLnK9sWlY
o24OcZt8nUf9Tu7cepeglu4KK50Ocq/lriRtwfy/1RBfWTAA8kzkCIlJ3tocJC2BkeIY0nQhEE1E
H4fukzz4tWnKrdlag5TUrHzuKjDsB7kV8iP1vub+tEGh71lBZ5RrVX+0i20Icpfr/TVzp58BXhmn
jNEAre5Vq/IWpm14ymeIzq0+fdKXrkM+21lsO+c5mEECY8e3U6FzooTboCdkJXnx/1z43W+QKLZX
kN31UF9rrk8PNRkcSntDP0gXIN/3Drnxiw0ga/yUwuVdb+4Kp3j31rwDVXy8gwbbeEUEa3JuTkaY
a/MxdsMfSpepx+0O0wne6Y4LpXvrXNT+OcPE8iS/pferp9Se1RMajf28b7Lwvh10BZjH0g8tr7Uc
KbF/zfO6ckY4IEwO0hL6OD0xhGHqsjQEfUTayYRjvTWfpYJdzVQw9f2ABNtFWvDYWcNlyi2mJdUx
dwaMj9wFXPmv17WL9OqHYIW93ACusABStrY3xw+uvgAYjcKuF3kburelW5aWJMktr2D1Z+mRLH12
jr5TDWBW0mcnUOgjpb4E29v6romuUSmfK2+4eI25l5awHoKtwFn50jZsEEhfyIS9OaPQfd3e8K0t
S54kg6UVqn1/agDpnUMnOkmZKY1damzHf2yCkpanJrH1GEmv0Q/lkvyQtzbbsrLtv7sebOXY4E/N
awBXbpcCjylSQG69DcJ5+XDoHkTTQGeiOuknfCjYp2dcIE98sHWMQZ2nfG5fHMYGzA/vdVYsZrXA
Yzt5yQGlDHV3sxas6jyWL/ngdifTnBlKNLp6UIOCtZsegZkdG7wn4R1M+WIXac5DfQii8snBvHh7
8HJVSa6v05aWzK2ZfDikGNL20mM/KI1RgnrpriWmJ9CXzBjOk9x9OUkBnnECs0Kz631o9Xt5S2C1
kyvRd7mDa3zLLUSUZN4y4Rp8hFT33RYuRcgN62IlvbIODjUkXvANY6J/jnrg7siYHOUeSyCPPV6G
JwjlMkee0j/ySb/zYiM7qfN4S8wSgTKvu0gno9Frt3B2S9RzD2ERrF8Ao/0TUn52lRPKk5cYPX27
sGHsaPhzHrxnzOLcFbPsJ/arj+fZKZcWsXUGqqY6V47bfp/ejtqhnyDeb3exzBx60mT5zGRuZh18
C7qQkErgBXwDl2wwEveQH5Uq7K1BOTHQRRk167jqmMlgC7xudZ5c5zoBzGE/9ww9Eo3iyN5nOIat
o6t1FhVpQcGem66tnTBc6sfaSIyTnF9+l29H47XVn2Yjb0+qabzIU90ercTyrvsVG1O0G4sCpX8o
5H9P0LaOQ5Fvv6TXgR3T0xJHGqYPYPyPWmbnsPPbfHhAkN28AE2r7oS1M0RddUdb+F2GWbY+X3kS
Wx+zPRg+0H+l0DPNyasPFgRpZDEcA4eTgpfApQc/oBB4LLll8mSkWQcqa48W8GC/wDfkv525VNh6
9O1Jrg166e+3m7CVSkyq/P9PxVhthL30sHX18mMkuY7Ft7TE1sw5wvaDAS3CDDLQVTr7ouKxKFXk
suuQS6I4bPKqrVH2tf+G1a8fSvmd70YZ67Fl7u6BBdyzIYg9Bh96Gb+yOcLStbwmc4EczD6YzB9o
rbCeHPbJpWjCUD1K9TXqL1/QCDBIF6TrOE5aqozotmDLm+aMLQcNpUgNmNgyCJO/swUrSlLS78ay
668v5xEmzsNYoOvWE2+Ap59sdqnmPXq9BZtQf7jyQ8z6Tnd19SrDMhnUSUyC9dTLsFCSbASheR1A
ANkqS5UtKbEt2B7jlrdd48OxUf65Q6iDPow+UzrODiBAfpG0vHnc8YRp/FK+/vi51IpdpAzqu2Gk
PMK15c0/A4j2V2muEUq6gKaXZxB2HZIb0lL+OSpHr10VoJzm4pbp4SMVJIApsk3hPnBChOAhpVvB
NgeUAgm2epIc/F+DVufX9dcvLXkle2zvzDqeWRuz5Hp63rF/8t/3TmJrLYl+TMtB61nf1fp4gY9H
KRobG639ps1IzUq/so0e5Nh/ytuqSOk6zpboFsjz2JISk+P+9azvpjNSWyp+uNQ/5X0464crBUuH
j9Fc3YUw+pZXHA9n9iqqeZ2rygsvAUspkDOhETF5X5bZtmDLmzM8QaHfUadqDaJrJelu5eRb1Xcl
EvXNAIQQW/Bri5aXRd6T7WXZXqp/zdsOk/dO6v1T3v/1VP6cL+T+IgbtNx5cHNoY1i5jYflwbcE6
k93S79Yq/qn6h7x1PrGcdr2CnOdDnfUKQ+Lda8rwW+28cC9dg8xBJbZ9o6UP2ZIS2wZkW+UPeR+S
Us/vEQzof2k1kghJYUPk4+Vk753hrTThNSq5kp5ZymZanVXZSfeK1617B0wFbXxLK/NCI5e09PyM
hQJWlKzMctelIz+w2nkv3QOr/0iyNigD/01XWzsNW2UNQXqXopwhYSL+dvin7nZrCo5M+rc6WzPY
8j40F0lK6Rg0KUsWLkyvQZ3NQ+fo6byX+W8CwIDlomR8C9ohOq1vvNyULVi71S0tt+tfk1KwvbqS
DFhI+bv7lvSHM0jenCVgJ7SE12jr7NeB9Vouz2c7ssGrhMlbdrVYGDGWFZJ3M8etmhwrgQwMtqTE
PtSTTnTLe/fHpeTDIYNXKcfZeAAV+FxDpcA1QGqwUm5oIDmWD1eJI177Kl2XnyVZdpE7UyZ9nl1m
1dk1mWNd5GXfnuj67r9bzHw3VNiqSkweb1T0rOitldZFrtxB9MSII2RSdLSyh9kr2Y5BzUWbHuUV
XdcppQWMsx433+RF/ntVq1aDI9bZbJ00bA7meXZNkAiGJQ5pTYK6Ybdyt6V9K1DQPwutXbnoDjuz
hQEZHfK28mHpWnA2df8mnG2LDYBIRbtG7qo8lzqDyqRXxVsZwzMRPrm+POC5RXSnXdczP9x+uanv
HtE6dV3vusxZJLq+5hGbk7NnTke5y3LZLZAfsCXlxn7IW2d1UvKRzLnVlOLtL+lhqO9trPV22Bhi
FRfk/peuiMezgRDgUYcxSxLqGQKkxRWfSUotnb0zw0GmZyn1PGCeepLg3VQHr5GWnbXlHGpSZw9l
ULc7qTV32XhR5tI8qH0GSG8Yil0T8apL4GWuubc9AJ4amKL7NHFPahRa+RHJIAyXmdkfWZUENTw5
10YPmic4Wew1IxoL8TxzcC+K1fvUH98WRPunABnYT/Bv6gOqcSOqHCQlL0PwKEvYnqhHVCBiu0o/
xZ6DsqDZPUwxWggOsIWTzt7+2bP8+Tmtml/wHS+9qZVfxtzEVSv1f+QlQ/IaH/g7P1BBimfNW+/N
1k+P1Xp2dv2ADQetRR1nGHZBU9df6xlML1Py8rOupvYeRR3gVRGyXWqx2AKYLCXPuVWh36SqhwqJ
YJShSnDcGDFWj+NSwlISZgIDjgJhop2bwi4f5ympHiUmQVYUDrpneY6wMIvwVhEHh7JCfsifhu8m
m2fnVl2k/DK1MrAjQYnjsCwA71yfmVtcxKheqxA+DR8jURUFw0ObFWCCvHZgPtwU7h1IDbbXPBbb
W1S/pn6KnoclgOgSPftq8gNZTeUqWWWGSTe6i6hyFQifGRa7NU7w3KCG/ayyE/qcKpq2n8YxYAZB
QWx7QKtSm3uZYymKh+xuGobuUUs672legjoDtmfTtmBXU2MrCPUs3WulgyvawO6MOWE2N446ujD+
X1MSzY9rCjQHyr8ObW47voos7wmVmWhfhe0O3VPj6GiWeZimJkfjDTB9YWjmne0AdQbWqh10W0/a
HVbwyGDgAF56YXlfQbW7b5ZgS9I+z0nBGuqAtJENN63U7/LZTI29ZhranQTFFPwns+grZT95sNy9
MGWxGVGDt94HMOraY/89GfJvBlvp4MKh+/NumfCZQSaCVigqVGL6+S+2O7+GeaJ/n5oEtAKCOG/B
mAG7RgfradbYS7amxLpVbt7f6X3cXtI0Lh55BBqU/1b91IwKjStLzQfV6N9qVIMe3Ch5Guyqgfqq
1J/ino0jB7HHoySlgK3Qz8iv58d63PUYd+ympXqspZjyxWC5luPYwSbLUaDd0mcc3h1s5T+cdDZv
cqq6MbVHxwsvkMNw6syQRTvxwakO2y9og+R3GM7Jet7amNunpmuPuYqszd7HYrkPsleMCmcW7YuG
ubJt3iBaNJ/gnvePLB1fJYXRbvsJ0zrIUNmIWNNSQ/Ico/x4UOK+qS56XLgGAtSG9sOKxRJVYNDd
o5/W39cDy8plitqJFDgoWVyRwUxAs3ErdFNpz4htantJyu3JUnX5VDlgwpb7Y48jQJdqGejFZ3v8
vf6dNMn9s13UcM6W+4fqNIi8bPLwp6fNjIOJcopEJaiCGYb7lpbWNrZISL7LlGIp6SB3HIYngDMg
8IJhB64LS4WyolPS6291HYSX3h4CNN7D6kdZnqQ8HsL6lOqoNlWz4rBgrbi4hbMeeG2CKLjvlmBI
0D1xDf/8rqDvU+xkvgS+HR+hMMS3cszwMFwCiUmeySwbywYbRbVYixr8Bv+lohyy1t6O7kbMAf8v
h6TuAL5C1c4fT9N2BSK3L+NjqbIauP/w66S2XGQqSr25T9uFR8G2o2m1MGBRpHyIliBHYOJBkpPv
o1gY+QPkdTVmcX0pLlWUy3dbJYnhoHfjw9exj8zBscuqSlhWHp4Yk6LcOV8soPgoS0nph0MlKRdu
UR29OAiBr4fK1d4dkenmsSsBaHwsWH7VVMaQHV/mwv6WYk8Kcml201s7VenNHSMAJxrKm13GPqPK
bsUxKULtVS3D4d7V6z/yUFNfB7tQX/WwfuzoYB/Zm4bpguggX7/eQP/LqVv9ZgMt+eJmnIrNnPIh
Rc3gS1QpX+EjB09SaJbBg1/E9rOUgRQ+phDqPuVLzbH+kgya+ab5UfFZS65ShW9O9qo2DfTLx7BO
p/s+0NKHcQkQ99OHnZnURO1m3tFng8ZbklIHoikbOb77l5oMuJe6rF3CXEq/ZF6NjrZmtHtJGn0z
XAxcUw+laaGIv7Otrv+EjRXSRdaoHyMIlV+aHlsEFb7eeeFXfgEKVh7szDcvI5aZz6U9vgGh6b5b
5c/ZbdyvluK2d1kZIZ1k6933ZgZIoTpW/oyIDlq6Yf87cOz2O5At/TDHuIjbjf+mAT5Dw7YdwHsS
i8P2OGMNC1/4P1nQIv8u/JCnWw6o2Gy+LwevPuLXVqIw5xRvmWLZd03aTWhu98WbDmP6E9bvOylU
gLG9gcD4CpNXfZAs22/YX3CH8izJETWJq+ZNyV6SdeyazzO7dJKSM3aD+qCi9abDiL4F0wwuobBC
41ajFQMtuvZRYbPzBxbd4+4AFg9ZT6Rlj5U/OHdS0re+dzS1waLd4XYy+/Q8CMZEX3q16vdwfKI7
STqRagNTiPqbJG2MiPCB1P17Sc7K9NPlm/8oqanPnumv82cjBt/jj8EljAblJc1a9SHyoRGHPnZV
Q149A/Q5IjvRv5Re+zmJW/UGWGF40fWWVyVGVb5K3HupIPnoIp5Kpc4eJUsCE5WjyIbAUHc6hqsF
7rGZHbxI9Rg62nNuvjRNcXI7t8KwsD4iY17e7MkpblEHWW4RCy5vikrQdJWLzKw6HWKvR3Tcjpqn
UHOwAp+sNxTC0u+qVXlHdDPLiyTh6ACp14svpTkiSWn0YAmWalo/+Ts0/UDV5CPuymoLULxKv4Oi
zs7Q8Z2Tzt7Hd9sybrmrWK9mmDkPZWIBsFiqtZP61wRa8sqnTXtgWKfhRkTMXYJZS/09K3gN+N3/
5G1VJGYp7V9Vr2vnfzpebwHAdHb8VI9z8zgqFXDpwkX6DlSXyZfor1z1P5vjYH9pnBF9oFwv7rPQ
sFE2rlIQccP8ta/cF6k6Gul9HRnet7rJ1YNbx9ZDWnoYsNQ1ainown6GjvRLQfzqGBd7F9jQvVry
Urlj/LPTAIhZhts8eWYX3Cm2k5yjNFRfUVWpd3J6Z/6mll7zq2PfCBiRGaPDOBkX1mxLVHdL68Wz
0RzndXcQttTyXZLVBcq4aFTdl/Sp93YZHnpfj+9qxMn/LljrSHG55cIjAfyMjP9BnQM1Pkh5CO7x
Xs4WOy6ZdgWdsHLM65qUYt3TkvHEqx2tNQNNf7HMxDqr9gB3ezuF5Zg3G3j5nRNayjHVCh1bqsG5
WOB9r3jdNPeaYTonO8mm5wkfl0Pfqs1n3kYV6I/r/GDs/II2j/K78d7cIWFIOhbW6eXVbgvzF5xE
xCJN+nlaHy9tljiQVIL5WFdV/RjrbX0xjWq4i9zWwt3XL7El6Bz0sQCr0vHBzNRLZLH83v8eB+Pn
JDKVvxSQluuFslxDKq6w/pzS4WeoKM43zW4y1I61+TW00QZniBI8QaF2z9kiKq4qfnrr09g6sxyQ
PrlQgcA4NxbrZ3Rktj+H3+mAf0A+VP7UA3yQQScxwmYQngSu+VeGMrLe9W8B1hxN+6nvwCyjU9y8
eS1zwq6vtCdwGx3wHByW4F05BxbXfP+i6wYeVKOzSBqoKW5xWpfdJOY4NVuASCA8dAmyLvjXfNKc
wXvLU++bNsXKg9l7HvcA+d46TOs7SXYGynO5E3dXPe4RptIYl127Eqhb0bje5wBC+q4aQvWhr0r/
c1TP33Ur0B8lNS8IcEe3nqSqpzm3SLP8Z0mFfXBu0zL9ZBa6/9mf2UssrOa1NBzns38e/cz5HvOp
PLej2p6ddgh+FPq5Hmr7RwkiC8ucqr4MwVB8w+Zu31uR+4l55D0mD8Vj7SuI5weQN7o+1HZr3lIQ
Few446y7MFnGM2JHEy8RwmtGZPwldocWYmqhE3SftwqNURuHyu6s04Cl4GO3BDSM6dDgjXyQpBSw
YVs8NjNuW1hW3wA7ceWgq0A3YDi6Y+2ueDSWwEaK9+YqxkPuVPMnVgG+dWU0/ZiiBejRwudABwrJ
vVT/Fs/D9GOsI2s/LvnRkv+/67tILm31fdfnPMDT9k3gIvj2n/Nv+f92/v9dX66rVwPMbc88mrkV
7wcm7C/lMNUvumPqZ3vJQy6jfpGCnMnvmidVEIpsXsol78OxfDmRs1K8c6zzTZTAWtiWXtWoJ1pG
9neein20l5unrZoUjrHn7eoavkFQPilZa0GYhPM1avUQHB3e9UOPjs0hG7XiSYLR5HkV/Rd9pzXV
UQ8T9T6oIOLRSUkChXb1vl0CSdqGAul+TWfVoWe6htbjf0olf0vKEZKHtt0tjwC0bVnrmbZ0Sqc3
j+5Tye362WP/gSKZ9z2Bz0SjKvOr58Ml1Ufn02T33k8DATpWC73hyXJdDEcT9FaKVI3YfYVNDPH4
2pTKydC9+SuKDMO546wiePoFWtZVrhFmwPn6qrUecML2Hv1OY6NrOTfmFU86d+0zuBEL1wHDOOlN
O97pdYhm92K4I446q7mOFRaQc5l8SYEEPVrdRxeQFUz03rmaqVkirtP6L5mTKC8IRHcH/eJhI5bM
M5ouBtoxiJA75o4hCLyYeKzPSpX1ZyZ/yOIbvyuz/YHEyPA1inGCT7q2f4qaXruocZtd/TE1H8NA
xxNDKecvaZj+BnSY/ebgEDv4O8U0UcfC+vcFP5mzMXbBY1U0zUuxBIbK8DAskEtcKhj6QkVqgGxY
bfmopfDikUxWj4NXdI9SX6ph8HTENHLCAA1xmmTxZAcyj5dsn7wEiHXgq9akz4gOYRBhYYxmdOp4
wgetfrSCLjlXUGsekgxShTGa873jgiyGHW/fnGyIrgVSxjfPjKwryx7FnTfNw11WjeNVUaPylhkF
xj5+H90njY/E0+C490k54fVas0gSdYl/ittWxYFBrU+uV4wQXRFdRgCqf2Z/ojymsdO9+Kg9oRsM
dpAeBzRQ1fevc4fVD+bO41tkIY/cmbu+C1mUCgr1c8Me9D4cVePL6LpoeaN7+hXvmX5XRdP44OND
hQR1nh6qKYxQwkI/jm8ThA8/nf9IGvfo40f2jd3rBl2baOHaz9ErWNLfka3OfyiJ8QcLv9DLrYCF
8sDVT1nLx9kfzHO/nMGN8e8AB1Zi8TAyobInRDqBmPxRgEvUO/OnB9aAKWA23NBGHZ9rjNQXNf4Z
0bX6wbOmDilk3gBmRuUlazSEZBDvGx9j1FoYlI+X3FSiN1/xnEdHg00rRvCh2UO5s/zh0qfD9M20
mTtpWvDmFrwp2pQXyAao47cIAOAxKIf+IkfpcXKtjUG7yx1tOLCWWNzBCIqZqi7IYMvDkMNvd2uW
OSGIKFUk9i7TXkok82PJVn3MRJ+QC2znkbyqcuGhsYG3z3AMfLTKFivHVum+dBhY3o2+miFfwS3J
0Ntm3XKA6bEkUbTzjlNb4HO5JHVzgrRkWsVVkn5aazvYifEOkwdIcrbDpGAJ9DzE76k0p/I2ekmF
gwUxCbY6EpM8nMap3ehAlIYcNNb/4bgZwagSgvr/Orck313awUfgykho9y5vO0SuP0blfJel35op
DN/oc/1dETvWVffhVvS58ap6jn82hlDZzzmP2fGK+Nmuiouk5CDT8F7bLvMeLEu5IF00P3pdA6Ww
zduv/ehUO2Nwgp9toLxBKPL+NDXtlLt0B+iA7wMt1yMqIMrbZfFvFjOeUAeJ/6iiOuaz07TfFrv7
fWJ15QPr3DcVEfcHiALVQ65V4Qk503mXmGr1sBVIKQOsv+uZWPIUrbNXuy9AZHBuXs4gh0jFLdnb
o7Nzhpo9y/9e5MOplTGBL6T7X1IwqghmLhfZTiDJdFAvbH7Fdwd3UJz7bgwwIMI6FMcXpQ+hkOjO
s4mS43NqL72vVoAwMEN3zYPpi6VS6l4clgoeHBXjklhF6n9NLnk4dQ8P0RJIHhBM7YgvGrsgS+lW
IPUkr6rV7GQOuAJIsrWN/BghC3Po4onl/ar+I4K44BVq/V0LJuhvfTl9cUom7fXU+K/5nPcHoGL9
i97FqGE6Y/bkGoiqxIi4PUxWP1wKULUoOEZg9rGtulqphybI0osPjho95qlanTLmus8qWrusGLB6
nVq1wsJ6kX3m14V71rzdr4mNAoo1m+YPPEW/+U1q/yot/05lITNACQdeU1InDKU/F2VrI9/HIgMb
Gt3vcfLu/TwvfhlN/FMxWaWmtwRAD2rIsnrcsEykFiwkPbM5Gz779dCgac4EQkpHJyxvYQYVUEpz
LDzv/X5udlIap2GG5yWaclI6tXb6WCvmj2Q5Ezse+VNaV69SFpsua04ILTEmj57KVlUeY5yEiAfW
HD1JTAI1C77PulpdtyyJ4YYaHmJ8fNajtlLVyZxzzEbUTvKcJkRu0m3gnSIOut/qbddRh+yhMQv7
zp916s4xrlQwkV7HxCvZIvLZPNFS7ea5nXZT4VHBWY+0czojFSMFEowuqkF7ZalTK8pUnbZjNF/5
Vc4lynb/Pc27KpYTwyGTk29n67Hp2PfOVB7W80qxn8Zc4l3N2VaUPXZY5sGwPYhgy+mVoYYiCIP1
3YFSsF5SfmCYqf7JM80va54hv2C7+OQlNEHf6dRrE7aHf/xPW+2/z6v9mQXoNqy/YbkLEnv3Y5cf
t/4mKVkv2pXZU4ywK1Txs9W66q1YqkkF36xZ5pGolEgwye2XqOl2SDcMf3jsCD0o3XBitIGd2tg8
NElU7WsMLIIIqlnQ5D+topnQ0APT2KtXO/Tns+N1fwHLnQ4pwopq9KvXE6wjTRs/Cg99MG/ormHa
/llnvndizHRzkTCNKj06aPa0SNl6v2wFi+y42yk1HTlCsyZy+K7HGmODu5VbJ1+YZ14g4X02m97b
9bx26HpMb7VfAS7uPmvByMmg+aGInTz2anPvxPAvK1BPLOgcU1a3ClP/GRbDvcKu51RgiTghwVAu
G36FwqZDAt/3Ao+YaaqX3CJFe6nbRHlWY6a8JX5Gz5V/MxmLYC+3ZA1jD00qTR7WPA0Tl91cDNl1
OypgJe+Q1Ugu4ZuqPEsBHLSf7Qzjqmp7qJzza1O9Nqk5PA8MhFqnRgs9Z0o+zEBGEC+L+SHBZ6XE
ZAWHHGwPqs5B2aEddyNUU9MDb2ilj7024gC2BFPqv9QDPP6suDnBYIH6JyhYLd7DMRtPeoHWmOTl
KDCcZ1zWWDD9T143M5BA0lQ/V7joFa7lP2VLgByFVzrVc2sj15S26OKMjGGe5yWIUqO8uJMz7SRJ
D2I8x6hRQBhq1qwtv7HNr5HVGneS5SqVji7ZOGMX2hRHyZPA0H2dbSI0G6XKuwIU84ypWS8s2ZZe
sL87FflVLix5fjjsbK81Du1Us2O9/EgpjBI1v1k2AoRLlsWy+qPjKIchCOOXojwWEIKfW02LXtgz
/z1GlX8dNOMBIfL0fsSs6lkCd0brH1kr67TlpVOfY+KGMn+iKrECpdE38Lzu7hIrsZ5Z7LfWY7vI
Ps6Fj/tR2Da4aLlM2vwUj6HZKt3zmsYhqTrVRWruwflSHpaWflsGz3HjPs0eo4N+rtgrqjrz2fMS
5cmKbsGSMKL472C06u8dq5Z3k5ku00L4Prj/AczY6o0JKkfpTNcrJ3LUwsa7InrG8K57LIvpsLao
uYwCsMbtDlXk5qmos+DFZJHsRY+L19IPxptUk4Ahmb7DFqi8SFLqaqisH6wK5LgcJXkwKlIoCckD
c7hx76mB95zmhveMLvd8Zxjdj8CvUQlZ8nUn63GSind+7ML8l2ooYF7ZuQ8fpAYjv2c10oxbNNP+
iilqL0rg2c+QRZ1nHMSqoxa6eBmMs/MsBVqLuKdasjkjSSlAMMV8rFIGjDhvKCjHhi1byYax7yP6
36S37re6IWunmJk1zjnVq/jkTiAmkLMMX0rYEAfsWZKj4aCMtnfayj8ZnoFyOPotL0g9Ry9m28AN
NRLWD0bWQ10jxVRo8TKRgLHLjFsWbp76PDLaKAPs8BTMQvxFqc9HePjv2JJEX+9r3uLlh7eGB/5u
sVbxMYe+kxh2zRn713ftwhLqFgijxCQYBCi5BExqAU5KJtK13dnT2fEeYwRfiuktXIFXC85bZdhd
f1P1mWWWllnsQnzYAsbIUB0knQnroTezr+ZCPOoWJk29/AS8iWAe2cI/siqE3VCDZFEA3d07CfSq
HWcMjupFf+O/UT31fkWJjgZGkyP7KMV9P8MQlWiM7AyS/0nMNgfC+WzaobK33jF3woIkQWckdm22
EOUursWIvdyWVZkz2ifYHcAwg75gHpXJUKDYdX9Nnfmnj1pEWlTnEfuvg6W9Bvg63hVd/83htt4i
7MBOrWb+CCfTO44LqjbhNIV3o8fJjvJ/t7stMXkC7GGFRzPgXim4pN3UTj/USWBeWoza7myjKK82
k4SkiuudonbnwbQ/p/xryxph6EPqUHnCNAGtZkzuIkg/K9YhriExL6S0fEFcO8vDkliGaMOxQhaE
726v3TUoWwSVzUaXUaLEl6Tj/bsbA0WZ+2Z7DRKKjrZXlMxnvZ8Ftyq0fplZqBwN674Y6vGuCe1h
DQwzGu98fblz2fQj0/TqDspvdeflFaLjEs1dr9eOEhXrVYlJkDh+BdrJQw1jwc4Xix1LaVQQdBh0
/GPDKj0nv0YZQgALR3T5mxLIH96SXWagLKPhm+kvHKZ5wSjK7SiEcyrRdmbBK8+c6bA9GWmnW1Ji
njZgbwWBl867QCeQwFhgf1tgdWZ47kzrlizYe2kHEkRLcmCL4zRHzb1klb6FuUPgMhoRW4NeHA1s
pef59kXxKdWaGvdRI4cDtrDG1qjT6cM1QeQLkjz3dNGHqExsDCSQZByhQqxFyu+aIeVwwxiy3c2N
0+OKosTjzXGLg4FNV1uM0y7IsNYN8ac+qG7FLEZX/TNrP3966fimlYuwLuMRfGMLDOeg0k9snR/1
rIc3mjxkRRXu0Chjo3Quw3sbLMxD4Hd79tub3TBlj5nGJyL3KuvgobJ6U6t2T5dRsoXOymJZdVfk
Bpap7ay+wL7XL/OAg5Dt4knrfG3rNj+ZbMKAYu96vFia4BS1GFGa+U7pM/ZHgAke+ODSacRPpq7Z
+0mblKOvtNjC9PoJ7X/k6ebPhple87Jk/Q5Loqgxv1dDhWfhlJ6QX4qOFkS/ou3uw6BWd3wcYSaH
RXFoIGSE3T3Cr+BJYrZ0FZWt1yBmUQUu1R5Rtug0VItHdGuAwmWJgs3p/VzqA/7GbnMokahoXNYa
+/F343Bj3N7DKoXj5967D6Yk3kcYbPl5rKJrikVppLFc3asI3xox6viYZlb979iHka2CpNqPs+We
fbRulLK9tHrITUCHLjJt7rQZwhVvBhNczPDFc5elS4wgGY81fzp8upe+RdPQjnHsa56cDWWCCKyA
9+8G5cyIYt6z//iDwXN4dCf4+6ViJ2gTAdNxZ8aeJtwcF3k04Jv88SD3pkvivoxIIF3Y8VTvAdPi
nuHiwKDmPOgSli6c+S5AMNgNXBWvrc5EcwrWU6j8bn28ZerxYWlBemy3D2k4/2VRuM8bPpQVk2zF
8R8LvftVZagj6byie23oMWuaBvYbQwfHHDU2DyyI3hdJgwOuDU8MBvchZTnBMCGFz4ma7u12kRRB
a3k36u1Xn+/FAZXXHb7M+INmbOG4XMuuvAhNiLnfg8qZUPSyHrr/4eq8llsFum39RFQRmgZuBUq2
bDmnG8ppkXPohqffn/zvff6qc7NqWZYlG0Eze8wxv9EZuyoZ4vsF4vra+V9tSapeYiafy2zsRp+N
oLLm6FIAztJJr/HK7dwg/THgsG4aTTaxpde3oEOwQIC0jF+PiES4Rk52dCyUvCA37yEu+KGzlFGc
zk+L5e8IwsU+kmLFMoRJt5UdklF8F5017dZOT9GSlu3O8F9So643bl7F276s0WfmeudKozmtKS+o
RpTBzLLOic5H0JTLcTI/2fmnYbB483bqH4eCqNaevC70/K0M2ndrnMGzAEjyHUKPx/kFR64D7ChP
Q1I8qw3VoBWu8Fc3AYGpm3HR1Sb30oMrDHMzg+ySuXgBJNYJTJJgvkrqo86M6pz0FR9iqGlNB8tJ
XL63vCbB/BknXQ/UqfnJ17fVLoCvlek35twqGuxnIhSfZ/ySdF2gparrAGTqpbcx6smP0Nr0MnlI
ZpiAZWz/Q74BYSLfc+XeNpqmfRmchM3TKkvdOCbVP2t6vp1JHR7b4RSvEwGy9bInnleSLlunh+WL
5Gz06qeinj6siUB5c1zuRE7lP60XXG+DEEg0Oo0+wQpdA5mc8AwDNkw4J8K+mQCC5Z8zB2nTt4QC
G45xbDVFViqsLhz3HHszKj0EfyIFrp1211dufE+24biltZOHuvOepa4ip55YCAwwtGX5RsZ9GVkB
De+hH7PNMFSv+EUZchzZQ+siIy8J96bsCRK+5MTijNbbwShfgPnfg07zN8PrLCHQdVnB3L06+pn9
0xjFT5XZ30PnEBbYQ+Y32UOhcO9rNS07v6JZkFl42f0SH1G6JG8WKqiugP2ppXk08+62uwhV9XJp
xP46g0f0guIXTrHKDrPYwL3rt9qQl3Hn9jyn+SZrJGrJxajbJfrYWNwUKjxCEngfrBdWTZmEuXXs
q+zsYcTYtGVzWxXNv8rxjl0nP4eMjZcWd6lfVpEwywNGFfSgeCSvRcXM1fvqaiTNLAFVHXU40LeT
k0PkUXMRSYM0etsYl43h1jqKHePbh2yUxjNG9MzZCkKl7NGT+0X3T8S80YauxB4VYO+uKJlp/Vxr
cydI9d75qcQ/jGclcznNjOYtMJv8ag6T1L8wxB5mJ4U2Xr4s61hG8Gee0n79brR8tZvlfpahXclu
JxN9s4LmLCTkuYH8SUvKmwaMtd8McAYbm46aGI5FHGPTlnuVGZGfkXX/vmTtR5CUT7KdTlriaTTV
SzqWhwEPTqE5J/Jx2IFkA00zn1LAgRjaAKP1pRsVLTtwo4+cnusTqrxbHrqhUYi4C8w4+NBAA8iu
SNyPZdQfZFNXG680ngcfkM2Y2e9DVXwrcHpOp9+ZL/vFtosv1tmvc3acRPW0MEYelmbz0E7AyzM4
THOBo5rj8SgIEds3tAHw/DloR8O6pwEJTG04JtN0T6YRGYI++rgavd9BDKApuMOSsU3Uey1A/gJQ
3hhCEXlp1mCbypM91vcFaJ6NtSp3K4Jgr2VwfK8GAH3Qho6Ndkd4+wVm+QV7REqOJmns14RiNLfM
DWPh88Cm21yRbYyygyo8ut9mNZ4KU71N/FJs/V4zTBiQPsuXoDeuWfkeMZe1m2nyOPTJrUUyfePa
+zFXB93Eu+EwqHo3cFhYJNj50zvUG3p7GfW/AgXstbcZKtVhJE/NHAgW08GpaGB9Tk5BP6XeqYyr
V/nxb1kSoVzgT6t1/yqn8WQH493klyF5DvftmHy4FftGRsiIblDlu8dMPXzSZg5pzZDyIIj+XDk3
6AiAja8pG3pLUdHore+YGIynvWCfcQzYLTfVLdGjPXVAZqJVcblMr3JEVF5LX2/g8JzLXA+bzoMI
aAoMR06VPDWy/G1H3W+qsVRRF0wkRjJ02KfmcTaDB8+hiFxSyNl1Ml87A1V2O8Uf08h1t072TgLz
9ob5xkG9g5xSRCDupFHSDe1iUKJ4p0DuvsIgxOiUIKE5aIf97HCQPQ4jkScrC7pVRZPtBQz8+/5m
zlUVVY9DBSNqLgxzZzswG4Y+eyAAfoxh23ODo5K8D35MPU0nCxAZuzH34MfjkyEWsJvB9CFGSOOL
keF7mT76IdglM0jRISOjOCiCqEQi6GlwlBjjo9o0uHgowjqRh12CIjCZZoViXRyqdfaPhEy+ehnw
Hu7g09z+WCO18aK4PBv4Onl2EkZDwpyCoZhzunTZg8XyEzGdhKuJ/J41605J1vwjZDTdCGuireQ8
x4NPUEn9ZUGu89eeKQmLRLA488nnrG+mpLuWFIvJWN/OAU1D8kVAXd0wQPRCrf3i07QI3eSSFWHr
78VlB1D4s771A241cokKf7okDHI3lwRI5QMc1e61sDuuDhXKfjXP7lxpivGy2AifGkyW+DaS7N+M
nj1eu82FkOVqeG9aPbuN2lq2qymsCM3IPNgOcrozlG6PmVHcOQkFOZm0te3WewdlqutWRUGbznuG
tJ1BVhGC0LNMky/4VrBTCzx7qdVxBXDSGP8Q/T6zpjjG0tEkA490K2+rFowZiHuxKXHbHlY36aMB
Imag8jBf3Zt+CvCmTr+ucUXU8ikjmLVGhAb4iPeuaLeMMt7lsxA7s+7egSxcTfUK8bm5IJo/OkFw
tQ4shvWb9LkVHpUQHigfkWDTmQl1Z5OBmcSCXvt7TEsu0ZCeCnPJcI9cmApxP/MJBOSsFjLbpb0T
zvJkm/LU5VyBKUe4EIRK0JX8db14jsoR4nC1TS25z6T+WPUVzpnnEkfqhlyQbltZHCeixG+ZxMA2
srJfl8wqjctFgndfDch8F29bCD3kzR6uDWsnCTzaBK7xKBqxmwHcXhapZgMHlVGoBQP1/kKXI/2j
YGEznGvQge9z6nzZ0lh2sT0DS2aEFKIh29OyBG9HRegGnP2NwewAhQmxiSnzK9T4Y5bCSCqcf44c
643UyP0u1CTWTSREF7ygbd5nvmlDlfOigpTTjRFwlniu/Yng8kuGcns9F3StbRr3C1FFhW09AOyr
IqwyDFA6VmQWjXv5gW2GRhzZNo19v9gLFy6tpfXBs2afOiBvQ1BzA/SU8S23OnDU47WRcbY1vdgM
ZfuclzXjSPIKMGa0NtTPagxI9UWk2Mgy3SsSx6F2rrcSC3srfhYr+G6rNY8wsrWcptO9V6t3b1Df
kEQP67KE0rY+Gp250JIViF6GL2Ldu/BJVB3SBzFb8TgX3v00+Ixl5NXN7E80UDqTRnbwnrsjifaV
8xSPD5MwQXXDECVBjMQd04sjndY3pStOwpJcuslInhN9jN70zi27jrmpVZRm5h2BI8/2TCpmMNW7
JF0e0tid8QJ69zRUCHDJY5jN65sfPPjSwCRiX1h81ajDccwpsCkwwdclUW430QLFlpjzzdxP9BvS
vdHWN3X5DDYvoNkZHzgnw75Nna3OLXZis8VT7azeGrZ0Qv9qSAB2IvrhXSAbPJjwnNTeVnXmm1GW
tFomex9rmHs6JgyvBIPWeVOYzON32mG9d50j9cVQlxQYytu4VJXsvtTZLI5U0i7U4ZKUqiwIrWaW
vA15CGVghDHe3LpzrND385/FS99S+pTLMlWhMcMGzAN7OXrLayOychvb+1LQkK6ZQ2UGNdlKcmAa
Mb0VdXJRqNn5xzmfWiD7kBsCvZLeQmklr87Y5wyRLrJ41pq7t0uq965VlByzHGkTDrSHU0KiAy+A
ofzTxmRkFGl7OybpziFIZBcs+rot7K/SYGA3zSG/X3hD3fiNI+mZhnizM/CobDqu+G1geOwNAy4l
pYbbetkFUICXBbkdP1cXxUUCna1hLLBjEqGkq5UPzP6VMVpIlv00cXkyPQOoed6SLBS7tJ6y4ZAC
2NhgWvI2fWP/KAfsVPlsSa/eJ4314VnGwVs1+kmAm8dpf5oG1Cm87h94M59U1GrX2entCnIYsm9R
hKTBQiFYz31KhOud5m7KpcjAYf2JJQbr9/yPfMvbOCBiOWONsgg6r2bvJbD09dIDI4EzR5a805/n
XnzWfFggUe6zIrD3xiVyOW2XU+maUN+zetplGfs0k9q/bdUL1yg2EEz1l+VQbvtk2fNzdMGnBPBt
eiRW6LmwbCMiAWv/wiBpvFFdjHvoJ9Cvne+8om0/edVEtYkx1V1xnBFdzejEdVkEbFNZomKHgpdr
E5MtWm/XY695N6X90Vl4qSo8Ewi2Dw0Hb1Mr594oCyRD4bzN9C2tRM0R6T8XnkqQnFJXPCWrPFgl
BbpICOVjdaICgLTHHta3Ybd2k4PRGJIwgtVdkCb37S8Lb0znRzFZqdP5vhTs1GTPPE2uiEUR5lva
E9Sw2A15UOoJAGm5w8N1l3vzibYCg35GeSvKZIzYBJ7Uhdy6OI/WZ1L7n940vAwmJ2bhvpB98WjL
OhIJOYVEAEMBJ0h2uRp6rhbGunCIHwbHfJtG98vwZnRlnG6DQ3ZdbiLG5Nz/vTVzmJiYj910W3Rw
wFkAsMFd4M3We3zZvPpGclohFYLUPhW2XBHuhu+207vOM15KIok3XuqoUDUU3qaLmyHmbKGKmeom
YFRcmBtXlFdNPH7VghGKdFqBUmJ/6qdHrxTXTiWH0DYmaqoa+70JoFrnhhGJSz7vFFhbRsGJos+b
77RKD4Arrvos3ZmF+5P6PTpVTxeQJFWiFLO9vbS3hSRQtO/KYzsTmTqZ7RZX+GdhDdhFbRK63Wyb
FzSe8xH/W1wDDna3/ArXU3r2shqTsDrVhgXfSVrphqHHWDkP8cgIRRz/W2vjySZKSMsmfTKKD5iJ
tbvaoZGYuLGUfbvAHouc0fr2pvFoB9ljo+isMwH4M8aXg52WH4s1vxY1c9WkLUC/avibM3W7FOqm
ybHnxcknJcQnwarpxmvmndsuH1N7mcszuZEbVYAjcG1gj9u47ajNL0ql3tPFSyNnQZo1M5sAeBs1
If0IXBIpiqE+VSVxSo37UPlK0EE33tdEncwOhHRQ39gs4cLz92PT+GGlgNzV4zZT2VtW9iL817nt
t+uUX3Hb4rW0m/sKWuPoVSwusidtyR3B412vtdrG5MfjcmJW22qvmTN6tI0ZczqTv0xZHBYFljAl
GzTPTUS9qZ45G/Gcr8KJTHqqMLgSZkFqFZrhuOqcpMSs2K2Jd80E5acU3Ue5rucZzhdtNXnDFfIq
C2htxhQFdYMH00/2dp+HnpowHBukReXrLcNLV1Br133nOlsXvAH3H4s8yjL0ba6ueTXnA5kOUPSx
gWt/ArLOH9U6wYP2EG889JSNQ0XHWVzfOOXLJIqIANW7Ph3f0pkW+OUUXBcipjCWmLtEcqIwP3G7
lvEeRfwt9sZblNtzDCifXQJzaGVnbUkhui5F9Tim9nulpWCjl1LWMk/lB1CexMiNsc4e/6wCiYko
g3jcHtiNPRKq/daO+Te73yemQMcj2Hwyldc4Yu7lzW1PfRu/Ux7gx0gpUWKE+pNBI6e3CFuZFrfY
+pV9wGWErJcvDiVDl5APaZwarzVu2Wu+6gptd528HXnZddS4UrGn18GuWkHRrKIsDnV/UzcGDQJe
YOsXxjf73s3CLITIYv+gV4O5yQpkJSFZifaTqzlTbBohJ9DbN8I2d4ktXtz9MlTWlVHSweqYRKAT
4bFR81OT8QxrvyxBd2Q8Ltv0CxlM2nKqB2MZgMZ7xbD/+/I/j4Ghz7kuhzKOPEY4APG3NveqkbBx
r2rIMrikP+k3X2TAuAmwkJ5ewi5Yjo3HSDpDTh8SHdkS+E89ZzIO/D271aJQnUSM0gfEnq3Ny1r2
w36mQu8V97C5R4DMxkfyhT+nsbxMdnH3WQ11FNYc7L34n0dmZ7iU1ic+Mu41A3a33BQJOcfluzEB
VG0cSnuprN+49rloqLCrOP5ycjGFSER+BDZABA4QZ7Pmb5IsS353lalLyZYa16mHhy/2vtPA/p4H
7NsLi3A8xUdIzADSUazGwH4NCqDf7q5djJvu8nbZpQPjSOxTCvJ94L/AzwN7WJMssdbhvOSn1ZQP
VXtuczFv8lI91gnd59L3j30rkDS9c2EzTe75P712gfgn3d3ilvf5pXUQGBWyoe6vhZmocOgdroiA
FHimyq7Ix6ijLuk0PfwxorhWXNbOsZ4FgTouu7eDk6QC2ATODlNCJLC8FiZq4XgQGpN+m7vtuc/n
N11dghZ1Pu9jp/qnsnW4GSFtJMjbpstO2UkCbrCLQ3/AcbZBar5li3cTJP/swaEn25OH5rPhbDO/
ZnnMHyv1EjsZdCGfPVqaOMmGEeuNHmE56EaHfpCzd/ZctaGnus8z03otAlZr2LHsbpFYdEU+lJVd
iwn1Rc7ilj32kzSr16Hyy63RiwyjRfIGY4QRdt/eM81khhg9WAYvpkOP2CGUQ0SqKbzIntvZZljd
5jO2L93W1SAY0i2KPUGm/JR97dAL25m+/FyZ5K8UUmU801wBocKIOx13NWr2cAa5S35d+mEhpcVE
0/xklQABTQfky9y02KoQrNz2p8g72C+1OpQLOrNVusHRFsexGqfNktCYGlbEJ88rPidEPu42jbGp
MT0MZZMek3y+FND2u8uIywa1MgF3ovs7s6porNjuV3NpPcUfHQpLaBUGtet4GtAsscn2VwmjgRPF
yH0sOSvrBrFzMpk7mW9n5utCPCrtNqhdKOkLbQ95SayZOhS/bJ0U/TJOGMgIxb5PoVRQ3m10X0z3
HZnp0UC80QXIf40uf5O4XVhO6DYaooalkDWppdpjPncQP7gjpJ2Iw27KzJtRmbuKmnKzeExOZyuJ
5cI8B61w9sKcuh2EyOPa5d5GFvU2tQlsWRNuDkkihmuF3l74GNzzQr/IGpOpOT7TNePzr1esPyiy
cTbkV2WDrM6+FU5tLolemXewGKBIdHV2Gj36p12PaN862mAoFh5kGVTbdXS4GavhDUTPtnYv9WfD
aNw6H92ClbTMmpdars7BsxvczKJZrsRw6Qn12GmI38DD5xU9dW1JnjizG1uRcloYSjCAPSAEcqGx
zZLuS1X2VehZdRyCXKnxcjL12uYhkW01AKjLJXkuNW9RLFzCTtm7oRDikqfQnVyRv46SYxtbozzk
WYGBicueMZ+XXvIXdy5vyTwRSkwiWdZoyUh/fnUDF2NxUZ1AferrpLk3kVA4o+pNzKeyTYsB3PfQ
s93jva122RE0MtN1psry6PVspd82YZ7MB8HGnXjhiojVSdR7msUOjJhdMN80KeEtzMp+mlKMD5Ud
b+d8eXUUU5ezNz8PMbOe2ID6fU0QDUv0eNbZypOMf4KUIGSd5Kt15BR5/nSV0ENFOAxswCjJgmwu
2x/4zRyiJb+bzckgfNpnAmb2id2oGUzoWvy0NgqdTdjIRMJmzZnsxuDWuJCY+m9vxDKy3OjaPgIq
aVbKCpdzTrTWj07cT9P+N+v1B/QM4RaAwt3ubh2kCRknRoeOP4Fv8dPCljuzZIKCliH0moEhE3QP
Q823ih6zJMUnT+ftkBrvQS/87WT1BK5lRXND58/blqtPOp6gp0PbKzQtKh32OQz3UrGyr90D9hEh
TIwi4rZ9zJ14uZKxSW+DrY+oseR4SaN3Bix4fMiPo1Gau96/g3FBYWguL7O2Dutgogrr/nmc6YhI
NYZ2Ug+hVoFFoViu/PbJTTqM76WkReb8s+fszme3zyaYu+I8a6xGbAcmTQM6DQxq9kPP3Pg5IY/E
aAizJtwpUoPx0zfzu5OQ61XGN8WEt1JMP8pH0G9zJHjclU8jogB5bwHc31oifjjPc8z2MIfesGVA
59O4TK+l3nKtPaILqjy/N0QLPd9dOOXWttk0WFEia2bP512Y+ENb/5qO+hpnk4pFqoPF2rO/QLdV
U37h3SC9Evop/V52xrbXP/AX5ZxVaY784pb7FAQuZsOoMPJDZRLo3MfOXTcE+VUzcG47XZRwkDdL
G2APpAludYG7TUelblt/6+CejXwtSNuYPpelOXOHzamCnY1oGZ/rmxofSLtb8svA7si+g9A2DPJr
+5MzZMVWIX+0zSAO0w7pNW3cjP8hnJRJM51ryWSu8Y3Wrj6M5ED31QTtJG7ngTbbqutvz7uwWQRb
o37AWDfzqVjmuk+CdThnl39c1LcKJ+3V30Oy7IgyQnloC8lfO1wiaGJ9qLA/4sm1WUsJVveNAIp/
Py9R27EOx631lE9Zznlgvg7gJSLLtr0wcQ6+lG4k1uA1yVLBlBuadjNUatvHbGQqxRxEvul10x07
PTzNXrvu7dzJtnNf3mosY/SO6c45fdntuXgINvanAo6wpldLJ44SjjWWKX0wFajDW6cfptu59R/K
mgNar+Wmaq3+dgzGlgzvnc9N329hsoy0N6COnft4QeRHZhxT/aUmC4q4R1s+n6wXR+IsbIePtoPk
wkQXpVC1DXrvXNERi9pVDCFF6zZmdHCmxQoz5xK0oX7zfoliOY/EF14V/aR3gL9xLsa3wZrcJJK9
CtuyXWG3aaiMAj3GUlcW+QMUOfqXJRd4lOffWU5/300FMoxMXsqF/qfgvpRAkO6N5Z8mPziPHes2
c505Gusq2RklyQid5f/zXDya1fiixzneCDDIobeYoTcsrM/O+iO0f+gdYrLzf57kBF2r8rvTzNaa
3kjtZxBiVC/JtXLa577ATDFyctnDE3Mc10GPwyeJ022c9VA8JnvjBeL7MnFCIQ6dZAhsJ4xt72Tj
vC7pv2znRB4DLD9XDCo+W5eY8aQ16LY3HABP/Awlw5bMETWIrzsd+0Bt8vIpkPSpbY+MIlggV7JZ
zrND98AV8Xt6hwOFVSWM1bqdbKz7c3+zTEW5x5ZxXOb4TFwIoy9oEYWlsep4vGayLK9V7f72q74R
YjpTpYItTq+LmGdwdhoYgoZdISbO7kt1Rh/lLPNUUM4OFcqJc+jc8WhpctAr/Wgsq3Uz4QWy8QHv
muxQ9ZS4Y+D82oUzbWo5vBrNuKJzFdwMOG42k5kdpqfeT69Hemlobp+2GMeTRVhsnvrLzhjHIBrW
JgxEytmS3ZeQGcKEtb7p92CVjngmuZUXps18f/tRSuLEYu2QOG38Ju70WYjia+zTlbPf3quOz0Vk
hBeSt76T6/CROIiQeX4Zp8/poDlkPNmNn4QCRBkKAx1bl8M89/MO4xMr7FU+5s98/g/eV9/2QZSg
FyDTIvoPgbkxFNsqN/nVg34YbO+3LcdXfxke6ULEoZ0bcPI9grMCiFJdzHZAWBf3Dn1Ug9RgKbBk
E3ngb6Zq7djym3Sdvdi5BpT2ZcXKD7san9ilm1WPjOezUysjYneOs5bAH64WZ9l7XEF10uwrFu5Y
Gm/OlP0DblajPHd635jY2hh/T/vf2hteyZlCja6bcyd2VsydkzUdunJwqMQM/bj+sgsfb7reTn6G
pc4ULbkMzJ22l/gZY8FgF1s/nv1LQ9Pfpmtwo7GkRbUFGgHrddaZeHqD9Eq7q7XJs/SmbQxSK53q
JJlWK+qu2o+La26xzblUFyqcarm3lE6gjbUdESzdg80LQ1jj8i/EVc+mNGGik3THlMHroBtZ4fdL
m/+mTXeBTo1Hpzb4u0nlFBIVh/KWTdglA21RL9aaBtcoG6EeyB733czaaq9+Stv+zpkIggBTza+R
RarC6+qjljPv7d7Igq1QR7s8zBaT4CqnOMHUu8f+DfRPt3SsNE0MTbgTzql9NxrtVrXncTWt67qa
d6o2kqgrKMra4dDUFnUrmnBWZ3x6ut766XqTVSxAcdrVW7MdrxKf4PbEJHYBx5EVGMM2KA3Glee3
Uvfbfh4oAcbkzrAo+lXd/CQ09LqcMMogMbLIWOxPOXZnYY6HKiiX7WhR75ZjIdGDHIaFSogssbob
E+erFdeJw6pJTqBHO+xfgMehES5j7nPwS0bKJ+KX6PwXOih7TQwcMy3XDpvSNKGM0Il9ZmDlnCrz
nKkJt4d1bJOy2lnIA7KSd9oOLlYeytG2I0hxweva9vbroLMnHJaUo3Co3HFmUKOWt/XqPMZO/iBY
U3a+N+2Lft0HrXUVcydnWDScGhpkRFNu8xw1ksTOPOs3dqedCBslX/kJxU6LL2aoUM2Z5c6adL/M
1s4bR6oSxMaAzIJNa5QnofufOJ9/ioFeRb5urO6h7KaJi4aRv7h5s1P5k2n3d5obeP125Jhluwd+
T79sAazQsWuX6ReSLA37tu4Rz4yz06xPqeu95J4+mLZz7FJKVWO0T+B3GPcQeHQmboju4E+b0z9L
GNvObLlhgIaYA7FzO+6wpvrqa7CBxZdwBDlsxRFR9156KHHl2LyucRD1yyr26Wg9B+Swdl3wnk4X
R3yWngyFkQKjHSkQlT65FbmnjY3AXfnPJhS3KW7OAI9mnFfzYzejxYwJw7CNJ28YHCPQLm4fKgYZ
NsG6nOopiLLVJUWJp9AxOTlwUmiz+jvX7x8ct/rsB7LKDNODtY8hzZyfAoG87ASMFbj+oxotCjY3
YsmlAw0jARuueC4I6GTcBLyY6/SftTlFBi7VjtRQndlnaXlkhsINzNHcpzY+XG559AVe17pwNyKt
mU1n1Cfu3PvOGW7dXvshvUa23YTWbYzOuSsnOWxrPD3Kx/mox2t7ohuc0E7pjW9IDkQ9oq1uVA9B
El+q7fHRKvrlZWmxL/WOSPCsjZnVcl9b95M1vVQmEhhUpMtE+t5gsHsIJEUJhaJiWuXSBoQnlYGd
MJMFcYDqNx4+Ot/aTb04TZ4HD6UlGbJgzQZo4TUImtN4o1ox3lhNNt0gQKy09ZRxwD6iNoPR6mM1
iPYhF0bxwLb68v+/B5qB+Uc4Rdw2ZQwLMk4TK+xdc9j/77d5oqHnLbGG3fnvIewA9CFc8f7fF8lV
krOO+3rrrkP7gA7TPWAXe2xN4B1/DznEu952gXn4zxMuzyoJMN3x26bRf18IIZ0pfWUbx7/nYbbW
97ojvv7yqn//MFtySBmopG3Nb/b32CCHMcRh54Jx+b/HyswPLaA+579nwO5acLvkCNpuoc5Cz//7
D3u7e1/U6ur/e1xQG4DSUTS0/u/5ViehWIgTfVL79r8Pl0Sr3SY4jP5e9O/xslmInkrdO/Yiu9bu
4rucTM+nLsY41bRqvPr7UgZNccmAW7eZzqenoE/Ka7tDS6wTNXHnGP17MhDCkvGbMaw9faNMFt+/
H136YAgTzHrHvy/zMsj3DDaI6D8vnMTqRFYhotnlbfsS6lxh/eepf2/lB+0rXRdx8/dOKiOycY39
BEGCp6upqw5sp43w78uMydMbFdjPVWfwe5jm2ems4fHvdSx+Eimj705/L+TWmPq6Ooh3f98dczdc
8PQyVVM293//uGXX74qeSwtUVpqGk2xgXahqCP++jaO5uecNs0NPBjOr+OU5VbamuK5oav33dYph
0ewH6j0ihb0bRyc7I7Gnu0bp8o4W/MU50Lb3IOq8qEmy+aEAqRkNUBUel76TYcz0zRO1Vx8mSpYv
I+ob152rXtMVnp1Xut5brd16UxpT8yH69pdQWcYl+/rVn/PqW7c1Y4O581OvGNlLv/k3aiqKip4K
HY4mnM2WhWM172JNRbPpT6hVWHIrKDRC5tgPiCam3Jl59trsU3ohvzQirp1x7X7K3rv3cPh/ZSp/
9+u0/zTZE1C9DcG7Te92U+TlssvahGiUwOruCZOHq1l6LEGXwOW/x5KiZaRyNSh+5q67//uGlVge
i0Tcbv++/PtGnyEO5UlpUO7wUv95XpvorcRiFv19OV5eoPFsfztrH6Le/3sPsp4b7NP00VzVNWm4
9p65MxwLCvHlOX+vH9AT3OvOnf/zq/59ox7iaV8P9LT+nvL3+tow8fnPKf3+psPPxkT6YZ0L4iJp
gZ5JC6oOU+fmRIK26Q2XmbEdDZ0/AjHIwt5yx4+qNG5tt1UJPeL71Y/Tf13lfmLwDl6VtH0ikEfG
ZpVXoqoE3bVRN861Zyt/x+Z15vqvbPrizvym4vnNbUC5pO6W6QE+oLVY72uvle9a2k2YJGp9CKys
2QWyArdTDfMV7n5/T2pzfCbWdIicrjBfcBTmAJPSu/9h7LyW60aydP0qFbo+6AGQsCemOmK2t+Sm
l3SDoCgK3ns8/fmQVImSurrnRCggpMMGN8FE5lq/KdX4Npt0/UoUKUILwupJTZALbOOgvOLBIVHk
5/FVzNZpK9BaOMexkWzbEpWUJCPBlcb9eI5N0WxFBqogM0j+t4aWnrV21Lco2/hnzdWtLX8o9imO
IQLkTLj8lR0yQCfbAmr/TphRcMNqhCWdZlsvfnJAV8L62rAPX9SNP97KrqE5KURl/uo6dPVvXQU0
51sVj+9t15jMvm18B3oqOuF9tu09tE1RWyacIesIeG67suiDdY9d6KqoVLJ+Xn+T6jXOypE3rfVw
6m/kAXtZeymQk9jIojb30zqYuL4ozG3B1IZxd0QsG1Uff6+H5fA2LogIKju6Vx1Ign+dcPNDqIpI
P1j/S1O4yN7AU2I36OxyXFTAWPaQgeEl3AhUhVeAdoa1rOtzx7thdQ9GH8VNckL0k3V2L1b9iDyT
LPWBl14hUbaTJXkh+GnuLsI9Dzgz15AH0zA9jJv5G3qvA89Zkcq19H37ox/5j5WOtN21rCpcJ0PS
rdrlFRbqQ5I0K1XvQVcQQGk2SmTwu8MOMljDRoSPqUwxsSy9vrZ5LQAEmCuJTcbLt3JdVgjwEcd9
6ymLCOcTapoP75eQDbnpN9cWKXU0px1kYPr6WvNGdScD95mScBM8mP+m0jctdadohPjlQNlRHmQD
PFTSwfPgaSqAj8eutffnDWgZVOKqI/5z7aclsBZUAz8TNaxJ8pj5RS8QqjAn+Dh5S8JR2Nlrpufu
TehDvHFL4umyPrXdO+Q+1Dt3Xu6WJbQYJWjpn+XHvEAVyhxxm/bGrFzL+jZgR9S3xRNZHBtxogF7
1YjUZWpiOasFvXKsbZ6mhTxtRpxLs6FDytxUjrKqimJaZfntVNa+t3cuxLUkVb79Vi+Lv9WZuqPt
0zJe9w4xVHyvxmOgj98PqlrfhC0/62SAF08D2/yoRZAP1CIuPpO0+2oahfWs2Nljo2nN3rCEsXW0
KFi7qUD1Aw34RyPXSJ/B8Mh0h/nU19BlqpLwCcdLTI2ZMEFlKOtajEcHlS1vjMQKVDjzXzZcjWWZ
vo4Fop5trX/0zVoFQZo77Nh75dA/7XStQ1ZUJXW/UHvh77w0Y2vdQO1y9PS5cLVP+JMrtwhm58dM
R2YwtCcACUO7KdMieepUkmijkmgbBQrXZ8tbcoF03T51lV8ctLJKNioEsX3e+umjM457gpHZs9aL
HNaT5x3ToItuPcP/Jj9u0h1+g+WQX9t52l15PlmGYR4w3wcISnJaEdjAzPKNLXKSXyIkSc/yILKh
PZdGC7zWdJA4UNillwAkz0IPjWEh+8DlnE+BacOBM47fiz8uIbunRfGUpkm+e790IoAFG0rXrNsS
asAwTHt0W9wrWcpiCGh2h+y9LEYVKBbgqfveqa9sEoLNviYCAjpMDZd5qVRPY0deNcqM8pM9kbcO
h6R+zpP0CZhH/4JF87llPfpadxaUrMzHwT6fFrkDTWChsJGfw9GuD78lHUDIOL4x0+1TeOINPOVZ
XC63SxTmdK1YhFhLb2XxvSFOlBQfZHCWHeHu6/BR6bARFwhSnxwrKN1NXQDx7Qer3geiPciSPMgu
5txPFsuZXWT0PvGyxr4JB1XZZw68rhSWOrv0DhEFHfLVKpybZZ9K8dRlkhATrUyTPrxWX9jSK4e3
IbqWLCvdN6/fOvN7utJwljAr076BMMRFfnzG2/jeSyueLD6jBlJwHIqm3ywbcNi3fpxmt9685QjV
CqzOjzqnbptVTAgM6A6ScDBX9EulOs6p1KPqBJfliT2xea9Cq0JvzLoUtY2kbASe3OZBPMlGE1X7
FTiQYqcW4ASbThTbzAbvmjTCfwi93F4XHeIIejTAo4LeiXlOB9VtSK37KQFl4+a+8rohv+a9Zh1L
UlE15n3KtdYAZOPTYIpgVUQJBCKQAndEM9cD17oIU5h3U+UROLV1dpiQ7NibI+oujCZayFZbkOkc
G9s7kZ5HYDQMk6uitqorG8QaKfQq/FLa6aHKIvOxEoUNp8JHDmRKw6dCIYAwd7B/HUkutSao7gRf
wIu8jbSYsZbFWOsXcktE3O0yue8TGEoIeIY3keehG6U1OSmSxN72o6UfI94RwGHSlox2lJ+Y35rt
mKr2lcH3s7bjWNzkCfZ3oarY98MsWYQe76IsDWdbt940LtLZg6G1R+1MqjMhcInq1lyVgeA/F/Ph
rV9TGTneFsr3EbKlGUccknvDw4IQcjs57jWIxPbWEm1wV1hoVoQIva1lUR7oYNhWe8vKfmYBITz0
3kHW0UEzCAcSAen3ntsaONN2/tHKkurcB326jtOkedTD6EX+qjXxLTT74GvEs0owfcToYh7jIFV0
NOYxiU1MoYqM+nESc/qg916N7G1M5ibaQnfS72NKC1xKnGRHKFXuUWtG90jKk/xWr5OQKKPM38S8
GyrcsGnKZNPvpyyCxUppw00ylGmLSYEBjw9X3UXNT4/KMz7qo48Iw8JUHY7ZXPF+aJIQA2BQr/cT
RNp1O+C4XoeDOOWZHq9DM1KeIMlf9zyFX82wuxh1L57gLWSkxet/6eql7bVcuhrBcCnc8HvX365q
TCoe63kZE0Z81qtMPKheVdz73U+FsHvWOkt/a9Hcn1p+H1O4Rb+tKw8QylR2OIvX6sA7FsY/CVHV
WMvTWEMQIJwPhRuhMOlcq+h2Hat43q/J0wwNWgVP1V9rZRll+OowCULW7qgcMtM/Qhkxtgmp4gNZ
eeUg6yG+EzyVlVo6OOgiz71J+rnZQvZqLa01d7JDLWvlqTyUjkmuzG6jRYFyxvf+smXU/M+tWwXH
kXn+4vOnsUsGAnNaWmYXL9OyizxjFfrYkEw9vNcPnq/tHEHiXg79tS9o0+99G7R7F2gctMgOO/5Z
HkyEPnmOUmNtlynaJU0L91uevvepR9Idv/eRzZZqItbSYSwTAjP07xXE349Z1qjEp+dTXQHxJc/k
ofZ5dwFPChbvdZ3ujOX5vRxbU7yJUnTM5GAojig1/XYdwpUkaeraYrpyyJH9dA0WTvYyGwcVfE0B
Vwu5vs4NLwgZZBdfDbJLmYw2HHFPrNxRT39u2DUdAn7vtYUQ9opMq1jJgfKAtHJ2qXfV3FNW1D34
MIslxxaeRorTzNNEuvGMGUK5kEWoTPm2FigtyaJuQBlV4GqeZDG0whUvSP2+cHX9EqfGvazuQ7Rb
GwMPuWjMxqdaI9XLFsLey1bFVK9x0pxuMMo27upseru0mxjtsY/aAj0lBpHxGNfoCrEfnW9LS1AT
zE1FXPX4Kj3pHs4k/3q3xny3LMOCDZmk4en9buUlY+42rRFoLmHpb6USesrrYtPkPrjoWSz9TR19
1lN/L5Z1ABPNBUIjW2XDNCTM7LKcqNmnREuynSyNaXlkqoTik2hrN2KtCy0wDC9ouw2rmnj2eqjt
EShTkC49hAqucpZCWCd5JumHCvks2fttoC0CsNOlM/t6hBdTqcMLeDOfrUV/E+N/cUJA/tgqg/Ok
6nz86A6wjlz3UnbxQz1XZy48myomnd60sfM0NCJaEogPT7K1sSI8Mcb40ddATzcGFjtDrzhPFaSx
TVZFw0aO0vWecGQbRVeukriPU3SSH+konXpC6ZUM4PxRXhSRyK0yZSuLYzx+mvCdRcOqLu5r31vL
j3QbcmPahPN12yX6owFrLA6dc5MIMh6qCrkYI6szTtn2uS9Nci+RZnngQo27cUwM5IZ+NA8KGIb3
IdM0jUyiSOybvFqFCesk6O78oO3uMFoidJgADvV8ikjeYCDTj8/vPbTWe+gjkZxlf1xP6q3oIFrK
YjVfcM7izteSY/oqNZdoirhbV5jbph2r6yGDb88CAKh9pfDXqiKS2QrL/xrctEGXf8XDKQUn6M9e
AwZs26lxIPr30YNp1V9coWRfY08H/mKVH4VulusGZcIT0UjrXExaiQeSa3+OlHIlu5YOeT69V53b
KcEbblRD3iRm1d9Ohdst5OdZkBSTziqfvQKoolIOLMaU2DzWkCrXeWg5TwAHzrJrE+mfOkeFg6hb
GjdFREf+DLnXl0ubfdRfP0PMHurtZ8hT1lTyZ6hgDT2EWfkF+G638crY2CRqPO0AB6QrHWGPB1ns
qjhb6YGqPxhN/b11cn3xU1GN9XJH0ijdwHYmTyKU6FHFJ32ljmp1BRi+35daXO+QTUZHVAmTlY1u
3sdx7J6AQBvfnPpYJ8r02pRME4iQRxDKGT25XnVVE8/MWwQXepE992kZbNHLSpG/S/riRGQOy6j5
7Ldii8gzNsNGs2QfQO+y7EfYEdhAe01qXSWaWHuDEp5IGznLhLjrWtaXjg4WCKJzdhJmvs6bHssI
v2WEcEOMX9zBebtAvxe2gauWNtvr2bZ6MgywoHOpjHxQPHk1vjV2VaCtq6pDkWBukF1kq9vp+ZEE
Air6EQkqlMA2SeWbZ4P45tmaD7IYJL11nDCXlCVZL3toKfkjkj42ytRZBPV9HtvneBwFZroJcL1Z
SgF2mK4PBUL/d6EPYLLWwFlIIXR7qh8s14nvSKcHb/VFYi9bTa8/o7YB27z7ito47zDgLzd+YXg7
H+mgrRMk2V3ck+RoFLX7Knp1iQB0+6yi2rRCxlG7QjoVB7Q2CTdDqdSPlao9+FXcI6mDUdaYuU9m
hIdKpNnxqS3KHg8QMaLaP/oX9hiQsTP/Blp5fxJ6Y92Y88HQwS2a+c0YhdasKNaegWAe4f+BtayM
uNrrE8uK9/5tXYcbtWHLJuvksC4AhT+GbbqVRdmghtUrsvXm4b2bDZLKrvP0GvKmdZOUXn3tdMry
vQPKMizNovHl/TK1sMttM0Hqk4NkQ9uGwypOAg/KBReSdVqTDZhdh+leFrvcszZZWICGUPHGcX3z
yWFLd+xdQACyWI9jsEapRt3Joh3nDw3prgtkKu8OhvqmblrzqRh9CGzurTZExpnUBRL8vvoNGJa6
jaqCLY2sk4cwzOoTnCtoy/RVp1xsvKkq9k2XfQILDPXc9fSVpjrRbT9m5sXQv7TEFiDOYFexR8YM
yuvcmFd5fKsaobpSyQ6tZd1bg1d8EqOuHWUJKUXz4mZfZHdZE5qaumfR+vN1oiRXQUU0yrqyuw4i
aVN/8uFQvV2DzQVw7XL6BPnFWVYumemI1L82T0Aheq937yXPeyvJuWpA5eK9rful9GOcnOR+9JTj
yDn1d3pPrnqeAH/0fPu8uW0W3Pmbce7gg370+73fj/EZZmN8NmPvtk3HboccS3x+r5dnb3XlQMKs
B9lA9/fqrGKmX8hyPXUviQ8wH3+Gs5ea+VmeyUNdjmiq6EmLgdhfDZ6mhsNPZcMOd7nqp4eox4fy
7TLvV+hqZVxr0azdN19fHuS1WBR0iw9//Nc///tl+L/+a37Jk9HPsz9gK15y9LTqPz9Y2oc/irfq
/dc/P9igG13LNRxdqCokUlOzaH95vg0zn97a/8nUJvCioXBf1Eg3rc+DN8BXmLde3aoqG/XBBNf9
MEJA41xu1oiLucO1bsUwxYFefPLmJXMwL6PTeUENzezeJfR3iOVaO9O7jhcM8FrZRR6ctHSWWQXe
t1woYe+yUMEkINn4UWxcVZMp3g7ppF0ZTK0HcsN816glGVeg8outovnt4r2fbCDnhoFmHiKZXIQE
Rc1sV2ZOfzazdDjLM/HjbO6BckrGMg7cacDW5Ozp2r4J2/ymCIHSesb4U8nN1L0ZuOPmP3/zpvv7
N28bwrIMxzWFY+vCcX795kNzBMfnh/bXChvXs6Wn+VXfqskV7hbzOeztmvzGXFOuzRFnMmAbA9Ih
8+F7dVS5yAaWtXdWSG6uUkM1EbwZ6hs3tCskFKgbPMsETqp2Aay+v8pFW72USdXiPhM8lsD1r0Oy
4Y+q/pjETfsgIE3dxmC5Za3TNtFZ86AYymKikVQZhIJ4/jzGhHuw9pO6grzfmo9gLZLlZGfJUbZm
efzT9Yfip+srQt33bQXR0tNwPfW8BrGOujsTff7PX7Qr/uWLtjSV59w2HA3Kl2H8+kW3TuawYPWz
VyIiPXoxfH/yG/ZTly/VRMoCYh9qefI7fm/uc2RR6yw7vPUL6hamMDqih8CYqhNhHfiwMQ9cao0t
pplzZefM+GF56nnGfGrr33sVpvXalay7Sr9w92hWiXXnNNNz0yzGmnj4hEHMRk31dt+mhnNvetpF
tqfscoiY6wVMTs+6qpA3XtadMz17dXw/EGO+Zw747YIJ8INb1RUADZdDgm7pZA6XzraDU9sXZ1lC
JHC8fK/vLvg8o8DXFZm36ATKj8BcxMoz3rswtDGyt6G6YlSrifXJLo9AeQRIhyBhHw63qlfej4Om
YfDWEUtymvln8ZWPtr0eW1P9pKL+vwMsZL0VrTG8yuCw3gkHk6AwN1MMUxn9d1edh1cCLQT5aPzX
L9NfLafDl7wYq9APmt+K/7zPU/799zzmR59fR/zzHL5UeQ1I4D/22r7mV8/pa/17p1+uzKd/v7vV
c/P8S2GdNWEz3rSv1Xj7WrdJ89c0Pvf8/23841Ve5X4sXv/88Ix+FmFWzFnDl+bD96Z52tdUlT+S
H++J+QO+t84/wZ8f/id5/vKcPv/rkNfnuvnzAwzLfziug3aP66AwrTm2+eGP/vWtyfmHAXpK2JrD
5oYj01qG/Fnw5wdh/kPF7s92HVUYFq6y9oc/apg6c5P6D11H/9Y1LRDvqnC1D3/99N9fYm+/tr9/
qWm/vtRMg8s4GHdpOnA7Xf2XqTXSCt2ohaHs4H+5Gx3nsyXGhghv9Pmu8DdaWmQ7JMBUzItnCCQS
B8up8+K3p+uXh+vnd+vf3obtCps4hlAdXf9thp9Qyhy7qUOnp0CQfkx058gS+Ytdo2SJ1rBfRjos
xkJZE0mwlw1qzKtAH8T/Mv9p/DJ+esXLb8PVNCEMXbi2ZZjz/PjTK94xtKh2O+Ht1MooVh6KeLPw
qL5XvKXAVgef6o+x5V2s0P3IzIGIc94sCy2Fjp0Re6hFBwGHDen6pyfqb1YemmHMa4v3tcd8Y7YA
YmKqGjOzsNX51/jTjQGbN0t0GLwd63tSTWqbb42ovNbywDlhx+4uhsEYVjJ6Wk060Xbmh9UQ6aii
lnVLjK+z8rVpGdbWw8yuK3L3pA1JdbLtbQxi/oSi1bQzXWwRc904jT8OSWGD3DR7vG1HZ1xnfW6y
qAmGa/J34yFUxiePVOhx8MBpi1DJz/4ISsrK1VeldKyDcWP6tyUePEt36LfjrDCjTL2yx53jm+s5
A0wzmL0AOtZ1U+/Ip5w9LanXliqCJdv25qym9dduwIxx6oslP3Z2VqPpzgFbsFHGF89vIOlG+WZo
1jYJ8q5vto6d5Kt4xAYy3msO4YauWzZWKjalUl7Z0VfMKtEI7AMUIxJiKMg0LwRRTfK7/T00LbSf
29Za1+6RhMsy0tlIJ6phbTQ3ahemDQ3F6U95GEf7KiB02SGLG4+OsQEuhnjH3gkIO0fcVpx+G0sV
h4ECx0sRuK/N/AvJAqBv4VNqWuN2aNp0NfkdXBLEpmOE6Jd9bRxcoD6rsHG2KPx623IMX8lB+Aui
M2uA3N/sbLrgV3Qp0bGODE9fDF15E91lSfkF2nPFCw9ThigHA8t0cg24bIHWd08vqAG+OS5NAeXL
BuqKcOwWpQBAyC15JgUpJVGh/O5VOzuLocu45p3Gomyra9EeX6Jo9qbsFwVsdTPtHxwdaSrcG9q1
MhCzKYbyCysLvBAu2mR/9u1J2RQmTGAl8J5AniaIAaF9zULmphmaKztOXjVjNBZNSrKgSid7SYwX
CnDfBavM/qQVxLyQr4JPGF5H6he/KwRWLTDyAIIGacwfwKAiRdW/DvBNTaJMkMhcJMxIbS6iIgES
67TwqrPh3I4aSGm/FRcjzRBaqRAZcUagXBXyYwTKX0ZfI0BH3m6Zj/23xNJx8gW4s0hajI0R+vNW
UAmx2kaSY4MJrL2KjMI8Z15FqrH3VmEJbaPQwLu4iUBNWpirwDLwwDI5QLabFcnnU+xGfj6kTWCu
ygjfPtmgmOWXMUymNZqpDd9mcG35tbkBRoBL7FzV+eyTFrIsD02bPYCWgg7yo4s8i+fOcsR7g6x7
L8qzyhymbaSYOymSzNYjnLBwNZ6g5VhvAt9S3Fq2StFvY0yeUK3VJvBqKH/3oZEjnDErgcuOGowb
ONS29aa/LPvAmwsm0JB055EBgM1XWi1R2ABkMQ98q3w7yl6hGxOL7kF1y+JvktuT1ToCSYJ56E93
MqpqsPNGbd3UKtT5UsMeZf7I93tzQEhCWpa3IGtHefPy8nB/uTF5WsrbZQpBpw/+hGElyJdE7msL
ch7QMY+n4mtf+hiOmE7GZ+ubDZs9dNyawHc2KDVdUHrY9r2K8hZqZtVQgcQduvvQqL+S7euApjxa
ln7KUgv56qy7wQfw0RAtgMv+gHwm2rImumVega0vW7R0JyYsi/m7UPcKEzvqNL5DKLLaeap/ayiW
vjZDhDo7O7qFormILHHtxaq7G8vmRvcdWNWAZmATr+02EAurroxVMIsRmX4BecTBwS0bvVOWfSaw
cR4KBzpcBFOF+Rsanlu8Np2NWZdV7TIBDcjTKyhNZoSMk4pxWKaG27wrrpTBCw5TkOyNbpzudZFv
PaV+IceAXRtRryrrhyV7+5jpubzJCDxjE4bWbxEYLRg1OOnwE82Vao/KIhwLfzVOhFbZYXpNGDEd
qDUkVuzgAIkgSDUgYBWOztoOU53pd7qGcfRa8vf7qWyvraDNV6Eipk3zNbZ960SCuwBnk0XEfod2
3TbzSwsWf2sZGI86MHvrFiAPVFy12aRo7BJDCFHWy4eH0dJ4nWV6telY4MH9O9YDEGh78nfkm72V
DvtjE7Zfqz59NabpS6dWD6ZSZbdKZ5c7XXF3bsyrzicRdY3OLTodfj0bRUX50fjGes9deIib5khE
LHCMTQCEdM/1QELErlptKewwX8Mng7pf6ccgJsrgqgdgmEwACAJ0jZ8vOohCyoR+RQrZd4GZbocK
xAoPPEeFSq1rgOqLIvgW5t0hLbWjWZVfNafoN6iVr4vyGqbexxCa3Uq3UV2yy/aAcMgaxUaBguVz
1oX6UXNMGBlJOewAXNxpLQSVzgDhrIWQqjTri56Wr3jW6/ANy3JN7BzmFK4uq7w4atZwThxjWiIv
cTUpBC0mE9aRriCKRVRiiRrZwlV5AvRSbGpb7LXI3I2mfoqTEUXbfKeiHbTiwb629GDcqD7rTcPy
i52ebzQdXdC2G9b+GCDB2GC/krOa2XfD64QbwSL2/GkDKnMDtfdzmKsTCknJuPCDmyRMX/gT33eE
M8PYTtd2YaJulK6QH3nwmixiNVfdW1BQulsHo29ngDzukWlWKv256oqdCAB3KQWZn9AJPoqwWFqq
g5JINgHgLq6jCbWBskMoWOcFNXjL2CV402ExdAor/6IG4N7M6bazxO2Ygk/zhLO0HSxziCptlM63
l7p1YeW3jzFGxAoh3ylhgNm4P9xWGpkJa2YDKZP4RtCbZ4uETQ5pM7NTd90V6Mek6uehhGkYuMWL
kSHuh2BJs5BA7jLkLRaHd2DfsQ7ogEGAW7bPliiuhwgVEV4/AVxrd024SFkMe0RcDnrqXBy7vNQW
QnGDgtXPGH8avP6sGvZjFTM1uSnPoXLA/Q6Vsn68DKHPFz06N15Vr02tuwe/6/N4QNeFD4CqhoLc
qAeDwwsCyAs+6FAbgbMIOzBym/qusLsnxKnMpYMqTyQQ5OiCBDJluWkyVGHRPj5ZqCjYsFWsLkQU
bTxZzYAOo6KesgRi2tS1x2q61adAXzs6CGrfKz4XAllYcMaPEVQe0DDi3p6OTjgrPHnBWYVFP0bW
qzOoz+OwjBXvQQmsQ2zgHMmSNsAPBQ/LCgn58WS4ztesT5/yQqDxF+7c44iLKelrGwEm9FKubCS0
1QXpc/y/S0usw2xkNzW3yLq3Zi2xWEtZJJfz4r7kJQMCQP8oe3lFWq2LFqvnkdf/FazTdqurPDaN
TsDZ96BA4kuXXU1ouJ/0AQeuIB2vIJCuG11J1wleJ2hXubOKD1LpYVXw16jD7rZLF6EvUgFIZ1ZL
z1G/2bsuL8eTQMRvHYQZiB90BsF8nUWjk/zUWOnl6IZvbKKRYZHoS2vilebBBThryn1o2/yE850Y
ajOtcWhOmVVtvr5OjdcuEnuY3ZERaE0UGsJvfjNl14PIOaDUiRVC94xXcYc4hItDY453V+wM3oxy
QpOd3/fE/zm56EbHi8wt9Ffd7QnJKcNnpRCrBCEatkjeKWoGZ5+S5K1DJAayDAqIiTytPrVXThqH
a4STvimKdR0jcXuYGv+614XgpdeIKw05BttLkvMXFQoDQ/K9mlt7Pe/aQ29WZwO5HcQ61Rsz0dU9
SZ30VIzpKnCUmrE2UjzzL7FIUzxVSJEgooaW11hr49op0fEszG4/VvYa4518oUA5bY3S3Tdlgc4a
qsNXIDj6zIuv0Gkvd9pYfglz/yAM9C7dqI8P7jDdei1mp3CsyVfbJWG1+FtgcY8u8v91x8ekPFnx
ZBLeNOMzdu7zEtx8KjPmfWA9O00vV3gTfnJMfisIhhfs/eAs6RWiv7G64700HgIHm7lY88AGV9US
fzuPUFVp8u6HdadhKJHWeXl0x2CfNU5/lcwHV+9fQXcam1TlQbfwfnXHdGHu4EyxGWpYuRh2PC5V
QpRISoVfXH/od2hDxSe7yldpooLQ1Sf8PoaL6X4BD8Fj0R/koZvPlByoG9ltTutWm7SlbBJ+6/CS
YkcXlIcCcYaDPIsCK08W72VZaUhXDXmKUDztbOS/9//bytpwV7FAkjVr837ZBHzb1mzJIc9CwJH/
vii7oBzxvfP7WDnsvfjbpRwD9a0Bw3LWZHyQvADzt4nvxd6bfYEUaQkkHYJ+HP5tnZPNyIm/G1fC
4AmtPCY6ORVvPWQ3m3QtPNofl07LtD7I4tu13j8qlA4ysskIjqnXGfsSwVjVhr4yD/+p3TdmvT5Z
G0tvHnkqD/J6bYtKszPqSPpVDRnX+TPjEhD/Wp4mXb1PfP0B5ypWBV50jVNCwsJToPRmQn7Ofe0a
vXp30cQjkoFs8faRD1Eui3GWAIPqrUqihMBIya9EEKoHJDyriae6JbmEBDyAayNHe7e1AZNAddmU
8LfPIIurjRLUIC7nYudryTlUEIFWAnPAAbo3TlotHiPVNLYTziyLxPR0tCERUVohcbMLs0rbO44j
Tjbp5Emt7jCr6gMj2rUgvU9RECanIqhmH0reYVpgLae+7vZOpV5Htks4ezLH6jRyexhU6MFmRI6z
mfITdk8PbMSnU5cp00meOZXOIiF3edPODdp8yASqrSweQFmH37v5kzadhDXCTNM01GgFFHTuZDI/
hamVnSNkmBfTyJ6gxrlwUQhvRWBdW6sNHG5h6Ycu8fxTMx80Yhd15Jv7qCy1RYBa5wpdSkU56+xU
Dj6irUcdEi4vNr4jLsh2ntfLlA8nZlOYtX56X+qmzbxMj8pX+lOs9Ogs4aoDOAmrKAX9OrbpCRGG
IXy09apAYx8yKzBaON1G9hK4CCN4Le61bl3unADQ+qSaR7DoO69kgzclqLDmbpRurSF89gDOb5oo
/Fi5VrjFzkQ9qYmDsfh8Jg+iH+FcmOq01BOi9xHCrsR+FMGvoJtiBHRlr2J0M5BHKVr1pKOOZZpZ
R1NoSN859mrU7BeX7fwJVQloSaj6KnOpnZ8U9hfEKQ2r4031V11gE1oB0Ft3/W0ByGERTalxkg+W
PHO63t9EJuKgwBZGFo4NaYfW2pnpJE5u34htHEVPk4sWzgr/jNjUTvbcJNutvhAnB4RVkLDo0/lR
wh4rODWf9tDHDsWYo5+sIvxum2j+DPyRnHQ1VU7yLPFB92FqguptWsCsP9kNOrNhawLzEaaSrZOk
fEJj8lBZSGRgOg/cLO7ik6Un8UnYDSmGrWsM2kbWgjuuVpZIifDkTnSyf/SU3eXBdo6R1d4T6Iw3
7Rg3B9Gl7soYeRMD1ldPwQx1cebvsJkfennQ2jDHvkQreLcWbATN6DgF/feDEvod6k1z+e0UWYpx
3rWjDatMj7KhnYfkUdv+0lE2yavJdlmEogC/Jxba28e8N7x/qqx7L7pNKVbAyIEP/3pjsl8h6vQw
tk8icpoculcY/3TrEB7ZAhjuRnZ9u7/3T3y/vVLeedIROfPIBSxlS8/DhZK3un3vJ89+u73firLL
b7fx/hV0TfiCnOu5wnNs6xuJynsXAQ6ziO9i/BOcPiBjWmHdYZBFueQEnHeiEB8xM8SNttKzpU/k
B9iYES7xTDPPLvJHPdbTVx72aUIdXtRKKZYTON8FyP52lZmJdsgTXT8RfASri8guq/pgbCZsz55q
W90mxCzWehW/6Kxz147lukxS7HQNWGfYGmCo5ROPLVShzntL3N6ybZgnNiRUzM/7fpgORqgjz9QU
PMG6tjVa0u/ZqAJMSj4G7Gu2RDfYjgqsRCnqe24Cfaea5aDpRs5G0QA7jv558rLPqTo6T13wXDTB
pqgGDbHY/8feeWy5rSTr+onQC95M6T1ZLK8JlkpSw3uPp78fkjqiVL1773vmZ5ILGZkAWUUSyIz4
zSwp23Ijle1Dis7frKYgjnsVae7RbstllEbvvsRjGU872MsFiaSu0b6hbPAtamJ9O2U60CRDYLfu
Q6CP7Xvl2pfEkM2VpAP1QyMnVF7Zpxn7eIiXeHkaS+7nCAtnCilVG5m7wkb9tfGdR9eQ1XkWDtyJ
EpsCQI/GNLo7rPsRycGtZXQrtk6O/gF7A2K53G1TfoJXNYsMMujAQGuwTWtHRocghy/Xl4RSYGNk
g/u5ooNMHhvoa2olf3RF9aWWDWWFgtkC4TIN6u7bGBreY1JFa9S7zBVfkmPXYc2X6eGlBQy3ssr+
DAvk1A4kdPgp67t4M/Z6xBYMqbraLB9kp16WEXYxTSulG4ij3d4YMRcJzsgrVWvIA7vM0c1Dbw/j
AmlrWLroBJ7qL6Fr2oeuHfKn2gl2NenLbdaGOiYabjUn+WWsfEhDcyXPzLPesF3KEj2d6dW4atvc
uCqhB84U/7E2M4+d1ClHF++0ME+0HapP+FG5vr0vgu6HiuLFmoYy9BAPm77umiW5swjZonFcu4kq
YWWLICxyNtKWBQlyGJjrRWyJl3Ii1/MQQe+Vr7fIhw6j9JAP/qmBvbc104QsR2NOkri5usmG8N8Y
dkdnWc8w0+AbRaYN6dqgW1O3blaOhJA30Htj2cTdB7s+SE/muIxsQ92iX7GNFLP+v6Lv/2fRV5d/
K9H9VdG3ij7VfKczftZ8FdX5lwOPnJqvBYjCnAq7t5qvYqn/0nVZkR3VUB0VPNGvkq+l/EvTJ8wF
2AsITYpBCfBnyddgyJCBHmlg5nUKtfr/puRLtfCPYuL0fhRVMUAPKIieyrb2CchkU0OEkiTrP9A+
/HfZD0idj0Zwaps4XjilMn4NQnMWYan6vUhRgTJ9RXsowyrcKpbVgl7N5r3f9Q+eD56lQcxq6RhG
9ghGtHpogkmKP4a1MzUe6uPzJk6Mte/B/vGKXD82hn2xLAW3h7p1QMFGMg6nYrKELXajs1waEdmc
2zkoTnDC3IPZvSA+erw31gT2slGzw7IkkJx51RXJ4j4sjsQccdS2lnQg+XEPp6r7UlpJs8K3swP0
WShvUJFORlE2P5CD2w9K07wPZZ8ucOQCbOtF8S5CjmnK+QePutyOmOyo7RI2KMlQOSuPieoWR712
842buc/3kIiL5h4rkIitCsOhTsNJUmBWh655kLQMAmlc5P0+nZoq8vq96PJNizdOmfxH3FZJbXVZ
TtpHzBbNrZ/1yJYg28qFArvblnHXbCwx37idxR1umxoojVklVg1gOqoHr/NQ8xokdCqQqGah3Rh4
MUVtso8GD5Xkz4dukCR7HamgrUPOOiLZD4qMm1p/FEd4HEUDhvJViH5ttBQDdYFgbGqAP5dDnIZA
lRXvaG+q6Nm2Hp6xnv2Ww5ZP8LZz3Nxb9xiPWU7Tn/x+EjUdLDzvFFwk0hIBVjts9BcFKQOryzGB
QQ1/Y2kl1rnTNFT8HzLkD65WiFDB/fTCa3XqkJ6/zq3GsBaUo4KdbReXW1cg5EwXnfME8b21iXUQ
Mmj2mcINz7Amb/lGFNKiIBd4tpTMORtTQ+V+7zfQau9xKNruzlK9BxESDZYFzhkZ7XYRJN3Pa/gO
3I/Mg8BdpWF3wEG2O7Sy0R7GpEVItuf79WlATLnHqgBiNfYv2TK3QmsPlMNfK1XxKnrNqKMFIA4/
930pZohNMyLr8WQq0oBjus8EwTk9aFvV2t+DYHKWLg4SM9aL9VU0clyvS0uyTkna1NcmV2oUT4NJ
kzf83pJEGyjXftVyoOcxEOBnlL+1RYAGx1nN/ZGNm5Ls3bDL91bg9VBinGaP0qvUPft145ZYfiTS
yUdgYyYVg7LB4zG43Jo4jcj5KrvfQtOgZBcGCs0ezNFfc4OJwfRd7Xv/57nTSBJW7jJMceOGJIMr
UF3YILqdp5Y/6CoaXeVzbkz0++6xwB0PTihpx4QkLUnTuDnItnQ7yQ1Cb0tlCrePCT3hNCNaTIC1
p04Q4qZ2i98O/aECZeEg6OmV2s8RgbwI4WqhYeq7/XLQFPw+Ktk/2YOXyCDsjyFaW8cmLvwTxU7/
hD8UcddG3ZLlCMx5Ma8BHncbT0DPaEitD61fr6Val68I6w5XC8Utjm9Np+ZrrxqseVFEyi02Wtwd
EQg4QDxUrr2XpOgUR2/3k2of4YJPF0VQeZqdee2ZipzGxwjM1SYnM8pqcxTEr1soaqpV2FloKEwz
BLNMkMZ+zb3HjSGtVokktXP27tYuGbFxHXX4YV2Iz5DfG8k3rHAlKR4/5BoVRKlJoiMe0Uwwfj4V
/nmCEVKywqPjt/XAX0F25M8PWTw4NVXBx0kxDV1TPz9kM+omGXQT44fpWM2m5j9+6LUSAKXhwG9H
l8dcF0n9LKkKKa9Ez6NlHcAey6f/YmNLi6FXjbOHs9AVkQLy0wM2puU0KGIIW7FdAU+yG7vAOCpJ
uE30MrK3aRh+xKNBvlyG0jXCUlf5hsZoGrLwTFeiJ5qu3cZmkzzdOjnq8f4YXGq/k56MGtSC7DgN
ph+cnIMKx9S+LLeiK1O1rEyWqFY4ZZBjA4uuEePePJbJVcTFxfOT8Dsw7rcoapTnzAw0WAKRtRoU
sEo+EvV5F8oXXO2tdRlrwc6tWuWIPgRyPq4MrAGz35lf9dF6iINmEUIk36kYU2BZ1OpXqaGxbKXF
OMxyQYeGU7eNT8noHURPTLOruFigToy6ZWXp19u0baMEEakSLblkJLExIcQayKkD69mw5LNZeu2H
60UoMKrOeBkROto3jkeKLOmzD/fUWUqzVJLKWoxxzvIHrcDT339pVPVPoLPOV8FyFMPSDdswNdv5
DDG3QrVP8JT0vncUAhcxEKgrWcnxAVHAKFThFhSt08NxLi6mjQ/k4Fb1Ugv75EnOcUO00saboV7W
70E08Q34xSFlLUrJOZEUZCFa90YpvZNCRezeFafdY/dzPw3cSaf3yfcYK0x11vYwiAM1XeZI+x1z
PZK2imG766jV2wtmIvbc1yX9bbCaR0eDRlVSs8srzfvW+IlSUuTUjEPn46NuWJW26xAsoII39X2W
CBheTtHboYiatVGtVT843KZPE0WcqkWPbG+DjkFohptClatt7mJ34EC7g3aKCZWd1edBydwfgZSu
FfR+tgmySBiSdfIpVptx2YUICVRtQrdORtxbpkOy+OcwN6OdmCdCgzsB7RJUSKYaM48G46MvIudQ
a/zWRrhryypr4W6FcoQ2Jo2c1zIxVgWkqKMHrZUiVJz8BJ8Jq4AdREzM06VC2iQ2SGnRFQ1C1xCn
w+HtHkJSKjlak/gP//KFWnbqhleBlZzjSRhRfMd1xNyLRtcKnFtiSPPptHS4D4gjEauChjLsXw03
ZQT2TPXR2/p1QXFUqx7kebPSvkIoKg+m4/3Q4145YbFivFixgxaSFzwpSE0++kO2TEJDuuYyJsi5
o3lzpfaVD9PSN65nq6/WiL6U33rxtvN8+ZGHyzcxQQU/lhtG9YilT7EFSCavckmTXsvGXut5p3w4
rkfllbrh2YzsHH9loF9iIF57WGh7o0qWA87BPHNRU46G1D8i14BBOBWJbVepGDJOIgmFW18QyJQR
V0ERQckAduDThJ77NCiaViovQ6nIR9G7z6BYzenTWb+uIWaoaererlGHHgKJaqIuC9hBKAhHrr27
HYbITuwkzSb622F/IaOA3kqj+UvYqdILKmPjgm0cyTgqky+yppHdsHkaiFGz7BdUkKVHP0qla4fh
ujHNarG5W//TbevP/aQl86AzcG21Sf44JvvaP8Gprh/1+ETG6Y9IddpLpoIH6EK3+sgjH2vAEmVt
bAqDpMRR0Wup21rqs91k+q4OpQPGBGMyD0A5oUaL6Kp4utkRWLoK1+xd0GIltQrrbliNoAYnH4bu
H9C1gj1yx9bqvH0NhUfIPYZic9O1pyf5b9jaIU4KZzR797vUhccCR6GXHtn1Jra1t0rLm23aeTbZ
bU1/C8lVAaUt2FCwYX4qsmQ7urn+plHr3ASZZi9F122y7zEmBhcNu/EHmCuPt7Pz1Frpte+vxbXB
Ij1U8lEPkFQFqtKPFXXevNoD+kF5Xhze+rVV7cVRZBTUTLCFqvY1jNJlNqQtGbEsbM8+lNvKwBk7
bNDidvVmS14IH/K+jew92pS4LU0NYm7QqcVhF6KBh9+9MmsTCS/E6emnu94yqGv7TVf8atWrWY/s
dl4+8hv6LiaU/LpnlixB/h3RaXGzMlpVvVO9x4Y918HvfcVAMFqhpELiaqzV59GR5RVeEtpSnphS
964OxAGQh/SYWLp3DBVEj8WRaPyc7SaFtQY9lT8GghEm2N9/e039P769GnteTebJoyFVLsZ/+/gV
zRtkpw/N721ll+bJCNCGbc3y2CfyGWjBcMXNjwaNchwbqdIZU1cMxFK9DNHFvE3zqs7d+h4FR7PD
FQeeINBPkBsPoRS5D1GJqLLcJC/tpJumT8psg5JHa8PDEaGNMysESNSBckVUEWAmZ4iJo+e9cn81
9uIMETdnznRVEUg93RZXFT1xhrhqovjq/H4VfyhBCxtFsBbzMILYFV610rTC2ClRHenz2+HUF0ei
6Ujl7zqT9f9MHDbhuJBLDcxoFKX/QPFS1P/8GEh86QpUG/IZoO8/3UTUII2jPDDU73GO2m8Am/uc
lPHVsYN4Z+VedBZNOyjRpBuKk2mOz4GIibniqKwtbdkpTjv/NNAXXb0Favf2KY6BeHTKu8dP4Wh6
ddULD3U2+Pv79cU0/INAgMaadHt1Ebs1Whst0VmSbq9+H6gwhNkAZuGn8+sPEUdp5UGbZH9zj99f
TFIAdaWKtBeDIh5Quwa3UcbrJC1alv4+TQ2MZnbrfz4UE1xTYcLnw99O81GYUShNf7rY1EelW1qY
ueQsmrIHMEZJ9SiOLKwtyKkfjbBBP9V71LwSLamsQi+8Q0zT8GuUttWJnSBGTNKQB9EdyE+t6i6Y
xD9B5TqS3z1XqkKRs/KuZKD6k5VZk1rQKL9jDYw5Ar7kh9Gz0ydwSHsRZzMdrrrazjeJHyjvKtU0
tS3fTLJUW/RdpIWY9RdXVdJi/AfmimpO1JQ/Hx8Ocly4LxnqRBAVG8Hf7h9hlqF93KrJd5IefMKm
2yM/3Kj2MerKVe2W0V70shB6LqSVJF6Sca3nIvjbSBduejcujiJUI6sgL3TVxjAVi9jFfXI/es5t
TpXjooMAJZ4TyJDKHfctNWrWgQLAHp91/LOhKpxNy0KNInUeRCit02qnGxEorNS2H9SpyUezXCUh
kgkiJuZFNfh5GYzDWsQ6ZD8SnsdAF1JjnyqdsRdH90bETN9PV9yiJ+VY5lkqxMnb4V+d99swSPph
IyGAPwau/vn6//Xl7q9eVDwSBxNB/f98Z+AsrF3M/2g/yv3kdpdKuJ1xFATVSxsZ0vpTvJ8G7zFw
iMh9Z8hreQ155Pv5n+Z1updjEodJyacBHMhd3H+mqyIH3ixs3i2SA7+C4oomKbIN3rEnvzH0vYum
xJ4UFaVuZ+9V2K1g7kBcDNpowuHrogXGbd79DLJvD64rD+t76H6auKavrwP3keyufLB5L0tZqruX
WjXetSn1HfXA98kzfDXbEItGwy/WLpnLCwyPZWnaxRd7sKFQDCU7jKawDn5lGaiTu+a7Q6JGbPvN
GDdpyZfjx17too1VhPUGC8hFhxLBWXXHTW5b+YtUVd45j+v3xM2KlxCN30NToFYsuk3gT0o9Jchi
MReXgXXZjOEymiZ35VayDgDrirmfNt1F68NyO8jmuM4NCYRrRko7tWLru4xFsw1iHNdFShJSMF7t
YrS3bYi0fBlp0xO9Ga+5bmHuFSItK2JGWI2XIbBvJ4gQyf5mlfpFs/C8EGDedCXX03BnyvyjmEF9
nj+QFBe6aAXu605IlngoAUze7ni90U9wQ7JAg1KwledOKRoxer8z3gcini2GSl76HurERe431Psr
3WNiNraPPy/vbhSUGHmEo+3Oc7x2QA2L5/qtP40MCuAqT3GP99D98a/8xWpAzLsvDj5d7n4u/wKq
66KvK53/D4sF7U/SIit2A4N0QzGgTsoWa/dPK3ZY7RL2xpb2zdOkvVlmGDHmQdRuosTOMROa+k7g
+5eq0PHqC+tscwvahZ0f+7Fc4lED1QQYsn8Z5dFE4obciDilBhE5L6luz9k7h+dCT8BYsyJH/McM
zyImGjN2zHWFgsdMDBjTqIWK4xrCsYv4wd8vUrVp9fPHQ8Zgc4UemCmjAkpl8RM/Et+iqnTCqPqm
lwgHm0F+iHNXXTVF+KNHU0LGGqHKD7dDz3mtc8na8WyQv3mS+5Tx3HpRfE1GMsZw9pVjVUeW9DqY
jkxdlFHh761GMWdqZbbHsdecJzNRV+j822/opqWb1sKrubd8563Wm6+5W5mXOPPiB8/x3knrP/z9
3zrVQD//rQpm9JbNclBWzM+ZUwUWkNqrcvrNDDG6QgnKvLoYQY+Rb15ET4ZBuk7JXCAiNxTpPDGz
Bw96A/gV5iadWe5iBIlBslr6CmVjfx65o7vvh8LFrYcj/N7PrTySiJp6VDwRSROHojHAo5vjIO86
z3ApSpjurpDaco/jpLxus7o++0HPIoMsxJPtF3jSYBg4Q33Kn/uVLfG6RuAdPJOGTKq0F0ciNupq
uG0sF/w3g5+mibk4mHkVwA2GpXK6VhC0J28IimeWndir2UG6GsNCesEOFk1R3a12oqtryqskOcZZ
9GR1UfRj/eL0snZpivGBFWj4T1zZz2VkfoV4dJosiGRW86ryOVnpSorcI+UnfQQghdZNKn3R4jZ9
EI1r9DEFmvDC23RI6wQJIrxyumkGM32ARoT5MoJO5wgmuyMV2KHXmGZf8DlogzbAP6r5anSSexbX
Uqar2npDKQFY/v01jIDP1GaJKa4n4lJQYsGYLupIHR/wTm74+F1n37iGAg6sHvFBMNVrHCb+POja
7mtXKxvU5xBwwkIqjU37q9rBzvEMx3scwrFetdiG7eUIFf62LG1YKNnpXg7Sx4K3qinR7yWi0rzC
3dYOokQEmLA5xkrxlycFTS3H84ATrOkEcV3J7pvj9Cq1j6rbPEfJ7LdXAJ13QVGzm+dFBjklKZpj
GZSnIJLrqwjxoxiWha9FkHyYobROhrt4jI7DohgsEycF/IyiPLt0WuA89BomJPyq3koTUEzT87xP
3cZ8K/zm2LZO+NgnfnwuOyQakcg339qkD5b6YMfb1MUDBj3OYEHmDlITvlRm3UnHe4Ph5c9uWffP
btSSY3/01Vbbk8f+2aiuru3jxnCKmetV+jY24oWIiSkD5NC9X/nKOpLJFZRh1ryq35DY0V7luhiO
SYGRuehKOIKsSm0wV2YJg6lkSTDr2tQ7/Twn8wr9qni+ufY7tOptrdDnMX/Gt8o8jnIufwlA4Ham
hDJb2WSP5kB6Qw7TL8VgwHYNJH1ndfXwDPhhk1Bz+aJRfVlKWpSg7BwEbyEwBDEfMUiLX2cOWng6
3TFm08nvqcY9lERuM//7G6UCSf/zk5BfnWWIZyD6AjZiBdxLf9t8GF6Xl0lTZh92xR5Oy20T00ya
YvT7eZ3I4UrE0ArHz6WUMYC2eU7c5/mQwvZgrg5Fp9VgsgAlN1avrL2hcV5br1uGWNN+DZ2kWnQo
lB/0DDNIbUi3nqSWl9QweSCl5tbyg+oiQrUewjw0KrzcfsXEACA/fsBxe8QLu7wUpYPBc5IBIJXR
wWc5C+yCckGHQLmtU3gGRyK6npcD+zPLodvfDkXUNCskGH+bIA7znJpPGPaQwbhQPTW32dPZTlki
6OdGGIDpENF0yc0f9d4PNlVks3IYUvnqoa2DB4+F5lpoDauwyvyDaFwmHoY8LWAz6eniHhNH9jT6
X2OwlKO9az7dZ4mp1MgGLO+hZfs5suRZ3uBnLhUyzqIxRtP416hbY9qeudPmzcwRwHcVICpTaIDi
fpag+WhTT4Sgfcc7ChPQfoDPX1TMy54yNqKT08E7QuTeRvcAoTe5Obz7gQ92GwUSN450yn5aMRfT
+GCMWWpHwQl2inZtS/0q4qBhsFkcLG8ruip7OtDL70aIuGTWzJwwi/ahAYq+HXz/qZ6aFssw0D2P
t4ifaFgO9vnON0tUrlP4lL6B8VDflHwENMikjLMYKO9uVMzysfI9eVeG2CGLUYxMQDfIQ76VbMVY
DKEXnICplLsKUZd1nUYNlC/ZmbFFdwEp1vOg1t0fplm8UpIuX7sKk1R5OqnwpWpuema4ij0k5Wfg
S9kaikMrZZd4ayQq9rgP0NfgsazzEB4YOWzQvqqh21ShnI2n15G8znE0ndlSshG1nRQdV8oHQAVF
4UdO0m4LAGZng8p5ZRERz/vRQd/At8dHUrindEpdeG4KtLOWepwt7XAHKdu6YAKPOIOBa9DUQw/D
uogjmJ1zcJrmyY4DqhJ2v4rkYXJ7nW68doBMV60G7+K+C5fH+Tkg+snYL8YhV/ef7s+BoV27BtuF
BCY6z6gEA14n6zBtCYHDl2rwHDsUeuso8d/1zPxuRXL+rceHsbUTFyZh9yBFYztvIF3yNkB5isYu
zOQAOHMpW60B83gaABPvnrJUeQtGjWK2GJAazIfyol07qSMf3GGksRPlILp2HY/ogk39Ek+kTWHl
KLFN86bQbVT0+XkA658aMY+v2EVcqq/ic1CiBaH4oT5HDbR9FI3CQh/Y19XMqEC5YREvOhPbOTHm
ZX52zJX2WfQaN8UErAw/jNjHzFoj6ZnbBt6QU+MUYbWwgaEs7zGAstK5cx3scyrzcI9bkTXtWtsf
vJJ0VuWCPSf38knEBzStCIrJctoiKxGmpwjXnC1AkPht0JxNbSTUvkgqIz4UfohwGOjROsKxG/oK
szC2mSTw/eBspq795NQS/hHEa9vKdlTRowXKNPFbhD/nfIiCbmUrHhtdM1O+ZFLukEvlRpD2g3PJ
0wRImeKUX91oEkRGDOoB7BOwBQ2nowGvKdC/LbwtV6pR/aCJVGiksLr/p99LWMp7XeEt2imWiGEv
zJt9ZKr1XsmteNvEKhyzUMJ6CPf4eYVq6XcUIq2+BipOuX2uu0FzzsLKpLLa8AyLYuulT/oHMRNg
90uIi/2zAUtthWFpvHN8+dO1PBsPkcjML1Y3Kvsuhka3Eod6H2nFTBz2erDO88bbyoiu7M32G0KY
SOA6ZruFQF48F8jzLsy4CyYPqRKF7QDBcJ4gK5at5XM22Pwj/UpZilEn6XjuA8deiFHLLqNtZWJp
Jroom8o7Xemlmej6WEccGvwHbl20AxdWrJtXb4SIq6et/8NxQGe5HQ50iKcfqIUgweqm3jxQ7PRx
rCppie6Vy3e+zXaI0UJMV+Zqg5t7ZJ2Q1UOYysnUJx1l2Flt5QNiRfK+KTXpS4TXOyUx78nE4vQy
agOUPTlE6l6K3l2zSo6qFPpPmRy0S6PRPdzj9HRLCXbYZwZPmCHBKohGod53OxLdRrGSA548P0dF
TMLlfakYKckvrHlWShouZeCde9GQ+a73uo/M9Ky2TQpaiS2tpVJvNhoJg7NoMicJtm1af72HxNEo
lYDQAxS+pSRBLEXXhi+J6pwB4kRPtRXgijTFvSkeytJZiobHvi01lCk19rtehP8x1t8nEsrZSRzJ
0BNPcTv8HB2mroiJUScGCtNBuXrTJ4kxdZCNk2b21bGk5DWX8qr4aEtpPuZm8g5Su1xVatJCwinU
x1xDuH1kBQxcdOM7dXkC5l2exJFKvm/BJtuckyvjc5JshsWIjUnQHLmWktsxsfuAOHlAC2imIeO8
FgMidruCoQaPFku0tY59oMNjDIQuAipdTs26sOFcT92h8qDTTl2XVP3MlPJDV/aA7Mdy2Nd5V5AR
sqLLmLcdGWiZt852GZWYvrlUtRUuIiXAzGcS/0ttoyAnmSC7+WdXgjW0cocoPyRfXTvjS1wk2hMs
2eC91XQUIVIQxXodmyis1vo+Q7F47zRDsIaxlT8A19DmY4GDsR742ZpfbnzG/fElDZAXRKo0PosQ
uozxOUYKfm42YblCVVXW+bcwnPhRsUTgjn9sWRzt3PSvSteO69rE1wtIc/Pu46WQjPCRlKC1Drkc
42WbFO17bcXw31FoOwaqOT7Wqn50Ert5V9MsWfXwOpFK5HTwOzN08MKHAk8PUbgnQWHvRLFeNJaf
OreuGMhEhf8+R4dbAAmmWCpSoz+qeoglSVu/xvw+9wlwq7mr+/VrqHX5qvPR1RWjfHZ4IxeddRCj
MnbqqZbYTzpOaJe0ANcXwm/JZMSUKKS7F8qy4TEzqV9PPRESTZq+Dz1iITpAwcsoOfkWIaQLRuTB
olCTbOsWVfWiJsakzlNae9GN1f5rPXTGSfRSV93IchFeRc+Wlp7VN48yqvNz2IILLTexShk6E18R
O29nxXQo+qIJut6dYesUL+8TxcCnbmNlGtgwbEx/Xe9+kU+xv7pmXVADlbvGZx0SG+dG9YKNVuJ5
HJBYiZbYbtjzQMfPWI5eB7PBRQyGhqaj8TMjmXYuglh6rxx89UZN867d9G1tOxmLozgn8551ykoZ
5Gjj9uS5eyVN9kZOOb7kLvLFM7AE96T8ScQDP/gZT5X4jPGLe1Xbr3US+JeiJ+2W5335URuTOlXv
vRhuxWI9ZQ9Wobj1UpJ/EBMkM57u/np/DlArOphjk/P78KqP1ECfAWzaF/wqdNw07GynILp8NfsQ
l4Tp2nYYfvdUrDR6r9K2emPFq4rv+PuYtXMxQcOhZt7XY04xUrdOuQaoOp3O7GJ942foR1HaRAgj
BAsuUOCiEfhvARUXR/eBT/M+dcXkIsAVzTZ7WF8TwPx+gU/Xu7+GyoIeZN6YLwITR2ojG/oNArL1
u12u4O1HXxDaBQIb8zGFih19Ickzb11rIBeqjWA4ECkR05KsPjgkUZ5cMw52qYYwd1AP5b7vrHIf
yHCv7t12ikW2BAlVDIv+beKvU+6xPEMjKItKFzFozrsPiAv6SA9uSiMAVJZlsyDS+BaojvLUVOE3
PzfSoz71ysE25lFnjJtacrX/0XzNakyARUKJf4+xMMzA/S3lZPcBPCXTvyWZbIfMW1gFr7cM0v2E
Wx9n7X01TZbHHDeszvB3SOnPqfDhWx6oqECJoykmoTD3bx0jY0AQDqxii23J1IjuvYGbre9r5cc9
8mnWqPdwF+u4A+YGZ69E4zuasHEDWCLgfHWzE12llnQWl5GzcLo0fTJLOwV3Jb2HHen8AlHCOQw/
5SgpkbyACY3tAdaAwkNl6K0X5O67l9RDwVUvK4x3EgvfnKCQ0cTBcrLLE2mnWgkIbRc5E8wLpbOp
tz+bHlX8WceuZW0i83URA7XU1We5WYnOgNKahaZe2aH6U+8qJ0Tk2cPcFf/pHwqCXb4T/7sN/B+B
bFPdkiJ2Bf44Hn2Kcbty7DC/trv8CjQRc0ke0B9xHzODk1gjTQ5/5ptc6eHCSY3h3CAHt9VgPSpB
ufJdp1r4OF58FO1KIJ6DAgHEPkFJ1JxQfQq0nCEbswddijuEqVL1ox6ls19H7rNSB/raQOZ6Qw29
fNZt91qlZv4F2ZXnUU6yK0Td9CpbNguFQovXoisGpLLawPdvUWpjhmQlVO8pBNbaK7tlcA9K/h05
/NcycSG7WBXKaCg97GQcJs9sDXvsVvv0m57t7TEqvidtQZHaUaKH2JUKvOKCau1QMH/y4WvD2GRK
NZhrXFy7d6gcJmqPGDmNjgq7j8fdomnH+t1ok414XRLifFFZo15zo0SoL3W7Ezy4n00GvGufeNib
/Io7aFqSTApB+GMrG83vk+9zho5yQTYo7qyJDGxb5XAd9pjPsdSTF8ixJZtb164msX3+CNEdlXDS
CovHnegaEWzUtpKdPck0/8WowTfgGlAexWhQu28kpK0Tt9LghW3wKe+t5nK7EIV2L/GiqzgR2b2Z
29XJQ4Mize25nVDC6iJJmYmHtog1XUjVtDTR2+c5fn+8A5LrCrLJtelt2fCF9VUvG38NXPOrUrfA
R4shLrZZPH4DODxuGrlKzlnBDwVvo+IFuTzce6LK+T5QZFaHDNDKZCTdkEn+EqRGOpfHorm6SC2u
dAmorel26d4hebHOlbR+IKsu46gXhYsY79KF6Q5geQqw1rljhFfROE28lUFCnW69oCJPa0pbc4yj
2wRbMsa1FrbN3II77UFCl4yoP4rGVWvUnMTh4Ly1Y7gasfd4yVzL33cVpDI9Gp2XQB3QMk0tf6VO
XQdX6TlfL2crRkst/p6nun0SpxoxrhUy6TISH/kVH7HbJNPG4QTtICwdp0tknokeRZJ6k1bC0tVZ
moydXh66bHCU1ZBbxbLn7jTTwgpja5vU50EOkbZYiKHMyZSZmK+JjyAZcmWBCbw6r1gInZXGbneh
ljyInnCx/DMuq5OBpoipcdyJucIFU4TArP52jbs7Zh8M3YFU1XMmJ0uxGaKKhQJHQw3dUrE+68f4
FkdOEYcCzJu2zhT/c76It2WWPZUeWw5Tc/dN24Ain47UBIsiNYarg8EHLgiDNG6yYuTG9GvRiY2o
dhi7Yi9CtmU7F/GVLd1dTYVvW+RYA1Je6V7/6/JODGBP+SOvcOG9TxNH/4+z81pyXFe69BMxggT9
rVzJlKRSValM3zDa0nvPp/8/Qr1b+/Sc+WNiLhpBJBKQVC2RQObKte5bwTbuNWLPFF7X1gdBk/6T
CHi39WDxW9tzNwihqkfD/WVIInH0a1I90q7HLl/sauLZplrZa8c+v+K84QsdNqg0pMjNoLokVZXP
WChfKrSvLzo0R6fQrTgIzHbLYSPH0bwgoOV2a5iErH2vut6erx6B7j91G7VmJ8skHputBLqy31Ce
PMjdZU/WfhSRWm2mXgzIdlD8Qa29WE9RW6815IQBo4gnmAXNlyixi5XpVuUDf17zhaC5ivIP1Et+
gTyedPkzYQDOyVE5AqLpqunrIOr1JOzwIuZejADFMk+j10jpoRus7X1nQSy/yJrBO6V26lFmlD4N
psj34Bz2GYKuh863FuwfmuM4w/FkI+aDV2zaH14Pl4s0RfMBLZgbi6DWEsRnTIKGFJ4yecpiUvzR
XWV5q+11bzjeujJWaMQwUhSwkcheNQluqI4DAX7pPbAJ8l5kA6TzXR+skrIC13uZYpgp2bzb62ru
th47FqNQvhhxY6OMXRQbdlfjk/TNQ9dFQ6RVbqvBbkjc2Y4QEAxL5UUXnXiZvg+9alVLZcxV9KrD
bk/Vt7lxIRfZGdEbwpfGL6Q9r7CkNh9+AHGhnVk/rLBGCTdKOV6HcUMSw7BOqhbVlyozqosGiYI0
ZVnHeXz2gO7CPslB6TabHE/bU9tRbDkBAqGjHNh5tK08qFahFr6olZpv2dBMgOtmoIccvnmW2jRB
p6TXy3/NlE6m7/+I+1ZZDoTVnqtav6SGMX5MKkd9wkfdRnapF/iScPOCTmu6eSH38WQ7DbDzkIPi
3LCn4cs4dQCH/9gyPwt2ZEhLyhgbAyHVZFp0MHFGQ8S2tK/DgzdYAchjurKZcj8jrZRASwBzX35z
1BIlQI5sdorB4FhLeSlnNhvym8UWLctymwRd/eyXAfW3ht39ABrFhei+qYkKGKDS6zOs0f3e13g8
eb0FtLBTvpCa6H6ISOy9WLvAQaXuUz9t/Ye2M0mhh2T7HTTtqFw12FB1EFKgCdNDPoHcXkcFQ5qY
6pPUdhjoxXNPjvVU3Mgxdfacx4oq1m5j/+c8OSbVIv7MM6BLhOIuDpY1otlLfcjIqI1euwNl3j/w
GChect2tF/kMZ7LgAIakHppPpFjT0PjWg4tajG0qnpSpyg99XObQ9xHgK9mbFZP+rYXLbzmgpkEu
N4xPwEwFXAgMaJAro7AXf6l6fjRVHej70Gz4gpY2j8J57STqzwOK5G+BRthE9Fq+1WBafATEFLPp
Ncx9hCj5vk6631eDlW89pQ+2ep7OwJ/Z5T4qr+7TAqNQqSfzohPb9cVQ6taHb4vxoYjj4WFwE+9j
gNgyyIz0K4+pZi20NN5b3J5f+TM9Wdz4oHP0ElQfp+7Vg/4G+ohW3SAi2L0qUYw+cFBnqBUx2qk1
9YiEI/TM9qC/cOpl3+rxs0l57St18gSCVWM63FeCe0Td5PNU/BeUp1WHyovbx9R19SXs0MqykN3a
5j9/bjoHTc+FvLw5zsYY+SiNb9KDtN+bcvIvoO0otS+qN2779S90lZDztuMfbHm7RRe6yWthIRhl
Bi2SUEOoHowwipaFMpziyh4unZ2OF4i72RIBFJAm2ZhDuRToLpxljwj2cLmNygkBcnQAXmCl/rNG
5XL7ht1zf18jNJzx4AbVmzSl3EpOWtEDEppLgQGo24duLhdu5ubehZz6PVQbOJdkRbEcANcPp6ox
Vw/Lvmzq2IspViqXcoG/V/1XPwr951IYDgXpZrqdKc5Xmq2ob4YAhmE1WoeUWqO9dVqJzJk7mPty
0pLdOAfXfQFSCTGsfJNkQXoNYOiASsbS4GTOkmuUlWJnBVW9HHs1uXZmHDxamV4tbt2AKiXh5lfZ
KxXQu25ZNcvJjctDFenlQV7dGyV0SJHIfkQuy7l5otJYHqIGZdqwaLW1pbSvnguVagoh6TWso3pf
DbCGym5kmcksLG0uSjUdrnkwggoyIEaVo/agOI8dCuqLxDL7ax865hFKie/Z3MsId5yiaHyTY02Z
6Gc3LJ7kxNj39KfRh+J89kyM0LyUtrKRY3lR2OAXYRqYx9yMJ16T/ZRDgxHEV427kR+F4zKKt3CL
Gq/SLxvbRVQREZWvbffGijS7swraGo4GGEyuXj/CW0qqkmqB/DoFzTtkhfVJjjkRMGARDTGc4wzy
M0+XqVtFezmqwHa7MthRb2U374gTZMOgboxII+9fOIfMK8Jj8Z8N9ISd2muP0jy1VUGE2ph+u0Ua
9VNQOKxaPxT1SvrAN4DP1EzTNhGQzty6cqIcl7OjNoLDPDDg0yrgZyisXt2zHSDmxCMbSI+ZoHOC
AAj6MHq5ajzd5b9qNvYlYveLm5MTgqRWJ4KLvZiO92YafPUoIiPZO6bYaXNPDkp7PBL/pkLcrR76
CQ16acw0qtgXdyfi5+G6rtp5Q6P86grQbaR8Qer2WrzKByt5lE2ACvRjd8M+yhZZmvQ2lJbZczja
Mx/HHx95CXkWHGD8sXOUA6DMHKHnDBExL42ofgtLnu6Da/rEY+hWonyeYjV6kj0o9laT3o0v7F44
auSPsV9C1VCV+coTJMjDSdHnO5ZxCcp43Ixh6q8iNwqiJVudbKV3eb6JDb5zyxSuIIjwyJvd+lrl
noPUmR5TQxgXuY5T8ADP9KdpXi+PwuZkjh6Qc15Cmii4mvZj3PySppt9SuAsCYx6Kd+EtHXIg68g
p4XHp9PgFHZ7g10T98h48uuzP1Etanj6sZkPZ9XcSLsCBUWgqfpRuhpl35vowf623d3krD++0p4i
0vqoCb73UtLO8yA00HL1Y0Brcju0brOJqO37MtuRGZ8+nGpqtqZaQvpjoJPORiWARiqCn7IsjYc2
7brnEebyZ8QGAqcxLtKSqbrYEudUFja6g8kyyuDoVByz3im+3T0bgPieNM7/t1EAQRQfhYG7lJOD
NP7ZASVeWZCzvbVDuRuyVFz0NokpLLQoXOFGoaWhcw2+SmMdOu1LhVqsnJANhCty9EDlmMV+/+yi
DSHHfMK1RyFqeNmaUDw7nfnmT9UP4eXda1T61kthbWqlgZ2K5a6K6ylHYx6zEjiznThvttK1c/Tp
AbKSmpsFo+nkuY9/1hFjLdeJYvarfUjpcK2Jsz6fjKSWeJHpL1rU60fZ89WGWBC062uorY0XN5xV
GvGXg/l8ulJr1A/+05/4LeKV86CnT9XJHo2znQaAlhIvWkzO4OytwowXRV8YzzykjGfoCqBoGt18
11SB+Zxpwj+PRbiVg9It0AYDVQbC8fdZZv+SU6x2kXNEobcPUzyay/ukQaueHU9ERznHg3Bv78wv
bMyv+dcLy64fRY9xFV4tq9POlVnVKzUOvDfoUn65lT79DPTXXNETKq+pPEaqZvpsQpjMhkkHfMRj
ZlNW5nSIc4/AmsIhKAcheQntsVn2tmO+eUW69bMO+ochfannpvJ7ak4UEDIZvO0vCFrUJxGaj7In
Peyyhm3dNZqdnOV2afRYje4327DNnGVzjsxx2YLUsvsd1cDFQsRBfOqcQexSuzuDiBhUyNDnNvRc
/6ipn9LjZqL0Mj7JfkmWCWScetBmk7RbE4eTLCqHlZq33TnX4UeLkrj8nGq9WpWqNu7rWvfe++rV
SUXxOUHov+27poWJKy6JQSYUxcRTzS1UQbrELYpnaDmLZ+h7VYS1g2InbTpcZ88US0at4z9Tzpc/
ewRhQXfk3UKOSa8CogcKM8qj2Xf6WZ8bMzO7ZW820Ubaai3Wz5BJ6Gc7sC8cXMT+bir11jiF2kXU
7AsWcnoBVJwffLrkF01JzY/JimE5nxvFcQl1ycu8K7nMDR+SX05Hy7tTPbS/3cn3muxA/+lC170b
yMzukJP/zn3j5wBZD3HPaSYjDUJ+wXn3QsEvtM2O6n3NLPsB6SPll9m5G8VXkbewLH2RNqn5Mgax
u54U23qM9Frbh/ApzbBq/wLlwh46OXBa5kpHqPgTZktnAzn88KDNXYXkHSxJJjKTnr2LYN5b5zFJ
9jyAkiKZPH1rJor+7vrZlRJD80kMWfQ6kV2V5joOoIoMsmEpu77uuau0S43/dZJexNCzTRXoLYLT
hRZ8swJTrIqm0fk1jP7Zz2b6P7344Fz5aaigajrEAZ7L0nuU5kqjLmGsYERvIdP/yFCNXhRDb5Fg
hvaUTMxt9iAEYUQ7bZ8SJ90PJGM+CcXA4AFOaJMUo48qZfDk9WDyFG6jZ8L4JZQ62GG70Vb8MObg
ph98ltOmj8ziI4Cjn40GstpBDhc9rEeouKb5o+oRQOk4MR47TYRLSAPbz6onBDR2enQEORu/8ng5
yDR3FQbdZnIa80Emx6lvW/Zked4aUO/ou1X+SrrpVP9Q91ZlZwMmj8s4mh9y2TKPIdkXPlCm+VXa
tdN65WedwEdlW00E8yjWbvL4F/bEPuuaO+qEmsGcYp8KJVyZoAN29fjN7FS4PTV9fIniQN8W5Cbz
h0A4wTaj5gl6W/IIcdu4D2oTGJQ1NF1zajpKGIaoPxBc1dBJuNny8Nj40BPOPdPoug374XinWKNy
qIocHq0+dV/DclTOpps8yl6sG9PrzHkyDzld3x7yHEFeAhRUE1Gi95hX5OnDlvpFTzNUvl158JE6
7veiM5UfHlyEJCtgF23Y6Dh9NX6n0hrRoLA33+COCWeAUQk0d+jWfThUL5MyjFBplVBOzN2OyuQn
Vw3gntUawts6aE1UWDjl6J53KoSDpjTQKm7kz+HQ0+nTEkJrSA7kmBJA2R4YJUWaDAZ1jEes/YCJ
M36MKSnY8LoktWIdHauO88VUpsa5aFXtBgITQ/krU8cU/gCSajYb3JUEh2ndsMk49L9rVV1sdcME
8zbo1meVE3Kt66/8ioc1zOhILibxL+EFI3UxZQKFC3xHq1ofuQPH6Cxrg72XDeUbADLlJY5c5qNl
78u5+Xv8X673+XrTdr/nS6OcfhuuGuIFZSYuTkvcaCjQ2rBVYCG2ms/EBE4JtwRA7eAcukrwVfiZ
WJSd4b5WsGZy8IzVM+Fx7cGlYhYGtqo+KFENV6xqJXukuL0LlFPdQ+AG7JiHxrtIW99mypLvsr7p
MpXAcNLxPUzg38mKqXxogTx/jJX11YFh6amihOElS/UH6KJLTqvtBLO7BRKZ+x5aPANBIlAM7aMn
6t45Qh2K8kDQr0xEZgjSlt5zA0hiqwYCwQgSKc9Bz2+oYN901WPkjzWYaMmtedX7VAzDQlgQxptz
V3EVeK/z8ArlDxDTzn6WZjR+3V1cpMHKY6/wzjMevRNP77ZyFE7kX5Tluic5KE2y2+T9waDi/zoM
/bR1+9hZG32rIcqrHdvOM19EpvlHO6hf48GxF7naRTPIgRdHX2rT5mhPiLkLxq7aVl6G4MfcpTBB
2SsemXAIrsIrmhv+SQuI6yvmZ5YH76o5mq91nYkNWLF8XfMHeNW9GUlrQ7vd1Yr56pCcOBlFdE16
+MMFNKEbpdIfWxPSmW5GeGYQ1ADwjeLDOINEYZPydxPC4aAHGJV+ULUuKzaAF9nrRwEfRArk0ind
CyDhYg/OznoKyPjzva2H71pbcrzI0i+eEQVr9vZsb4SjntrChKx19ihglVPy6HtD1GpZO+TjvQlU
h13ZAtVwaJvq1l70ynSyyvARPY3sw460ALRY3O5N3Us/esNZ9jyGrq1tITpXBOQQ+EN8dHCUr9mJ
ige9GpGS9YmPQPrlLyYNiEveBchE8DUPBWVutqHD3wuycz8UPGb4/ZuvwofPVi+L4mIkQbRNdSi/
3V773ahJ+WzCybG72xuQl4kxNLsx6wUVCMPwqUz5uQXj/MtLYxR41OR7FhLRsyrATlRdxpuu5Zyo
Dmp/sCZeWBWp9dwUCDsIiFu+2YXYRMIcf+m+tx+JxnypRV4tVcQ7H00zgpg4Ro9Vpbz6LdSzaA81
D5IDc7cKECwDs0KWbu6KGEaOIPUQ0gqj6o3Ebb6yNdvZjvOoJQgYWUZJcGceZTNE3XLD/4RCcOJt
Ehr8Z0V8kSsVLTUIed2/AtMZX0cdSud5DpKKMNbO/LLtMHwF0NX+8pydoTb1T5LByCXGWnG1KKdZ
16ORHVON4L4ZpNnDSJz3ogKXXI6BmX+NnWpLjV7zKy3NXU+g5UsU+EhlhdV0iUVIUbeCIkuG+NrR
UOMcgo9WXPU5VetQrPrTapfs/5pf3AJ+pFasvjVJYgMmcHO+cdTEw+XtIXjGjshExnUpIntjwu0+
w/i7vZK9AhrVwl1pN9UBtpqamNZoR6RIUAs5yEYO3buWCAFVOfCW/WtOllBVoZWusuXxkZ+quanB
nKwQE+lWMFXmJ+JLQNjksFajN3UfCTnTsWPHR45S1XJ1OUk0wy53eBbfGjOHcN7pm03ZJ+BV54G+
9ABmZLX4hDDL27WyW0WRAwshgNXZRTUnA3pMryP5ooUHMuIVGhnz5ehr8+WU1Q+516HKMY+g3xEe
us4rg428/Jd/4JxHAiwX16g3IdGR90nVsyM5xVnul27Y+PVW17k5aF7nv6st+koETaatHOVJXS6m
vO0RCGaUpDrMXYr6Yo5l+TIvOTSa8iaXDFu4qGVXLtmT/VrJrs/25rak7MIO8WAapb3lN6ju64Zo
lU85FiRlKtTSf2zyqre9aW/21ZDeRqTxL5//ZmPDsq3d5kiGx4BM4NoUKQXheuc8tb6NQhC1XImV
Q9j+x24Mg1ikCZgJ6cH51nlKZlRiQySWDNU/U0XFn0ZYHZJus8uwN3SSstyf4wf4xp1jNV9pTvT7
Sto4Kv0e/cvvv40CSnBu6+WJf/Rgc41jYe+bgXpCmIiokHVcwzCW8tIwJnYd8vLmIH1J5olF4HT1
baq0VXK+vPzXJNIl9r7QzGY1BnZKoYBSbcMOoG6aIP40pb5PzYbGtrICplNmLsnHPwMjemUnyueX
0u1ud2M4ZrlfALcnVO0s5HBjiCOo4v5w91MiEe7rcPwYTNPeNZ6rbuxaHfYI7Az7zjQyqNLm/uQk
aHaquWes7+NGkTEuXaXx5n/rC8MX4AIBgcL6tIjUc+Zk01c/t6q1mmTNPgjD/kVozYe0eygqmuM4
1ILSfLZ5ifD9S1prylPmwKDGl71ZVbWlsO0I9HpL6hFedH+AdHYqG+sAyvLmLaewuXTPcfEqO+T+
mAWp48YlxXWUNtnoCdhiILzcVVR0eDqnnoOnc5Xsoq8zgyBP7PLLypR918eUpvrj1dPT5lKoorwk
RfxmFMX4AWcC7ISbMijUa3OtPLu71l6ncy2g875KrPPva0uHeDL1pzNl2s4ysnKx6fVCcL6CKArI
0s9KhzBfhMnwGlYgNAOV01MYecMrW11/27IDX8lRpc6TYz253+RgUuoaW6QDuISkXYZTtdF0/6yP
HYhGo3SPsklbktwL0xubh05xI6S95v59XF7ZZbtVjUTs2zZW24dGQfqryIiuulHRHcyOWMXC85QW
qSH69tzIq79sTiIopScyyUZMh0JEGOB9HBS4UAX0z9CX/25MG7rgIZrQN/nPAQoG4LkqHXVxHyC+
55/hYI+OfF+Wf9nlml6Qv4xwdexkb7BE/1h5BJLn2iBZ4zNpfb4zjZxarX/KfqTd5JBGKZosEJKF
RPjsdPzuptuVQ/XQfTlpk2v+8ZWmv1YXgY+oXVlvjWGKFaqZIeswvRaVvzQqqERoR9J0fZ7vOiee
L+nLqwym1IWehI8iKLj72J5+gsLLOKGo6cMhNK60TilO1uhBRKyFmbaKlCgDdD+PGuwf+s5d1BNf
FLDKfLpqDN9HwdcoM7p0LbuZZ6KrFIFIAzccvaP7DV090CY5GJvP/ErsKz7eEwnGp1JTwnewjO7e
6qAzlE7+UFbcrkoBuoH1+VknS/CQ9UE6D4F3rEhHXxyk165Ui4JoY406NStoaa3w9qaEwVlO+XKD
PhTZZxlb8ZOENLBHqS9YqOBJnu5IBzDof1ly7TNCNuQJsHB9w0v839e5vU5tftzX6AeKxShX3rfZ
CKaAQHNwqFRvtJYA6IGGzQ2Vjc0qmxLuE1nRUq6otNFjSsHqo7xqpHGakE6LBVIPNyc5Htai+e1/
85IT4pSMOlRnQHP/WkQO3yZFdhA/tvucE9Ehdtv6oWtddDJV5RAYA1Jj8jLsM58KK4wjP0huGhQ1
gPazOzB2FDryPQg9oiGRpxxCoiOLHA0x90fjeNFqDiMikTMnHWUm8r8nJeUQgIDyID2RZNw0fZXt
DRd5sJIC1VLMaNKK8/mNhu3W/zNcqwgknP50hxCe6oXkZtPgP6pXSTws+9KMD4MWNf7Dncmt0cfb
C0QmWZbTn+5tBRiMBuhy0p6izqm/aJ+WaeoX2aDa0R4jZKfGJODu1QW1sgvtKuX/rtUvWZ0Yl7j0
qRhRPHUWe/htc7kHI3Vok3idl5IDObrZi1GQYbzbVNX6cOOpOciVpJ376qoGP04ZETN1LY+eFBsN
wnltaaocIyM92z7LOZFNwW3XiF3IGYvi/WJ41BvuV53nduxQy2iRQdjR8sJ9RKtWJsmu2WH0/JVS
RMPenycW0kleej6JRy1y6vV9I1bNu7h79/9hw/a/u9Rx3aAAC/X90HHwmcA3+K1fnT3gzLANz43V
P/mjOexbHvMmwDRsZW6/EYE1drJnx1V1znStPNtu+WMwS1DVf0zSYxQoJLYw+qLqCRVx3BXKEZbV
EOXHbnxPJsoph9Zrnoc+tdZJoXhHt+m0rYGS1F5A4PxYO5P/oOdN9aQYZr+K0jC9Ik7Hobkznbek
HbqD0qrgo0iQOMA0afx0QKWvPGhZ6D4Kz2ew7Yzfg9JDiDF6NESwUDkYq4kZPeVzYjEKI/uEZtla
9mSjcBfYJ3rzoxv9OAKGigZH4ZY1FQuetaqtxNjXPsXmfhgoD8Y4Oa8dIqGbKBOHxgRTSEr7yQ1P
tmnG0D/SxDyNLw3Uvaljo8o99252391zFlQeSUBMc61d/cWzQnMvPdQkSS4O5MsLUtfm1rB91V9S
oAEkoa6Ch/vqagoRaJ+ROL/b8jpR1pOepCu5jFywLdsR2Xg0UaSfOb+zAaXQXREE+eL2FlxVZ29g
aa/opIz+0oKZ4hg03cP9PbeWjgYQ4dP//HT9MEIgkwKan9+2dIeH/fbp7qY/n/D+DiLDISUS+db2
9pIZxw2AKmwf7q8Z2TYMPBkZuPurdqHirSmF+/0J5YJVmP3+hLe/Vhg4UP3On+62tjB99jt8Oukt
15efsIY47f4m+/kTps3t/+/2Z+kLisDj4fenk7NV29wrvgMqav5DyNl5mn2JRGXu78vbpBERPVKi
FTC88gXc0VzvqhbHAjnrZ1JlL7Ww3U+Kb+DYyxBTzjSvfM/RyC4sJT3lwjXW7oSUQGPnZ25M5ksm
iMgFk8ddJozJeiaGeFQ0/asclE0JGEM33fHmX3UUzTcEQDcyH9pHQfvoFPGPu7+rET/kmc+G01FX
ra6w1ytnmvZ0GFZ15GjPgZ+LZ5ivHp2hUY7R3BtLG33riD+tHJRulgdlPbvtAB5MXLwmgI7CgfJ4
XkM2oimGddrZyHn9sXlxvXEtuz7fXmWMamL+nljIl5FujRGiCmIV6V52B22sT4Cbbz05a2igMyqt
EjrSP+83ED3oA815kqYIwoctZBI5yrO8N2mDM/xXrib1QfaSJgqOtqhvY9IEtztx0CEOyPb9M0n/
jP2uvf1JAPsXD2qUAuPXvwzuUfey7FQrGgWsox+e5ZWZpJRO9VWxlV3bTGByLwUIhNBootVf3m6s
DruKasf7AtJDNrwCIla/X+FutuIiohj/n1e4DyRl+/tVcopQ4I9nP6R2cCSrQboGykxom03HRpjK
rCTnxzu285BZT+5wIOvskG6vypPrIpUwqEFz0UEXrMjnWK9K4PjLTs+GD7PukSYf9PFblDfHyum8
Xy6id1oWDOwJO7LKbM38ReII9idq8N02tJ+N7SsfQeo6MIShYy+o61ml8KteKF3iaKrr6om3qz1Y
QWcfbKVzdm7mVLtB4Zur57aUYWHnpXnf+XGNj0C1ihaF9rnV2PI3epfu5Migu3PFUUYueSG6dHy8
WW3dXQw8CNYgKjL+Cxr+l7NlWDfE+xUt2bQa25Nlmc3pbO2SxbXxXMI/9BDWxS6stJCYqeufVRc8
CPhiBQLKLlnGIm2OU22pz5FaX6Xd8WN9FU1Vs+furlFTqa+ywlY+wbNqG1d4Folkpg/9MRctpLu9
Eez4aWhraeaEeOjLQX2NLuYUOKhoWwlqVa5LneWGbSJBSDK+yQHdq+RQ10VDjfJ8OQlYKxxT2/ea
jyptEKxCpyvW05ilV9cifdYOiCM4tpVcCwVZBSsH3yG7XUvJVZSrv2RvQpAUhnT3KGfC+WI+w5K+
hBuZZ/HcONkWZEnzKjt9XDzA3N5c5Nw0mq6GH6on2eOTwETsBdGjdE16QIAtofod4QPlNeX8ueOn
UKgLo6hDYvU0+qCFS6SPdXTkw9+2KaWeC4brGqCwSdhPOkaD+Gd4dkRPrth7Yw7U+I+9MOdAQzdL
E0/TW4zaCrDqMnnvlFFA/8+TX3b1gpinHhn+3gek9c4e4E01y+iJcvXprTVX0knL3OSsFx3fY1Zw
kFLdpZbGTmCekjgm6XzFAyUwj44aN8fenpyjHJ3If4ND8q8j6KqLqTenqknSd0NzwsPUhBXheCbl
3ZRvLDAWGznJLFQFlG/I4QGFlQPs/d7GnysmZRNJXR43RIcH6enfRh0sIdFRqGDQbK5eIsJaY9yK
SxvrFWzLYbzO+Qtv5GA/Ot6ZPOOtJ01V2/vLLBn5Cc3TXVLaB60xyXgNBQlIiFCvSutHHBNYiUCw
u4soLgDB/Esz628wOwD7CecyccMunmKjNB8sb5pr5gZ4CRUe2W5r1S+NMNwF1N7F19qmfEqb0+ha
i1gU0KXvllcWizjN1WsRWKRaDCEIZBvutochaucq04wnKcI1XLL5tU44mvGl7L8TX1vdViqzeFf0
nfE1NqhUsCgMf2kbol4NGvBHXc3J3MWDvw1V2zsHtp6vHC1O30NL+ZHatvkzGS63dRC9uihIrXy2
Zt8AvuqUiwvrw8qbJlSahuQ6IWv1GqIH8drVKEHFdvYsTVFtTAuqNkBWz4Nlm5abnHD6Wo5yb4wf
O6MHIjqPFvApvzaH+1rk4+aoVtw8ynHbTdN1a/MlUz4zt+1exy5dlRA4v6OlpQG/CPWF7OqFaW+s
oC2h7m7qd05iSDnFA+UTs7OeehsSH92L5qXVM6VVN/NgpcEhy2d09OyV5PzmKB8ZHka1NQ+90qC1
aCr9ceanWKl10C8NaxqO0iYboAjDMZmbKWqsFZJOuMwzeqh70cydR2RfqFC03oelTY5CBwd6CqFV
tU6iZdtP3qm2fPvY5KhXj/rkfCUEt/cHb3orJgQccq8uH6jJDD98Y0JbInG+KhQ0rzIxobXTadFT
RvqGsl5hf82i8V1DfMIns7EIvKwH19iHT/fGbrxjzUbnQDFj6Sxix413k2IFC+mShPZvZz+EddlQ
s2NsUdq0sAjVLUqzqfn9yz6ni02Z8ucJzWx8qiE02089UB5ZHYBw4PdqgllJVg409ID0BLA5qfp1
dMPvqtWGJ1kdMI81s+f/xzy5imEOO0erwrM6USqg1CTiPTN2nwOzd5+dGviIY12kZVQJ+kCT06zk
mLRZTrMZXHQ4ZS8x43hb9zCXBYjAZUvLq5+g6R2O0bxY7glnM6EiFQrTeg7QWIFCM+VgojcWApOT
c0lsYC6MSUttmcrao559lcATTeFkHK11CkCOGqhsp6qiZRTF1ZuWZ7+vpI0yq/ZlHIolGIrwi9v/
0q28+rALK9vZFLitpdnzw4NrtwbJXu5WSMdAZZD24ZdoUr9Tst9dgrjNT6M+2gvpX2c6VBG53Z9c
XU0vnjB+SrvpFh77gNKCtobfmeuUs4hz+IV7awN3ZtruIjP1PyKD5PxsV3oleUigYHuQXd6d+efd
9b0zrPP5XcAwcyhb+/e769hKLXvhbWpYVKKyz3+WtnYmIpujpYkKpxUP6tFr3PJQ5pA99n0YX6cO
iAJxmvynS+1G3AzGudVFumoN3YPq0kcEZL66N2mrjA8Wer2u1f7bLn0N1XjzDSe4dp1x0BJLfHhD
CQ9ZFgfHUmspj1e9fC1Sz34fRHL2Qkf7Een5M6i49F33+Vh9lSuHSJ/6I+wUVI4aQf0JVn7ns/f+
oXnFF6S5jCuir9nGKQi+62Gjnnp/CmfSTO9LrPhr6QodEopOblG/5lR/bzrkdPcqpexn2KOGpdBG
fsSj0UE+Pnqg2ibD3umRu+WAEUuyoPcJAc9FP43JF7MIvxVp7X0jknDKIej4WYpprXLbDxZud4T0
JI8W/8PaeS05jjNZ+IkYQW9u5W1J5bvmhtGW3ns+/X6Eups1tdO/id0bBJBIgCqVJBKZJ89pTOhv
qBhZUPqx0bOk/O748hUxteaL1gbfx9Y3dpLpdBsZ5ZFH5JqbLH+ELiJ7bMuCA+jgKhtha0e9vFA4
tkuzLrt5QFfoLZ1YJ4yBwtyQBQ9+GjqXPDBAMU89KvGrVRNnwbq2oRNZ+zCM8R9wjqVKUprbK+dG
o4gebrO1S11SaNfBOrIgLyLd3bDPryU3G+/qbYnY31cyZR32Qb2J7VZahFIsXVy7U9GQBSgXeVn5
uQ1fcuDfX+KycZeQjStn/mHmWYdoeVlOE83wNaEO+XNoduHaKzkHmAMQlVzuoFeLQuvLqOdUZDT+
p7yL2k1gh/Jeyg35wQ59JKMmj741nzRqMJ+DVPd28IPagPfM8rlJlEfhACVRsoDUD8hZVZVbVQpU
3gLyRUAxgddVnyww2TspTvJNiRCM1UT+C4z/6j7WnW5t97Lxlzk0q8BKh1e37PWdjST5RthL+Uvd
B/Fbg5zbtgF+tFWcwPwrThLjL80motDHsrUtmi5+G+IvYi6ixnnDsVrbIdkyvg5atRJ2xeCgGlYJ
ysAQY74QUN6JSxDfsVaBFGw1M5aWpeEjdcZZ4ih6+TScbWJC98v/5dLpjk49RaOvPqztQdof4LFH
0RKKP9GUITjlIsi1d7Y06bILLyLckilAi+i3czxNoE9gw7NtfPtgV2tKbn2vPn+wu16WnhsQ/21k
DsuKquVl13WvqVGV98VUuWjD4XP8baLqvbpHnOZmIstWEkSiKlbiWOvrg7LKUdS79zJDW9d6D+FJ
6zibXNPzs8NJb0dVbH+Ua/6fpMXdvWc6+THJ/HZXwfJ5NlwYdeooJ4MhoeIXwYV89cMKTgC39B4T
pYUhNuRhNFTlO2AA2aU0NXljKq27SFPD5WB9ey/kYQdHAidT00wvwiZ6buwYByqD7sRIcxC4XwB1
Ks4VCakg7tLLzRaWCRKCiRwjSj3IjxSDe4d6LAGwuvpQcNbzlwCgu3sxa8R1sbIC5EHFUIvs7oT6
+pesTOTHSi+bO8gWT7HnwtqrhgEZXSPaiaGuK90izUP3Nht041Z3IveB7Kn3VKvNSnjZI88vpc5z
vEy1IsAvuGYGYyRP2LnhyS/1+iXQy2U0aNAxW0QKR71t1mLY1NE3auOHq5200X3K2dOoY0Cijq6t
c7Oo4b1kUYJaVUbGZCdn6LtaplE9lDZRYD0Ozo2MIGJUG8G55eYv5kTjdXW5blS/XJumMsYAoZur
bpjy1gNBsk8DN7mIRtGLaCUXJoJ2WpbebEE9JlQreT4qoCZwxslZ2ESPCs5yJzckOGebK/nuCrYX
ZQHyMB/XbdyTG5k4eBKnSQ4hRU3bmPGVddDZtU3DD5Tz7Kia+yOID9ww7O9h4f5Qm15+SUppBJZU
+Zc6q+wdjPABXIumftcp1O/mWl68KGEekN8o2u9geQ1Nc35oZfgUPqWlrHOHGsxbUycWDHVtcl9E
GZKmf7e30+QHG7ENFFeaRWz4PwrDq9Q7BzwzJRnyuNYBFpyzUVPARobfITgfYHUZhqPozY1lKMlW
iRqqqHUX5gUan+cQqh6nbqiVT61KhlhosgmTaFSJOn1huzn/9hOzs3NfKsU6lnV3J1GNtkVsdQBt
ZAavqiJJcAfKxj6svODVj5LPgelUF27cwas+ZcHj6sVzrZ7QcPIoloxFpR5IGXZL4RRzggX5RbUH
UVjuKQO3jbGjssjoLe3ZDHVllURDdYkVNd4pcpGAX9DMUxHG8cZHdv3Bokhs2VFO8taN1gNB9gnI
z+MXSauFSyV74PIY4utauaTcsX7QK+4gSaHIJwWu2kNqS95uLOTxkiPevRoQMn3pOk7J+Sd+c5KT
buSkAMKqWxDgkqMV8Nb45E1lUk5DKeRCjEUDJC8E4dCMaDRGv2bEHsJd+NzWiLEqwdjatW9DpSf3
/kR9rfRddurTAio2TOFkAoFgnMOu3gqTaDpdbS7EChZizWwXPXXixL7Z8Li5/t4farDtbUM5IU6X
RNXF9tPsJPzlMZA2rjFWALE0Z2sQ2DqORVgc6qxzCME3/tmuNLTdgYJf4cW3VxxchsdsMGoSxlox
3XNzxJk0b2U31J3pka4cYWyBxCCZ2EKUso42whgqqV3curYHQ7NLNG04yoMKBE3hPJ15TfXYdjFI
cN0lWJ3IyVZuOogR+1zfD0lZ7NMpMhnCyLgZnTK+5pIIZaveky5nydKUq+ITOsI+PKGEFluISanm
THlUHrbudIhaACxct10B1ZibWVvLHhbGBPhoCyk4cABH720aWn7jLqiXkE5hnLQvv90aC3Sh3VMx
k/naTze3Ml1Ey3Bz2E3YxW7m5Aau5b0bTyEmOIExPkV1XW6l2Ca5Hw3qY2Cie+/zC27WvlEsXZWi
gBZGgkPpxOqjZaaowXsGlfyTs424zWNKac/kqudJtlTAuu2EqyLX8aGRgGuLoW7VCF46hbrrLFJC
0AbJj4kPs6bhGNFL7nHqaUbV/FSHPAzz71c+RyNUEn6tfJPSlmeuGKJtYhULmzBXuPDKLccMRFfB
06yrKCnuJanSl1VDqXkZtnA0NQmhQ5IAnykiP2d+Q9witHdemdk/yM89u31YvOWJkS8tqdAfNFBy
mxoe1bMZRtq+GRJthwRDeyd2hOonhZTLhTW77f3PZcbTKfeuKXZ827FIQO9MO+qtky+HiaRQBxa1
F2ecfzoFfbCRESsOfkJoezR2PkWKYab3KQo7Q7JO4B+CpVvS8uQ+qPPsuWiK56zT1LvBbdNnXmUG
uNEgIjNNjlIG1Z2tlQcxazVVCH+n0e7ELFmPAnYn10Sfk7WEYY1NRay7r5o7MDQF+HctfrMD+WRM
qiumxfHEc51PqW5OdKNBc+eEFcDMVnE5ntcUhEVFu6g0q/4+blxPyr+XcdwDEIESS867N0o7nJMr
lT+buqmGdZzF2uLDxIehWVactiiOFPYxyOAOcZAQTEbdOfk1YWjI1zm0hgYn/CLov/FEBiFz3/2A
+fAFQXH/k5PAE0xdUXcJ497YVdTlUOti55eEhPAKmm1za+qDs+T2xts+NQ0FBkdTseGR6zXkxYUx
QxUVYekhIjNtuNy/xmAR6J5+6qrKfXK9bvqiqDXCjAyT1inXZWMgeTE5oxJgbkdNh25jGvqNA48z
Ysi3razcae58qXkWS0dOxQ8QHi2tydWsm27Jo0+wiTlPUBfpjdEqjzl4ZprUa69Nws9PteLc0PsL
IMk9yg8BpAPGKo+G7rucK48pWcbPbmtWC9UynRcUzIYlmrvJo9zIwRri6aOTWPAE+gOcreGY7XuQ
ODCfKFK2rMv2wKOGDZ6dWcXS461k2PEqi9z0MZmagcwCmYZ7YZFd7+RY415m6uz7pnNWlcwY0e2m
fFo23WQFRKiTV2K+HIgIZy18xVXjnkPi8stC7+1F6stPkUX1lQklw3Yg/bQx3bRcChohQRwUTgWw
dZZP0vHAWuWxQl8lVl8snT/PjtSLGMmE0EFeP6GpWl0VOIcPZZaWKy+1jLehzb5ZiZHc504l3UEP
TdLb6PgeofMwRSPvySZXXxK/+Wbwnr1xc2nQvgQWEGpNsISx+YrafHeXUcS0DmwbJLFjIZmpdNW+
9Ci3duGbHFALQmBIHk98W/5SRn4g0QFB8a5uvY3pgLCE7y345vCP0UpJ2UVKKO0IAH4ZSojNEx0C
8gI+9J+1LDBEpmpuveqD7m6ROkm3ZpE3976Zn2N3UJEh0zj6l8lXuYbZhaCzf7XC4r6T/HDf94F5
hMQbRsipMeKLl3/OCr/2Fl5HvWgWtD86dSNr8rYPCueTn7ndutbk8mhzgLh4vMRl2PCQpcHgsEF1
W7+UY+MtO2KRVAsVIUzRjh8t6iayKPuUL5rSjJ+VSWIV8pR04Vp5zidq2GSy/erDtfvFtgNQzB0F
Z9xQwq1Zwoziykb36pjAtUrdb796xrAtvYLEXaM9tanuUKUn3Xtmuqt1yBYGC9KRIVKXdY3IdJf4
9jaCk/yY9VW/M23p4I5ZulYG5zjGVbuQCXoQiGn6TRto5iZzm0++ldYovNvBokqH4Au8TFfbKKzv
OV8eqJzRgIUGfeNIdX2A+vXgUN98h8MkZk6Fwl06gEuPgIH0nh/eiwaCMuUoRbDST6ZIkqAVS2xj
TW5HOXfWoJzlLv/U2/m1MFOi8Vn5RPl4fIHYWX7OJAUCL8W6U8O8Og9Gee1CoDx5EobHwPkeyk16
kiGdcMJ+2HsWDCjA+zP9JN25DZWKvpm8daAytmDToWaahtJgXqbI1oOptt1dY9YUrkuA2nQpDFal
3PhH1WnOSt3YcNZPiMMJmOg79HhE+BblPhipAfoCYRcNxVjg6YWLGDt+9RcP/Sks2sNzj5rSpYjD
51rJqjsCrXyTxo4MX1e1L7KdhguKLJJtGbTfbDIh98gEa+e+tyht1P1gydNGdqJ3LyYhje/u0UUA
rjxGXwjr49EpxrB3gihf3MaBavWLoVJjQHVpu857u3gptLBZI4OZb8XQ1ExuP44Cv6w3Uv/m5MOy
qykDJcqmpcdb1+LUenR1Kv2WE6jiGHn6A6lgael3yC76ziGthmsxhMbFTkC1dvVad7RvnOuKhRzW
XzrdaK9jnZB2yqD5LIO3seR7GErqcmjC6kenP3a2BctP5DungjTTAhaqdtVHFM80IVLkgdS4O6Tx
CDjxdb4mMHle06lHGvqaqHFBEScmMdlmFEp1Hb+VYiirenInKeWXCFRPhtLZUxnJLfcgaKHE0Aq8
8TzYBMu4zz2B+ewekiZbUgZhPuWZnCwCYAIkzvv3anLjNIwjjbuub37+JzE54SEmHG4Pe23g6r81
6yyYsocg/lG4uX3oC7gf7QZ9G6pukl2gU2FFfSaVySXcZBy5h42Wa8VltEuLYku5IYbjXZ26yHYZ
j+rH1CYv5/P133EPITmXQaUA4eF4gZQ5W7tBID80Y2ShMtTJT3l8X5Y8gE5yvfdtG4a7VkcRPvSc
+jIEU/LFics31U3PcsE3PYp71NaBMxHl0pamheS61hj6rnFHeQdWGiXzTI3XimEVe8VkN8Dd0y2j
K8hM81xKwfJalUvzu50nj8qATFCVyTKyNdK6M8L8B6e8O5/fwjev5RV2fpRB0RQ0u3Ko72y+SttI
tbttb9jDFX5LbwUHtPoqk6BUzST8kZpnMllAx/kyX82+tt4sH57TolWqBxJMzaaI6wysSwk2mjAW
z1zVNav0ZplWVvSlyPqln5Xxd9kvEUFIg/jZBBq4aWE3OY6jBkuLAZbXdzqFnP5wVmvdfrIdR+En
e0OUq/gc+AblnbZcHFy9s8ATdt8VL+KH0raA4huVCRC+CY9QEYdrIjfDXeKY+aI1jC+hkntPlCIO
OwXi1C2kp84zZ3SoIlPvKzQWAAjTZHgYEr2j7KeUN2XaNq/woh6ER2DWIMYL4nNqV2Xbpq92suXF
ezghzL1C/uHE/zIi9VebF6gnnFUAkf+66Qm6D2ownFLCvos+cNwnQ9cJB5X9YcKedBoMwUUPWrCv
43MAUI+KmrJelwYy1R7v5cpE8XPPzUV6acLRX9itTfp7mq0aG8UZQ3+SZZhGSTzwUFRzIy2BVGh6
2+2bhuj1aCvpmxNb3zuQptfCCfVrpvnfEGtPKYB2Fjk46iV1fDAsOLK5R0Rq2PZtlD546hS5zprq
qwl5VhI0yndOOd8LObCeC6if1ooSvdlDma/IezrXZGrALMOkSu5o55qSKsH5USmrsQSz5LulcxWO
jmMCzQ9JYs+2XOpNor/8sEy7CLeYuNLVvu192yw2EddpLn3bEWyWPH9tZ3l6lrwKAYIxhvip1eIT
qIu/LACT50Az1plfPUJBHSzVUT2NlXPUE+K4lmMr5xxR9+U4+MrKqOt+58SVukeHZLjkUxPs0oGQ
CyiDYJd7TrDSzUZ9NQf49Mu+/0Ex3Oh3nNihtXouibcvqtrJ1h0ESfxcxt54IIOw9HXJQCgq13by
AIgtLkyFWI1n7dxISpd85Pm+KvEn31GhgbERgdHkfDiNFKsuE410dGhq/aozIiL08mBRUtc07SKq
m0fIgpKdsM0NVWG/XCpb7dad1WkLnkbOOqmCV7vqCMNYevAysVGu2sTQrpHjOxuf4mw3MbZkpMYT
BUbpzjNQvOnUAsafoD53pZY8wqjAczUqe2Cv9H4vbEoC9AV2WeCgkn3lKGB9V1TCUOMkR2Y/eBpP
yahNfJYlaTj4ejYewGPz7rhkMAKK+k8N2CMeBKNPUkXaoaMId91CwLxLit6+lxE0lS215dCD0jx1
r8RKA844ftAsYy8JTmCG030wErCwgXmsCmtUV5rvuJC7dA8e0XDHMEnhj6FknmsQii71avdS5mX3
PEtP1c7IRowmT00e6N1nEyEAxA19HvLiunxG5YsgeqQ/8fkxwegsYXhPr3YzKSk3zxbFyFcin8mt
KchLrwoYwtbD5CUmwqJy7+r8qxgg7SqvSZhGK8sqxysMU85CU+qeLIs2Xm822TC3amzr4F9xEROc
FvSLAURysuRdGC1lAwH3WmrKU+9Yxalp4p+9GKoFGLqhYZSCDpCy8Ll1+SXicxXL7SbmTnguDfSM
JdnIt4niuFRV0vAxcPZNbRG/T8ezUZrcAJLwvi6kiK8/P4s8wVpo4MLQjbAJJSSlYd0LW21nBBor
aEtDW+WYVLkk6YjqgvrbjnKarrJiuGugA7rKMBssNdf37n1e9ZbQXEy2sIM13xuvNmCiE1+6qlNW
8Arq3KZd/ejkarKtQ/2t9dvo7LffCIKXd3Ez5BvHdmGLCVAgqlxIN0UPTmVockR3bmrrri/6gdAp
8iO9KZsITVjwVUvxmwsryl8G8hYLQ5fqF37vlWUdut5jYZcotYWlezFlPhRBBGlPEB3NBjVitTG4
tUxD0XSQelAF6WR9thBTak/cOu1WUherV616CAQ5k2zGaO/wBt+4m2TCcXuqwkhfjBSEcOpVp1Af
Am6CYEk0ha/wWOCbzUbxZO1G4FTWDfKrvQq/0EThJPw6dK3gizZPUQaPQB568aqxFP1QB9TrO4C5
nhTfrB44Ti/kPsmeYH5cA5OU7qcHdbeplFctdopTmQTubWjkSbIMhy7cQOCCxkra9tIauVZpGwPT
faj07CulE2DE0q478F0LFh2Zqnsji8DLOfG4NRwXwFUpvfhoWz10Q7LUm7J68oahfMoS+5pDJnyX
e1L55GidsWyHoeEXlqFtK+6WFEW4cmv3zsjy7tzmg3uXIi8PP2f46iVhuQ9kP6dww4tezYjYJHHI
YCdmI+qowciTKhOzroRwVRpJj7Ktyw/cP3bC3Ftteor9DGQTB00AkqMPeQMZTEOr4hX1EOazEUcQ
eKtwh1NRZT4nFbFvgGbyyp6GxiAr2zzj9i5FlvGcUKUEJFSJ12Kt6rTeFobvZn1b24Ac5m6vwfCL
M0941SYbXQ+eNLaK2j6AtJ36LzFUEalcw8wvb4Rz2oFJ16Edvc3KXpQSuvHz7W1t37srCH/krXDW
KKZYlb7t3mZjs2pWFmX2O+EsBx2gp3ZKw4rrjr601Os62oIb3RmW015ab7A2STDmJzs6ZkTonlD7
ahW5e5oqaZ6Ssn8hP+ecM5gFdjA8wK6v9d2lqeM9Je3O0dIk2FiErVY+FyOVWTdTq3XRnQ5SwZVz
NYC6NNWPZEcOdmd3F+GflkG84vwcINiOuomVdjziBeSJ5TBGto7cRaL0X9PcaD/nua8ijK4ZF+rS
w10Ab1RNOuzaGNFzIyMVZjqpeiCm3i5Dp/deS0LHGw2eg42YVSpkP+oiRl1kms10IH1V1l69wNZe
ms9VkXg71c8gLe8I24WJWa4qqSi3oJm5b9neOBwcZCqMdWhYv7rx1NWVpFCX7xzedfVEyTfRVO3l
GQ+I23ovJn8eRcvDSoIG6EXj03bvxggRTSPJ6PRL6A0PYhSOaXZXgM4TIzBWxklDoWcRTPTqYwnJ
k9338J1PuyLQqW0mdq1VaEraZXDln40u7S2JksPZzAN/fohdwJST02yPdTgX/SEwlx8mMi+UF4Wb
DNvZWbgQj+CsY8I1//tybsuB0SgV5Rlhgg313cObPZruaqyd7jQoqXyWVcJdjQpwMOSM7A+QTQST
opBoiklWSPRizZh4MBCGHS0UhYRN+d2LsynJ3CJP+2FCOItZWHsR/Zh2FsvQ/PXgUYDIYj0Cor7t
WhFbBvZEUqpZgGReRcOYHrIq+NlQG5geiHynB9GbJ2a/eeKD33/gMm8P3AzCe7H/vE4MZ5/5Sv+B
y4et5rV/fJV/vNr8CmaXD9tXnvTr5f/xSvM2s8uHbWaX/+79+OM2//pKYpl4P5R2QN/RDx6EaX4Z
8/CPl/ijyzzx4S3/77ea/4wPW/3TK/3g8k9X+2D7f3ylf9zqX79S2/NLng61DNHegUe7YPoaiuZf
jN9NRZXPqpQc4W3VbdzoUfZ+fFvwbtk/XkEYxVa3Xf6d/3zV+VXLHSo063nm/U7/br9/d30OMxy9
Oz3k6Xy+4m3Xj+/De+v/9bq3K77/S8TV62G8GkXXbua/dn5VH2zz8OML/eMSMfHupc9biJl4+pd/
sImJ/8D2H7j891vZTgl1bql9HiQjODZSOzEkAjY7xr8bMRMNQ3FQtaswC4voVWLB7Gu6ZXgU0yUJ
pL0TI8umdd5DpjX60qsMaqtqQ7rPghgCtbp/4hQMke00inMqCVvwLdO8WDMGunkg+/5DzAu7C0/U
ZixhxBI20VQ9bBmmDgishmz/BF30BVKP+FLYUrzvbAfB5446X9uMbg0MlfE5T2Egnby0KEJJTswG
lgSczZNPN5uYViP9ewuAishZA7WM2Cr3e+qcc1Ve3xxdWCVXlRHY8CQb1JdkIxI7nOzBYSKmuvEj
tFxt+G4M6ue74qITNCBvH1LdMw2HwCouhRIXF0VptK2nF0DXxepWq4adW4BseLfa6h2AyWnzBrkg
O4qFlZkjS2TU9/NeYmu/0yqCmt7xtl+QFM0pTGNoeX9dUrilfdefVR4sbm76yBHNUneOXPYUMaMX
5E0K9TexeuiRKVF/J1zfyNRfjUO3Nfi/HQHleie/mrTsheC9MIrl83QBTsSRHP2QdA2oCjsvKDpN
YfrIrH1eWP5t4CiBAxpmsufAcSG4Inh1WyGM8zLJGqMlSY96/W7NzbMaynUXJ+nx48JRGfx9E0r3
H/YSQyMzz0S6jb1SGWjVxwitjXLn3QVN4t2JHmAvD93W0tu6QGbJazM7Twi/zhmj80hl6eQ6r7xt
pLUPth3FxE0D/SCakdDZAWVk/SB6CKYN+0RKFmIy+e0mhq6ueykFJ6zIKI5GbFZatI4MvAy1MR/i
saZQ71pJUu6EtUVMbg2mVluKidvs5C563SgT8la9k/CdPcg4mRsph9IDvMZP33k2UvxHRIZUArZ/
m9TGTN/pqv15tpvgCVX4tNKMLI8rb8XMfDEHDUNQdR0UJtOr/v26bsOUUj1KDe21eBGG5am8I2UC
w5btHkRjZBmK9bd2tnaRiTWjJoRo4eSbgGxB+HpA+W6MO+ndBnqREzCIu1i6bXhb9G7DsofrVYKh
YaXCjH7UpyYM8+YohqI3Nx9s1OlBG8tBbDlP/FcbzMtu11B7Z5NBbZdy8Cn7U8IREQVkNbn6sp9e
QyPldBUiKCEmiLdFaFAjUpvBkQ4vrX2gFGBMF2IM9vSn0TL8J4QW5I2wgx5zDvOK2bcUwpZiG7F2
9vkwzL2eagyn3o9y9CY1KZmM3IDJTQ+jxwCA2t62CBrIfMJei1bbCQ8KuBzO3I5/tSYYe5pRXZeb
cQmkyoLCf4KTtBOcpBkA9eRjbpJ6nLrCWE8zojf7iCVVv7F65JtmV2H+p2EgICrzTrE83rltPdyP
jnHV66R7KjhwH3JdLddDGaefPd0gpQTAitDZAMnblIKSI/dTYQBcjQro18K6dhdSPewF2FigkEVT
V7a7NAwnWc82AVtOqapbJ+C3lmLiBk92HTfcajYf/XegZ69uoz3Mi19ujg1V3FUAYy4CV+7BKRzn
wMlVTxeiKxq42A0gBBWa9jdrSZl2X6jGRps9ITt1keGcfMgbIRM7NWK5XdQBAEvCArlZ9TCGphCq
y6NXI5sTVHdlDu+z6IkmHxKqbVMdVIdb/ZyIfvdiD5ADTM76VjjLmoYcdOTDiVpb1aVP45fQdSzI
h2Mgp1I8oBvyyxaSyrqICX/q/cme9OlL/HuPqH0ibJmfaiePznD/R+emtFaVQ+gTUq+fJjE5Ft0I
nqRS8j0ktCd5tIduIXyqDgQ1eU+U4VMnoj5w2itp6yrYim7cGN/tQM2272ziUuGPHF7wk+hLhEz7
XksgutOdQzI1vanASDmPRQ+dYHRJzGr30S61zuGfbL3huwcJ0Sc03Sef267CKsZijWjagdKTpZgp
ikHekVVuDVO56rqfv9TEm30ZILsZ+/ozUY/abPIXz0tlFNQ7cP1y9qIgIX8xOvNRrAhzOz6XOQ+N
uU601mz4odEpuT76qe8eRS/p8r8GzzY3YtQNhXv0KiDJ3Nx/uYS/e7OtA2aKGo6L+sQ0O0/cFot9
xI4fLldTrbNK62TixP/butn559pARoXCCjayH2TbYtS9e0kuYaEvnPgT0bs3o9eVH4hrO4ZO6tf2
wsfYiuo3p41I6YSt/+CHNr+ZRigdzdqMjx/2aSD9OvpdCd8NH+KTIlfWvpNy4k/QDixqxHNOAfIS
w7mBFXDThkAvwSKY5WsYSc46hq1rYREoJ2GaRGt4x5pTMzUk6943s024KLKyjkpb2s92sWAeCjdh
S3PN3I2Rg1bb37Y08vH9Feb1Wkg6ok6Sq2sYFELFiDtYsJJvxTCW8+TOSeI7ALZRvmxS1Cw8H7Ut
X6vh+epR4FK0oF9AqtWROP9bk6HXi96rAbf3QkyFnQKPtejmXoIKbEFY7Z3RLTJzrXUhKDenajaB
EilTyYH/KJpGh0ACrft7MfIKCHBmj25y6/AIrPGXB09N4B8V5L2VIq1WpB29cylIkoo65rHdzfq1
MEKd6Z8HQYgUT07C+Gefec3sU020S2IiDDVvJ4PVg0Eo157hColcJX9uK5Tofg1+zRRSIW1SqqMo
hpl+9zQvW4dQOSzFz+D8q5gNMOP608Rsu/2OThP64BJIn35WRTNvNU/My+atZucMwSbitUnK73o9
PlLr3y9sMu6HMUIvRk0sj1wrJUWx5TbFsoKrxG/Uh36ahBjDXjYKyGzh20umcQwqiA6yTGsL0irB
0S7V4CJmg5z/SJpAYy6GFpn5O93rjwgHyY/lsG6pj6lA0gFZmOTO7UxbuY3p71OELk6JBQsXZ6I8
WokuxOJDtbAzkJ2UoZabekj7alFo8k/X2/y8VPS6YOJgGDiriCFRdqqZekB4kZQ92FQb37m1pjwN
JD2XWmTpe1BTypNfWjZs956L4nQOVZisd0tzyr4aSL7uDa34WoyyzXF1soFp9ACBNeV+nPKwotE9
Rd8Hdf1VjJopZyt8A0p3/tF32nNeLnpiXyWTyj0sXfGxj7qC+nWepxTeh4teApgRtlahWrN2XGc7
Fpl0l1Onux7qFrW53suXfZUoh1E0cQXAKZvkBBfC8G5qms/g+jh4SfuzJ1zeeWtR8CnN5HIHeqc8
qDLEkr/VBoXkoBhmQXYkLeIfhakWqoRVQurMlNOJgv+XPqFwLk0q56ReBXqMZOG7Fb2SHw3T8o63
DcTMvMuYQne9+v0yhrYiUT568dII8u+kUvNHMlDFoyTFf5Hrb0/6NFJko98BmUTKavLIC7V4zIJm
BfX5eBX+SjEiRNxTIiUmJcOs7tWa0P20XCxy3VgBcITW9+0Cdpyck9Sgtl/L82VHqGRhRk52FM6g
CMa9OlApJK6PQoS8H2zSkhBXW6322lSldrYk4LFiaHmQKo81VTliWDhWtZD1yDqnniS//lzTtop2
lhJ4xt3C0V7nNTzEhldVRe3Ph9MysOIvCRicSzY1pDCVi68mxrqf1Etnm5hI9AydhAiVHzEUjXDx
9eCxB514mE2iR81obxKcmfchd2gf3BTK39+Xu3mq1Jq7vQPWdXoJouktHQb11N92rlQfDc6eOWwD
an1U+3Jndt6ws5W6hp4WU6yaGlUrYiy6wnpbI5abFUlEoLhFtfZH8M9Nnf3Dgkym5jMKpJ3ScIQQ
Tdx6LqiraVzJknozUu7yc3p2/GAbpxWN2Tg/F4tpXYvVrQIu/+PWRuzYCdqef9s2p/Rlpw3wN8IL
Eq8iFGc+KY3TcafVEek0veyTYj9Dimy9QHRWnqsQyUCrj9NPqTvka9ujvJwjNkTPpbywMllZORMy
Hyno9GhMyE3RE7YRIDqw4mlGNNnvnhhCk8a0Y8TQ8nTTjTfr9jLPzCd4qZur4iftVVUMd9V1KN7M
NlMuvHOVu1th6ii6hGV2onTVBrvfC6NoQoghtiaAjonnurnOzf+Qdh5NbivBmv1FiAAKfktPNk17
dWuD6NaV4L3Hr5+Doq4o6d03sxgtKlBZhhSbBKqyMs9nPUWNl98TnWmzVTRJ4szryiXgnhcsI0s9
pSbRbKSYriLwmruC0+rXtuYTqiMTyeFZiZn8X7Krvba5M+Zq3xDBSoawd5StlhN89KM7nuVQImAv
aSXKe9nmGMW2NazkUbaFSrMgAid51lzNfemRH4bw4lrKcwgp756Azfou94hInWspaIPrVesmiBBo
Xb2XDYPpV/du5bQ7SFqsR+bOt4Y2UPaqZrQIXtBN9iWOzd+0PoEpt75ydkTkyjgIrqOvbUFFOIai
a2vF972N2wdwCBI/v8hCNZGGmhoEdGUVQeOfDXVRg6ZRVX9z65zNrUhO9KsgLkDP/ZolHrT84gfC
XfdtgUDQrwY5wuzx2kWKDYzJUDYWpO09r2PtMw3VmBlOqc5Se8hyoRUssZa3+q0Z4UKAl7I+Nk25
qw2Sl4N42uac/0N58rt7Txd83+YrPT5FaABeOFP+aYm8vJ+9PvyBZIe5oSuaigwGgknxFq89JSFP
P3LhBAKg3fduY9+Pc0FWLirAFd6xRAvt+yA17XtT8+xtM8T24mYzNEU7kuF0J01yqOwLxmbRZCIg
RpHZZKPm++H1ZW6228u4HRnHHWyaOzewuz2J2SSnJ8X0xWLJvUqNFn/kXHWgUZG2bzwMnVI/xYa9
9VUxEWvS+XcJEabLUFYNO14nrV/vZGtYDh+RNx/VE53zUvLtlb1gqwC+Z0OIaAVTl7WWbcByhFtZ
naKSKEotcE+yqlVEfCrZl0wP2jNPquQ6CH0WyMOQGtayV6GbyqKqiOeX1cwG2CkQ3DZKvrZWkaO0
AA5oXxd2tuWmqz9x2MCdHJDAP6EFfhsg/ieMwGFpI/V9+auvAScALRb6Zgkq7ywfVyTvuqtGnfS7
bi7klSxCpKju7DLwShjotCiEWy06PW4AblKNq/pRd5voSx83bvRcZG3zpVDb71obbhy7LB+KXhXP
pKUTHlnVrBTDQH8eiPZY+WbvbWVraLDfR7VEJwCDziPK33exR5hUPHeu8CHekwJ+kI1yfFR+Sxx2
Q9ISFNG7XykQrufeSgHYfwIsr5qmukr4qT3KguQr1Qwee7MrHknmnPAlqcAuJy9Olk7CdjUzDMCo
v/o3Xb7VA9M8C1t891IEyYZeSy59zp2S5SR0fKIRL+1cyIYhy6y9P6QvjVX+a5oHZJlTnCorWl77
t5Z/iILp1EpE6Qyfl1e3ovkP25ia/69+t2FRxPc/V5phZSR+TKy0B3FnNMgYnnNORR0IiEEU8qor
OCdZyPpfzcSChrsg9I7Sfp1BDvmr3832W58CVseG38N3TS0Fiwxe+LdXug2RV3+/m8zANzSwrFv8
rx3ljLe5ZT89UMx1yV0FUjcaAcvegSrNtzYuNubMlpZ10CYhwcMENN5s/aCjYfRbfR7YSqMccysq
x44ORdErDwQOmk9dnX1TcrM/yhouV7Fhb2auOr43TwiH7MI4H45Z62io5JCpMVqRQN80Exdpk0WX
mUAuHZGvZbVQJmJ3y27a47Pl+99WwSvR0CEZalqLVmCebQx3bE9xXLvkqYT+QZnJr0yK45oAoWCq
fGLQ/eAir0zB0ybXWujIfzagMob32DO/SLs1pREYirmLlvyoew6S5Bxp7gTAIQbBbU6xUJAlN/Q6
sexbjRwYeN8ShEnu0ibJ7+wheggNM91Gv0zSXlpVUCz+vhzIaMfKB30dLdt/6/RrNmn736csPPff
2ZvC3xLk5Ky13s1OdRJ2gBbINCjIMVmEVhd8zwjzJInoB3+ZNx021pdJy5uVpznJJc8hCQL3E7vR
KrWLxRptZXVtsSR13+XwoZmOgUF49qYKSCWya3tY/WaUl7LQfQLUu0b3CNciZpvYbjEdb80jiPt2
0Xp8TOgmf9waQvCwKLGheamm+SNPW27H4EhljUwJ467Op3dZk0VfGPOXpq/Woh7zR2lTQ0Aw1eTw
48bkIZrNUW24lm3GbAJ/IraTorfLmy1NG2cxdgSr3yYa4k9PQ7v8OivpYAfS5KKFnEPaMhe2rJcM
0UbaWByFy1KEzQ7OyCUvRiQ+kFl67FxrOMHNPEVzjTT58nGEwr8BmjatZFUW+PC/Eygf4Z2kW1Kb
7sXjxFsOkqaGbOstZINuWQGGJk94GIkk85BmHApxSYiON4opPDdzTdpFYBl3rB0Osuaok0GUohjL
rY3k1kIar0WtiosnkArTW0hz0hb0qn42xmhRp1W0tlylPIeFyeksaN5dYmv6mf+3Q8Czrb10Fgco
amcE/4yFtkyBoZDM3RmHzAjzj6AkcdWBSgXsSFHW8VTaRwNCycGtVWNr4xS578iHXIFgUb+YefjJ
CVf1w462KGr4G+4z1dYme+6+dYW1zEsfm9W27iJnbX5sG/cgWy0lhnifjHzF0Rq1diqxkPsEiZuV
LirrSNr8d5AKAQkUGpLes+lW3GwWjPZdrrbkm9ND2pVhLDpY1v8OI3fz/2e6/3pVaZvfIfsusfaJ
lK/m48tmLtr55FUWJButIgJ+jzeT7OGLUdu0QuUPOveVNjleVkkEfSTe3dzL2m1esmQyWCDbnHSp
Q0tY+SyznD6XXUKyqP0VlL17qTlhG+us3OVCDc9Z35D9a+rWA94glKdcD7gSOqQLZDHMr4PZPvUx
32BlqJdmzxknu/y7K1/1N9SqvBzdVKyr0iBVZiarCt2kkFdzIbtMM521nb3W4ZT+mEQxXrijgbke
gu6TZJVDSVrlFx+40Zb88m5Xhl6EjI36afId22WODX4nt/PXgQSkretM41pW66Hp1gg1ZVtZ9aY+
WqmmHu1l1RUz/Aqhi7uRW+WrD8mKdCPQW6WqKif0n4lrzsCvlaojXgYt+1mtZn+rrLqx64Ei6362
ymp6Xxjr0Ve/d9PkQn61VFSHEoNY3yaLiY7u2cFYGool/GdWqdKpJ1mTRRqkM8hCfI96PUvXg70X
Fo5+3AY66TCqfr2aF+skxpQ9h0AkmskGAymHays/NYMUpbl3UpliXYge9uyvZrc09WIlZ7xOS2bt
Ysw8Zd0gFbPski4/mHGKTiBysauJ+PNP1QTCINyvytSb60kLwkNbOdmTHuufiHim28L3idNp/fwk
C8cbmmPvXGRlrMuyXd0adcXXlmaFxNLQlv0OoOGrl5UkE7qVWLjCVs7NLBjCaYB/yRJoS6am/2Yv
ysw3Fr0DfDJsWvwGdJOjINB2+6lD6ZLji+i9FTAqLdP5aHqfB11cwInvyMto+6aDGZG7H2CCPrSi
q54MfYwPLJW0NYjn/iNmeZzo7oeBp46T2kIlFlZoj8bkfJfj2Afw+Cbt5GEg45HziNbguRuaVySZ
OjwZmqV9JaMU7U5CRPZy6yiLlK1QYBc8pubdpCzCkrRPtSkRCM9sB9JwMdmnwrVWchPqRLNcW+Yv
Na9RL3UcqZe89t6r0Nf2siYL2RjF3qInN+50s+tCGMe20KcSqUq1dl+tSZ9OlheOi05FVHACMrd2
xeBsZTVVzBdUnZeosaKJMWNrDC0K+NREcJRX8RSk9UJe+r4T14tbk+o0bFoqjchwhvzW8eclsn8L
o7FcaI7TcIzmwscLk60qvX+zc6vdygbUtzykT8L8i2VkZBwWVVDzt+6JHpKXwYzdiWZRi/mBc7wW
M8nnWr92ajly09D6Aog1x0zLqOganpvG9jOw0RiFS63gKkbPdRK7ZtbuqQmX56ke6bsmFeJF7byf
raDvosPYowzHOsFZkEvnf052vK0iw/gBYX9fRy1OPiANbB+9vVXb+b105CeinBaqnwV3suprQbAu
VdBkTmy/1MOEPlI8fbU8p9gkzYDz0bWrt9mel2L8SsosWFa+whzvLEsipA65OoRvhhMDM3br53aE
ApmG3XdpdtI+2Bb6sDDTncUe7QC5G1LzfGX8WR2VoZ/lC2m+Xl67B4RbGSUPztuYv+a59taQF8gW
tzl9136wyYPYVpndHxU/7xG8R8rK7LVLi5a5gZgvNtkaq0N/lEVeZc/K4NvbuI4s7yRtoEGIoRFF
tZAjCDIJcU/Ps5bZFO80zn8KxF/R+iYnqUj6TfwrmYs/oD0tZKsZRu95rba7qdEEWQ3ziDBoOAkq
rJAsvV8dZRYYSB/raDYfbGPjGLRlx4KmYBFSNRxibJUqtjYFPDNo10JTV77f/CgKXPlKUqITSN4L
mRX/ir3zf0X2ve1/NkgB+KttJmT81eBkNsmvt2lkb6kSfxWO/3P+/5rmZrvKx/8akZmQVfjt8m7C
+d2Eszy07H17r2YgHn0j0xeaUpcrfAz5PQpj2b09XxFfQAKTdZEWWUwBKnJVb9m/dXWTZmQ/tLsO
+TXDUI4ptzGvXcuRcmrDUbvziC9Lmoy0C1C8MA3cyGEQbabI9N2FxnP1VDj9WpNVOS4tkpzjTNXY
qD5p46T5de0xJCL09s7kq5Pva3PDn7rtrcFt2u6uxul4fRuGOouAKSuEnO2HFLdT6+IoFWbpPCS1
a5yIeznINnU25b0NqEMfWR3NVdnQFG2/rjTXXYmIdfiSHZy3qGmf1aDtax/+qBcLeM9RzsJdoX1A
zebWTuxfs4fqcrKdeOeErXluzDzh+ZpyBKrVKiE6kA3O0WSYZ3nl+JW+95vm6dpPDvH75J/My6Zd
yj8dxzcjbH4Su6bWw4U1zyr73aaa40JHu8gP15fUYGWEZGWt+vm0se9anxS8otjJKlrnCAGbpCLJ
qpOC+qjaJwQDnDv0Jexr8VdVNkhb50bhphiDCPIgsX961CcL9G2qBzTmqocw4szLKAQZX/1Y8TFT
kGfyu0125inYrJIeWoesyn5ybBOx9jBwMF/H/jVfXQfNtqjJxdZQPb8z8u5n4bb2Xc+igRR4SEsk
U/3bMEuWlwghgOM0ozqvNrDLYU6AGSy10l/JGX67lNPK3rLFgyDCDw1ppElFPArxTSQxixRN+CZy
j6RM42TrTdTSiz5VV9c6WajO8dprdH0IFlbw+VuLKQfl83io52y/yRNkGZ6wXjEqT7mbyCpkfUVh
xoWCDDOnfgB9hHaIhyI8huS5Qp/XD1GabHx8nLvIJq1qKkrzwJmttfON/lHRe7KsoSIv9KlrNmyg
xq8xXgTyT8c34cNE4BvSbKqku9ozq5qu9j4Vv9ll/4lwkmt/I2mVE6qKIFkG8El9WZ6rWV03idke
N8UYHqZZe7e3kRbQENDb1LPYrs7GZccvKljJVh8069GzYh5Q89gyG617VQl37dwX6QPn4PjeKwjT
6aG2On1RV1B7YMEh42DqH7rWIo/hdyE4c4MUV1GLRRK58bkLi+QJxaVLCU38nTCrbGP5tQJgzS3e
XTKZ8R8VJPuh0c6BP6qJ6YkUzeoEuhoBoRIRoN6pribfCgAUcZJfnbRKwZeWEp4tO8s+skFWZVHY
5LF7Poo8fjAzX24d5ZUyI53z/tttemmWk9xsfRB+be33ZMinTaXXvrYpJ4ukRYXt2goh0nLJfbRm
GTU3mVFcHodW5y6eulGywYGULv7HKGKpooPu6qvrJHK+aycj7r5oil7tIj0Kz7fCyomi7sflzQIe
KTzDsUQrYQrNZ1yS/l7abl3kVV0409LTNGV1a9BGh2F4Tf2t2aXkHc4vdjXKy7wisgN600pPjN/f
hW7jimuL9sOp4v7ge2N3cFX7ZyFtsiobbtXfukSlkix+q/+aRpk8Y+khq7WUrbfB/+tc9vzCSlME
OzSb96A9pm042MGimhFaDWR/UABOsSoUV7/LAhf0lkRtxUCjTjHnO8vRDHH2etWoonLJGDXnjzJO
4k52AT8QQlZCgMn3C3M3JLbN6rFS3vte25M5B41bDQYOv2Z2+Wwvp/K7HkPqCKNAnIvGONRBu+mV
7hDVZv4ZpE7NU1JXXsLIKFdDrfT3lmqGWxu2xp2D9MSyTcYCaTsB/L5pPtLajl70QrHvcxKJM3Bv
Lx7nMc+5f5BNsgD9QEizWqMbSG/WFQ91bSzQ3P1WohX8HOuC56euLGXNRMzo2R74kTlxuxpZa69s
fWEpYfzkB233FA9ptHJSr9kmqdU9qXkenbgDvspGWQy+99VhtXiUNXAc9rY2yN2MVNxCSyZz5slc
O/g52VQn7RZH8GlsGw78ppw1zAzx6SBkE3MyVyGfrO1GbMsEGlAYKj0P4X+VeKQwjpbUgJ1N4ktv
DWVdfCDzYoNYxgugpAGnTEN8LyOtiDK8lE0a38sgrLmtnmuyzY+iS60m6mJsWHXYZlNwXBirC2L1
i0c7N/JH1tIkS2RTtpVV2aDn5AlHkX2WptrsqqNo7Odr/3mQr8xyqT6bnmTsomTZG81n5PrtnezC
SYZzaSZreRugqc1S5SZ5rDVjEdssguMi7ExQwYm3d1PlElW+wmaJwM8zkmXdOe1rzv/VhKQVD5Tn
VrfJWUCjqNp6nqbzIXr1sjQDjsjmh2kiYtjGEbI/c00WsjGfe9y6/d9tY4cK31CT3Bsr69xyoBOy
p3bAjazHKHXuhiEoL2iUlEtUWtNv/+8eKXMMf87RaiWaJHru78o4aZ7qUXnzeI/HfK5VWRvspn7Q
lopi1E96PjRPcfImjCR+lBYTjRGUDM1+I9vC0bXPxgAnya+bhyQShDWXxpm9Kcrcadd99jyyA1OJ
3hrb1Te1q4f7PFatc8vNwOod767iMVeRrsvlMLnK2ikIgET13QGHOSG2NDXiZQS9dK2KzhIvbefZ
v1VvrbLzf43N8P3tYN6mk2iOsnBVyAc8dHNQjv/a5JXaQrzAFexxCpLNAZ5jiqyuCllydTW2czRp
1Nq71NKnw1RAx5ZQ9hYFJJ5J9nOnTcpu7FpC9TMRvqulvgT6GXwSOEk4WOi8CDtCIrEgBifuALvq
4dnsFXGOIciQ3MTP5Jj6xfraaEWNvbd89UtASgNHPd5rXnOLcK2p3XYI2Kxyd9Kfy8Co7zj+6Bay
KoCD34d1jEhPpbRLXf+iiaJ9km0VgIVYKYOzrGnFWCyd8xRyK7+HgePcjbESLwkAQF5ktMZTV076
Erml4NPW7Q0rJfNL1xRQRQSELGtUgtdiFgSbO8iR8SxMUg0QneRIltbh51Sam2y0zS993xfbLl4H
PujviYjh6p+wROdwbDTl1er6z8qs4ousqeK1bhv1hZC69oHDtVOS5Ch/tx4nmSLxl7Iqsj7dEgps
rYnTe0vJj9+XlZVNRNkr064g6lokuIbUuTCDAebUr6shhZTBZqDfyAZZaEViXfvZAD/ugIYtb+OT
mkMU5I/aGgKEF2zsDBWtwWnZGVdjfHZbVXDHTLRHSM39Mi5qhw998he1XRnguPRhWTh+fme1Zelc
L1OvyO80x8QFbRcQGZVvrQ6dG4dbjtTQQBj4yFMq13tkcdqmfxLerBmeGtG3xPOWuB7bH2nU3RvA
qN6nkR+MoZfFfePGxa7rLXyEWirOelSqq0DjwB5m94ccNDr7AgrRd9vs00WgZtVL1iG0Xtlet6h8
FMA5H+wgivKbq0ej2jWx1T7jk5i1xohtl61VHvgc8hjfZKOd++4TH4xskgVy56/od7snWdOt2lnq
Tk/E2Tw16OL/nEs2lsrk/DlXiOCJoWvuyZgHy7ki8ewnqbGSbrfObBPUjcLmp7/ut3o3KM4ybSEO
1fPauhGwPyZ4MDtYEeZzokX2puyyeN3Ma+0uqkDfKtyBu7mqDvp0xmvNuS81RSvE0xA/yIFyMtss
9ih49DzzaEcgqCRbK3Xv5FyqPvz3K/kvhR/y6NF971r4ojEJHQ3icNN2dbuQLW5X/myW1WsfNa21
PXEe+9vgqGBn4cMPWmijzm20IsbtTlhomxHGyllgwv11Nnkz9lwNtDFElonLa+80JLhW0aLDBCJP
dbR3Uw0IM25ab9P7+fhVn2BP/WtuS0i70qza/2n+o7ecJJt9en/0luYgiv5xc9jGg+p0O3ZO5jaG
Rv9sjP63zqrGb0BCHhUARK+GiEySq0yVzM2K7U87TQvZA8zipu9csjm9oCCgvf2iR9qw1DmBP7Ga
hLyqKk1+kvWWuPF+5kK5/TeW1sh25caPzC/O6Mo4772oUDsq8Wrb+FO3FZydg123yrHrXLGe8r5+
Bmzew5Wrh295pc83HuMHjqEt1OFFm7nTc0dgC3wSlRiv+VMzK8I9/sOOhtqpMQr12Xdgwfam+bN/
iFDUrf/NPvfv5v6eTX85v/xA/+x/e12fef7qL9/Pn/3/Y375/qv5/dtjvh44QHnWXfN7oLf9txYK
9BQn6MM4CzLpQoD/ZrbDZSC+oZ/+zxAZ9gHIbceC0zR30IOijed441d4baDYKuWLLWAel7Md8eLx
K0SepfHLnpFod7XP/SfH6HZ4T5pFiuDKXW3EVbVIUsW6K3vdRsCjEyvZIgvZcKvKq6rWGfJXcx61
hzYYht3NPmq9iacsUJ+QdYbLlMbivejqF4dT1R/wdlPFhjfWTv1uQKNmOYBh2SSFW4H2o0BPqzrK
qryShdJzXO4bTQ0JhUeSQopWMTUnWcSF25zCuZBVzxzMJYiXZnWzVUaLH1vWfWWKNrrhTws5Tg6R
DWMBVZaczgq8v62+d5OO1Fvlv+SOGR673tau9jECcTIkFnKaKook7A2Mc9eDf4mT9FDaLSrqCdFc
WzdD3Rt2u3LE0UvenE0q8qTP/LtsehpCtjduznbLHp9QB5meHLQLSCntEF+cbaTdjAi7suAILdL8
LHFPctv41AwuCFzCMiAfu1W59AeHjIJEnGWrFc55VkSJrTU9mJ5aQFzzbpjFZLPUVd19i4LxiwaX
8EcS39uQDP2FZREfMc15gmD1123CukXkhB10avtVkOHWb1GeC84goOYtpt4j5QuJa9ipdkBkgAbY
TS2Lg6wNuEYu8qq81F05XK8VnrErUyR8ZgOBQOTwkzWU+qSel2QmnqqsGPJt1Y0smQHqLTmcHE4m
aVsZLChIP3r36dX5cihGA95toax9NQ0PsdZPj7UZgZwFLLcbVNNdO01Qb5wBxVhN8YfXJp6Bj00W
7EXUDq+jE2kLNoAZOgy0TmXMEwUBPCMNB1RKSp4YvwpEIH9W2R9FB8Ut4dHDAjqTBtW91Ha7ZC3C
qUmkcduIfTRx5ip59kDvumwVDTr/Jd2e6Zo5scS44NdWUYu3Qpk1xOvYvXDgVt0ZRJegDaV05EsG
wYbJm0XZkB2ROY54kAWL+4uuaqAMfdhlVzvYAUMp7msitx/yhMSUUExgt/8dYoRlj98weLuZJiCd
O1XHoX2bhnNShG14Ml6H1oApl8nUZivNQwi5IhjnFE9C/wKKv/TV5ktuCv/sAPNcSLMaCxQ0DOtN
g2rJeb+zQYKduKkYh+JKEXO4sprtq7hylVUbVeyR8szYTJ2WXpzYz65FitQJwtAgsC1CUc45kZVb
VUeHzazb8ZL6nUX2jWZ/BdG8KQw//573zVteacOrYav9WhFRfUThrT/mTV6uetE2z12ZeiuOyMNd
rYXTK/4Fwmj8iuSLXhtfA6f9qhBrQpogNdU3Wd+k/ZORNcazSuwUf97pNUOZ5z6Y3EfZqZy/MuQ8
aAs7hLQssnarqEO8KQ34feS+DC965x4VnrsflgMHUx8IzglDVCdJyYRLN/TNRzmSQpfbifMwQBa7
6zXiAEYitT9KnG+6axdfIO8nO9/2w23dmM37fGQkO6DSCwN3zLpD1QnxJMLytcXvuvXxBeyqGfza
uJr2PEccbeLKDg+I/pIECcxqidiX+ByUH6VQxn8IKOXuR774Y+Da4U4vQn3n1J760PiwvQGPTf8Q
PwRAS/lW+U5C3E0t7n0b2eq6s5GcJdQhy+vozp0J0rLwxkk9EvuTbsY5tOJmu145QKadhi/UtcWc
OwYaH7GtGxjtX/Pw2VgIoSKvVhbZcPAnG9fi35eyLgthGMNBJY3kf3ZSG0Xl2Nnvh4MZlcxCAGNA
jBCoBJUgMz3UurNfheZDUQ3dfeR+RIaOrHqSBtnRH71H2Wa7jfkQFJ26qzJiUntSCqJlbAbGusst
jTOsue5DmV1ya87BvtHdNWA8Fs42LaH8jYXQdlPFkTTJ7DbrYI0Tn3oi/hsBy669r+uQsH+1P8sa
wNv2vrAcPMxZLNbSJouZp4BWgXZGyISppK3xxFuqKc3h2sN8E6l/wEMxwRLtyN3KibVAO2aOfyyF
/cDpfXRJVBeRmcB5SPXSfshSszmgqR0uZNW3B3FBTREXXudMH7XWHwZBpIvixtOuUQxjw6JDfScA
Efypsq8H5QHPU/cw2GV8cEzhLnzP/2EU8bzkmzWszSerZG3ScG62GCAov4g4Sla1V9a8foIQAFGC
J7tmwWLbpKyraeXctYFac2KbdxdvlisAETs+tS1RgqOhpG++j2yzbQOqsyzoAuR5PxReHX+i4ucv
utRA2KMHqRY7tUAMIiI0w+7SZ3CxaGG1kf3Q4vhbjwPhh6SNa5umrMnGIPBgZ2VCv+tY9O79jo/R
Ued7hGo1O2Pq4xPp39yKrCG+ILXIY5FdwMM4i5mUfjE9IW+m4h5BkG2wHRP2yqC9oZ8Qk3HIj9oG
ZNsEdvmPoY77Ipsh/J5JxnA7IXGQBuPC6jT7ZbKQxw3bik21X5EhLeKVW/vVGxFIKEPoOfBh3a7e
imTBXsh/G1UrP4ISSZayV2KT860nDrIj8yCQLysnycCiiro7m7VX8Zu2KqRQS+XVCVySIl28E7no
nkxfWarjMTDPXVKEaNYM2UEgofRNL7J/TNWM3lWN8MUwctCV1SzOXZNkIlDWAnWR+tVZyvUIoP22
5ZSFvlD7urs4cxqZzKSVGbfEYnbg8LtHZ07HlaY+9qGzJJ04uE5SPE3kLh4Qme4WZRV3u4GYuA3y
SOolbsIQfoV2ljUiZQlMmQvIhc02hk/ME9I3onWp92KhFKn1CI5FLMbB8r52bXlBBcLxFzxqrRlo
y6uewiwmc6TMwk2m5zwpez1WCI5K0HQVkU1iRmOfcFPp08on4Yp1Ynu8VsvOE5vGBMjkcCzNnyGK
Nk6sqepBjWt0tsCMLhLhlSdZpPPhTcUnP1yNcbaDXmMcZaOaGtBH8JGtSxMxj8QhKqQx/Oic6OnG
UkDfj8SB8TPOjfuoc/X7IO/KMwmGUF3/NdXzVQNh0htG++5mH2LFWFp1V2y0MPbhRCPYubtOxx2R
2J3RvE4lJ0ZytD3WVf9DqyfY+kOQf0/Pde8035XYbBeGU45PTjW5/E+N/sDO1l31Tf7JCsBCRYMj
5E7NAk7CSLGT1VvDtcrhVezW2ekv+2C06iqCq72S3W5FnuPCMLJ7aTGctHBWw6i1S2G42XrwDqrw
u0dZBA4frSc6dS+rkMo1iL+QeIa6e1T4Fj6Cucy2vuOgLj+PkjZommSva5F7kP36hsSXePI21wFz
t1wE2aaevHElR/WV0T1WlfqKJGl+lKbBQWu2q6OzHETsXo7aSLArOKE4az2OuFFDuVKvepyxYPm5
e4p3xU/9jWHp/gG3svaoTeBdZY/Brj/xbqlPtepU+8qs+43XoBWs5tG+zgtTR+RFeOeyId+/dc0j
VBIQrmgJrExjhlQhTbgCA1vt8Vs6bxYPl7Cwjdcg1KJjTwzasvAs500Pam6FahWxy87NV9ND/iR1
gmWTEzGvaU68r1NdOxKfFm6jKOovedMUa2ij6iPeemtp1HX0WpahBl8mhUtvjV8VBCG+1V20L2Jd
59nmjNvQmzzySijagJuzm42C3Q3eeMsDrJ+M756ZOMtmcqe7Mu7slzCx1kExYYe/stUmuKlmpg/v
mcAr3YF19fBEoEKucwQyDx9zwsKCYigubTFVD17Qf8jhhSOsVWqCZRecXsdhesLZrO9dl1Dzthi6
s27b2TpAbffZLDWTFNYs/Kgt1KPllqfq92HXWz+AHLyYVpy/h3leLtVaE4/ZMPobOWPP1uM6ow23
9aykPeJTg5U/l8NgEtqvhR9m0J1ELNhEMWNGVMU/Gide47dZe0YXgfNuhTp/j97Sj3oaGE9BTxhG
n9jvvU4oiwJ9YG9AkX5S/YRdJICCqVAzBL2yaxSdnxntHXeOdimj6IhqbZdj9uk5ZYgAlecsK60S
O9+l2ncJsKS+RzUZfw0x1I2xDRUkwmXrELNDCwjJXspWvSSp3Sa1EG0/805xhbOCWex/JsGah7/2
WbZag2hXqh7NsE4uo2Jkc6ra8DxHmBW52Fe1Nb6w1y8OvoiCtQws+9MeznYZiPanvWC98F922V8Z
iooTydTcqUnkb1JXC5Cg16OXoNOVbRvDP7C9KH7phVIcLIH4pWzNtURh3zHyRJpbXVegpj4kp0mb
D3Ga+lOGexhKlxz6HkzBLfpD2jjv5Dj+V/SHMhjJQdpkgIhsqE3OBWqCQ20d0LGLQtvJmXSOkZVI
vJcOd/ZaWEieFO8Nitev1QzQxwkI4Wzumnw3402bE9UoPQXG2BpneSXmK4D+l0GZkv9D2HktuY1k
6/pVJuZ6IzZcwpw4cy7oWWSRLG9uEFJLDe89nv58SGpU6uoJTV+gkQ5UkUAic63f3Miqj/o8s5pt
/3OUbCAh/mOo14hfRunB9K2aanOna1p0btPYXuXQfVaiQGVd1smDD7VhpxcurlaQeM511bUscOH+
wfMyl90Ud/yFP4fgDrZ1y9Y5XPvJa3kepMlmJq78UqmonrWyJ/AOrahDZdWZebWrELpdJG4dYLg5
f0LMJ8hry+tcR8+fYBadvUo9jbiT0bp31qTBtNOG6ptrfC/yaPgqisxY8jWkZ1LL4ibAIGyjY7d7
DrRY4JFW22slddlZal32bKkd7JxSb3fDXMxEhfRy7FQ3shUxhw4oU9AfRzXMnkWbvrtRb53gdGfP
ZsRWnqfqpgm4bdSET60ntXgDw4e8UWBGp0hx0weYQ2dZL5w8B6EBaXjCUenN7ovV6FrZM7bv5qHo
wx/DvRSJsRAV9ZNhJf9xuA+o5c2a8utwRNjNg2+7+tJODdAYRugtY5doT2yM7AWcNnqp21cXUaOn
pqqVi5+QSE+d6KU1AueGEE+Dp00RvwzsWjeqXYOW4jdZuIpVb/XRw2HOqILT0ODOPqAPvatHLJIU
f+xWTVCI5ym0/iwS3CnK5A5qMkvsmYQBX2MRWfnJMczhKJ12pR/vXMX9jh2H+LdF78+qqsSzsE8j
Dwhr1e6rpLyPUKdWt3ACml+KeMe0e6yi7stWzU9BXMEw9Nx0ZZgmCojzIU3b9wS5lP3YlRgHjk2U
njUUx5eRbbcbWZT91LkhHXWSiJWRXS9QDdXKNRJQeJ0xPg4eUYTIqF9xICzJkI9iBRppDigguI0m
d3I78FJ7Fk2yiEXcvJqGpd54g6Ms5Sjf19tlKrCJlq3q64i83yuBlvCYJjipwfFuWL1H6WqsveKm
DlVrRVgz2HQJb3A0BjoLHiM7MNu8nuYIddcAco/gh4iSdGT/46BO98Ysk7Ni7e0smr7i/Y5G2ZLo
Y/TkNDHILLxSv6c1SD3P+hYBQyBsbE8PRoYN7TCY/sEU8NmQigjXig3nXlQ5fkUT4Way6egjiq89
szCpQR9pS2wTtoNX2Hu429apDt1y5Y6J/lrp4iw/yAyDXQwXEms4XqSFOgE1yL3oLM+suvymKIFN
IvAv9WXVuBjY4y6eEvrcDQobzk4V3bGz6v4oz9os+nFm90I5qCFQcTp8VH/qijt6f21tu1lXxSoI
TMakzeI2SHcuVlbXtFnPD3Rb6tGrbCxmuEgeLsbESR5l8stWzC8slbJb2YR/QLbS8bfYykaWIMn1
WmXoKjfpQDo5iHX/gomdWGHUBLQphM0u67z5jLj7WlF10sW4FF7rS0+vdx3Z24Xs8TEgCZGWcu2h
BKX574uEKf8UJ0TkZ/4YWS9HxZ1jrtwYO3LZ8MvV+UDzHEZqccdWon2qM+c2HDuQIHPJ0dInRQ3d
kyzZdf7NS2dNjjHtnmwc3fGaLKajmIsFeOZFaTo90AlGqojWLHXf7W7aeuqe4i4Ylyk+eXs5log3
1pKROe3k2EFlwh77wNxe/w0aCiNeh2uCHOuQ5Nq0hppsZGsfewLo4+yvV2LBWaUWFopdXzx7VrSb
VN1+t0zFWiWAHyAPBcUj/MHLtR5VjlXMfv6oDllz75j6F1kvrxOONeqcbjNdrAzudddMzvvQmhqz
bVOdgzB2T5YuLMIQGhqCTTqs6gFbydIJ+gsszP6izPT8itfkpLpAzn7WC10EKxKXghUaPWSDLzTM
KjIUWOYqv1AVF2HX8ZxhVnKQdakZRwtmTLEq900E+FtjFb8uXX3cxyQ2H/t8umuqHp+ghljgaNfd
o2VDRsQh4NjPpWtVgJpJheasLEXw1fAyT/qDLI5elK39JBg3XgwG0Wlba5NJ5o4aeO2imE8xj9+Y
VRfMSxjq2pndo4HrLVZNFADCmXG42hRvU3e6yQpbeWuYUkXKipyt9Q6RUe4uEJFvTeruMFHLn3hJ
1AcUYmeHXerRCPpjxPVG1R5En+XBarwEZakdQpbZBwOejNMSIdeZtBeiH6r7TMncXTBGw3aIkvEx
1Yc/CP1bf0QW8wh6CS95YSYbB+TFDcH08IIELnIyVmz94WT3ljq0Xxsdi1/bs5KTqwEKqGtQr4qd
mge0EeqFx7qHaY6iPHhxbx7mwAxw/7nyl1NX1hptmW7ID6P5OLc3QouX7rzVZHm/xJDAOxK/Np1V
b6vhKlQUe9WmjX3CwbtlzxPxtARFuesMwwZfQ4MvagCjnRggKTJZ72QlGS3n2iyCALKJa3WLAaWu
Vauhd6Ia1nSPd67YzsZSWHiNTcpsPHzH3KXCpiGa7n2XDSciKydZkgPIHqqrYd6qqkrRpixs22WZ
1NVFdvF4h+2nXLMWBmrA92I++DriG34Wu3tZNDo/OQXqDsbzBco9Yf3qWaC+4C8gzt+r/JPfAj+O
sUsK8wcV7spaTbEYKFBl2dveFOzZLfmnxA3xQyL28hD4pbLgwW/euzL5cUWdHMi/r1ijm7V1p0xd
YxWq70wtRtOiqrxXhJi/V5ZRXQKYBNg9us+yejRUwivp5G6duVdhG1uhh9oju+0J03dd8FtT36GP
uxrAct/gTFW/ZulK/j9Mjv1gGWx5odPZeQEXOxl+LeJuqSxIQlnLdJwwWurN6hgpEE4343zazVZA
8lBrpY13CH0KBFCahaz86GOg3LsVRaouw4ywo3QG1vRxlzUkqiKeyYUAo/k02olOHmiCB+zn/rqv
Gue5seY7KH/BWMw9+X3457UEaHNXs9pbBWabv4xl2jC1etne95Rw5Xhet1FKcNe6i1NX2vGm8vpu
yy2bv2aInrRz4NaEArOKixj7T4Ro74RvxwuszaYvLUhS3mBpcqfHcUL61Iet+FOqUZ5JwcWrKuO1
hY02q1xv89Gvi/p0GVqpsczw5uvbrL+M8yEpHeLofvG9TdEAkSVZb/ghLNJyZC2K/vK1m5tU5bkQ
r7LXR3UzssARep7uPhrKggBWZANglFeTn1ernQbe1cjiL0Xvr02mhlNSD/hctWN4n4HlWeoWKNSx
AsDQB3n5rmnNM6aX4ffMIBuqt8y6rrbNWq1gC2j6N7pTYyqliO/GGBivbjkGRHDS4VHv42GVFaV5
6ZCA2eh1VN+2OowSvTdnQmffrT7w8l0wtEuncKHokTAjw9IH9a1sruGD4gzTf6/ZIG5LwsFI8eQx
NnH53dRa+OhowLgypSD2HuuYv2E0ya8dNjcteLxXmHmye0ScZR93dbCs6j7fMUshu1hH5iqYJ1x5
aJqoCK7lWFRZtTBqmOT//Mf//r//+8fwf/zv+YVQip9n/8ja9JKHWVP/65+W889/FNfq/bd//dO0
NVab5IddQ3V1W2imSvsfX+5DQIf/+qf2Pw4r497D0fZrorG6GTLmJ3kQDtKKulLv/bwabhVhmP1K
y7XhVsujU+1mzf6jr6xXC/2JG5XYvePxu4hShXg22I94oiQ7EsjJShZbTeiHCvMdvnJaQSZ4Z8OL
jrLU1579CO0dvNG11WBlieTlWTbk+gC1qszRNXMQ6jK7ZN02RvHqO6Gzd6akWckiWoPZsnLS6DiY
RfHarkBUp6+xQTIombRkKTupcdetXEKhezMLnzInO03NUF000yt2rp93C83IoY/Lyqx0oKsF3lGW
CKlWl0pTxnVWu/HKKdPqktvdl9//LvJ7//y7OMh8Oo6p6Y5t63/9XcYCNRRCs83XBuUcMHX5XTFW
3V2v5E/SFN7IwBRlk7A20mI+6tRn2YvdRMJmmh2Br2Xfi5kzIw+i01o8feLvQPOqO35y6qO4vfnZ
S8yRkp9Vqm+ZqPKq7bLwo+E5Qbdi8kgXyBLYYMgo4XPQJO19NjmQeenjK159ioRJVOTy+y/Dsv92
k9qao+uu4Wi65hjqfBP/cpPqgB6njq3i16mqm41mtunGZG24J4yZPEV9fnbMSP2SOSkJllaExLOD
6By4ibKQDYVjPqGt6z1AN45uutQd1/FQYrNXNQ+Yj2JZOSXBfddEyf5aDObUgcwfqARkt60SYTwT
JC0czJ8tMscwouce91iVfWQc5JmuGPbtx1g56uOiv3RmvPxc2eOj3huAsyIdyP0OlONQZKN/sGGa
59dyYGBjybe1la3W3OWjHwJ5wXWEK0d8NCdRmllLTOf9/zKL6Po8Tfz1dnUNWzOEbs+bZ8ew/voL
1apWo2cOubtTwnLTp6qLexD6P44LoZIwA/tSrNFOkVd1x6JxIel3efNq13p4MJIuuwtFlN1pCe6f
Se+ae1l3PXQwP/ygwJB07ifrELdNiV107VYW29HK7vpCdwiiJs1mlB/ueQVJ3bzs1lBCPGQwoCnH
ppE1i6FS0GU2Yk5LEPWESJ16GdtacXSTAh7ML6cNgsO7aPIunlqDdo8yvvE+ETueTes4DWW8HXoj
POdRoq+BjfZ3EU/ECiPG+NHvCFGxS/eelaKHYjZMylsSBF8VFfC5ojtH9KanR7hY95WpNbsJYBRh
zja+6MQ6L/IMrsw3LoAy48+qvEHkMGrSZ9OdBuc6oCh9mJkpuNCP8U0HrdAjDBcqPI35LPg2WXkZ
fyGsAjHZRmTJV0t7aYoen19dQPudz2J7QqpdntZT6F4rZRGguXnT/Clicr/+Eqx2PIcDk7XbBECY
5cGPd6YzKnuSmzEK1kptLDUnwAIAEv0RCXzvmChNdyDeDAGekqy3/Io19C+ngJrXqLFPNx99cpdF
20qWLd36Gpl+vfXyZh+qRfAUqG2xEsTej/lkOieX/PDSmIPdbTobSibilVdMviF7aO4x5CY/6rXk
KytrvML0JTJ/8Hws+hyonDOQf+xc4qw1cCPZCPg2OvcVfH/hTcXSrNJxMaoR9ldzZ6NxSbNm4TsY
7+Y4ub16Ai3545BlGNCw17W37FMnfVF3qXqKNGB5yLZvZD9L+66OTXC2m9i5HTOs2QfPCt7dHtZH
PAq2G10tLvaAjpubG+F71eUQjzwnAR9jKg+kmU5m53lPxGS6hRvdkCMaT4pXqf66wzuStCYwMrcs
zoYCbwBJWqyz06k8yLoMLCdal1pxJlLx1BdoR1TsQP01WzwCO2A7dyMixf66ECzalAxchBwnh8gz
N4gg0iT8NR/XmhwE4RMelnUSJHyxEdiytTl5wcpmubzWGp03N6rxJ1gO+UF4lXWubd06jxFout+/
OUzj87xkGLqqma6mGqYGg9v867w0VF7a+L0tvgyetzZmHwVtPhB5a9n2cyYQt/PApv27snSGYFWR
Hv+lTvZuQYcd4lwxURuZR8uyPAsGZOXVKSX5NBlICzbthuh3whbSik9VwLQnD92QRfhlyHNkFVQV
IR56ybJfubCK/O4gx8j6axcgRE/oWfko6tSaushFBp/NwOj699+TXE78Zf42LNtwHWE5rqabjlwm
/vKGFWWEu7FiFV8UM8qWNlGhbV4WeIsCZHrrBAp26No9547THogno18w1zsRSolqIaZzMinexRfm
t76wRnxq2b+wnKhvhD6oL1FZLGR94BnhjmhosZFFLcMiFATHI1E742gGQ3W9bKkVLMgbNT1NIkg3
ia71GC8k4UZ3fIe5N7ZfeuSN4hkU+6k+9Zdm0ebv/hg76x5joH2C7uJLqOZXgHGEVum1Hjfz9iUh
niyBvp/6Z9RLwLAbKhE6DoewcvKHOS+5KrLQ3MiiMjb5GVbqLibeVSC8rMPwDrp8H7V58YBBNhmW
pv4+joq2/v2v5fxtPcS71iYRJvi9hE4a4693dVXWhkMWM/jSBS1O0Fr+Mlm1dxelpX3q86pfNKLt
34Y2AD/guxZsZUd7QiNngyV2/ya6Idk6rR5uhZk26zoA6WKALzlo88Ehs3aQRXkm6wKhk6ux7ZtI
j7ML6x0kXVQemxIv5AtigdjFDkwufakWR08b+2OBWcZTM4pzUEXTGVGi/MnVxXfyHc2tLAVzkLIp
gvogi2kb9svKtft9NY8sfbZq/mTYW9kaghtfG2lVb3xXT2+CGXIGBrI9djOfyJq149tlU/f1EdQe
UEtZI9s+epW9joy4w24hq1GaaqP+G5O+Nef3Ut0iP0Zs8573WLGLo5pgSqISwohVuhpxN3etG39n
e5Aza3e0b22k3KaFMHP7Nq/MU5WLcV/ODbJV1muNZf+XH17+sL8+pjoxSqGptqGabNa0zwvhHinq
rnd9433U/WqVWwWIWqH010PMDY8aifucV5G1YUsR3VqlY92lE8K7NgKLskQePDmLzgQOyhZ4NpXq
1rlnhousBlcz9kiZyQNaUdnJsZn7/cZUWIziOe6gOkWoZTh1LIn3v7+p/zZV68JQuZ0NFSasYRja
pyVkbIrSMbRIe7c176WG1HzbMMv8chh61PngO2os5CZ7kSIufQtqpF+ZmedeylTPNzHbe4yU0CAV
We7dlE5o3ahAaHZdMk23XjdUmwJr5gv0s37RG2NzKEKNWLxZ1DtA16CEkmnteKm3N8Hv3cizQo26
61n28+w/tX7UffQjsRb/l1fa3x5+XbiW7mimYwh33rx/eqWxgJvYs4/Ve5Sm37PsTHjeux2iyDqF
M5ZH4nOEnsYrFI/E6qNOnsWtox81DLauA0o0ahbyNJpmELFRjht5AdlZNqBkM0c/vMNI0nr8AfXu
UBgogzFAa8Xpb6/wb3mqDvUs1TQm654YKLgDCKM6gB64YXp9tqWOyVxnh612e+0C6utaNOYuPpor
C7RmR2Rg6+xS1emj7gjzRpoN4UScXXxVNDuBiC4ELIryIPvmaXztm4L3dxaiDNqdrwybPtJr6L5O
qy3aobwFKe+8B2qCPb0DGI8Iic0mVryaje++W73dLGEuoC6i9c6lShBj1ecGxIYIB+dBdgZZ45+L
yUN0c27IRtZ4jTdiBi6C/LYd1Dk8REM0FS8mgMjfPya2fA7+MgdYrGlcgK227QBCND5HBpCsTDS0
bN+tAeR4WYcEv3AXWEdKbz+XptevRF1bu2AuKj0YbtVoslvZyqsb916iwmMhxGPGElNWjxbYKV5u
X1EDtZ9bDfyHk5vqUja6OjYsHo8Kh7nVye+Cvn/Enag8iVLYt8IP9WWLsvJXYO4wqozxdaoLUH+4
puyz0C8eK6V6kR06JasXVjs2d8g9xofAn5J14g3KlyZcyA65nrmrwg3Gg1dkLj7xHq/++dL46T2y
D7AeWcUYu8FQcCOTxEsntQj7+T2/LzJHW1WL6rtxPkD/+VFXZWZ1Jw9IpfxaJzt/jFWirr72+6jT
I5SSWFP85Vqfr1/aoILYTupkzx9sWz0FcELeEgN7obgcsn1eK/ZrH6EbX9tvXQOHLunUCrUmz3qz
S+zAoSyygO/AlWAwgsgZ9dAroSbUmXXpsgHN6wRqqOuW+64g8YdQSMJjYvjYRUP3j6DPVWN/YOHR
B89u3jw4OtgXPa+fXQgCt5PZOA/A2Yx17yLuFuJG/DD6VYfNHb5HEdIVSxYuIMyH9iz7DhMOXkml
eLBW6etrJMOqfEoWsvV6yJul6UbTXcLG8SgGzdjqP4VSpN7JJ/mTD5EVjLSnLVbMl48qOeDT+E/F
T5drYfStSqFbCzlWyqx8XC/FcuxGLbA0yu1m3fW5cRGF1pDg4GON+WyY62SrWrj69ez3/XI0wzeu
So7NmzHuloS7y1M/956M1jKvDcSmtaMrEfKy1Zl7y7Ni8AGn0C8mRzQZkCAm1mKgqNXoTh5yr0HM
wAvT5YymudY1wpz2djbDhed+7XxQmxZ+S6yfP4ZGdquc9Kld9tGor1E3ejIdd7yz1alean1Xb2VR
HoZMaxd956T7rimmO1mnpcCDFUhPsiTri9Hd504x3n5UtSJCP7+NLpkhmovIvnsaqeI6wdGIUOv4
iq3Xd/KN/sVVNPN+0IJTM9rDqygtAzQN6k04pPzaq4+ZaaBWnsa0AJcPY3AZjUZaLhP/5CFtdu+q
yvBQ+xHRBlKGW7+bhge9HI3jzD903C4riU/iAQXOBaQgfbtccSCj8HLS4geddwS6/OMd2+XiQR3S
dm1pvb6WxdGNw7tsLJeydO0xltrS9HVlC2OZEKNPLAFhL7vaGJ5pHEK9Y/XXZztsIu2dMK2+3ssG
eUh6YJ8bVxizllVfLWRv2dLY6m2QFOW95iKeXTaiv41tRzt5LYAkQKTl1wQBshRZx5c8TbNthp7i
Tqh58YT1153s8B7qvn0T2LUSokYHr8NtzNvBcQZiT+NwhgKbniADLK49NFYyByU2jx89ZDe/yHBR
sxqQyabqsFiuHKIIAdbkgxjm7yypDpqPiHyQUkysxttnWW+sUWsoUdYkoGMPXvrVQECnjK3hG0ZF
AIux1LzvJh95nLSxdl6kjsy9jn3tkvDMuZb9h0VSWbIrLlmWjnvexymKFS8tTC9M+gYEAOv8x8Gd
ix91RWryM85Eyw0IN3cRkMt9xapvKZUD0spGd08FiBmVuX0OVF7LUjFgGpN7Oy31Y9HzLU9Fj+Iz
qo3vkzNTljRlOKUqIT0TMxHdZJMK8ntZNFr5Dm8I9FHg5nBp2vYNaq6VZOX7BMh/69VTsZXFRL8p
Bg942DCWu2k0640cjCTkMofn9tIrCvJOXjyuZX1Qh7sm0sRTMandTdKbYiUvo1X2SU0IF3pZj3RA
i+5kIiwTtqA3vJnYGC9KWxoUTeMdRu7vsl7zwW6D75bGBsNrPByCubveKOrOxbBvLXsVqjibtUXK
FwT0rWEVCoqd/fA2igYJgHIR47e27GNHPFlqay+Gpp5eG7+OcXsKxy8i8uGtV/o3I8p2pEl8QJjK
nzncyIiAzrlkxx4sSHNv+jytvsd+eqcMnXE3+WEGY1oMlwzY/BLChLeJY33W9lVabzfqTc5abwjq
tRcliwr9xLMrlMxbGBoMwYqvdBNnPir50ZseqC47rLJSbr1eU24HGx2wWC8PsuqjXp6pvdfzR7Hg
/NRgBoaynviwbTVYOHRN8dlJQmR7TMV7GjMjAdHsKhc3L/w7djjOwoDCQSaWOsvvs5PQgztSlMdI
NfqDMWjmWW18ccYvJJ5l2daySh5SgDbYtAztDalIItgtSwZX1YKnPgZwC/QlBkXShk8oddjnuCuZ
r2i0vHh48I3veRmGT4WqVytnTPE8cofmdpgPhR4h75BVO9XLmlvVsTnMZ7JRditNo1gKSHxrWfep
X5kM2F5aj5B2tGOlq9Ohd9MSA506epwG0uA+4IvvIb4Zjel970QQLjykp8i3+tPaBzF2HQSBr9xE
ibYQQKUPto5wrAYjrUOw0uh2itlcrkVU5c3jWKMOs7DXJny7pybDwKAqeEwikVZPJUTBNcZgwdbx
rfIpM5CzZFa3cYuhqJcmRqJOjujlXAxt294FaEkvZdFpu/KGBWZ0LaKo6B7gJYI/mjunk6Xe6oX/
LdEfvXhSvwAF/yMCovk21KW38CthPyaVXq9yxwruYP/lm6gf1NtBKQeC/KN6k4z8SIlVILGCn8/S
UvX2AsM23qn8t7e0sTlByhMrvxo1NtndN00L+j95NJQqSf6MWNktYqwRnstwDNZVAUT4TyfT01Vs
JTwBamS5x77Ud9gs8gAUpvWclZlxU3jjeJlLZVPwTflB9gQKOFkomjEhYqqmT7ZvAon2lepGtrpa
huYiuvZA4mnVu6FH5c6dNrJI1jja9gT01tOYpU/oUZmLtFXio5vXwVnXtT+ZDLuXMEjzXQHPZm0h
TPni565G2K9QUWWh1e2Cox40+X2TMYMIH2GbudouzeoAm1lOqN1Lg97tuhhqdStbuVlQuU+qBHwW
l+z7VQVM6dlERu9s9+YvnwspMF3LMUY7bHTsGS21q+9xHMuBJpdYdsVWePKRWlw5VVq/IJf+AjOJ
+zPql2S83a/O5AHUmgcJuCfbIRBYhc+DAgekloGt8csUJNdBltMvnapwvvp9ikCFHdX3/vxJqR78
+kmA4OqXrPJfLMVXvqdl98snwerdTYq1YC4VoETnZLxM0ctDlTab/7LJm2MduUzWX7PypNF0U7UI
nAFA+nucp828IlBU+BR2FBgIf7bxQa8y/TnVo7fJj+ozwn/6c2DEIFjr6nEoWfr0o7eSneBiY2sM
1Po6JGjGm8gEVSSLM2ByiwqdwQ/HJZxB6Vdokxg7eUUkIkFZFDFJurl1DKNzjAXNRWNXfkP0Jzzl
uZftggSfBVZrCH+IKTz6bpIvgogtZR4OsEvTAWesxHqUPfzhBc237kG2B9iO8NnNSZZCjVdROqrJ
zegGz07tWgimGOzGVWvrVYYyAwmdI9xS6EFzsVayaBfHUQTeiKKblAPymq69k0WzsWCGFo1+CJzx
gYn4WXes7N6Ou+w+ZssBEpNMRlfwLCz9iIc3zNKDbAUx0t7+/hfUjM+ZhzkT6rqqIFZjwRISn8JZ
kc1sUtZOzw5vGLcECCeD7O3ExOiliGM1mGlHt61QzYNVZdxU/K0Q7TwSzdYoLl72VVed6L6o8vi+
xMR678SiIY0YQSx30RJVESbe1mqorMe86F7VjhdzmxrN2a8d1FaKaZ8oevc6df20mwQwzgBxuNfS
QHljIgR2skwccsCHX4dDD2n2Ts2j089XK1oYsq5jlbc99iTPI/BsObwupvymIIuOARfdyhlOkZlp
dUxBn744Pz7Tdev44LiZuZS9fIGgn8bseJDXQBOJpOa4UpxoWA5EAi86CnOXAvMFn+nt9FHlCjAx
xoBom6yTBw8rno2Juu51KHLO2tEsrRcVE92jj7/iLjdS9N7ms4+6/3T2+3525P64nvvz7NNV4tAV
W6DT5FrVu7pTvG0UhOGSDdo079KmOy0Nko1ou3z1Uedr7bTqWs1Yy2GyoTP1cmmmdrf9qLOFg2Da
qJcb0U/fwIEjj1lrgifPV/fCIIw1iR6l6jp07tF/z5dWFrRveicewY8FgHCUNRUQmFSnPBllV7//
/v7+W8LfMNgjkFazYKETtpXtvySMMotNTqg3wRtCNWF8Y9m72sgeIXg13y2n3Yqx1t5V3xHLQLeN
c4mm/r4KJmsL2T8/5qjfL3KAgwsQVtzk80FB1n9lxSBBZVGvm9Pv/8nG56yJYbvCNghuWoZjOqb4
FDizNNUPA7JS79M4rCJ3qoGIcDCTAs9n2252bJPjRa96P+rUwcbiGz+7hZ6a3Zud1QeofcDNNShW
pBEgT6Vp/+aD11+kIlVvezTDHpQxPVup2r8VFT+QjqXMLg1W0KYLP9Nvx6YitDmY+GvnCS95y3U0
bBNpkWfyIDuCVOjxrQrz/wLVMJxPExN/uGNbiChbtklWlDzjX5NHsOhBYmSz/YDFhCmSMj+Sn/Fn
I29O7fmQ6n5+9Ao45wSw95/qZVH2+Ogr6xKRo9WamHj9zRf51O+j+DE2dyHuwGqK0IQ1+3sDcfND
INw3iAPEQGpzxKDB9sXGMWta5y4wQZcDzPmLrAKtNeyZSSe0aWmUF+lVbJxqJzR3yNEN92pR9ohp
XESUc0ml4970qxbVlnmAvIjilcEC+IR/kBeBYTaeYqzjZKOo23jtFb0pEyWHhBghS05gDPF8kGdN
beYLZJbb9aeGLEWrfSE7WjwqS11DSLZqCxs5vXhaBkbYPdqJNZ74Qu7btEPdaz6UwxuMqfjh2m4R
GmWRXB9lGyAWPcuaY57geWOVDVqufqDh2WCox0Qrf5zJOnmI59ZPnWWdbK0b094LH3WafvKLg+q2
BB/G5E5oRUFc/N8H2Tg5CN5vcnMsDrL80axGSBqTNBhI0rr47SqTsjHmN682H1TwK5HWpidnfg8D
o4lvpyY799fXMCD5DWatLTiFuXV280GCMyOTCKpCXqQrU/VOtBvZJnuF6VTtUV0dWajM7/L/9Kla
N+5Dz/zxqVE6qEtnEEA20mlCQReDxgTJvbcaxA+stMI9Q9x0zrLY66PypvdE8Q0EGI7doGfnNGu+
4C9snFCVN0/yzPJMdoC4ZFhlYbJNnADhyIaIfT42EnW5lsWPgxxRoev6UaWSfFi0WoxMStMrtwCB
EGPTM2cTqJZyK+s+DoHlB0u/CJMbosfxAQ0vHADnM3moFW/MF/KUrFWyQRv1HLVBcoz8DAUsp8jW
Dj/DqoqKap0is4GqBHrQBLkGiG/tn36Zo5/Rd9lD3RC37kddXV+LddveudgG6Ybp5UuRVYReyqLD
j47Ogdu3pyyajgR/klufHB6yp8JZeI1pvAyDbq1bUU9bWcwxB1yY0xify6D2nytWLJqbmC/JNHYQ
lv8yyuouKSQZlptNRFxAr7/yNN+MgPtePCuvtnnP9ifPgwJFy/BedkDpbVz8f87OazdyLN3Sr3JQ
9+zhpt/A6XNBMrxCXikpb4g0Er33fPr5GFndVanqyZoZIJEIhlcEY5v/X+tbdhRYt1Msh5NZlSCE
J1l9RQ26PoFTKY5fIJw6ARbSbvvZWNzLDUjF7qiUdE9DEFbQZQDKpgXq9djRjpc7mDVMaoWiy+CQ
p1p5aR4Yw+Mo2bQGMNrYOTfb1YTzZfIBJyKySjGwsWTW90GsGZ+MFmnWenPipKi5LfYr+dhYGycy
p+MqLsb3BXpOiZRTfSHOTapf2MCzLsaMsEoPUVvl+HJld5rK8HfDhjYN3+knVHdkoM3XTV3TnkKC
+doay0bEnXIDb2G+nyV1pQoN6T4ttOleg7J41xtXl9su1zTCrlAnRZZ3OaR2cWcYhnUkUzE6tLGu
b1NVlC9z0W4vn4U19YMXdUt7nWc1LbzZNH98vICY/aIoi1eh86MmlUc9TNFUP5gEPl0eWYgUBFpl
4kloESopRig3cpqjz3g1fnwRWgBkb3RgdOpkddyoWV14VgMYQRlAXhYGbNO2xieHubWWPy7Mlwsk
Cf248O+bZvX/5z5/fQmep2j7Zl0W/PESSqiZfzMta3+dlUmm0lVEroatW/LjrGyaYSdzq5+eDGNx
btKsvyG+o34VPfmYA4yW3eWwANthNRoFs4bOoDf2lCDn0Q/KUBlSPh678gqAeJgElQRJ/L8uKYYt
WWXMye5y6cettfU3rUkwJT9vW9eVFW1JyyYgFwmR/nHPw96hrSs01I9GMwLehLqrNrrY2wYwzsul
P66T/+G6y/1keUNqqDsrOV0pmDHZIaY4fRyWmspjJoPjoFWHuVgSfSemwN7OPTPPj2PSabbwjGGi
TNnr0HeZr7eNfawlQFGzfUhsJWNVZhWHOIpzhmcOk3n4TvqiuMXKpGP6i79f7kUFIN/oDklml8Mm
eLSRtDxXyCq3Q+s01nU2FTWsubh61nrWH23Ukf+4HsZV6Yd60DyG+WLc8ftjzbcKdGab5KVSkrgZ
sdNz0iDbRZCcbka6vFd2MG0vR3Pay5vLpaZ3VChj5OmlNvhp93KlYuWvELSCwx93vjyeKtVWXR/6
476Xx2Y9s/HlymEidTwOdVyyugh2YazWrFXG6pkSsI0SoMqOl78kkfKezqVB8TYenoauoMLLX2SR
V+DhKZ8gbhW2+Vrl8ZcoWfJv8ZK8Gk1psOyfAk5QBwUo4ZCP6x1i5omn2KwZ6kaJZG5dLv24eFlD
aXPKNyvmvvUMnTfxx8KqEX0VeH8spSCUkrmAO2639Ea+deKlPrAedx5pE9/peqx/qcwghZgY6te6
HlXXYd0yCa039NFyXfHDepJqER7suBm29ciA0ybfLrfTeo42S0YkvdGpazZDMG50lv/XWca6YhSy
+qLJ5BmX1wDWTzOPNHIV/3I9n7qXEA/8srJUd2Nvtzu7kspLBLzmcoeM/KiNNurNEb568ljEFGjW
J1RDo/GceXHOuIf1m7YaaMmsN/QBDV9IVsqdFrTBacnz2rdyU94mIw4XuKSf2qZswZdV4ZPJ3qAK
xfw82HZ1NTcG/KS5mJ+xecTbLtYLFPncGleAVRWin64vtzZ4nmyjeIayNF03xCawJeFeabwsuzlU
gCH18fLcJX3qqcTfnC4PsmW46UG3PSrtqNzaBUmylxfG93KwZTT4lwcRupj5XeBYB5Bm7blJYLMs
84Kwo113TXGiP/1xSE7U74d1FTQnSkt/PrzcGjeUHC6P7dZ0pbgOKenm9B6lQePfjIJjHA7m7xeZ
+oY1n7oOjgIbt7L5y22XRyiBudFTS0UTckiLIDBf6qltQHYAnEOoSsk+pUEzaNYhK1c0XVCp5ErZ
yamaA/MhXZz7H9dn0qLqhpLY6abgjtX02+X6liWJl7cAATAtZbd5V3VutEpNlJm4ljxyjBtrqcdr
dLLkQSRgdYceYQ1w3o1ddPbxx0Xyauzj5TigGbMjdhNGDpMsMBzjXMxgLNuaqJ4f19W1dY7VRTn+
SVyzXheKuxlJe8BgwfIVlduQxF+bMby3kyB+G8Z6R1JxGblV/jUnIDxxq/6GnbEZuWWaQLQIl7d2
Dm6sxhm/kr7zfWlK8aotxgQVDMDdRNnbhRIPZjewbZCCGTsIDGySeUgN4GkODkWu9eLlTpdLrd6R
FeU4uXe5TmmwzLhKxHPkl+eggxDv4He+X27+43HOSPRYFC3lZgjyyZVgzvGapuFGsWrjmj2uiptV
iEMhk/6MbgtMnBm1D0rEWtlZmuEzpLibIESt6Cp+WAzDD3dTvJqaLs6mi4spDHNxihaUP6v/qZuJ
prD0vHSHZrIRoPEfxT5sIhWZdTJMWIhgZtV4+lsIasMxjNoXseazXf6Tq5O4D/MzAfHK6XLV5a5W
BBQygHPq/3FfOyJ5UJjRPksa09e0ObzR8m4hvcqaSabLjHOXqMNGk2XxSC6WhvdWD7/qExKYljW0
O6SVn4L1+VZO6UrgE8aTjIEfXp6pCcXvz1SuAa26pWg7S2nMM6Wt0oyjs7MeZCxDz/m4ZIDdxjre
tray5iJwi50ZCT5E8jk9lJBUTZJuz4X8alovJaLOr8Kq6fYlCYQ/LkX/vu7DrWXYjhsVKz/qAPUo
qY3ivlkvRpaqHhWT/y6Hl/9M3SmszY87QTY0NYI2uKuTWsIrRRXfDqA3M0fPnpH8aEfH6Ftfs7A6
w8uADBZRHcCult86mU4O63oDPLTKH2XvHOswkp+arPcyy5jISMEiUYzDvL0covs6kCRnPpLtk9Au
xgCWQd/uyXPlo2b1XcZt8JnQ9tjLyxVQpujNtsji4gosL1pmsLu7egmHOyGX2Ysi3OtqRvNBXytM
4Vpr6sbYODhF8/zHVZdLTj0afrymGaoE/og0d65IJHfY9OObgzRnetp6eLnu8t9SsXJx8RwSEekA
54MYdNdQAPME/TBAuhUohcvxsh5PbYiK6XLMLP6v4zBvng21gPlVqC8q+uG8UYt3NohAOwuT/RJC
gyg1rHu0wtY2cqr4ZNl5eO6dteGkdM1TXxbQLyD7vvVfsywt3wsNDWnTaM6TwrCHcCDrzuHYaMfS
ztNdVvf1PbtOEB95nX0dCNy8PEoM1U04M1oh3As8htbdryt/mvmzPYkuoSFtTaUsLE1TVzmdfq55
UaOMBketgm9mueIPFj085dT68MC8a23Yfs3TZfNi9mCuEwLWvTQ+zxrReKLFVqyYIr7ptelAEhKR
f3WgsyIrr+OkaQ+99HW7ind5VUb3UXGfpd1NqYfGUVVM/Ui1gECXssq8eOhRwBiYMtg1GX6pzlC/
pkxl6ODpcNDC+Nz2z8JQDL+b4bdRt+t22E8oJ+sNlpouItZCHK1VfGOruKcASr9oArhWob8kbyhn
9dulfCKMTqL0gWCs0d8kOcoprlQRiF3e9E+KXAgqCmlg4rU393RTcw9jpXKykweKHlC9tbG9MWeS
uIIBO1IMRfqkqDYtdwipbkFO6zZHmeqPAflUTpR5gSnKLVY3dTsGmb5dzG+9oRWHgVLLxqY+7pmA
TLdUwCfPbirW3mZ/CJY42+PFRSuzoBtKzdIF0Yuhkww1JeYttyU9ntSE4ZzX7qTGy8MINDpRSG+c
I+Z87L0wRbTU3qBjUjYI76rtrDuam0Yjrfu0q30VIBvJD7BklFH7kpYg+warqDdFGBSuotS5n4da
dZ+gBkRSoJ2BWGvnDi9YKuKeRIbIg3AzHREcyxMJhoDPW4xk9AyjhxTTpJdNGiVHct0QIdbNAQ6f
Dw+TZn7SHRY49sAaKteaqBgkS/8tV2v9CvnM1zDSd3bEmsmqy6Rwg2Guj1TDwy7Mr3Ld+DQlln4M
O9X2UxN8L6uW0EuE7MiOtFp6LI/s6vIrzPz5Vc0gPUdAX3scGU0SVA+RUT2aZpcfzZhWdWCcKF/f
gMWyXhh7D5FDuDu5405UnEvdSp4bJdsJexwJtYpbr6QdeWcgphsaw80iG/VDFREAR4IeTtnEHYah
O/fWcUEGsVlpnltCfc995iznqESgoth0xbGwXVUBKbMqzrWtPRnmsaqTT2UejOdgpiibwsxwRBPs
+1m7c9iPugzJzgFsKVBobXoQSdNfX/7TbMiJU10QwRc1iK5qVT/pc4tUTrevKrqxNyNKFH+2IvD9
NjG0iG29MVjcTj2HtWN+wqbpOlF0qqliH5VcmQ6zHF5z/ONnQ5vQRut8jToCV0/TCRZmR4+4Ef2k
PzQAEoLF0XYTK1k/12wvVvRv6lhvtFhjepmn6awW+W2Hd5F0evS1mOTBY8x656dFTxB6Hm0oWMhd
FtqlD0TZt6bwi6Xpw98Ma+LnmgGjGlYA3RQmYnAsCn8xXVJZk2WKH+17Dl7rCAHQOqEf8Uk1T4gI
yqAzER0SuAUuVZfiYUAOd0bAtubgFzQd79eDrBQ/bf4v74aUcICtUgpanx+d5BOSc23g9P4uWRND
4egb4qTLt8GJVgvN3PmLIVPXSuCGOJPzrivpt77rpqt+lMuhNJxdrdqsoCli7VmpTMdAiZA/dbG9
FVEN5XyBbdgP0QuKJPW6XaLrtLUFUoMhPue9lu16ciHMzWUzTnDis1LGgatVyWPc1w+MqXITVmNO
vlZm7hpVf44zYgcTA4aYYaUwzNZyd9LLno8LJE5fW+pGhMMhz1vNi0x18OZQNCRH2Zha1sPGsrJN
O9qnECMSKQS5m09kE4KNfJddHO3MuHvVigXQX1Xel44hj1oojmOsPECqSj6lnEOucOTXvARdp8+9
ekIlYuyLkOGsVLJkZwZac0rCTbOqbPv+3ZyNG85OPFlNtplHaKZNkPZXmtp1KDwlEQJqderqvjtn
OeHAVlj2HvTc1E1VJ6ZqIW5B+St0E2JyM9t5ef/19y/+MsdyJq7nI+p0Q7Nt58McW8LttGszLL4X
tjrdDo2sCHsKjNGjy/DQRhqL9Ioar7aenVVdRnemk/yNP0b8XIC6nIOmbWIUp45GKNJHbTxsvsKW
jSy+I8TTnssZhSFpSvagYFHrbIUyBDZ+qGqbKuCTNQazeidJxt5FrPFIDkqvhJqmxxTdSR8PMz56
Zrtff0zaX34ma7MUUQe/FZ0e5MfGqVDsdsInu3wXZfaNGLTuCrlDBo4tD5F1gla5dHO1tDmjjNix
ZQkP0SymDTVg9MJj6WxjU/sKyb8/T6TLwlKZlVOGCT+ZC9Ufx0G7WkZyNH/9tsWH2h4fLahuFSel
owm5Ng8/6BlEyv4LIZD9PW74faip+UX2o+aT1AdVIwjrQ2FbaEqW7pMZbah2H6CN659LZzow1+GC
JbiPWbsar5WhcilXymNrz5mbOMD8of97gtOKtaMjHuNaqJs5KvcAlVS/a8OTcIA1BGT+WW3uEzhi
HaZwaX1Kjc5udCiOjV0GmCQnYJM0o5WLnT0HylRs7RF8cURz91Sjt9zUQQC6JIyHK9uaaYDQd8Xj
S4ZnXyatWyfz18KgGRhhIfRSZe43czjZ29J0IjZu5eC3yVBjH5zlNuz1bVSazZ0+djmm/MzeTARd
bQPDSJjCJcs7Mxwphy0dBjG99hsj7LygYqUnky846aK2/qoYhnmuMxZkikLerXBI2qzxv7t2Es8U
j4JHvGXyMBrxe89CCZvPZbE5zQeYtdW+ajvkt5Qpdkyx4gh0Noay+03VycGFqKE3A0FUZRcdrLU5
ZbA/JS4yJpIxMg7tGE6bEeaXJy2zeJBgzPdy6N9M2IM5qwBN7AUOstuqZWl3g2KHDZGK0PQYzFdS
q9J9VI/CnQcjXigvFJ5ZZ95MVvitbivksNbAH0dVRoVLqV+5i4uXwqDjT3SDyE8EVLKYKoQfju/Q
ufOHtjSsvTG0i9dRs1VNcQsRfs0Fwn5XLl37NzPVBwfNj1PZgCdhU6+WcOo+OKh6NZD8Lu3gu9XE
EcuPoXBTW5HbFMnOVqhxT5d2GK4tyxyujVAQiJmEpzLDM8/Ysp2M4WFYE/qw+j3mfCm//qVpP2u/
Lu+OAjoOH6HRvLeND+ZOoWpZk9dV8jYRpkgKBjG9o1recZ6UxLzP416zCR6raJ14FeXWbSZaVx8R
J1/I+9UCyCqZyeHQs60urHaLRoFKX9zld6VayI26RNp2WbcnRTrGfP2ZvjFyk9i8MnruGHL+5s/5
y3hn01wwJYIDYWn2XwAzujYuSzqN6dsY9zfIhsWDkMjdGxTGXsBM6c99k9120NDQSQye0GYcacIR
XmcyYCs6qd5tK8rPk9OjoE1tHRFkMjzY46Msna9zOFePIT3/vxOLyI+rGT54XaMTo+uONBhIft4x
WiJu85bIgjclBHyzgFQcS/upyxKWCuBLt9akTW6kBOUBzw7tIWSxD9CGb+1MHgthmYfLZmpQ9bPS
Tuj1ioM2kpZV9ux3BPkUboi60u7G9qyL6pBQONwJJ1yBJRhrIKbJYzMuqqsH7Y5ooG8zSrFXPXUQ
rnTNOcmDZkdtOH3Mh4ayGYNp10/Pv/7mPijYLieiY7B5c1RTQ+sqP+hllryHnDClyZuTa+1GplbI
DB5g+26dOz2u0pM1CWuDV+ptVgiK6qejMrfmKZ+aDe4lAMRjdNYntbky86iCby1ebILrb3VHOZBY
OCid8QmzL2mQmDV81IuxW7fZ4FFUgX2ShPX1UgSfe7VnjA7YVOFzfQrw9ZyaHhb5r/9Wzp+/fN/o
f1i0aA4nqSWsD2NCM+Zm64RF8ZaZpuqjpB2vcQNLgraH0D7ELDNv8jj10ckUZ7mED0YXvQf1onmp
qpnbzJDh+fJfKSntQu4B9mCirMRulfR9esfIGxwqp30lgnm6Uij3Ol2+iZXmmkDlCVAF5VHcjdcG
7+3WADgUc27tpRGSaZ8pxu1Eu+86LV5j+8A8nZFmSY4DVINC6q5ZOdhdVf2ptvpNQI9eTw1xIpQc
LX83qJB2SQnr0c0U2OMrm6mRutc+CJPI6wkNcduwWJsfbLGWezMv3NmwFEJNclApGHRuwD4UV91K
PQpzWRNhDxAcLQ1vzOyVT8qc1T4tihv0i+W1Nj123RLv2XKG1OktTN15UZEyPGQeQnDNW/QnloRI
PNvxrbf6k6wbsnyYfICBuzQV05uMZbS7IGjdJCSeuPnK4bfMhqjiurhmzS5PjlXGJ5pYpdulhrkX
UTAdZ2d+n+Jeo+tQiGOwJroGWvEW9TWoC+qYLqEB01VFSkdQk0vZwfabGNm3JqsuLHIUPFTgPmsp
1DDXCtww2C7RM6dpaICKJdkny2jItFwTeDWHmhuaIbwx4tRGc3s2hnca9N1NxmLIBSNygPU27oyg
ST8h9D8GDTXicv7qZEp4xQheb6cQqneDtM5NZtgR1MbVk7n+h0PaJaG1ugqD6iuMorcGH/helOY1
YGfj3uj7aW9DUx3h0t5oMZLKycy/FX1zNiyo9J0T3o7kbN0CS/Vakd+THFG+2yFTu3VNbd9+LsRi
uTOth1OhateTKbSHWUS72anS25E9JsyzudszLFHfHqORCKEIJy16vb0VU/oHT8raosrlJmFlckLx
Pp/DnlLV4sj2NiT/7G9W9PZfdhW2JUzdZDK0pUBv+GEcHkim5Kwz+jeL+BgvjWZWcTm+LEf2jKGs
gG4cp+aEbLcaWe6Vm4QATywR+hHBjDsrXr7lU2zushTgfGICHv9M1cN2wWTJQ5qsFSp2TkznVyRE
YgYBhccQF57xZripVYykvwSWq+nYpMNxdnwRzuD783G+UtvPaVbsdUSf9yACSgIEi/4Mg8TcJqV4
v1BzcI3syC7RD+ZEDwh8Wfqat0PmYx1jFukjtiG81pjH5hZPjLbDPIA3NIzL0whUK13zPou26R/6
RBPeMjzmdL7grk3JRi1AKEVL8TY5KI2saeh2YUBDKV1P4aCJr4dkmM+xZd52S9X82MP8r5+oce2F
IvetBCuGGKz7cPg/j2XOv/9eH/Pv+/z8iP85x9/oSJbv3S/vtXsrr7/kb+3HO/30zLz67+/O/9J9
+elgU3RxN9/1b818/9b2Wfcv+t16z//bG//r7fIsj3P19s/fvnzP48KP266Jv3W//X7TqsvnNNSY
BP/N11tf4feb1z/hn799emvysvhPj3n70nb//E2xxT+Qd+gSpYfQLMyATEOQAi836f9YO92qbTHG
q8K0eKWibLoISp/5DxZPBspV01Z1zqDf/qsltnS9RfsHa0U2ZOuoJFTTsH/715//O/zvx/f2f4AB
/jQHsm2GLSGlzRtk2me392EOdARMi5hMvH1oyW8OpjA9vlvEOPGjQl30pw/m99f+M3hQX5/sD4uD
SRFagOSx2FDqEn/exx92gJdnTVLGFNaIdKvRY3DtAbKnqPWYvAqvUb+3rXpAflmr81kWzgtzwiHL
1cyNh/xzbudHhI2m24zt6I8dwirIFrBsQ+k6RfwUO+pjlRkkJVs4NzM2hRU4I7+HytUgfiOYEGhJ
QvxfCVNmbEmgVQY6FoPS3P76D7V/rkn8+ENNmGgAFiV7po8ri8jKmG5TR+4Z6vdTR6y6jhCMAoPZ
oobzUpFlHmzrb4aavTPB7KupuQVjn3tdUFQboMfbMMj3kZq/50Z+lWVAaFb1CMooc4NmK/dmK6Y4
WSJTLtvRbXLxDDq7PGrrpG8cqPYdBstovSU0tE3ZAY0O03OWMKKp+kaQNXdUNLXcSjv5FFtGf8yW
yMmQm+RoDCJd9YwManIjFkp6kndq8La7gSSx0QZhJFOc+HbYvRCxB5AhrPcRqJkiRjcV4v5imE72
iUOnknX2yjqP30UCU7Ui+tXiC4haHaKIK+YFMH19m6rhu5VqrUtQx0PVz742ToPHn+X4s5G+lnVJ
4pIcvgy1mXi5lY3+33xX62zy8aTEeoOJi0Ybv9APs43aGJVO/xWycaQ4rqiDx0RPP0tci7jwkYKh
G3DJ+e49kopMf6hXUGwz+osF6VWxSzfou53IItqkOqnbKVTehqpIMGqar8XjsYpobJq18zKR7EgS
DgV3lchuBCK5F1jhrqlIwmmyLtw68514HtSMVm4Yv5sQkb0qNkjsI6kC1jfnfY3Ev0Fbs6GsSsIH
4Wl6U79kUC6NsnSIpCAtzGHzFJnpKdeqT/1Y3OYlJ549URJEcRmL9HNrFrdBO7dbtC2Ersykr2hi
xfQpdLy6KxNhzpSTPtAOXjfAV+UOyHz5Fo1CRZPgyDtVoIwLZvagEWH1BLX4tpE9Tm367oBM44u6
zyVnzN98T//ha0LELoUDHhMQ0odSY2vofT+Du9zHeoXLTIVMAA9phgzJmlB76Iz05dcv+KGw+ONH
7DhUNw3HpKvsfDgxoGe2SMR5RXrvp8qybhcHOTn1G3gWRf9cxcU1Be3IjZ3+BftV68Yl37Bdaumm
L5wDU+x7KzZhHe6H/vXX7+0/nbPInYGkM5iupU8+rD85MTQwKQWpV3Jva1cSFzUtJt4aM1mLK8E2
vb60Bq8AeP///LJrPRC9n0NzTf9Y7pcNWKpsVJx9bmbvk+k8qhXjAeLN97bug004pWS/OY+/flGh
/rwevHwRJn1cpsl1mvrLHMXyTpMjP9y92okBUdsNfgbMeGOGX4GqvF2JDDJsCpziKWjtxzQxMree
tAF8lfouhDzlwzKsZHBGf/Ic2bScajxFXqCmxB7xNJmQJKbinCkSypO8kcwj2zz1Myu/NVoMPtkc
YxNU7gpUssXARz3bIdRIq9zUvO4mmyLLzQxrm1Rjx7l5a5FM7tsWGejEyB5QTrZuqLP8LlnqAyqj
8WQXIbg5xLKevQRuXer4QpzmW6c+gX5G3dmPN5K+s0vYE12q2v7c0XlMTd7ZmGJ/T8naYFhMpYfr
5X3qzRNop9RP4m7wqnzaOKhJ3Yqc05gy8zrwZNNyBeZgU6rGAOyGr62qt4rloD+bLBO5wvyoD+VT
L9b7MrW6cp6pVTDn1Mqgun0sHw2aKX4g+XDNWiesisjdep0d4NkjvK3X7IWt6kA6afLMLftexfMS
ok9v8r8r5mnGz1t3TglHVQXsUcAHjiXx+Pz8Awi0IEPp10wkJmmQUfRtUgw3/YyqDSJt6Q3yzlEn
VESiOut6QPBDZ5+XcVHcDJ3PPBnoujfZQFNsDXR3A0fdU4nt3SxP+m2eMBGxVvHMcURumyOyVfvw
qtTEU5+AOqLpBa1i2zOg+12fFLC+B0mrvKd0ZX6LMcJ4c754c5trnumMoZ9nHRg/vOyBIAuLphYz
SBhto3x+x2t7xO2v+oYpv5YqfqmRIGEi7ONBVOxwup1Gt+8M5/J7qrQmFMj5caoChWw3rPGcTkA5
42p50NXoKjOLe6cmF8KaGoLHSvrpldBeZJ+NW82w2fcWtotClPz2hCYrdlpv6VlisSfGUCMCD6L9
VimKfhsNyjOVULCp0bxzcv2pXcrXgDqW17Tmc0Mkiptn8UOSkCVThzgfiDFLAvvKydLKs1rlul76
w5QHsT909h2v2+L/k/uQ9mCXO5AkovFBp5pNH4+6SR7jASM7eE56n8I+aEk+KuNTN2Yt/eDhvqjN
97mOUdA31ZaoQSz3lUx8y+Z9B0l0F7Gw9myT8AMrFdtUAubLFo3HIvuYAo3ZaZl8Pis/m0tkjorJ
pxcvlE10eVBCFl+o7acp50zmsZDHISHQL8WPj/iwm7N1dSq2hghoMSSDu4jI8Z2oPvahNcACrOiz
LXHhpUnj1wnRNhMSSc4GTglkwRGnvxGDo9JZAuo5PoKUDWuYwsMuyGmv1slZj9duQtRtHAP2N9Xy
l9mE0jQBX1zC7CEx65VdecBBrnl1OhNOQIxL3tf7rNYRYEJWtM1dZHAyzIXhq2wyWeTS74bBXcPk
5eymK6jN8k6GFsxCZXgI21p6lWjwF0TA5YUO3slW6DCkJ9Fqy5eiP5KkttLvTWtXBcYnszavLbVO
N62IFIYhFFTALxlka0ZBLdR2aoTf2px9s4SsDZ0iEQRfEqypu2VWPU1abfuLzKgoTqWONR1zRK41
eyNlLoVjgsJOsVFDj64SYhhwipkRZY4ib1jsmzKuTkuk38xDv6kU5UteTncsWl1mG9uNdUqyzYRq
RATD66AV96G6ghkblepKM9FvUg/awArVZLVSgvrfFr3yQIUVTXbBEAtDf9/GkZcl8V2CBA0X2Xjf
ghn2+l4hSkyhs9a0kWsJftUk++0hgS0eGpVXnZ+NOyFQxctPeOWYnDEpM0Tnu7ouXxu9bN021oi0
zmcqa0gSSBnXv8juGET995rR5tCM/I7l1O5aM7jO6vqhcMzD3XaU0bmadTJBlOKsQq8jG9Cv7OhT
mg9vtV2v6TvBnpHtup1OvVW/0v99lK32OTWOab0c61kjFEyWCUHYduJ2TZF4iz0+U+T0+y5g0d3t
zJRK69QtfAh24ybDmmLSl24Fu6HJKINpmfySEipE8X16yKh9urmte+gjSfcthwE+p9wWiqPd0Jde
/HkgEztMASamk9gpmpFuAfD5dpZdDUXwOEJuHqdyuR6g+riVhgKf+GG0dp+ouKKCaeLSBUOqeixt
nyHWk61G2txdpchib+P+cKWo74zQUrYY4NDcRHtl6nIf7ErAvhE890zik2ZVzMAdz6+OT87Ytuw+
hvs60uj382MmuU66tdE92bK4I0dhbW/hXaHHmCD4WQt4m7oFGkP5/8lmf3NYitxwq4nELrAZFXmL
QbprHeKtuijbiFWSDAb3SxA/Nq3svHFm0IzI9A5VlU1X7wI/gooR7QQ6cDrk8PYaix4zqRFxFXT7
Cq7ZpktVHMF16RMiZZN9QBBj7DSZO45PVAxNtyXnwJNLf+zFISZyhhW8sosnvqtUzl+V+DO/8hWq
Aj4MfcanvpV3E9QuN5TpU1s1O2MSfP0qMtg7Om7IW9t8l9axvdGjufSjqm68asBlB6pEpbxFSiMS
DoSVLrb1l0oarxjCtYqir1Myb6ILOplWcaz08Juu+UMWfssNHZVzrZB0Pw1PHRYAr8uqxK/M8Yig
/ZlgnW9BHu+Jd2IbESifUgsEoy1Kn70+XVUaDfteNV6GhqYaw8ua7HST2NSCO5vopkH66cg2Ms2O
vbTfk0RTXdNpeKND+TxKXXGpI27GIrou9eglCF9a7ZSR0IsWyShpecqdqHBadZG2vzx2JAbYj5ne
WoQh85RBQJUsDUZhItw0vaVOkayF43NkIbpt8Kq7Q6JQOqBrtG/65UnpM1SWQ7QvZJZB/E5cuvhk
mKXv5mDFGGDTcS9m8VwuiF5r1dxotSE2qtEeF8Y4ahEq+jrHOU2NfIcjPnmwCPmphdmniJQjYrIJ
aKvDp0hjuwbvRCTja6eQTRzYL8hIzBeluUti9R7dbkNKTkcCirJIb6QN4RZNnr8CKt4Ru0NbBRqI
NTjTxqwQeitSvEUk1B/7+UvRWbfjqBD/RBXhoFTTS2eHVx3a+qEYtvJ/s3deS3JqW7p+IlbgzeWB
JG15p1LdEKWShJt4N+HpzwdasUqt3vvs0/d9Q5BJFekwY/zjN6WSBJVF8MaMm41UyVqeatJuKHhC
zVzMHbcBsRsQi+T1Re/Lk9kqzVmhc+3MfWRb6kFVkm5tAIkDXhcWLgR4tRUE0tnWPeXqsq8MQ6KE
YQg9kE8q8JBlyKxjcsfHHWDf4Um3rX0u4hWgKKDg7dRhnHyJO/p5dOMDxu/uwbbc+mwIlQzJhvq7
X6qbWebLGfbQcs6KNAs8AiDW7xJnz153DoOQBxgr2JZ7l9gtXF8InClw6eLaWb60ZIzsy7bvz2mk
c+eYYH8lDoqKPNMgG+nXSNlgghm7ctJRkfb6dUZQARf9Zw5xbrtmbvh9jDvhEFONWCN28wqunKre
X3DI3jedBgFVIZChTe+mpTAYP5Q/LE1cO8l9ndJ7LHN8F0Xw0QsmDp6T3E1V91x2+WOTp5diqH60
k8SUDCdXV393B/vNPGOK+8pAqYeTVv3QRXyn9yojVVJe4EB4zBVJq3fz63Gwua8Pz3IQP6ihLmOz
lilmssvUhVsfYBhkWb+dyZVVZojloudVlrSwwtor3uj75rOlDvN5MoYSN3lC4IhQLxCTQ8/s9dI8
jYoYz3UNhw4fvkFpSmI9ZRRaQ/ViUwmdMTqo+JJPWs7AMC44RZW0Snfd7EbnbVEy4TiriCmou6N9
pHDIkr5yMMUEe8usm3Or5t4SpAWzQkZIT1nef3Q9tcr2625r27GSLpa2S2cIfbglDskh0orynGRR
cd7W4I7DhWvsImTWF3St92TrrbuzigWGTYHRrE08Uqt+Jd8CQSHJk5EbHcoV0FCzHMef6ImG6WhC
3Aq80rrS+/jZM4b0MNse71e1jqnk7laqzNIw8T67M/hO3E80riOGLJwETH4p4tIqIdSX0i1AZhAo
Kh5eKIq/m/N02jBMPF9dzEfRHnRK4FYaDRsjg6UdXunaKI9URQ3t5RplKfWgtcenE3KHTXsS8fW0
ffZzNAHkcAr+IcfMg6DNB+h1hcmh1Px4KShuKDHRouLJ5USciDMego39M19v6yv0tzWJUZ0FtV1X
Pq7RRwxCNX9ruZeRfWupjWPr2J9qvSDoeX25NDKeNW0OPRcx0ArhbTAXmZ5PjSremoXpdpZvFPns
o4vyn6Zc8EAXJ6bKbGmJtFJQOMaCwYmqJmHaqw+Z7oKxQfY5OTOiUIYuXsXd1U60Mhi4HoZDRHR4
qgU4LWKHVNbB2GvLTrO9BE77XdSPKbdnSjhsod7dPnrEyeeYzejPWiM/OmJ4L+wZ7uSonwQQ+ZWe
XglIrrsi0om1KSEC2vp0dMBT+/euooNajxjMMu1ds+KY9qKHBbGQGuhB2xd1aFlyZ7ZwbmIVJ4zt
p3QJeQpgMIqTtDjHhxVWnKrE42PJ+95pv0c2iEA5zRccCajXR4AKO+u+YCVwcGYQDowBXzARQTfX
RGAY+XRpTaytCRigQW3NsDIomsDcyx3eeIynFd6UrfR3csSH9DJALwm3nyfhSoMOsg9gLb/1/BDh
uJQvOqYzfgYyOFnVbebBUs7VZdop0fSwmHLySUDg9MiNG8Vw71WEmQFsLV7Pcx+UlJmZRLYR9Hwr
TgaKgU3Q13RI75UIrHc76nIUd4Wmog+SVCcTunwe/VyY0pmYiW1ASN5y8MDQhyAN4sj8QfWTyH2C
ecEEb91G19ZwQJ2wRt9+ACNZW+oViXEK675tzQ9Rgw0h4IJpof5IFfUGX1ac2TMo0x6jXr7SNGvQ
+sExBqgkQ4k6pyQSe/050W9v2h9rwQPLKVYcV1ngrXYqDM8RO8M+fyykvMkq0PkRE0KfkF3XH1Ry
wTCZxlCt0K4FDKkSsMG3uFGECwe8L3t+1w3cLgHjQLanE2oQBJogPMg6S8ztBv1YLAX1wpSFyLtn
nwy99Kj1ol/tCoCNCus09BOk8Tl7i01QGE25wk8th6BUnREiPhAhnaPUENyOEzhvk5aEpVJBWx3d
vVekEKjNsj960WPSQThJooWTllkY7Vc5VAUJJ1W+FzAHVgO6k5bOp1axXmNGD3QFpIiXpOjGOTGj
+XjKBwS5EMB/Fupzvx7AVgKwRkT6WwpDDm8/2uOSF8nBzbRWvZ9q50AyOZBaBqy0WGkGLgRkwYEH
fmEFhAFsMxmUoD+BV/iZJ/cpFfqNWKzVCVUPKaA6gWG9Uw+UO7CBtmMMyue0k5mx16KGSFWoa6E6
NPddZ9IJVPlPdeFKy4Dc4FLpq2kBZXG2QMM0/aLrprIDsFeL5qDryBUks9kCb79gUtAY50iq1YSf
Due0D6is1yuKG+VXfTM/JGP8RUV5E6AGUnYCUwBv7FYcjSo4Ht2THZE1OXM+8wm7H02dt8GcJhdL
q0u6EjTRmQlASkrxUeGaglZo0cAfGLUV8UhwmIf3ypQ+YLL53jaIn51uF5kETs7xlTdVJcl+ceGr
DlWipM3BKCU6YP+IxuhYVOmpao6tqjc7iSG6OR3iuq5OTAq+pGZ/r3YTgi0MmXQ0TYDYPVO3pjpo
ZcLv8YI3KMVYHEMktb+2GjqpWMzP9uIctcJ5H13lo+0xJiD+ygx0KrjGQGtAWZhmKVAUivSW/gbL
wi+1SPIgneWbY02K3435aTTEVV5o9DWlRlKJGLFttrsbqHhHq9efmrZEsJfeqI24Meb0fqjUNBRF
SqRKZvuRaPFnV2MMEuxv2iBwqqRZTF0CaEY1CzPB8eio5Q7bJaK7UutVY7C+n7rmRvHM5gBkm12K
JfN2isq9rsfNggO1usiZMsXu71MTPNNPh+O8FBAvLeNHtOgN6mkYPiE4c+JHRrWctwWaoQHx2j+P
Ww9Ys6mms9JV7qVttPZgKPFDyztAjirmAOmgG4xSmS/dYuH1kDc7g+sSITio3tYsr8Kf7VYl8IbH
XhLdwoSt/HxAK6kXRnkVMZBd8OFiVueEKmAB2kvMHstJPdiTQAaiGJD/89zgiFhXUTzr6I9Y2xZ5
rjAx5d4din7Wz9siGoiEb7qcai3JjV/PbRsWMo/B/GUYZ+CELWTjLDYeIbumV/UubqYGN3Qlr3Ts
M8fhiEtdiM57bY2RQnE7svCQ4YUq7tp+VGaI+v5ZWF6dIicfIDJXTXnBoO+8jQb+l5TwH0gJTAkN
hiT/npRAJG71O4vh73/4m5Hgqn9ZsLpVFcIr0//fGQmu+RcQq85WOid9JR58MhK0vzx49rAj1xyS
lcjwDyXBcP8yPIfj0DR0W3MY0f1PKAkmO/ovE1kHNYlL6AXhYoS/McD4A9yflHhMSss6lYnYMQSb
byNgMvyAue8WsfXNAPrJ3G/uqGEjRoOMQhyz6A4o23PLvYXTZNATix225nhqUBzVTP+JDs+WfU7G
pagKC/EE6fD0R8uxdBvgk/a+1mwAMCo+X5sA7pd1nIItdYh/mHdaspuq1/NgXom3sDLznOrUIWnE
757KimvNAiKr6eSfdfoZBaH+HyhRf1iFwPHwPB3fNYtvBYKqvf4svw/80Ey1EaNI87QwkT/iAW9w
lVZuELnOh0pRDnYJmTzpuIXIxbhRMe/Ul/xNgZS6y2ocgIg3P/a1h3OSB7aVcUtZJ2cdjYGeV/be
pXkDN7JfZ8eu/0PIh8Z7/eMHRYm4CpZsKBGMa7j2/dd3HyW6qO0hbU5RHL0Wq5qSkft9IW3VL3qv
OsyLdltOX8qUIIa5htoFzDmBLrhfqkyZDlobr9Q9QY7dBAzLhDW0p/k49HloywxCHUo0vYOVjq32
WNfOztAZTFSwpRizSEiZgsC5VayTLQdNX+5TraFBU9ofhUWFBR53aUQqwrqSl5l7vKkv10QPj34i
3Vd9jJ+dujeDKtVO6rLmjdq0sBm6WPcuRg7gd/WA+hbMbbkSY7QcFTqJYnUOSt0FJWkXjib3bMOT
OAskgbqY3zDFw5naHj9mGuWGYI6C/wum5NZVtDbsMH31NZv5gd1/x9M/DoSb+24WzadYxF2Y6OSr
mvaXZh2CagxeVwW/bysvddPbwagrHzjFK8AWPaolMTAiduZAHZlm9FFS+FD3cFLnaAFqaTiWnRPc
z6dSBwwGR6+Dnp0oVYzL2IA8sCg/4ogyQZ/Gg5OVIvBm7T2fn+SYm6C95rubnDQXfkLU9Hep5V5M
lSAnutQIUISs6cLdxwL/0gVxdyQwG2hNc61dqNqK7roxF2OvJtzFrEU/OGX5vuSzG9gY6wG7Nrth
bF8xruS3nNI6aAYpw6bSEUC4u75NLuReL0HRlyVFLPVlij78Vo+GhkJnZ0TaVTw3w32uPDLMhmJH
kehlrk8yjo5nljwXTv+NNMi1hkVDuJj7JC3fqcphevaTQ1kxlnvMo+9jFynLXM9fyVlvkW/iOV2+
1LP51vbdN4Z9YWYOrw7yNmLLy+8dgwQ8ZmlD0vS2zYFi0mH8gmHY18UKFJMquUcCEywKTssuihFc
oPAHLxG9mq9OmoayIvFeXdqgyvQDIAbNWKvEDPJizEY0ZvwLVh2QPRiiURyqCbbOKwDVj+t85JBA
4EiwyuoV7GbkdOry9sPR7401Cd4rnvG5EmGsyndFs8JmGM65gWVwy8/igtBWdAZS0LXA6fTd2XnD
u1PsUOSdmOAxjKwIxVDNL26Op3Kenk1lucrqhLR7mRW7JIvVI+PxYCjm2zGtHpCvvld69zURBBzH
mGJyJvn4U7717tEo6ccrx5780sV8i2iC3Is0ShmASS/iwmo/LRW2qI741rnuz4j30oI/labxrnRJ
HeiwPXYOSUad9O7S0XrN+D21LLnFw4988wy5XPOMS/u5GeM7x7I+IosPUJrvoCvtwdGQdJfRA1Fm
15mnVIEaE7KpWA/CbMPeBJCEb5Dge2EnwVKMhyLWfpSceYhLpQczWDwPOMjbaDb8zEZraYFZIXGr
COuVkZ92kJQ7ZyX6i71GLmewoCDgqkHNVwvjtiptBKKKz57vZ8e9S2V+n9nzDXj2sXa8nVbDxJqt
IQ7Jm+Jy7VFadTf4bRroOcGcjEo/ddFwytqk80X0Dc36lVImj97ct4E9y2eYC/oOz2LG2pMK5Wp9
3bxfdnio7cHgjvGSvYvc2a3n99zRILecSm2RniJBXF6GBHJu/cWMv9IjzP4yyh+iiJnzRkAvioGL
rXZHzub9uiHznNd8Qg0kvW96Hz3Etth1E8PnlCxaw3XfXGlcxe4lyk9O58X7qMGd9jSrCIMbzWu4
9OKIucgw9dQgQRLsT4oKHFzbh4r5AfA+1IEUm+f9YCdP0WTRQqXDCRKKGSS9DXinxfB/plvVa09l
r30xmBtn7Rrn6dzYRA2g3bnkdAb9qvt0FxOF5LvqlOmuSeUVQ1sQfK8N1wDGJGOqi9tn7W8+uENP
THE71j7sYdCjJTtNWOMGMDndgBFnxP3rxWAKK4Q2hbLUJ2yhjFtRty9RIu9sZ3SCuHReNNrDLO++
J6nDFGswvhtd6Vc9Bgo4idIup8iuUHNsm2aveahN76rEwWmu3R77GONNlzRstSh3WQu72VsElxD0
y7KoRn9eEYocSoO9jD+lMdzbazcbF99sVdJZtPSZqW3TO0IBiVPmiJUx1nudgLa4N2382IsT7nxP
UqkmTBFmri/ce2ZYB1aufRQNgTNGVDEoGMkcNayvuewMhvz6e61EX9pkuDYiBmelUWEmEasHw2QE
EqnXhcM0T9eZsTPVUYJhZlDmzSae9vkBMjXTbIkNsPMKDcADsQake8PW4B3CRDjYlvFOyBNT92Tf
KnrvRyaJ3MiYyjBvnRvT1XHJHzgUa8YYSEqno2qs7ixYdPk4tgNstXdmCgSgos9zUnKE3Bp35ERX
6TMLr762ERdeEBd+X2CKNnJcIO+tcg8OeKXrEI1q/jiQG6haHm7rdvWDuNHWR4SFEZzRhQVmarHm
nfq44efpjSh0rac+TuOrMToBpGKLUzh3qjnxY5vT9yU1wP/1+aDP+nPSduXBVBgNajj/Do7zNDHD
zmP3rPfjDYCgmTDDqCzDjxTeLdetaMGA0raJCuKQuN5bIrueouHLAjuOazGTWGbTU28+CmntnD7v
v65fXY/GlQu4epgsQJxm+L4onMRFor5OzuQTuzD5tul8YXb9WDjrnKIHYKlQ6bR6vXdIhOtN8Z1Z
kMoQD7w4RbkkvebiCeVuGsY3kxtisJiGP0Xls13OMhgJW/SZeL+48YLCXtwkdnMaZvtB0afbrG4X
9LdPlJ9nZZBPUZJavmUOXJoW76R5TNtjgphj63n7dNweAxNHSzpooFJeFj/ivZ57j25m/+iYMfqz
dF5qJ73HfvkAvzWccvPoRjf23NwqXssbJ7EcjwrwbGa6LRJo6Xnibhi/LSOoc5wP3aHtDis3OWQo
6QQWNgl9MTunXtpGME7FvVHZ1ZlLvbai4WX9PPXzV+hXDGEn7SgVU65UKd3XrbkKcEN2AD7TM8Nt
3JzJjTwqNpWP11b7GvHIHnAjNFGJXCpvuhOODuG4ylK/KUkkqHXMQtokDWFL7axhrK9ySJRaz5go
0+lgCC7+cPEVJboVr7tmmQ4MY57BwKgVlBSTXOzQMqwe/HLBjqAfUJrm6qM2BGWZlmFkZQdMnTj9
telEXTIcvdL7kcZtFJYYIwVuxhefT1N6NeuLvss7AiQ5D0tULu2NRJn+QL4YN8I4vW+KXDnknqL4
NUpZLlj4t9VMlkWHIheIn1S2oMONfVdD/0Yqoy2hWmf8iJN6ahx0yqbVQxFQFr+MTSJQouKakJbH
JIHG1i4kuI94NhC+oMCD4PTAqWPkkmZXgYgScezhUAi08mlBPK9F9TS19XlcFyjc6/Pnw21Nm7FD
sKf0sG2cFEKJITQ1u23jr38w7kS7SCojZoafu9jWZpCkvTMqd81g1udqUlEVNyr3duOQxIt9UgZH
Y3CdQv5J6ioLFD0mUXg9YLaFvr6hbUfbw1rqd2WWrVO/tDzLkdQaxG6skjBJfxHVQey6X6VlFecy
MaKgtKY6dDJdYZ6inYoW+onhOPh2SYZrTuuZZGd68Znbx6MDK3gg3PzJtGq+lnX36262te0lEMTw
atuTYp3EuSaK7S7iwsT0sSmOs838TitUfq9muko75G6jM4VNEYPsZFp5AnhTL5GHeatI3OUm89aO
ybBqcK7uiNHycuGQSW5b8kBuJXFOe2V2iP9pujIk9UgLYq3LbpIoFoRuEXCCp6PHWYmti+SmIKNe
f3BiGJQtdrV7KhiqOYHbCnIbC6FMVe8AG617SKHpmeEzqmFSJ+BcjuQOAyeGqylHUc3KdQX4Td1O
zlC3GoTkiRLigUNKnled8BpNr9KkfemxAqFKREQk9P2sFc212qNaVgqKBxcQPlkQdytabe1zjdfv
LBlfTaP1FXzhY2mXHD8IqtSujZhq7kUnajTXoMmmUpsPiZadvXmAKrWGItgd14ey5lbBJIgqMLHE
28INyc0IVBT12F6a9TqLm5MRNnF7X5hka+gEAoXa1D6ami6vp4VmSi2gZ/cDWjMbqCOx2/hWw+DW
x6LpRI+PlHuMyB5c6SQxpwylRvltJIk6V7wzIX7VrlOK8lJqVGJZE3fP8Qzmmyge1aWjcKFIRvHq
OPF9hbUKAADS1iod46dpKX8aDdfvqasDTbb9yZsi4zyP09cmL+QBEdVyzSEC/43pP814HB8RSVJj
Ou5lshXnQqDU6us+9zXgiShfQWFo92Cz3Jr2eAf3zUOgEH+zqn6G+2Z+E9JJiEFA8yRxT97VfZrd
9FGfMmqaTNzCZLsbdPs8L838pNiKhtsKcL0l9AcYL+5TrHTlCVSSUTeWd3T1+ADPrQG/oAYTRg6F
x0xG+GW9LkbVJOXUwsnW0/IQkT4eg44NlWEqjukgr7tZqe88L7qZMk0cXaPvLrGcnoUjqjN1ebQs
zh1mwuWQAfQa3lUqCFwEQk5oTR5mqHdMqizcPmrzNbWZwapFTlQSxmanROK0Ptmwb3+NkZtXtK31
jpuYcSIMyzuJsUKP3dY3NQQLRq2xebKFDFLLuIunXD0q3YA0zRP9UXS67U9PWgfwsJj2tY3xPwEv
jP9ioZOJMsbn1CxLuKXR9x6nuAcNY2G4sc5hTsycyZrFF6YtX3G5y48pdlNSrU7DGso8quRyc+S2
nb1XEJZiB3pOEss4OZPs9k6Ch+Si5Q/O6ncStd1lqmlBVbibtcMBMS7QcYYivsSgMg6MrRziTRlN
N4wL7ZNrQ9mbNQ9bBYaYDbS/o7rQx2vIVHeY6hggzDghY2DUj+4cDm0dB/Ew/MgwKb4dpPs1KoyX
0aOSkSRy1QSh3mNsRhxLXJw1kikI6jJOWkIgF+HIpIugd6SWQBjapm9GWsEDi3EP7PMzytT4Ppvr
m8goRnDsvqQBwZ9wwSqvVC61i0eXZhQZ0eUviyo8jBsIZ0szcQYtBXrpHQmg4MfV3F/MKR8uqGLL
9t5Ki7uUkobhu2vKgz3jRuoOBgJoWaqXRJlvqaezfdUiC4iUw7K6tqpqDUW/FEoYO/MN4UUYTwsT
PL/QvUPae/aNZU9cZdpyPqhqdDYHu3xGD/3aj5p63X4hJCt9IvEEL8BmuIugPemSgpGEswfymZDT
xMIMS+ZnDQzJ3KE679uqpcjG0KwwOibCVlTsOul+J8xgPizTgPIVMp9jLcgqe2sHVrqvSXNgxm0+
zx7z/9EivAFr1kCKzDvW0HGCti+v2vy5JXfYwUo7hOgQkewSuH19ISCkOS+iu+gEP9+DWWLjxcHp
1/Nk0BU0nnd21sW2ljJtIEr6rDSKQ2u0rsqWZAJi5UuEOed4zI7TPBbHzKvnMFLBkpRWehYusuUQ
zGQKwWytlbNImp+lAgWhUxUdBhBaXw2Te7xvZ7hem/Tp12paS+wQzEaciwZ7PiIgbnUhjN3izqRJ
U5eAL2b7aSUTmatfZl9k+AdbzoyNh7lLnAHOQDS5wfbUtpg770UOQB15X00FHGMdopKjj3+v5uR9
ndQRBnJhqed5XWxruiWh0o799PdjKMfpjswDMqSEW55Npm/nba2kD6fCN/PqjLuUQb8D63j9kyGN
3aDCScxv18KFmKv6rJM8tVMrXKy356KtdPncbHPvD0l+e+Myb6/EZ+e3/912sC0+/+GPh6qaFTAV
20wPCA1T/M9/aRzq2Rh68J871GB6o8tY39yvVWwdCXtLYuxd1id/2/L52FUQsnA64Tv3xyfY/uaP
90ewRk0LjP3PtiFpIhvOiySA8Z8X+OM//tVePv9Ek5y5kFD29VotciHEy96UIoyq1FgCxcY9FdIk
zkLr5sZ0+donjw+ZtQ9pDPPYruyepo6FE6XDGfBU/v2YuLP+LLuVMhuJKqxJjIcpUMCUs0cmlc2s
PIrSfbK9gvSH9QjgvPrwgHxCC4cjlQm/Vp0Za7Ahbmnwo5bBr6uLRw/eWxHJ5qAYRTJfBPQG5tUe
uumVg5WZ6pssl1M7Tt+TgpBffQ0Zi64HvT6XhUPe6Bhxg5xhWeC6kfocRX4qqNMtskXzIvXbvH5M
U+dnUtWk+DW4Xnt3uEC921WOx8UIdyuzf7bDrhvTu0YOTDyH1NnVdnqi7X4d05q4JmzItML4hk5A
roAPfM1WeR9gCTBzxvxuqY+ks33k5FKBfUi5S5QBA47Y5dV7Ug0r5WdkUwB72mM5mc+wYZ6SZq7D
QXfvtglCiQM/tL7pw5hwqENUG9h6/aU1f7gSJNdycXVQx6NOFKoKAqRi6bdLkv6HWSrkc8iLkyCe
U+KDrsVv+vqZoSTV5GDqmntxrCyiQEx4tWnXU/9lZJnJobKCOC4flby8TNILGKgjjXH80jJvdWt4
wWwP/517UzQv42w9WBUGXZVpHvpU+d65prrzuvRWb+Sjqy3PeTXKo0aMHoyA6qpvu2NNCJygdsvz
KD/XfRQfC29+wJd2vBmjn041UxZBDwySiQY5gvnc2cZ1E2P/mtr9SnBcfZWj1m/NBS87jW7AE8/S
cFEWTsue+TXFVlCjVt154BBeQ1qTwzUpMMmmpF9oHvrmec7n6adOa8ogLXeNtxlfyEZGJ22Ibhpr
Wsm6130JO6Q31vL8BkoRTBWPWJjKe3RwMJmvGwtPxX68xqoPY4F55/Vv49RBXpqUj8lrrvJRyw9V
DCs8e1npBDJKWkBYTDTdOrsoQ1eE3jRlVK/pA0Y/0c6162+VUfCWOy8kxTA+GJnhBDOT6/3U2JDl
athLk97Ad4sQKUYMk9aRVzDUDCEKnB19s7bk0dA4C10XjQeiJR+x/+rAU0W7pvjeKhM0XR0aXnc0
8PqgiC4ZOeQIYJaML7CeSvCnmV6QTv3sjl4wP3hKqgb14n53BnFrOiYhMER8wVUvOBije72Fo1SU
eRwAKT65hj2HjhU9p5WDpqJ7oSk70UvYK+/I9YljImfGtO5Sgw9cS5JTo3YNsxA/Knw0k/yxEt5P
d8Lcfazqs5cLBu5LzvXA09861SApuZO7JYfFB2GsC3RRogWwGz9TTblzwO9xTBMtoGThrEwbUlms
zh6wfWrggsoqP+a1QJ1CL2kOsOiXBo8Rvjcvzl9nD6W2TAOAopqUTXiCpWLtZPkmuMnt9fVcq+2C
pgV2goYnO+G3GbQ4QekKwGmEec/9VbHaJw54rjR2wqHVkjGfD9gZYlsU4H4EOL1wc6zgvJutTAKp
GkmQZnZQJasmgTx3bG8Hpje2DFodz3NGBdzNHIcKIb4yJlgWkOLUWdFDEXPnJjsMoPhrB9xz6TDh
2y+uMfNpWwRCeecxvp3C1s1fW+CR0ChahHFt8xgJhzwRU9zm3QLcpLwW0mFANXFeoVgkO/NNr7yI
98sXSegZ8y+ruKFbYaoVPULDRHLrfbTgIfwa2ptLGJEkkJgEqWyRP3rmkG2eP6DYCJ2pdFdR8PM6
kGba1fgEs/QH1ybKFJ/m0MYnzncQ8gZTAz8Yp73c1/JF+o5VkCQ3ZScsWtNdWaBd8Pr14/dOunPh
SDWtgQjBcw6iieiYTfpBadi8IPydzlLvekWZwtFuPvQm6Q4ZptRho546BmmtwBQ71k1mfubPET/G
orEu1qjcyhWw79czshxOpajinT6kdlBGUKY95UNPsqtcVB/tmiunr1F1NVDh5dr14sAavcivDSU9
OPbRk319Qqb10ax+ZsDOeHu/jCnQTT+nXyP5ExoNuilI11g030wa492VnJdz0KlApyqUVSCDfV0z
OgCRQYJAWKG1lEc6pzYoaGZkRbb9TAhDke9NMFjUjNbXVGNqnOUfhtBFaIkFRDCrHei20/3Suh85
19BasRCDaLCIOBt0Tb9VilGGg2a+990A4X8QbdB3vCcBj7nEtiqISvsWgutANBuOOa5EDBqtfZLt
wvqrz1mz/RTmE4O1GipwW3ChmjkgIqLhC095cDkt/YL4YKTXI4d95B2k4eW7XjkK5UcrGgFuwGRn
sBTJTRSyaCGbl1zcispDh7OswoU4MIxavx6GRvqydsJ8uFFVjHDR1oelMZBBO6/cX4qkZqE4gDF+
3Kgm/8vK+Q+sHFQ/uHT8e1LO/2nTpSrff+fl/PqXv2k59CF/qau+mrA2E7tIE97L30Yhmrbyckxb
tRxNd8GnP2k5hvOXitGE7aoA/yR1eEhh/3YKMbS/DB2lrOfAo7Hg1PxPWDmabfBpfuflqJ67Zukh
hNfR3pqm8YcdZIFPcydze7pyjTX5bJVYbAu5Nkna2u7oiwQWr2OYuCt9P2o6Fkzn/l5bH6aL+IIM
BaZeD6Lhz6vig7vzeN7WqKiLrkjO/Ypaouclx2pd2xbM4f5+zikmbGW3J5UmHw6enpxUmWV7GvOn
pBrjJfBW0r9aanH7qurLGmwb7TPXKM+fC63rFOyy1icLMgYQQprFSv5wwmGFVNv1hWFRcPOzY4Wl
1dilH2uKvjM9kN5toRN+zEREgkebn6vI5z5IdejosEpuxtvmcUR//OsvwRTmJRB5Nu+ykWGIrWeN
+usbc7HWOhK9HWauPcJCXb/FX5vh4V06gF58t5nGn605ovZf25rPh4JIC0aLSpLheY/GGBlLueSW
Gmyr8bQwsd5WtwW6oP7sysZEYVQO3M8q/OM3CPlzoVFAoljZ0OR8/fotppEAx3BsBo3LaoKZ25nE
71oN6e3pQ6zY1rj8rk9vf/D5VzjCv5BkQDI3Ffl+bhowMw4Moyy687am/bOWDkarBn9sVlMZaaFh
ZFzRpfYUuUN3zvuaL2n7w+0xtxm+yN82fe79t32WxvrVktTa+GQSaLs/Xr3+tXl9c9tb2vbx65W2
1c/3uf1jUR/qmWMtV3L9PApX+7VGuIV+NixRGIxsWd02b4tmEW8U/VH4+dS2Vqw72NasRsEvZRVw
rk99Pv/5D1anAffXh2JtA2Xp8s13Wx/4a317+nPhrMfKr+3bk//y8W+72lZTGOkYkBpPn/+yrf3a
z5+7+O11/9tq5n03iqmCFPXPm/1zTyQi2rSPGG//9t//+pX+/175803/9rl/2/fn9m1tW/y2+bfV
bVOKZ4RvYnfvEL9ALgOn/+fhva392+d+nRd/bk6FUR7/eHKbGm2nDuXBsAR/vEJN+aOGyoKX/loM
27C/o/3n/3z+9R+73TbYy32S1tYJ0T+qgVinIlrXtJJLyefDP56riCxdu3L+8L+tbn+6bdrWtsW2
o22Xnw8tQspwaln3UWy721atqWfP/+9X3/5wW2wv83/ZO7PtVpUt2/7K/QF2C2p4FaiWZcn18gvN
qzA1BHXx9dmR9zlr5857MvO854PVLCRhWYIgYs4x+iBT7knphoymKvvSUio3b7df+yTqxTppZnUr
CAP4MgMutkD430sthoLll0Pw9oiTaQCYvh76bR5s48GcIXHQ5WqqZPANBFQ9okHmbDPeBfgKy6/C
DPPy/i+70ayQCodET5SnITCm20OtwrogOdZ1HGyWZBEf0eidq9Qxy6Hxe1wb3zDUoB9QgQtGKE3H
uvueZgaRhy36tj77OQ04ZMoI04wCkm+SeJAGJz7KjKhVIsgIhlpinw+6jRF3xoxdcAlC/4A4LKgr
5OK/3+XXvzEZRKRMcR2tb668fhnH++UKd7v7L7c1t0vwP29ur7i99usVyw7+dtdtIkRbf9v1/2I3
hK51WwOX7W3P7u1ie9v116+3rbfd4FLmuv/fv5NcxJj9JkLl//JuGqpjUqNocruSiaVZ6uZQjm6/
tcu/8nvb35/z++Hfz/m9TVYWoVq/7///dqvder+3V//exb/3Z267/f1Xfu/mts1NgAymVIJZk9eH
cbl0acvV9PbbbdvtLlfwi5qIafN7ex81A9fC5WVfv94eSm7X1dtr/rbH2938doW8Pfz1zNuL6KL+
+be/Hv99/2ufEcabScFAPKst0r5SIUFVwq0R7yDqc6KYclJacYmpizty7IZx24hBh5pB3yhVGx8T
q0DXphPFYVjSSyJomb01+87kxh7X53ZtRTZOHIrZW+zQp8Z1yx1ewO1N6pymzrtuhKkv40PavFuK
s1dJG9kPDp3lMqAOatgPU0E1IMTEjByo+pHMveH3zDDWsX52rHC+hFWwbeToHNI6U7HEV0/CVoxt
VDZvWaz8uBF9J7VDsjebZwjF5MVpsxearw3qi60bI+YzF9VJGm0NcONdJoZVTy4zSl8aFlX0Iw3K
gCmxtdMb+rQm2XR07Ta5xOffj2BcCtvYybS6BEr8mRYDasMZbVKCzIslAiLcwV2IMKSRZg7aXod6
ZMyMnEqZfcg08ZrrpMDlsTyJqVmXzN1J07Af+6FM9ojsXGI3vKqs3DVL0XFttFOKJCZ+sNRZIVog
S1cffYFjLOpKfE6KWApmcXKKh/mtzOIPu2UNrQ7fRPPYhfJSweEDDVfmIl9LaB/eaBLnV+tgiSZM
VmksUt8ktnbVBYm5AtHi2VfDAllidRy9Wq15elti8XTK93Kgjue0ocKwGCwZKPpV039mvatT6o56
WrQEf6TR9JC31qmIq28m1CS/cwLSia9hHh4SjZwHOX7KnOqnUtVoNmXV8V0A2iN/N0DkAM0oKCLK
1BOPplNN8Fp6GFoG1UroxcZoGo/ctGbt5Frn0bb6kajUwbRGc06TnvuuVYXYCDBiRbb2rY+uQY12
UcZxR7uT/qiUeM4CgRLWhL/gAaZn7m/GckPvRvHAIuzHwflWRFpy33eS7Ic351EQu7q14wndVqP8
UqJdgCBpk0XihcV+ua0p6WZhhPRh1i86fkGUeKEpbco8khq0ORoecEcPhNu8MgqsVq2D/gMNLamT
aHeqhBYaHq7Ir5za9qOq9xUq+35AF28w82qnu+03FFOfEpmXr1dw5/P0vkdat55APt+bpKcBWkK4
e0ZkZx2dMPAmN8NeKX8q9BQ2g5ttslxK4Fai89pOPbiN/Cwq42J2gUq9hsNhTVZQQ7M1llsXunrS
43WtNTiHDSBjM6I1CzPHxYsbYxSnecwHx8rGsHIV+BswgH5WH+Q8AFWEer42aLKsFmrCPF6t1kLO
GM9cKrWOuA9eMcko8iPAktBHLsQXyG+Ome1idT62tk3KkXjFmVhjuktXTZJcO2b7K9lkztFSoeIG
DkV90eUXVzMOKGPVo5YkqHYqFmsA43+MJhEdwWCAEYJPfhkLC86UO+3qzEVM5+jQJ7PuKjmrvC7O
l84pempipvLLRCzJaklXoXPtPM9DzzUc35snu6Dd2HqoAiwwnrRurE5V0j7WeuTsZro8c0wq3VTL
yQMWzIKMKXSVhs2dcA45nXsqR9llHFj+9akxAYsyn+mkkEY+T7t+SAEVEYbcdzjGaSE1aySnmznp
Pwj3JJCaLF7aCKidSmL7MJcjd9TqtakE284MR0R5RcFrJUyMxl6ZrW6c0PYCW5jedSYjFjpXxlNC
sBQHpapVswNcmuY6JCmoMSp0N8eUo3Fvog/siD2aTIYEs5Y0MbrslagsTx8WHg3vzNcNjAJYX1ZW
31aLORNJbKHih1ShV7TkWZkIQSVfLlXG6NfcB7+KMrqL+3lnJeNjUFTwn6FhO61LlHtlb6SqIAhT
0CuMZftUojzwowDxtlDIG6V98dgT5AH5wN2TmlKsGQqny5A0NK5iBTovg24UZemmzc0FK2PQQLPl
pg20boPHchtm7bqqRgQG1lvuEgtOjy5e5S5F7HL+5k+F9lDZ8oWzLwGv1cnVQFCpny0NZjfYlIPB
ejSlsRvO4THRqu1YN9pKTAXQtjx8RnrWw6H4UEt1pIACPU6tQFBSeHokeQoVVR+hHib+oU9ae6Uq
1ikN1SeaNExR3P4kzHc3C0gK1aKd2xpIJYIM5CVxDDDS5lVY05VQCuhmOGC3ltuaj5Qp+97Rjt29
VVXKEZ4/1pRG31akVeAAp7M6UX9vQLVrU09UoQ1IJ7Su/TyCYJCck8PSkCJGTMP7fnG69lyNKaAs
m2MP/YQDzjndp+1rzSwKVCjuS4a7tsWL3ialN+GLdVsX3UiwBAFYqIogbGBvIGx0zUx6Xwtie7Sp
uaROvJ4SIyGbEwVZQXLFPE3GEchC4HPi+R3t2KVoPiDTTO70eUvGBI2gHtkAPJPt1Acvs4Wk0xjd
l0kT85pmXboCBOC1U/BRd+YRtlThDyn92CK1fuV1pvj2SD+DM6XYBawEVqHUHosRSzkuhJqo4SM9
DUr+VYAWdXTVTRsB0ALHQT6rpX2rnE71qACHK9thUy2Fs5tsRa7GovxGRS0nC5IZEQQ/miTW80hg
oaXmz8U8IgR0CpDRfMN2k2ENdecTLqKW1TputA5oeacDqXd14pKckrL+ZKI8VFGtN04B12wI13qR
3NcPgt74mSyWjZ3Qly45N+w0GDYMJK3fQlzt4jX6rZE2YnDR7QwtICHYHNDiUKVosmuKE0MaT6in
CEHE+PIS5Chl5kQ5253x3eghepGigCQSCpNpuytDo8w9T2DJlySyJUaktKZTsHzSUu3PwBVYLElG
voF0I9kO68KpYXg48U+pQnKZ4K/C1CIauBVGSY8IbbajuIqn9XILh+/JoUDUMR4frNDdRI063BVJ
DHbA1Lq1MRTnLhLWOqQ47k2iJJ6ofyY5tfbbtr24ekWzsSeXr9XkPaDmF60WxzLYjlanMZ6li/Nc
Nj4d7bxKH7tUPfEkvjb9OsJvwScSnmKt/y4H/pRInE0BW5I2qn0gkaU6qVr0gHCACJSkBQYX/UzH
F4Q4h0kbPwFqTh5CWQ19rLpvCjqOuoGGKjHybp1byNLHTx39zQqbNNJ623h23Mj2IP6dA9zZXoRr
DMMc6ICCbGnoEkpMlHIR7Cum0KIuT1LOxdoSRrMrey+zwWkQ97nv8IatuvRE4u4AB7BOvFjNGt+o
9EW2O2J9MnQ4nw7oBvJOrCJ5cIz+BxxYDgAoNpCqfFBYhMJ1Ss3MpztWkWVR57WOldwVuK8JyRB+
2OzJqVaPrTsXzOcxTyUjZvFU8dxS6luWDyBx34ey0u8bdRk6oddvLZr+5Kv9KEjpBabj8YkH/hw6
T6zYJMu6bdlI0osx+/OxPIxGgQi5kHehLh7A3nS+LopHs+t+hnjQabtg0bejNyRLko5MpJ0Uo1qL
WOt2EaDMuRoZmqMkOuKVJZjhMI3IWdDLvpETg7+BOsM6SeWJ6yDTLcvh46aZ2pXEkZKVuJLI9gG4
NAbUN4I4l1ZoUw2kgYv3vp3eFbPfhHoHCUYvH3KoKFuYHYFfACDqsnnyhVZLxrzZpiWVoJvutfvE
qi9ZyMU40hVI2HZyJ5P+bMY/a0c712BQX/UCRG98kArz7TGl1j0nv6ZZL+kZ1UyOCMPFlzBzjC6G
Hci8GyczVkzRlNXgBBHRSGoHbkLl5AMlp8QpM5MrvCCQWYF2ViT7KIHG0TOHKJgolo6QMsD1k1Fp
GBIoCiI9xm23+EXm9RBOoOcjsSnC7DXq5nBboJhddax/NOoVUCKOxAymHqcXswO1M/1soNwBes5v
0uijm+InEYJmRCr4qbXqyXZ7lYjw/pMmKOX4FD//9IkCXidhqoKmqshlYjnqa/qAhDeUTXdn+Ql+
rV2Ik05pCFto+3ntdiLcOspd7g7f3alJ76gckaGlGwd1bO6aNK68eg73IVVhciuKDyQZ02po8er3
qHZgZGxtt/slHTn5mKIiEf/oSedaVYZF0caN6a4O3T7K2p91HrgIIcajA7AtrrQY8AwXBYxcPywF
yXqCoL1270y72RpoQlFetCtUP1dAyS94nHaD6jwbDV7PnkUyeu/pqQ4qvtXuWQ1HdhbgQbJFeu5F
c2KUjr0KLZBTY+zXyhcSHD+icjgpYMSmsieNCfeyBFB4JkyuwRSoRrteM7Rt7fKVKeq1blPlIhIz
uNDJzy5VcDQU11bAc7AJ7Pa+HrP07msbQJulrT/k+9+vCrUgAjEzRhu57On2AMrPj3ZG4lG1va9H
82NTPZK+MVwGddgCw0BJVGAuHOYUTisBjryR8FnBsqNgAoHRVUE4IGmSXmV8NFFYxJQIzr06htd2
uZmy4AryzSny8giczbzcbihHzl5CaOpGg6v6ta3ABUJePAwK8c9t3RI8p6HE21YOFEbHDO4BeAT3
HQejtKsLJ4XGkN/WmzHXtMu83FCalTvsj3jflrt04PVLUtvx/UC/+7bp9/bGMl5jpr+H2yZHqbRL
Rh6anw9Nuf79XMQbmPZCM+R6xVP+8oAOtofpy+8tJgyqVTyVxf72h28PBBGuHfr5PotT6d823R6M
CRSEyTc93jaZuYzPtk1YfRglV2qFJUqBS6uq8XWo6KLHVbAfVP1OTEl2GkfTuNxunJnzqmyRy/ze
lk19sQ0aIr5TPJkYPyi7nHQFv6iZokVZbm5Ppt9POydI1xNhEohZnYgvNQstBBDS2X7dr/HGbOoy
M9CHLI9H0oTCYo2XpHHuZ5cxpJ+rgXOnM1Bfp8q9SdDLckdnefN1w9LqW5dE82GCSw+KcMmBGwtS
SX8/b4SAtstmGIK3HdmQlmGMxZccfuFZwo38OqJmGYdwYVtYJHlzXzL7uhqKE161hIx75ObH29Nu
NxZOY9Cphdzd7t6eqzpFCwRvEEQh86rbNsxdmGRL8PoINjxXhO4lK1DFhSlvWNe79zCo3cttu2bn
/b01oOGBt8b/sTwt6FDC21pEW55XsgokB0AlvWDm+CuR7e+U0LXIRivtC5nQ1VrFjuGzxrIvtwfU
Nmn2QqIav929PRCmwjiD1vd0CGkKE/+o3TS5jr8pnpi59SbRp+zz9tyoQqfmkqq5zbQq2ThTEvqz
EkCjK8wb0ytd63ZQhJ7dVsFGB3TmNVUVX7vlxmibdk9NqcApj3Ls/1QE/5vAEZh84BH+tYqAMk7x
60cb/+javyoJvl72O3LERiWAGgBYhK4B0finksDWSQ8xbSF0wBmgGixYDf+IHNH+oG5MCqSlG4R5
3vQH/8gcEX+4zoIE0RcqBwoE9d+REjj235QEhgPI3SUS0wA2Yi4ckv8MhCC/0nJJdOqpjogdrfkQ
AFF1MmJmlwTckNDTtm+t8pnWOpIYsoglyzV8umgrU3zluMaZ0cQKOe3wOl5ZhN+LFi0d6qQDuVbk
jFUg0YHPOuDDbMU6xyXLJBHvM7EkVySLTK9DaOOGLnf7YFwB89sWEyKdwqKqVszPsYu+e1LnM7zj
q0TSh+PX/kD9AEBWu2aqDqsqHLhU1jhNL2JNqbb1NTgPrMepQbNGxguan4ZhE+jqB44q6QGf9sW4
xJkBmY6NKxrOPnOfakSqxFE+1XP0GdXW2TKT793g3jdWdDfUwWlsF8cYmWEqqC3ZskzvOguBIWiE
OZJPlC4eWGF8a7J6O4kR2XvbUS+zXww9unR2+tnjE4CoIN8QKX0SZQZJo+RjBvFytSi/Y1k5QW9k
thDynkO7fjOQI8fRRs81slybNTlf5xaXNLqVrWMa595N3lDlY4QdIM3NDXP84qdeJeu6dvax4GMD
wJ7Au6jXSYBNCqkXrgC0vPBR16gd75j8E/tl8a0a6c5BiZlGeeWJiveQ9ZKEkiTbCaPwQ21YwdV3
1qyM98ZovQd2+yOoeR21HfiUiDmZnRxJTTG9KCD5wLodKVTuaVm+k8PuJwbA8DTKSOwYwd9WVryU
wq4k/M18ndpu2XFiQNS7fdtBo/w05Cuh9DBBMp21yOi8JlQXqAaODtrN7NqE1cHEN+yhtostjO8p
w+TeHCp/6OGMGBSJ4mY4dwXedp1FV1fVja9LkgTEHD4jMBxXgY280S2LTzjw7jpLil0Zh+d4wXrx
s22dxlx19lKUK+3XunV6vLfhjyBjjbcg9hK7JsYoZK2DvQyLkB11w6oRSeJF0E02pIFRz7Gni4J3
Tat/qGmsPGhN4KvZQjToJCHuFHxdK6C5cDBmkW5q247R4B0Ie6PZ0vBeBxM3YGDvIzI+bydL4Lqj
J6KexZJqeLP4lDYGYXXSr3nPOVML96kaw1eUPec05vsFxIcN5drHFPFRUV8rQl03+C8IwVoSuaqC
f1NuwoTa2RTIca9lP8YeT70skL9TIHOZkK3CBzEg3UbcdGZKxAywgpyYub+Cdk3WxYPUaDZgjckM
8WkF1riateXEq9J9ht1qlZsmNtb0c3ThJgAMAEWola8IlSPW0FR4ORPEK8SfA8foCAFdKYA2noyB
Q8RGSevlOd9VWOBtplzypi4oy7bEiiAqVKJ1U78NiaWulH0OHYQWDqeYwknnOWJbyfwU6BwOsf5E
LjHkB7iAoTof5vR7WoUgiGB8IcdcUTT5FGr4adSqz+qEIvgTzRqQEeqFFHPpOTYnTd2TkRflNbqd
fF8ZI/OnPDi2up2us4jHLSf5rqvYvxgbndVQBW8FzP5dx1doG/aTVuvAQ41uzSMsDehAMT8CDZ9Z
jKc6QnkvjGgKmANQNbt5I70Gfr9d6SvG2m3UTCf8F+fUshNvkJcCU52XNwilibrDJ5rm3xUGMi9p
qz2aRV5k5y7KXC/TGqixYSWgeBJEICJrQ7/soUM25hEr1e1yUts8TTITGmrErK62nLOdBAAd2+cx
YbAs6/oDUe2nxoIEhg5Yiaga/YX2V6YLNcJQjg7+gW0b6pdlolVHMBf1in/IjV4aevjrFEwQklid
/hRES1CHjV8tNjrqnhvKhwUXg/RO54NYmblzFwZHEbfxyo31R/Q667GFdgcxgsZCCg8A8KtO4K6H
/Lvc9JF5HhS+wd4wmfWG6KX7AjBoRPVedGRyO0AjVNJ67kSOrbrs0I4IXNO+awO/F/lAuyvs1iHR
E9shAC3E5HXdqyQ599TrPIDOF1XXNgAllJyvQgmKkyaDHynqmFBFaxDJ5GdXZI/6wLeVmm9Di9to
the4sqzdLRXZ7xhS+J8b86nn4utZOhwtI4MZs+hjCSRDt8tYEjbadarTxA/d9sHOokdRdz/Hbnyu
rQz6fNsyWFjwU9Kft6N8dHdtGsFRRaLbWtvBGKjMNBOyBru8j9Hc051nuC2Mel/pDp6z5YJFeF0M
7IY3WipN4PVNBeITMrtH8+s7PIr7cWo/7K74jIx8m8wdeU8cBqqa/RQK52KuU6UNtXybG5q5jntj
HzRwqxxXMVeZiIhxgRKAjWZrjua2YrSfIKMoIbVpKrLnebDvBsQUATh5XwQ98QlRsEb8y5yWdWEw
i1/Cal+cOYxXUTZdZz1n0VdU8EupyMiQi5Gipgzlo4qRwVqKyn1dc3HKzkpD03kuAPHaSf4hhvSV
Au5BnQviVLhOMiWWYEjRrMDhCcZ32gMI8owsxG3zYSyAMvz+5vAtaktM0LXZrAK1wjE1tlSpLQYb
klf3bser7bYtNsT97FjNCJ/gM08hLBA7jNquO8ngM9jKU8MifFU7IVr0TrsiKbyxkjbzMkBaI5iH
vuFKLHRBtkt/xLexqsKEhmfPPzF0IM2SaACobRAPop51m+81E+0GP5COHYLLIScPQQ7MOLJl9gVI
FwSBuu1jBkQlVJ7mqX1DAprCQcCpU1CzrU3jKhSiSVQRbcgMn1eRfme25TJ/Y9qgmPJRGfhfIvdO
B0rE6JYJWpCiOC2JSaUSnZepS4yMGckpnHdNPU+zeLsdOa5elhwBtecoKPoLBRU7DJMVBiJ3YxRW
uk5nSuC10twPffAaJwstC3hseEYmm3IgGSRXj3brj1Fw0eYh8tvE5vsndzpRZURaGiDTuPjlDGp1
iOk5bCoRfLSdScR1H60j2tUrAByV/ZKT2olEj2mWlW5MFO12CZjTkn2yaVXjgY8ciZdltUfK7H/e
VFPZHuuhByI31VTQ67U19u5BVxv6U1LdMQP/FlWIY9Ow9Zsmv02Oh0Ndu4Duy+w1E4sdqln29mBG
9keIIWnjSADMiy9EPYSooA5f90WDqbXoMXBpLN8PUZndJwnF/E4XjyDDmwMZE82XwrG0N6SIJuu4
g9I5GHV3MDvRHWScdIfb3dsNjYXuEGymsCEdxPg+qCm2NsVuIK+3pWdNqFs7jPkL8wu394SbvsHj
5jq1C6pWBSqmN0dXq52N0m4sZ9B2sw3uqjHOah4h3YrJm4lS6kuGUdE2g/fubnONorHRQhUulvdS
8DkeCGp5Nmt6y6Q58ADyX8Nr41ph5h22h7lVwwMh7nHVL99nGHImBfM+XtT4XZ0eo+I8AeVaF4SW
rKxJDUmFb8mIxTZcZwH1/JwSYtBm1NQ0oDaRbh2crLMOrqGvI8sYd2CVSYMrHgPzlzUWwSPNdyZg
bv+jLOv+FNmiP83XLLKwcuspgjDHPPBXnq3oXTqhddADyoRhn+0zBHDrCk43plgxAkcPFNW7/Zra
GlMcK/u83Ysluouuo9ipzsljklvDIVEJNrn9ltF7LezwaNOCPCYlIeajZn8rlJkCLwcrZX3rzRbk
gQPX1Q/Dwv20hL70Iv95H8IQNL0i+pkvpFBEtjacvNuvRmqAXKDyDjTMpooptYOqBFaOWMI9UuCK
faY5NAJGh25arp2qsleOdYIBNTQx7yz3tCFmOUXsTOGNTo/jnTjc4+2mWR7+ujvIFz0Ogo1Vtvaa
hQrgcABsdAxA02gDcmNywfojlj3WhjaTgLSIh5MVRERVaubSAMf2MwuERI5rHqu8sL5+CwxUDQjg
9NVt2+0p8EoPRYNW3UqM9W2LvrzIKoj4s2tJL7ARd6pu3gVD0v+SvFlJlvW3tA4K3zGFdR4CBCu9
2/XHoRqsu0lRTnh4EA4aw2PcEnxEV/hINsC4qvQhO8KNUZ9gFLi+VhL1d7trkviMNRPUB2JoTw5C
e8riRD0180iVtM/oeqKv3mSuE/ptrA/vkqK6PdrpNTUhUNbp+C3v7PxFdq65zgomCGlhMj2nT6J3
fNqRbf2PAWz/Wfe/rNYNi1x6y+Jgcdy/p81lrqLNRll3uzYHYqQB1mStiovawTTvPHU1sxpaLn5M
mCauZ65ef6lvXL6iGP8aG6r+l/y35e8bmII1XA62Lv5WLQAfpU1uK7tdY4/P5lyda5vJJAtBPU5/
MtnXGsLQQITB95+3//3f/i9Be8ufJkbE0ha3ouv87U8z+VfoU4LPySbWicuCsencpzGb8BQaWIoM
sRNRE34FnP2fg+Z/cNBQrVJJevvXxS86w230/7wP6sXAGP9a//rzpf8ogJl/GKZmkcxiERGnWSZW
lT+tNBBudU21DEHBgnBrY4GR/lkA060/THyeyE0doWu8jFf9w0qj/8FTGUI03TXFwsz9dwpguqot
wNa/po66KgxfoLl0iR2VYtzCwP1LgqNN0DcagibZxcI0mKTJZ9OB6C2Sfl1IrbviZI2uEJmxZavZ
VrShSiFB6A9FB8gqzUkFot7vpfhPH6SCZA/wbLGJZ6U4DYsUZpgxjXIJdELZX6wu3OBPTh5pYuIH
jgldajopX/X6DlCHhxRvfg865A2FO1RnrS3kMZ2xb4YJXbEWo9y1ckmamQBGPNrksFAqChmlAh0f
rjJtWqxxR6h47tHqiVUnWiPwtagyN3IJdymnZvzRuspd5KhEh5HgemSWlu3mMci3vToNb6JGdNXE
47fYkeCfWtaONRlVXOHKV0IpGEsju9/rYFiQwHRwHdFawNSQd107t89N7kBAXYAVtOssikBq9Ewz
0ieicpuB1j+i/WXyeJ2CiIwSp/pwiYDC+Jdu1WrMNuRwOycU3tG2hu4zDFBgW+bAevzqymhcw0gj
rCjvT25OOTGF5x0Ak+fDehFt7UO11feJOz+VhIivafbWvmUZv5TBQW7Fn2MO1vgp+DAyjJAwIrEr
Ikl+0Dw80J1117b2OJDXEIcGuWRCbTaK0ZRbpTwljDIv4phchUtaa9iNb8GQD5v8JiHIk8Gb6q7c
AdMZwn7TDMAEXWw349irF2MkMa/u1XPe0Wq3ckRNLv+CZp0Uh8gj1KPrtgQx19Yi302to5GRRlmA
2V3yElCbWoa7i+IABTUqtdxJ4yfnEZ6kJDd2JG2J+xiQK15q/alJlaBe280aAFRz72hoPHEyyz08
PqZ8pjaiM2rHjcmXs6EJsTXE1G8spMb7bKwUL0wgqRT5RPeEJiBrS/SUijSjozoonxBDvktFTAQo
VzpLCfgfAYgXrXBPZufK/chOAYTF+roVVnjQsZ6ukNFkfo9Ka6MEgIZayykIQXARR9J5Wrl9Tgqh
nr3XukhPcrmx5xY0ZR/voqKTR5FmHPcQet1m0ZWCVrDdhxlq250Tj9odiGNwKRng0dhIHlOkmzFH
1sEJuAwOyQRiK0iwaSPmrBzrOuogblVWJ0gZK0pkOamFvA3KLCKmHlo1A9KBiSYY8BU/V2z4eL3g
68c6qpSoMKNZ6ag4TS/FRNYANVSgdvFcbROK1VY+IHMMgBlrmNhho1lQyzq5ViXd5qdhLDoipqLv
OtPYfV3NJcKp1iucJPNLUTsU0iDQ2Kxjp/lhiGEfV9K+2CKH/aYu//4EXAusYw3trpr91nDabbsc
rHCSYx96qeE3qqTlR7HiGLPwFZFRX9xSe7TClNgkXb/TQuclUoLymLG6ahr0AD3o0re8JPYPDKJX
MAITl2G9msATGblUe6Nm83UetWmPCoODO06OgOYpQis6S66CRTKaUWsLW0j6ScLUrxPAGwUyZz/I
Uk40g2ECQZDlD9monfU4ru4SPdomdfHOeqJCPF4mB+QnzfisuBmU17i7KzXY0VNN2Zpi/xrmUXuI
HMAEpju/FGMh720yikgrE15Db/wgZvfNcdt4S2YeyZBm/k0NAr+0jGBDc7n8FidIk4W96SodLQpY
4rPljuODjNEQZ7YkWGThElUOsT9LWwSLMLGVhpJ390uX/IqsCgZEW9w7g32dZxQydE5pGIdgHioW
l7lT2d8HVqBVae5DGAnhgEfdyaWzLvwSf/WeWE5qx5R8YbkRHtHkNgXmOo63cRTFq1gDT5hI5TuB
H8MjUo/7MjM3RoQj2BIWOVG4s1mNyvKEXPNaTN2rmBj51V/CjrR7ydG/6CDEuQHwRQMG1UA4QhwO
XaRmYbdUpXsjOKBW9IyKhWkcuC96MAVnypuHOtXJ65DBsOsS1k9Dko8nK1egsUHa3FhzQq1BjJc5
QuydmINxb+uEkAn9mNdW91za60YLDEKbbIeoaoh69Dg+E4r2eLuhSKVNGZ3MAo+2IuZ4l6N2PVaY
+LNYfQR8SqWQVSUupIVD+UP2dP8jzXlOFHz8dneU0k4gJDB7TDWExFrUUbQ2+Wjz3OZKO1f1WYvy
QzhBJpiH6R1Y8/tk8cw+J/enqyt3z3qHKlU4NUDCW4rpHPHkcmLhd5U9XNifIVEpL1VYkekgwgsJ
FtLrUid6TKYUa88UP4wirRDO8FMkiFYi3UfxwsJLuv3RaBBrxlXxFgDCJfw3Lw8yjSggOXO+RauU
bPtAdhuqU9qWhNAdgRPlU5d1ulc0MNsstXTvHb3fCRWRs13b2Ap6U5zcCg9SqbTOFkr5QAkln/dQ
e8iZjwh5qqcipMbpGnfQ4d81lWp/b2nPg1qOBxYrlznOQ4gIlvlgcAyFtLmsUu0PbbCkyAKx33Kl
lr6WKa4/VNqnNk0fOZq5F1TTYLWRWGbDAxOjj7lAv14BTlobKZi63o3kqhVdc5orBaqO8xFBbD6U
UK9kc1CgrvmQtIFxuDK9Y8Z+/LqQ2FOyjxy0nVMCxcKoaiLYG66JXddqzAFa+Ch1JbFSNKi3swy6
sfahVXQo0kGo1IEr/aSlFDCx51PFNRaFeQOYum5R+9VqVD5hc0BT5HBZ76ioL+jBepfpTXmsNT3Z
lwCiUdJNB4GaFj15vkLN9MPKHrJgDpZqGzxqlXpjXaXqQ5qF0Fp796iTwNIPtXtozKE+2Pp92Bni
oW3PYyPDowH5sJ7Kcg+6mVZByWJ5DOaNGlF/Q2TWXBs3OLoMQCccEZ1HviAKzLqxCNyMKMiI1gP7
jz40y35VdG0uBohorxuuVc6RLcNmJCe1e2TFaj7VarvKWlqKhVqJDTaLLan27SlP3v+DsTPbjVtJ
u+wTEeAQDJJ9mRNzUCo1WdMNYVs255lBBvn0vajT+KtQqG70jWCfI9tSihnxDXuvXdDVEXg5f3Wm
W8OuW1cvoAmS1M+uekEKDPyg4evJ44rdI8k+NPQIxHMounlcfk5C+ge0tDS58KmIQTLv04Jnnyk1
FuEZJzM/aWfvxx8wIXqOxlr1e2cw4tO0MAFaANKMta9uo1QUj9l0F82tdYwmoEk9A8adIOyYBYmd
3Em3JlJPo5/W1kEmA25Yxnynnp3Wg2MYb4RtdRfRPg+eUT9n4XcZkSMR2WIfwIxtHcy2Ze+Vq+p9
bPeKzY82sEq5+W8vo+wQ4Fpb0XhXcg7g3cVka0LwTzZe8FG5T0YCgVpE4ifTXhWWy9H0235rWlmP
qk5u9DB4F79gXkXzc4d4HcJudSnG+a/jOskdu29AQfHCpeAR6hCkA/m+VZlfBqvZqTSC2cBUkmot
Gx5KSi0tkO/GmXqgZiUOh1eRhQ2Se9JsimOCTnWLfWnejNgGDoUnX0ua442RL+axXP0TtkcqtB7N
4ZK7xXZ0CPYhyS4+zv6MDo0UO6RKLx5mxePQmmmItP6WULsRMLmcKgwJwMx5zw98RdI2XpjJ2ZHf
vXtIPimDmHy2t0ZUeweIRmCT95A3Z4v1x5FEzmgXWLN5du1zvVbYLfszZFJqYfxNPlIkR/1UiuY1
QQKWK7c5+SNLPqKtn/JV658m87VOO9DGWj/UMb4ghzyGXgvnZOhgH0iSXB2DIrybarxS0F0PSVF9
EbtFkJBBlE1ezUTizFA5gfiJexaritsOujJdF4AbwwErnRjeofcXhJDrjdLn41vJPOv0XQzx9aJC
0P5+HJrnPlXN2gXYtyWG4zEtwZ0HTJf9ZJOGnd1APELSkCJaPrRJ8ZiXgnTgaTqjH7XIuq7xReQ2
aHOXJE9rGtmcCXIFvouyyZv0XZaQm04oHIT0IQsu5lR+ZjVM686oirtWZe1prBi4eIg32SJU+4qe
iAUeECxftqTv2YFzVPAQsEygOIeSuE114eIcIetE1nOwhwdCUt0c7W28I9OTQ6oDQxW6p/V/pqOf
8GWh/iubOawiYw9nr3yKA4P3LsdxIs3hVMfBqs9H/N9SbB+UW0F6ttuCqjI4GcAUGQZTU7Mm2/pp
WR81NLJNyzAlZFN39Ab/Cnodkjm5ijvLHPc+2sV9rT5HmwrLpQ8gPhNXr9B/PZ/4uT7gTi2G/Dca
ct6QTkNwXMPOHAKysSV2oN/GLNR3RKOmIWTQDnZePhJdX0LOGk9welnY94N9XzcWi4+aPdDRMZCF
c2O2uyLO3rPcj/dR75MDth4D/OjAIb1msl1u/WJDqVx8wsvbHIoMk3IAf9NRdvhEbKhDwVRVL1ZT
vQcdFXCNEi2mYNyxu4wJHtPJRWj9XJpyDOvB9MOCuSnNFTfdGp9tFo1Hmnf6svQoxtMcu43rQWgC
TA6R/hkPBeHdDUEXTa5KLnAUqCMildAzjDEssvktyFrQSiTmglaKpl2wPpYsuzfW5IznMs+veGPe
0DJLHr+KMN/KwUtczR99OQIzhrfN5DgiAqaH9zwtET/QNH9XAdSeMZDpLldLfxh9eXVtA/4DUm1+
4mwMCpnFZ6HzS2WL9mS17pfld+Nek6xA7AqkjCotjKOOMRRkLej4eSR8Pe533w136uMtjIbyeZ5z
XvHR+ltTv+yxcmf7JB5/k9bGjxuItwtV726g+dwmPWzvoGxxCQO6vzMn3mppaSqCwkmgxfiMyyqH
55bno7+r2Y0fZttnw9St7F42Mcz3kl3qmd4xb8huzS15za20vhqCoThaVxrfyCRNQMVA/dzfKTG1
kdnWjKCJN5+joTvKMLD6OEyw1GBRiYgzEO1P6c6/++U00HceF+Iors0Iig0NV3BtI1DOOu+PHVF1
O+U5+gnCr+RnOE+XuelpywcOYSxmm8peoquOxk86Vz5hpV4u/vDme8BTG9sdHroatt0UcosPt4j7
CJQ8rkK0BtuEoVWonJ2zFMHdah7bDpL3ousSP2F2sJPNWJNF0y9//GxZec86oxSnCctm/w7qtvUi
Y8mW3F+KEBlKu83pTbk9qqck6k6Oaw+3osAzMA5xEkri6gO/7E9ddU9SibizJ684pVUE8NSrQBgi
RfA3/bz0eyvg8qv7Mg3LKEtDQxDqmfclTCq3su7NoTkYROIMZRK9Jqy/lNnkSEKClb9KtVOzvCb7
miS4MkzzJr+nIxhCFbCYbooY2ki6EFUz+0ReODZxt+sVqDvbvIuC7IfsBn3XWNxzc35c5u5hZqNx
AUiOUj7qXyRA/J7MVS8J3Ct9By6Eyn8YtPnExH+d57yiT2dRL315UqjgqYlIiAsIz9xhtG7fsOg2
CLO3XJdL2Eau2tc9FCzULiN55dm5rJLpZCz+o1X21kPtf449Tgtzqh8aq2SXO6z+4BLVF9fByUKX
2SlxEUtlHOdqnrYl4thD3jCk8lBi8zZOT7N1VbTDV6BY78Vg9K+tvzAwqH6B7UqfRZG+R9lYXkjq
+fy+sYCHosKqwEpbbXWoF+MHAmvWwbJ7TnLOF6dzrrlNGGuihjHkkLNPHCuU7I9OPBBH7SASmj1w
/oBT624eQOezgici9TaRbgAkJorDmoccLwsJNBAuYYIHlsUiGFZOl5nHAMnGelff2+t3qw3HpGsW
WEKyaWCr5rWndGapQb0XT9Z8RAXhbkRMOdfieTvmqGJgQc4PBYhlE+L4Ey6cq42/11XNR2ZgaB5Q
JVdOTvS0LphNCdjFVfYXwZd5dROSdMuk3QhGvCekd6j1tc0Qo8cxI/eCLK1Tq1F1SfJjojYsk8k4
4RRFIq8djHektB9i3XrYRGvjiE3rGXo/X3+Xm6ex7I4EdFXhmAQRQ8Ss3ok5Sa9EFNshmzqSNmY9
bwMtxC9FKkUrTo079e8W+0dhMdVESr3cRKmJDskiSvze25GuHlzN+gtaWAjybUZeNPj4VIOPxODV
8pnPbCn28Jdxuz30pfVkLjmYP0U3Q2UzPbTgZJb6MIGq23XAjEQU1XdlabhPCYbXrDffknFwPmPj
PYoMdUkd9xxYMjpJm9Vh5hc4/4PpJntxYpBL3jLi5GORcs5zixs7wzAYxpTmo5EBZ2pSb4TBNp4y
bEubnGCl50q1Ie4e9Ghuo/fsMYNNvQ5rnal/clP8R5kPbierEm+/ZHa1rUXFYWFWr33+qCW+68yV
v20nmc4j6N+bEDXTyOkljXPvJqZTzAz9LuBetq0pOrq9Lre9nGltAlDCCyYLGnGd7UuflGYG50yx
oKFv66wgTTwiKwWAtkalEBvH1KC2rtQcH6o88rfNiJXTBkt6cJuRdc46sRgX4hXKyStDsqnFhoH+
sMepUB7arssPTVoHocdbHczXjiFQ8lAb8xPh89iqpLgHxjy+AkFYSALt7ifh/x5d6JdEhwfPJLts
Y81swhcPkNKx7FoGmAJlZEizJckCuN4MPyIWwR2ILDCrK4Grb31B28txiRCGOcMj8xEwv3W+nxZd
njS1HmN93Dr17ByrnEhZFgRsm8EnrPDXTdqWIXv2D5upORgUuVfFkL6xKj76effaur9XJNU64QDf
baKiywMCH9bxh4+is0p0cPJkTvBs095LSaYCo7viMdP1M+IxL6T60qdiFveUOjhpzBxLaZJkm2Ss
ezx9hrEtiH8Ce2lLosFtzJY4wN247pgFd7Ddx6wjKm3T+V5FfcRdkdnsIvqq/zU2YASnBk3HOFsP
unTKg29UP30ccsmSx2EKvYYbB5mGwZFsrwTkQXvzmvAFD5n7SLJvbmNvCrPYu/eQ7J1HTHQKLRq6
s4HPecI6tXFyVI/W+sH8whyx7ct8PtoeRC1iT55NRii4eqNPWLTGXtQck8rCaUsptpUdE1eDTzLW
qEtfJce59M1t1yJo60diCEbfOXxrJjzMzpDAjW6LjKU+uqrdy4Hry/tWojG9woEfUPlLdVMxVbVO
/ANA+JmxEdoIh4RRglmns0aZ5vOyMbsF6Ox1yQNtxY7cVSN0SkHcX+AewNTc9yhRwmlpH4Gf0/AW
IGlIOaj331/nCsvg+3XpsYuh2JoOr39Q//BUfc0wsG91K3fF6OsjJTWHa43Vk1TV1coGc/P3wKF9
lj2ZWthuprCc81PbLv35+0NMuZ7XAI/nluHgNOVk5cT7EVbtAWP3W90VX00NIzFDXFGuqpBvOQd0
LOi1iuCfGGcNg2aPOQ0Gi2RAc5XPXjjpFls9lzWLo9rI77Iu+Fii9+8odzBt4ogNiEwbJCjfOpQ4
Z/8cJzPhbyvWyDRQZzECU6v0jVNx/cDIF+8H+5edsSLnhFvnYaTGu9zOOpx/9rSvk+nXkATdIbbz
59V8v6Xc62GMrXsJQaoEUI+4KieahpGO0LL4SVf5U7ViI2RaER+RmmgZ5ZnpIFJBnne8QeXd7Gsn
pNR1CFc7V/M+p8naaDuf9ik4o4NRBb/itviqxRIOjfeyZMWfyDQOJiw7ljcsMrglJc/KaTaS/mw5
cQK62XyNTG8821j2N/M4f7oJQ0pwCVSBRdhr46HXvnWam4nQX9ticFMaZzTiag1WAMOPzffcVj9M
ZxE7ZZr9JpVCQYR7QOjDFVi712/yjhQg10QfXepJoWvMmiVkPsHDE8evoxjtH2jzLaQ73tHlEDh5
qBwOcVNH4HfnH0HhOLvvHcnS193FqdZ/6/7OSmfz3vBV/uHXww6TYYdBuDfOjeW+JIa2D6bhOeD7
5ld70hK3Jj4WjfqcNUYc5sbEma1i8T5LO6F7PMdWJHZOzpSbidWMOJ71Cb0Mbk2RBBjuyibeW64u
90TioAdhTp+q9oyZvT3PfdMdaDWf/nkuV4XRzJyR/AD5Q6TjleiilzL4codX/KBPxpxA/lXtT49c
HSYXgcJ0K28+cmfENsiNzXkngmHeSQPMqAHIEfeZf2IsTCByP0j4exHe6tVa21SefTb4w4kNa0Fg
zWYjMHjrZbwls4CiiIcS0hczxINU9O2/KVMCgouCvsdbb4i7qSD8u4BAryBcGSL46dvNp5mOvHmr
C9kP1kY+6/5hifWnCMBrG15DgzON75hl3/rffnJfWlLtjejO7EmNAudAU23/6Mz+WXjybEyMZebx
qSGmsLTRnXElwCxNeLrVzrTgFrZl8CMHKxUZ/o+ETz17CTI1XEdHdwUk6qiZjtMCtUXfxy2x0Ww3
FGgKm5dYVoIhnWIjpKh4FyZkbRsmFRNtlsxbOaREMJFuRTvYWjMC5bl+9HNtYfWW8OJduwx2NKyY
sYk+X1B5TbCQmb7HT7ndMo2oyEEq+/xeGATzcYXP6XPM+InyJRaAFsdN7EzLLnFGVsdLYK4jDfPs
uWs2gSz3vdJfGaC3c3VskmEHlJaRgVHx3SfxDtkclshFHJPODcKYhghI4nR0CHVUSSyO/4KamZk4
q7bRTNFs4+iBEY/t4iCzoIK/wb3dtC1tkhN8lUj69jautmJTYmAmgqh8Yj4AYD6jqQyCayq99xWO
vtNRe/uGniH9BAOnScSLu9gMsYz15yKaP9hM0GJkqPLdOea9EZmQyNj/E/KFN24sJ3EOmrbEhW/e
jWSzaOpJZnjKDHEUnBfkumfc1vFBrxFD+LDfcH+PB8efX5v1j0Vxz4XX8tPpjUcqBMWEObphMv9H
Nvh9533LBqEsVPvM9R9aVLraTvj+ohpPjGjaM77C59Z1OWIjAtKaOrF2IxAVzrqWXsWmLyShG/TP
sH616Nb1lvQl3tpVeUO10AKtoOirVXxvmvwVRCI1Qt2aYcE4nvNGz+v5p0+UUpyyRxuqjqZ5vaXX
r/z7V1Pxc0wJB/F6DZSoNt5ZYJIBWZWv+tEh4VTywjZN3x5mCt+GcobxrB9t7aoHntxtG4Jhs9J7
4r6CFT20T0GdiQNN6XJ2TcUSAMMlkzPvGmiLeLRsfMP291PFEKpB+ZAagGaLHs8WdMjOr2CtTtw9
mcvWFl/36jwnsJzy9JzXln+OvLE6dVMAvdtyQmVNr67LncFxjjEhypnHB9iSv3NDyqYV+8L3s61b
YOIrCNSk0kFdnxgoTAvL/tsK9yTg8xOi4mBX5/JmgIVcuv/pmMaLSPUtWZ8U34kucSyPeD2eenQ4
odd7mDOGfGFaxhbBG+eb6gsdRtlBo4lrA/IahdO+zmMW83hjVRr0xWEidBGkJM9OJ56cDotP1kQc
xVLf8ZNEAhpMLyB8blS2j3RrZAq5yGHLQBogOqq/BFgzTeiHXWACkvKAxvq8k1oFTTka5+skmuPw
Bo/HPi09zO9qwlsgY0KehPmnX1nZuga7z0kXhenIMA/l3nNHCwjpve9uTERJX6Rl6X3YHXB+Amy7
5wnTQ0EO1cZbB3OOV6PDfWkzg0y1JHnknIgYKzLGcNlswxe0Goz0pQXiQHVTtO9zsH+D528Y3pYP
cK9M3sBG2OFKCMkZLjCBEBfHxE5sbcM4qNI1T6bf45zvGReU/gf5tfnJtChivPk2shK5dCkonwrF
jUqn2xAjAqAwKTr1M8qqXyY/Yvwf8wxFCHMB+g1i+cb2s5L2J/GvOJiIZm/A3JjZr8pCwkJoDWoB
35hAsSBQp2HHvUBnva2KZGuMT7U9kQg5w9CoN1lgjgcBdX7P/VghosV5AlsdRtTivAaTmI+W+jIt
4wgiPDo5DVoYMjqqwHIfsowXb/DyLrRKL9vEbfbisbA99rM65mNEQpL7B8wZThYR453CLITfYIAH
8bero+I9QIvZ9OXJ7pP8EzcD9qdtRgV5nEQlDovj/gmaHiZDD3gIqTbT++iSJqTqyUXjB0ybE4ry
es83EB9MyYBMQD9huGyTfeXl2yEgXkZoEyeWkK88BFuxMBBK+samP0IYEGc7d93MR0F5Syfg2Pbw
ZI4rHQuEFmgeCjxBXihTZzP+6VCwruuU3zLIiVvhN1PmbZY0xpg0gGAbIwg/uPeIVIon3uDlKXDl
xIYIzTukm5hJ03MHbB7j3DJDBBb9vcrGh9gjyii3N2VgfTG+X8E5HnTH9josFnl5cWOEpHqGqeoZ
uhfFzaLBdkspd30chxxQ2dGvG0gtAtGFOjWF+RV1YP5iR2chEDo0SSbwWEJxw4jBEKcVVQoknWK5
Yl3Bn+GNe2+ZL1p3FCAYkWFf9Fu90tkcHHKODX2lXjWxri+X7eB6w9F2vD/jddlr5J+IqCOSKISw
trXMWJYvO703WaAdokx82t2L4zndSU1oFFKdiXV/hfIH9cfe7JEXWwy5ageZS149Iq7wgdLgbdQE
caTksOXC4DrK9wwf8fK4C/mgtaaNVywdh5lAE5B65HCIC8FWdGsodOo0zLwivkizfve03JWS3FJO
QQ9gFSV7ltB12NgbHA4NQ7BsggL2K8CYhPCYL8xt0Eu384xLMhLHtG9Jxk7sL595cGteDFdXOHny
lzX17jITbeC0Bv3dSLB4a1Akc815SGaQg3WEESTbLCMdpYrbJ7o8LmkTmzYxOHtLQJpI8YKLAh1Q
hwvCNSD7lCTbpQtR6QwKdk46/vI693kZOjxTkdo1TXaKbtKHP2c5rI2YO26LQJ3MLjmQQ9Wda2Ke
5GzmR7LkSDAj/i4DKRhnmEEK4fQHnfPaYeR8Mro42JLjHDa5e2YxWmzbqAkzgcsjIg3Q1SbJe7ad
72IPP2TcW79Z/YKxazyo/FnJIMbWgCXIgdZPdDjd2U3hM0R2ehD+8tmmK8yehHCGXvpd1tc46Dv2
N+S/TU678yfPhIPH+5xY2w/EP+W6o0O+XwQXFsFGWHTl3uePHApfP3UVmbA1Lht2QvwtE2CbQ1tD
mROonLDTeIyCTpljNI+yrB6yYgjO7G/kjujtv7WZEPdRySuy72pDC9FTOOLQtKEK+HlN2GhMhjSG
uAhb1lEhzyuL8S6ufGvjiBF4Hk9r0zbTzjRqFs3sLXbxwv3LIIUokHIfG/FHZz8SK7b8aMpw4YkS
E6X1ZNvWIc3wFfYed5Fbmsx6vQl2rBncoRtzduzENYp0GyeZfIeeo/ACKIQu+jkuM5p7F0Cl7mG1
mOX6NPQeW/jCxsSJ0g5uyd40sxclrTef9VEpBuYryER9EIW8534U6BAPSDRo03k+EJE5/SMQueTC
muo6ITzctAWYqcC2Lr6M3pKA8BMSkA8ZCJKLFN05L13og0zxh14ijFGxs82o/xfIP4vFxqicocdo
keR7dFkPbVPcIo/QOMvisfFFFyHuaw1cg+kZQ1xyD7LuI7vXShC+wNsVwu2PZsAYRkj9ZyoC+5Dg
ny1xZCGDs9YxZHkpFlqLipCszaoGw4BG83aOSS9v2svAKj61uZcDVmHU83CoXJlReGB2K2LmnKY7
nKdqfSdqamjOvoRV8MpAbk01DpdG/vA9bziZ69TAW+nC3x/++a235hLNQu6ANZLzOWMwnXGiTgSL
rbxfZgrfH6z/+dX/738rM/bOA43nEhTkifkMbqN6hKmbmWDQMCdxXCjrAAHr2aQlzOtoRm00hFGX
YwHJhun8/avkf371/dv/9t++P+Vff+K/fYoQmmYhdQluwvDISdPam2wN+EyCDKCbhcfBrAeUeXO0
7FaHNZ7LbF8l3Q8xia9Yxd0NlOS0jyTgKtH6F1AfTEekCTkTOfJW8lliRGY6ECpFrYSGqDn79shA
kKSRSA1MC6cxu+PJCzlibQi11CQqSPRtMuB9JaUAmjRDcrIHNpWMOVxWtRuhYIXw/+cE3TE6lq1a
YAh30ecnLtrgKoq/nJl6W5scc6qf3T1WpdAVwbSxrZ9x5qgdeUnxjlBk17AyTklCBSd6Qobv1hko
7IfP0XGKwBNp57Oxo4c5jrzQo4Vfl9gwhX7ZjbQuUTrsLEyw8BiYC83TzMtz64IMvpXCBDSOKIqw
NsDuoqKUkfGqyr9mH5TPk/UxWPMfhqvJbjGjH3E7SIbqc+j0AwG05GXi60VXs3S22HZ+mDdKHKKJ
zn7S9dcyZ1dqF65Bs39FD81ceuEomP0C9xwnJh3RJrFwCqeWesK86o/GEyoiIu5s98fUyZAuHeOb
RUqKbae/ewYUGxJ6CLQKyNmzO/+FKAFnjXiZd5ZKB9KxxpuzlB++mp51SeFguikVTxkUaHoEw5Y4
vvgJgU3psriwT1r3PCoMUKL2XzCwK2peOjpdasJIc4hB8PP8g+66+0Ip49wGniLlTU4shr9alzfu
QGzjBeuhcSbcjkHWY8wEtvWG7lLrm82uGsPkXoHa46LZpWUO5boOyHPV5eMyq+ck8HvW6/a460b8
U4alvbNcE3T8uWz3vUusbsa6JU8ZpwIrDXNOQb46ZulrIGLQESwVBPbJT4LiMpPOM+TldBRrj4dD
PGd/MERbwlCTfVDzWlhxaV+Et7zRKG6AC+JjDKbk2ETducEBDrfPOn5//1Z3c6THCEWb92zLycyY
JZ13+ebl+YOrgQ1N6N6SVxGhAvJNohUi1otrFveTwiG7tRk/ff9FgXvnSL4nY1qTb6VxGJgZjDAk
jug25k2xMIsNPCtGzedHRGjYYamD6dgm43iECRg6rjmztLLZqteXnGRu0ruzKjvXpeLfHZnpzxiV
PZx7sAK81uDBoR5G40r3nwcHirwPvOY3tfqJS38ip6+hfCtI/szSq+9ab4PGCOYE0c++se6cTIZD
4X0sVfGuuxFNo66P3hR9OFGCsdrK1PO4Rt8uZnJWSUlXw8pMOALJM8S/XkXvVqtMeKgZw/10/sgb
4FxNzjxqzIx8H2URP1jooM+12/4xSy/skjx7UggZNmYrt9lUhKSFp09VwmZLLcWr53vB1Sio12kf
9h4bKVbTfnYr8+xogsCBrS+SazbI4AR03QyD8qyaSdzVOjCOKu3YOBKfE2F0QOOd3Cxl0c78lHaR
31XLzwp90dx6T5pRTszGsUHUcejn5LFYuyhCtED5LegWfDYP7B2zHQu1F79gzlGozAOyw9ahboJf
Ge4D1Fyq2lt+MZ/t9fEbSCIhM46XPSb8G1O1uiQ2Rrk4Z7plUpFuI+qMMKr6+yTGm0qd+JY1uJkD
rPA73BTEcnoDtxik7YXTD9CGa8kSbz46YCXZOsx6X2Be2cLwDmhp3Jjjn1s2GacPPMP67Cg9/fMh
aEDsTjZzgyYFmmyNY2ixifAdREFFSy7Ukp2jwYYSYjaPo+WehnWh8f1BNQhUXNMw0Q1GrzrXpLb6
HbwzN1V7CApfJSAvnL5InVu1XCiZ6ny9QfJhJ+z4pSopFHFOQAFmYH2Wq2VVrB+WemREOLBZ/M5x
sez0dWn43LKHUJpJW13sam16ui8bTiLDVf4MCgAaq/VMk6b9lwicYTul4lV0cBx4NI5B67DzHLur
j77po2nY4DUIzapIv3XrBhs4ORbzKf9CLgV91W/M29ijfveUIF8hNV7RK5ZLlD4gMh622hDwaLxc
gLeDkQq+gj2ACfAUQ7faMY5LLovxd2ZeTychLrJP5S0AHwqZxur++M2+InZ0jLcCfNzGdt4nxaKY
QFliqCc/veWivWN+XoQoMnBeCnUt+eq7oKqfIs/9pXvnORbJ8mHU9SXwJv2ndNJr8EAEQvLRley0
F8NN2eAAypz8rN+xtXu1k5loRnc6jBkT/BnLwJKwRA3sJn23VfBB1mL3NfdvHlDoojIf4kFIuqVp
pbE6fyMPMWpWw3zLOj/bY8WnN6wQbMH4NnZWEmNeTKM/OLfRUQ8LCZTIAON6qa6zh0S0s5bg2Vsl
4EHd+Z9E2g9N/zCY7pNs18i6Ls5Pve9DIGh/MKNicVWsboFyOaCM++lmD0KnyUvVWYzRU3eXstTn
ncHJ5rXZT7vo4osboaYcBgcHbc8IwY0RleR1/VyjkWsis0df3Ju0s+3ThGxUQDD47Q8+VHL2vS9N
QrQXlS1m3Cc5q+EOH+K+nWGNZ6kVoRVA2DW30F0EzPRG83OEVN+cYp8ZrD3/CZziroqzsM4n8Zf8
tZPfIfmmeZeHdOKFCpTj3pRvWSeOQoISUFg84/miz8XT9AeUJHz25rhQ4e68eFGXOHFxzCjroXOR
auuOtaIHId5WdTjXU3sdE9LPlVRJmNsJI2DGbVdfmo8Dcmnky311BaPCdjVjmDp2ps+ZrqyP3l7S
A6FG3tlb1xTfH0p6wnP+NiVDc63yrLmWHUQ4v2G6+s9vGeSH/YBR0qFWmcUyPfhD8p7MeLxKXKcc
qPZT5kfuzglG9FRtSsKF0a42EbCueUJUueF6nHeawG49dNs8ksNpWEkl3pLfxe76muN+Rz1uibs2
N364yg72zAGq/ZD8tTy5XpHzK+ugkR4VMPUoUEu7rIMVuB9+PKgc+yZH5FosZ+Lao/sRPYBTTOc0
mfMH/3mSORIit6q2PmyDkx3oYttVRCVOyDExb1AS24JZEkRl4tqW/kjwur8nI7D4xxL6W/+v+E/9
X0yw7n+aYDEMuvgZbWyDtod5cHWq/pthUCVRkTbkox+lDffKX3r7Og7mObWH4JGXC2pvTrKBcCqS
/TRcATH33OJs/pcKUwqlFGJ2qKwA9v3sdYTiwj1f2OcUQtAR+UpZbn1Z5pupcf6PFcopEpIROo80
36Y/Sp1mJMGn1M55IV+GIujxfijr4uTo8GvLNhkkwE1mnpQcwZV8QLebrn3QZidbObcmWuLrvz74
ZdVDMFYvsdWy1xLUSSMKOHP24LEsqm+APgGM8UhV/De76H95GddEtv/0Xfrwu3k1Pd/hpSRj7d9f
xinBELHYQ3wcJu8LCqX1Afp23OZOBhk5NyQTjjF9X96buUfzAwFjxxjfeULt6CIHKQhLJwboif1r
f4NhfUCzgIFFlNhfGHY/88bFjKO8F3PujVMedBv0JfGDhlq247UndEHK34XV9WfEwcmjjQ0RyUXy
WXQFmiK9lK9WqkER1YLBqYDyi/wzuvcsdfL13F6QhD4MNj490bengb0z9VlvvQL46f+h7/1fHzcH
2+1/vk6BA+4NzzU2Wc9b/av/9rgRFBhBxRVwagke1RVp6TLqiV6v+XaJh6SUdLMtiqPhMppIWROi
YXkGwslR6Ynx8H1UBeZdwobCm4vu+G1gy9yhPbqxS74E+8btl9uU8c0Hs7XMP0qd3muzBPGTo2U0
ovLDyLIRSIi4oOH5fz8D/Lv/9ZuTfIMSubAl/sPVXYE1UNW4IHuXRXFCXsr49DDVTvqZNNjXRVy3
vJX4QbC9Egen7WEWG6nxy28t7q6aIrgrmqPI3AJENctW9qfjBsuU+aML3GnndSWjbh6rTb/UiFfY
2N5iANr/9qvcTe6B9w33M+BqsDz58HvkiJSQ3t/kEHUHP0T8o8+4cq37pe7BocWm9xGRWFIKtnGV
Nl/NIfuAOZ3+oLpRYYED5ig8ZT8VCME3aJEQYk6zRKJuvDH1kc9YJUBJZKnYd/Qc27omr75lb3Kc
C3mSzs7ClnaxkwdAwwuAGMt/5tIjQ4YNwdQWyV0TyOSeZpYDIcJL2WU6usDzeRt7Of4ZWXZFYvis
1UwesUQKartPw4iOIfegr1juIJ4bZvlhU2oSiGmodwZgiV3ZIufz1CjfW13frG5x/3C0Hpl+Rhcp
NYZa2BCbQfnxSxaJYq8sV95js8NxYZTg4xjg55gMs+TAvQ1d/H+zd2a9cSvZlv4v/c4DMjhEELjd
QGcyZ2WmJEuypBfClm3O88xf3x/znCq7XOg6uO8XqEpItnScAxmxY++1vqVhURm2zVw2b9jeEI43
B+5d/LuD296JGJeL1S/pAnX5mkvHXZEm/4wWyzrGoZ3tW7OednaLFLOPBZSXojU3KWUGlD3j7T9f
hb+nKbIE2VLy/wWEqEvj9zuMAU9ECIFK9y4N0/0SRW3S2jzL/nPai/tIwuy3gtrZ0EwUpxQMFS2/
JNgjoefEr4Z2Uy8zx0gXXzObPq/F7G4H9/RB6aCI+2yavJk8krVocAp0i6p+JlBYtkRKZRM9yKZW
G5MgkXXrh28I2xBt0B1dW9l81lt+MlWDvc+YVf7Ny/6dqIC00NZxvQGZlKahG78tLJpdgScRMgT/
AjYqmcRVTEBZHRhql8DuTlkusj1MfZIZXGTyvd49caK5akPHAbNuuvvGwmPZS8H0xw7Omp86S7PS
RCaDZ7nsUX8HYFbhvSOEnMcvBu6/lUnIQx/E8TM3Uem5zMSSurnAxTqKwt7Tjk626egzn5YVhGqR
2dvKhjwTceRlnPU3bwEv+N/WH4gElu06+D3oPhq/BWlCzytxBFcLnbnsrxO473NXm8zLxKsj2/Zh
hnpOhGP0IS20G1ZUfgak4tWS5A0QHTTkMrd8S5Nr2xuf0ilBxZwJgvpkYK2qnLQ1NpGTXdX9Z5cA
XWQK9/3Qf61GXd+LasLnpln6ixlLD0UKd1oT41eZimtr+sj3GWPDCnrJGbxd56j+rAUtPHk/iY+N
VnefXHn0/bx86ugIeVU2lvuuK4Ae68O1ZoR8NwbTu9KbHplptm3KCXW47bw0U2xfW2FZV9bL19QC
ZeUIEGl9G7WP6IfMO1gDF1F1NkfDDHvIoJ07XEXrmfDrDQlDJTzMKPYA05xv2hLW7EOTcuTv9VEh
D6nmx9I2HlVXFqeuqh9Ns1V3JA6hGeYwWLozimP0kjtmrSetAORvwCTcqc7GTTGrXTe7p1avGBUM
xIfRlnqwjS7ZaQ48rrANrM2gIUjFphiUFgp0Wao7YQOmstHibUakZVv6H98k6Vgb3NTJCgtYvh66
1L9PM+NKxyHdxX1ab0qFkrjJg3oTcXyHqZlV3qgk4jtDS7YRsSr3etTtkZwi34s4l/szzW7bCJLV
HA4xAaAc+h2NprkdKn9jVIbYWW3CUvBCcUX9l9LR00KMz81X2yjpfMHm2gZz/wZXpdnNISIUnJHU
fh0GxzKHpNDHnBsWoEuVint0m2cDydZ1yGiOWjhMFcKcVcWx675OCbZypG1uxomGSzQR1x71OVpA
idpiivQnfOYF7CMo5YPDb4a+Q60+qxeUYquFuLZBYercZd3EgKf0tef/vLIAdf/320qSf+AYyjIs
x7V+K5FDgl2iqZfajmnquF5MhNdU+v4aRbdYTbP1recQ/ZiXse9NRpNuSmnlUJGM9x6IEvQEGnda
DFcCuP9432iEynYu21oWuk827P59DbJg28vB2Jum87nNdbKOpuxsF3ZzbScN6V7VNytge+3F9Uk4
sFXBAe9+DJPwfhn3PVCQ4q0whNxALXUOPsN5oDfxTvUtgYBtz+8FtFNGmafsQmZydgrED709dN6A
VfpsWxlj88IwmAwXXxib06lWxbkDF4m6n+sxsg0JeL+F/exEzTYcYNZNBtbtbGo/Z4OQ9wR2bEzc
ZotPb0vQbqZ1zYecmkPkor41tHshvtK+6PdA5VFUxduZIuIiqXDZSYZhDzwE/YkTewML8mbo+VcC
4djMpfx5v+AC2zxGcsMRjNHcdIB7YXs3H7wtT6ZDWy/1y3mf0bEhTWFwX7DRnpOpgk5hPRBWi7l5
Ar8Q2i52wFZWe+zzRAIHrrmxsGGv5io3r0lOaY4w6Q4d5trQSooNjF51ijJmwJoEzynQt8jYF1Hb
ooRAXI3exV7gqROdL5V5vY8WM06Kee+qpLpE6EFmsBUEOWHGQyUZB3H2AYNvWrmxWBm1D7Jc4lW8
XbH/g/n5G8wP+Jz/SPn5v3XyJW++NL/yff78nb/wPsr9g+1zOZW4jAPJbGSD/Qvv41p/QGtiZxWW
tG1luxzwfsH7oKyginWBdbjm8ls/8T7osvhp6FbwtxWn6//zX/9yWGp++/5XYBW2iN+OT0w2+Z+p
A8s2bNtis//X41PFAM3CjWAdbCRZa0TaLlVJcwoj+yXF6HvoRBRsBocJ6LyVDSYmgxLcrd9QHumb
rm+ifeBMnziRvzVuGnrOrGqqUZSrBukJrmGeiwxfkDl340aYkXNkGuyp4NzpdG5jkfVe7JOY1XcS
nnE87lwNX53V4F1OFDssAlhbzmemjvG41TKNas8A2CeEybrum1gNja+Kej4mdULPIzRkGYKZVnIG
zgzMi1UhfyS96WCEHdaDwAUJnv+a2v4+bVriTfDBrkuwXat41O0dYjdKEmtcw5lAGjGF91bOXCXV
SRDK3g91GT6X5UyCXKUmr6sG0AqzdclUMd/HDAq9pJl1r3kInaGFYYN9U5ekJhU0g/dFepwiSoGo
iKP72dbW0eBiUhXxeLWLq2uoYtvGwD1cPUM7yp6xsjJ/hFdRfM9t+d1fmqRVXby6EwRFxBb5aZhP
E9MrUlJY3nWMeKuLQSf3UMBDdFkGwro5N0gBHMF4T8bTy5ChEiAlxcuz8DN1Rgw7lsbulMHYcUyS
Jebhh5+O17amGIjB6VV6Qg5gj+Qg6ktnXWfZPukiurxQMu1Kd684W5r1TJLM0GFU7C3js1+warPf
1Gs/8RFhRtvawfzhky6znJ+2ltvru2JggzCoRKpgF7uKIZVZbUsy9FYjXqOVWY/BzoA+vML865Ca
SUOXs/hTidpphb2l3kVLbo1Txksr8b3Qk8eiqQ+yKd9rBV0Hse988SHVrJpWnzlb1PjSXIq2oDpi
i0PG4+BJmKFjVBrt8jJ4buKdzGdPBPlHXDGbDUfwBqBDpnjfoSDH9zO+Q/zQMc8Y6yGziEnTDVI2
gsPkwMJsHQUayu4QvOFiZqD2je39mQhG3y2faiyJR5lmvC5DfrHG+I1TMZzzjk+3sosvsidRDetP
Tm6fRkympmGyDcQZdENC3KIP7jf2IAknG5GgzJQt+WJEob/pZfR9FnUGsC/qIfbQoSeSC0ZvBrnA
i+cW8Se6UJ5u8KUXgX1I/HsNncTGzabXmKGwyJzdJFqwF3a0NH/cR0If8Bp/p7muPzYjrpsotXZJ
HuzjvPnmh0QLItNk/gtXvhnUpzTszc1LEUPIxn4F6UbBb9XxLo6dcw9IZY3UAjtZ5GmSGrNK4lNv
MVIw46Lw/PCDpNSOuZli/cDqUgnznTZFjC1rsNaF62yNsoZpA9O4tn0+VBSBQ/5YIGXZOXPv7Mj8
egm72APzQx3CDR0KSkvdekNYg5e2PQVRwJm5RawBkHQ485qKITkbkXqMuePAj9/Zkbj4Nco/YQMQ
RxIYoZAjlCkd6h2YDU9T2qFP5QPmRvZboB0Y2vejVXWIkQ2GYgQlh3r2IXqGnlOW3TPwVZspjZ4C
LewXKjzyIYjKYBsE3QMw3Uaf0KHIhx+aOY8rLSX/s9OBX5IWr9XxUWnWe5OG4cWq64P/VjFsCRew
/NGKu7XZUm5HkMJXRmv/IGWOeQonwVPwSBd7UetX2idLHCk7v6U5sV4ZDNVNlKXcOm2Gz9kKNzrd
cnI/+gNhesTu1sCj3eA1WQQd7AFc5hb08aKvbZRc8m3Ip8dxNJH+pPFwKIOcwErfPMc4nHg1Cy6e
C9Tsx3MgFr1FCaFXELGyZ65C1Tcv6c+9QYAAZ61VFo3vuJ8ZPNkI9TT51YrONWMYErcCfIycGWRJ
O7JJs20dCmPHpza6M8yzLr6aTLu3U0LzyQmamsSAWMMWRn5Bo7uHOK+PIbcKEX2gketRi+5aOkYO
q88+SVHq4FSBSIm3rlgVgboXkYMeOdV1hKJCratUElVAeag5rjp1Q/AoljEPvDC6hL5gREmsrnae
9IkBUBSlDECjdVAazlHCEUf30qT4ALgyivEu8xvgHzBKmQuXnoJntGVaqu3aaUJAbVlc0GgxgbRE
KEjCgEZ3hvwn19nMxnUbNlS7/kD4Zu8wXcR/6OHFQC9Sp1t4ZdqX0UjFnsQ9tlgSdDcu/KV+LN8I
QlW0jICxkIcLpHZ81bpUP4zdq9bmzTpVOgpIGAcgvDHm02dCg5s4qyi51kFgnVgMWJRzrL2c4Xa2
X+P/WprrOCPrMdnFU+0yWRlbLzXtF1UEL5WjyU1FVIMX21ngGXZuQvgqYIxNCkVId0kdYe6GNMHp
cOutBcmXMhqeEcbOL7PaN5arIPvSRxHJpjcHGihxtxekK2xbwsa4Zkg0gmtijdWVxme6sV3UU03F
cE5yyADGhqn+6CtzX+c8JGW0H6IhoveNJ9IJicNQZMuaOITcnW6ZpBaV/R0UdZ5qF/DJwhxiDslh
OmTZlVDWdr2NOLnHQ8YOxDmhwrLM9uL42GbLmR8sZ02SxpAZkLqPeTJ9SnJxdVqeIz7TApU2YwmI
Ul6vtfUZ2Q66An96mDLnnRDmhZQ9HObIcE92AFmqIBW8JjTUr7mRC7IrDYi+Z6z0dxHW77vG7tet
DssO4L03RNWXCeZaLECMLeqI0vrhmktyx7QldL15DisUG/A39BS06Di4BeprV/c6LbyKuU/PBqfw
gJsPqcbZn829EXXOQVE1qYI3NOrcvT77313OWzGGpRr83ZrB8D5szbU/phmx0wigNNzNDPUmLrzE
qN4dAFArbE072HeILljMvLgu51WbYZrvkmgnuOAGH63L6Fpfa25EL9W7114rmvWUljunows2v6Kz
fp8KK7vTfXVfUL2d0mxqtsNoMeFM3HcjrsBZE5SwuGKfIGC5awCHSzqmXx2UrruY+5gp+Bb634DU
CDNrXufFvB1a5VkakAO64IkEoXCrZ99FhcY1RkdS9M3Bx1VhwabympKdNE8CnfWIxaqJmngv9fmA
r+FBMD7DnUAlGFnT5ylC+ykbRu75jBYBIwTGJX0cKXTwdgYt3m0MnhDNYUr5IT4bERrB2q3Gwzww
no7bUK2swj8oOQNcmBFCoNB3D1SBC4joMJp86glsCLSxCpFIZnpuH3V3ZTNHXmsbmYdARNDKdvcd
Oh9Q89ifDDP8kibIaBN8qumsLuxLQCALc2Iu5LRckVygae5/FsTRzt1TD70bscWgn9Gd+mEst32+
eMID8WrTvtrkQK2VYnxwq7kSLfImAscPDNW5an06anHpgaQx7LTbZ8oBSyjjw+CwBU56BQIppLKo
w3xlYNSgXoI+pHeJ5fklrq3w6g5oAMx24ilV6AgZSTA5eAwjM1jbM8qAuJm9ig8BQ/mhM8zPTddO
Bwx85TbO/XSjmw6lxCA9ra8w+3duv09bG1WYLTyHDxPfluMiowxw1Fo6WHVyX1Cdg5oj6gYJz1nO
8p0O1tfOD3Ce58HXaO42oqePasQq341LSHCcjqepQ108ceTA99L/gKEhEa4QkCZNFuVpkJjyq3Ap
2yzKTUpN3xrf+mIwL8OPwSy/TORHVIV5BoxA9ksKSQuN2WtFBmqXtGCg4vZYpliSrBG2eIVloirI
vxZAouJy2wylPGAdp8/Xdbo3hPMjEOnRSwElbLF4HO1mfErg2HhjSQ4pYwqw7KMyOXUQ6FjrKOsd
mWCEYXm3tfjTLHvbi1ucB25LCZ6J+Euk61eSESk3sZ8m0l1HqUsKN/LwdX6Q35QMNra+6NO1nPsE
NA1NwIMDiL/Ivs0hzWi7L+XKUerEyVV/moYDWlNohnm9jYrmg1rpnUovH/ETFAVZHsCOPDvR5aae
ACi0kGYcAZKkEAGDEqcgvVez8R061aZ3+mLLZe1nxAjSlOV+i6a7YNIPsdE5MCXQMgyD/zE7Q7Gd
2HM6mZubHPIqXcItDga0GT6BKSYpOr3cgs7N1lMYUnylLUZ9fHlzr1jisCcnQDsSbsBDbYprCC0f
vicAk5CeTdLH7xlQERlrJdG7MKqzyqGraRP30nTDiahv96Fj+qWFiNdHSa5toMiR74aICeO8r0vz
R4pnrEfmvXaMswoJN+zdHlFXAeEQbmLQbPVItjvLb+5yp+QYA+poMyzO86m+8yP/oCXQrFRlvgRg
g1ZVNxQ7Rn/6ij105hS2kv3JEdc+oJYIdHFkEuOg7dOjzURSZWBrH2ax01tK2bzpLaw+GfF6XMhb
WAseUQM7puhf48Eg08imp+oX7HC2SU3CYQc/jQyx6+rgcjYth/l2CoHKgxfAS9DTreUSE0aIhZZC
DLdxgrOxwnKQk1xjZfi52E5/KCUvYYMk2whdhCKgysvJfYss8dnQ/ZauvPao5wXH/pK0A5LE4+CZ
JiL7aAR/J+DIDkeU5v+jVXKad2fIP5LUHCb7Exkt5RcDJQjGt2WW3VBlxTOEXKuzsPAnT7hB7tzI
rfcIIJ40F/VKWU9bZKeIrZ5iTEcNnVPeUpTnoRGe9C5KVhmA4rWr8IRNMPonCCLY8eyvWmM/l8x1
vUa8gpSKvTCu2fcoo0zDs0Mj3wxDHME9LKZtlThejyAzScgAR7xrrkKbWWxiDOu+eGsbDcxQhElJ
DO/IZ4tTwVIQ5Urt4lB8UkTxpbpVPlkwhnVBWLTjkJCh3+sNLvN+btnzEm+0aZ3jswrpc37kQfg5
VpV9x5j8PGuTWrFfjsYPV6vfg84/qpaeYg2CVdF5WdEL3UBfFWvf6O5c25kQSXIPh4PFHgIArxOK
mHLSzmlB+IeAvPkl0npKAeY0TDWGGC7BQIrLDzG4rlcMgBj0DvmrDbXKHgYbZkq1Hh1isGZ/6D2A
C9vcGQ1EWctUubhIZ/AfwFuAe8fnkQgTNy4uea1TZxj+G05v2gbAJneoUnAIkeCjhVtnLadKVekc
T6du2E+d4xVpe9daNgEdHT2qJsy3UulPYqjkQZnz50xucd77BF6xuBS+cU4IgkcoTbcqNmKvHwg5
rbFHwnEoL/5SlwQ+5yYzzc+GrVm7VuEnqxlWwwR+rs0F0Ny+OOBrtqYjPgZAUSswLOWEYm3ADo5i
rw3PDl0tWwRnwhsJsGGJily6Fn3HvZnFn9BPDas8pC0DszT4lM5QqQD0nNuK1lBbQtAJdV085nP0
CnKweTTCDFxrPnyZ7d3QxOWBbLpXB7zTmYiBT9EcPs0IIfhEWcAiC6oQpv1jAw+Z0ejy5e0hzr4l
nSoOWtTGeyaYm7Ju2XaWB8NRO4d7bnf7johsfAVGDrjFIl8EEOOUAUbww9w9inTWtnhtr32E+G+F
NavJLOPgGxkvgfS5mauJL4dU7Vp6b7vQiFjJErQEy2FS1RaSymA010Ag+4clt2mqhh+5SYJ6CNpn
EzC7b6R46Zoam7Lq8z1aWU7HPRBvVmR0NvdOaHdfh7Q8VKnrrEiFyU8NX631zqlpcQwjSH0491k3
sjBVKe9nUH/gzzo4GmqJ2O5Y0Qx7wzuNHjVTnJpFcl1u1xVG1GmjfQIWa610fbg3fXnWBkjgnGc7
EsvKg46+bN0ZEUc6fY/AfXr0NXT5Nbg+PW0fGQx/sBSRO2w6Z0tlx2RI351huKAaHLxCg6+RBBch
MUVazwMWsB0ESp3oZtC4JZd2qQDUumJe6/p7ZLC0kyCtc4UAgZgUoghXCVyJ5Rvbw8nQIR/EMbLl
eIYAaNt3fgkmyNESa1eXhuvJVOFidd7cUrzi/3qsypLBTkn+9Yg1ZSgIls/0teUY3Q5/HiyhHjDV
gtXw5hJbh+MRZh/p951bnwkzDlaykAb9WXgz0BwxfjcXCd52b6f5JxQLlGQPva0lu6KFE9DK/jUD
uSFNQJf4TJIjo5YDGRHghMxtjQMXRQUOFlXNpPClCTY982KZ4m6atArehlUeBxdj9UioiQcfojyK
fz7cwBjm8iO3P8PujUfWRDB8M5UPIzIfobSPclGGgRy6NlxKKDb4zq+yZ1DrX6OerknVkBQ+p9Dk
bjeHs1hjLF0JFplmfctLKSKyRtqjPtblEao8XZmBtIixesXxw/MD68Wmt/xlv8RgNxbAu9sz10bg
ImDs9/RKjJlGCE+17ac05VAUql0UmLugT97hZDzUMSU/KH+MJMtDlpDQt/r5vcEHBRMlBM32j5t4
ykfetz/vZ7G3aKcfCk5G7aJVrgKvXtyCsbuogfrRkdvar89BI+J5HS33H6dNRFfq8+1mNBHwm6Kv
9wzn/1oiCJv5x399+bfNJKJBGijE9ETSn1INuMHtFdvEXS0rJO/D7ft8oY1gq3u0ze6r24tTF9I+
GRo+XburdwjM0S5bi+B6nC3KKc5j+mrgGXEYQ0oNbuIwREkLNh730O2Z3laR27dFbc5rtZyb6uVd
uD312kxfK3YrthhSgFzRIfnurT3zlnaf+8VGSZbfsBsoG0X30Da+tUXrpdEfvXmexokFV3PdfFvl
7iOTCixLEzSEEkQONRhrQua65T6MZ9pSdnacshFKjdMAe4xinZQ13zoZNUFs/RgOG4iJw1EnH3LV
1hJv5jwhewkX9sLt35mhG3BinA0Wjn/EDdnMsAkTE0TxWFBraS5O0EepMG7rb7LgJVyU7+10+whL
Wv6VSzWaACrzYx5uX90eblecHmk/Zn3MNlMecpmJgAaz0nG6Lm6wnw/CmVgwSynXU0MEd3fjL8TL
Yu/yy2C6IXndyAdFZPqgl3OARh36EoUFMAHjO1UhJwz7OywmccxS+6LoFGz1qQMsvjyYEvy2DVVw
JcH/Hc2ywt8kzVGuY7emb4RPiX43q02L5qehVOdwVaxRGOySMY7IQOMkabScem434+2hXK7n21dh
hBW1JVIKDzOMspuCIqhIP7w9zMul8YEgmF3W6ArzGJSjeeycZzRJaIeXz1ss9rY/PxG6OUpoH1pv
cxR0oq9YZ6Y7jnrzHUlNwIADxr+BPj+PwpaY5rLrpCnzDIzHPFfEinaamLZNE76AFDbPo5r++juj
1nawCdRBjoV9h6OnX80YaVXJgSmjI3HnKDpdaeSAjeMH8mFsTsJhar78nZENd43j/xgstOMmfHur
HqadnvTtCnxjb4Gvq3u4c+gxgc1mF1TAe7JXG2DZ6dbo64IFyrfDc3XTdIzoHIZkeVVF6dG9+kRv
gQ5uTZEkliet18y4Sm0JQ6TQOIcjx1Kt51vNmkmb79geze6uldapJ7ctmbMz3ELaF7mRnxcTamdA
LBYNPSQabug6QClFNZbtwNG3ccvpeRgmC9N1I4wzSyY637qTnlAMFKwkRVRZ4XKrtAQYSrptOWKt
pNLeAF5xmsLXrBUZxPMcZGNHlrxXjvYDkQagvcbsvZzo9mA6fu2qedgA2YSxMKiPqM7us6Sg69D0
8a6rqLF1iJDlTA5VdGfYojzhxePNnEqm+UYTczwJYTqbmHXXujCz088HubC8TAVqMvfvRI/rJVTu
A41b/Ng91slTZqA97OaWGiTo113EVqfawrMntORkOgpKIb6ywIFqhoD/p6fZyZxV+ueDVDQ5XZvi
rJPfx0lGHrq9TeQCFymmgIgqUlyOt6+q5dvbVz//YrH5w6XJAYUxMYVmy48g8aT6K0l3+Plzt//K
7YcBcb809Ne3FYGEx94SDpKxGLj47UvsVdhSrNBLNXs41vr69qc/H6ARQ/RZfimvHVqTdpasjd6k
RMO3lZOwuFLzspPQJz8Gvq6Ooy6S7UDuW+0vhvCZ1YaLc6jgRvd1+5XmisV/AFBaNuzcwQ9P5cQd
45YmIMUjn0uDoxK/nM7GeShZVQfSztB4WBi60wG/Q5AMJwMSshUPIwkBFJOGPwC4Zl1rtQUNySqw
Mm3jww51bu/mc9SmBGHRYHPaV7OouL1UuyUP8ClKOOMmyv08JNBRUhMNMHcV7dbukvvht7SEzTWS
KonWsmT0Vm8E7I9bD/NoJikejnM8DfQx6KT1DixTbUmB1asKUaI8pnXz4Upm3qrduKP5FLuv1kRj
PLKteI2f4JktG4ILuh4iPul0FfUnqRh8KSemc9Jyzs7IaCDUuQqjp1An75dmhr3meAQXJPtM7g65
zERGIHNmk2XFAxoJDKTkXbBpt+XxvWqIk0rDZcIWPvXZe5T1inXtak4a6YN6di2EBnE285/9drnZ
iw2xkBvWwfJgYDpZuRXFwrzwsmSKrDAvL4q2tlGTVOv7Pd7XtD0tbdml6jfN8ofUcHUKCVQgvjcn
y/aEZCud0/YrO8OwVeKaauOROf79WIy7IQ5fq4kZm5s+tQxOubC4Yxy84PlTLRE8+khFwRRyBbBS
QkQenRVHB2RBfnyFHnPt6S7mI+HVxeLQIPQBdn24IuW5sU7AVmj2r2wBD2kup0uWCAb7Tw0pe15v
ivuZBZA7eIkB4wYWFbh1fdbB3fq4WWlTRtWmqBY+4cj7E30pmQTAStwWeXVJC6Y52r0myqPPnMRx
04fK99ouhajrE5hhwDuNSB4e3W+9zC+gpRkp9NEXhBubsdvcHGNO9OArRWwRxiCClIN1aZgnDTie
BvgQ6Bq6O49uhNcprGi0/IpYW1kuuGtL3NEIhAqh9PPg95CnKD9NfcMU4o72uSXGS/pDA+IaNXyq
dv0xlgAx8tQjZefUiOCldoxPhnOHh+pbbV6SxUpK/+/TiImEww1AvNGNT5PmjJ6N+nU196Zx4m43
Trevbg+dGYjTpFhLszAm2g3cxCQpLhNrDgEWZ5+FjagxdtKcTn8YMlkP8a2xBDBzqLjHATWpJn7o
KoRLVG8j9qMj6KLm6NQuhI/b900jZw9FL+sG5hCyr7txHdNh7Aar4gzHygtb0nwLKTtW6RL1x3HO
M5dzJr0KPsyWbiloIB5EONCWKqeYu7NBswhOsQNEARamAkwI5sFwOcdGTk4EzlIm3B6klA9NNtdb
IoHxyEdLMTcpE25iM351Zh1BFoRckD4Y7fseGKUvpx16wEVOUMCl8Km/b385XuMmSxFscYQxlofx
VqGRBNiuM1rN66zCiyYiUn5i7pU8BE1RWcjFJKkSAJ5JSdQcnQ+eAR3WLIR0OV5KlmAXl6xNDKk7
o5YcRj1nokuuYrA8ZBx5jvr7zeDYztonlfNKcjSyRHsvfw/bxN2HACbDBRnYLF5KDmuQu25fjjCO
DrhvjCQFCKSCz7j9eDlZVAOVspdXPP5ZPTIMsjpUGVoqTeJ6Aoo90WW04pcK1WzALPZWseAb//l9
jndSH4J257YD096f/3y8PBEGe0y6WVt0LggSUBQxRL6zcjW9Pt7+7PbV7UETBR7WOqM+gn1JqSL3
owTils5vptW0nFzzF7s3ohN7AWSulCZTkUuGdIXpg0/tXvUGcpIJ43IPZvwX32UgzRmyHsjIxjHY
jZYHpKdHJ9DGXU5v+Hh7sAHBYpDCbn97hVgkci+l5KETEIt1GwCfxIyP16w0n8GIlsZmXMKzDFnU
XkkSBV7gHqbcEgjK2YvjRuSAN2tYUfmSP0wXwOTQup/+R6yXI6+e/kasZ9suOtv/fyTf+ksa/Sjq
PPqXOL4/f+svuR7TqT8YshkSxbtlooeT/5TrGcL6w9JtUtxdB1ObLX+m8VniD91QwnUNnb0Oirf5
U64n/rBNU1m0IpVCOewa/y253m+6YZ2nhYIPnDfZkqYlbp6xX7xO7WzCuO268QJFzN0Q+MTSNVp3
qPTHXQAB7rnAC4TxK4K4HtmUKogs0ItE5S7yca37RfaU6elHkCH3ZdWmtMgv0RIcB33ZFvk1013t
6FvTe6Spcof2oD8wxt2TYvM8KDVeQbGP+HuVs/3lg7gHxRUU+a86RHtRGf75x4dv//t/2csLs3SX
4k1aOtZBZ1Ep/vLCrHxaDPJdfwmo0XeDi26ktT5mq7YZRwf5XSEl2A/kIIQP0U/vukbd1cNoXMrQ
+t6Gc4njrL8WTjmehZHST+zI7gXb4ZzrpNzoQ93dyyiEqGgx4DZG2t218tOzr/xvfTJEe31EW7Rk
oMqsqNeGaHp8+iXeAEV/FDjIjxbcKnxChTyb0HUtr+A9M0E9mR1i96Ql+mCEPrcjJSDY0P72T2Ci
731Nw9fj9+Yz3Tja9NIKT+HGzgmOySelgScuYThYoO+CALnIf35PHa7Vf3tPHemQBOnakp7Wb94x
K5KhctypvQSLtL7vQsA5PVO5oJXBUx/oa7ucp6M2WzzZSIt2yM3f22L4pqygAb5ViRNsj23qM7bq
+87ct0XbMSfGml7Fu3qE78TunzwaQb3ijRbPpFkQS+zbr0Ha9rTLHPzuZZ+fglHfBNCVFuTYTNiC
PjwxtA5WoUNFQuFKwYd4B1sYdaUUWXGxRiPcVYhRPG46g2OiSq+oNJgo923sVYYE7SAGAzoX76U7
30NwyV6mAK2OBHfbsosSmFBcp747yhISUTTNLfIw+zEhO2Afh232ItpLBeP4zmRad9stfz7csAHT
FEd/Z6b595tXWqYuucpxjAD7/01pK5nwI9FLm0tuf02CuTgBt+Y8BxRiXxPWjYxGRKeesdx57K1o
t/BKHT/fVCRVtxXyMJHbl661OO+2BNeEGvurR/Guv/zNdfPbZYPBSxpYml3BGsPDcln9civa+hhY
ZRPkF11ozTHGs5M7GaD6EJVNNznu3/xzNzvwr7f+8u+5utCxDFM1S/XbrU87e5qrOiwuXqMZ4VUz
vlctpm5NE/bGgPt4mdqEusfEWE9OBYYo1MGO2wEE0NtV0Fn6o3w0Jzd4aU09o/AgEYD8uRiVHhBx
7QWEEv3BGkhY4VM/Ne4kz4QaUPQJUCuN7jvnv3n/flNU45DjXhO2APnhOMtu8q9voJRmFAJeji62
Zb5zrgxPMuTih3Bcs1wF1RrSBepiafebBnXZnclKdKqxmm3JN3iMIhF4PTjK1uCXzInVsCmN+9tD
YrnfGdjIA9ij+P/xdR5Ljivbkv0imCGgAphS69RyAsusqgOtA/LrewF53qvb19p6QmNSJQkSIfZ2
X74fBUkzvT4F52HK1boJ651Bb/PSCT4detZ+17cIm/2qP1VuTbJO1okTIhlx0qPK2jUYpm+69GGI
TbF8A60SrlnHk5ZKxypuJRuddAbqqjXJeQ1DQImBouzdFa2/gY5JuhYKFxHixoFFb2mutab9R83R
BVpNM8lnQkWPFImL6/oCXG0yofRMm7NfQDEqLVIH///H3f4vv9583OU8PVKDQFIvrfn8+48fru60
LJ1tH7mei1VwwA1BqeMBWOd7H2oMvBgl133t9shzxt+JcOM/ZiY2BiGDX1WCs6lOLBjHWqwfk17r
9sqQ/iMSWrga82M7uIKmNv5uW2C9iXmkeBSTdeQS0YFCGazNON5XKdK52k4ZiZClflnCl0hQH8FM
4dWrMWWN3STZh473cUkhcEqIPwfypJFnJ556YxZjGxUV6snt1lOl50D59GqXWwM4v9zZalreH4gz
q7BQ5ikeRAW2sf7okqG8o6xRv1ryoTaa4c1tbHXVxfb/f4ANakL/PTZgh2REcJAZ4UzHEfp/H2Kq
HxHIPmVeVeZH60qk4szujqg8CMcVwQRin8KyBsjKHcvF4JLkQF4Aj6k1mGS7v88RPu2bCSfs35v+
4yG2jAGqLS/+99W6JovXHaZhrGjz6y53+2jG/73688gJpPU6j1xA2xir6TbzZrS+zo4Ubnb/8cTl
jp9/ubxBrAP+DqHm689tCJx4B3//+eglfBm+bPVjE1Kg/n99pr+P/vd1xe8scEfarPN7mJ+xXPuv
j/XznpZ7fv5pW2Z32AlE3VH0Ua4OteB/Dihh8a72c+SXe5aLcTn8y1WLUxafUMgcv6f8NoFkCi4a
oNwIl9oBokjRtNdOMPR1lKu2CF38nUJwtO5Zx7529vQPlZxkN6qXUev/6Qq6vm1iXmJr+kcfFEKH
MXpWCdqzAblJmAzfJUTxTdx2KM2pA62HgQKsXr74rbzFDTZuNjnBfqrzNyNiuUqy2zVv9W1Ui2CP
tv7MhF+uWpGit821LZluqCcQ+xAnBqI0qFgmJL5xMwy05OPw0JMjhtplFlfhqu0d3GZ+FK0nBaQ1
kVTPXQu5rA/l2dWHJ4CBIRYVXiNyJeDk+A+rs2lNU9zcQvhDUUpequG8sSO7OdHvKu5uXSLjK9m4
R742tUuc+l6QJYMqDBB+3EuqJ3m5zhy46bLV9hmnAVHULqpHs3gkoJQJicAFTt9PK/10s3ouFqPi
AaG/ts2GIp8VEpFiQVrDuce7goSWOQR8gC0lDqq8FEnlbBsisFaeJd6nYcJ2Z54SU94CxB9nTekg
Topxiz+oPdR00pu8Ni42iZ3cnLwnPkE5TUflNp254OWTYcHwLBzQJUF99SrSWuhnPmJV5QA3Jcja
JtzTw9Fy/xmvgr8BowiDrt/mbfdLoj0D9pAQCZmiFKcHeWdan4kiRq4oTWTNJXIYc1hBKQYT5OR7
2gLwNdAeGwKxxhjhlzlolXOuQ8c5MWOfE4h3mzZM8fWSe2YnguMg+fbi4VdUpY8ZuUxXw2WUXKjz
ctgFQtOPo6yajTbwA8tdWnM+gY8tpLm8swmhCMqVRdezDtRBxDbTe1hdKnvcO2PnH1s654zqOUca
UThtBRxywHqDzdTGrG4yhuJEvogK9dGE9wNwGXKxgfKc0bRgZQvJwdcHGpLGsZZkemRIXtfwQ/+R
fXJKh1cQ1b+doiXLkTgx6r2POZWmiwsHBk8KrYO+cndV32Jz6r4JSb9QeidPL3pUzPMET4pLXiVP
HZX1GJtvZAHJEP1orKz04GvirFL7daCocteXsDzDFiVy093XlVNvFDu9SS+eQhPwUQupYxvU5U2z
iYnDXtStooaitQy8XUdD9wRfm7yy/Nnsyr1OU2LTwPBctTpsXBVBLBsHfDXKYmiNp/T3ZIFjMErV
4w5aTyVpL/D/bVbd3a3NFE7/Xr8ElE/KWiPtfXRutqGTSyCph7qhsfJIpzv1KJTzWH53WkAGWJ3S
LUlexxbdAKan8ZAb5mn0x3yLNvCE1wX+L9hbqnPBAzJZaHv4oEL/K3M0tTFZbBBy5O7YrdOlH1EF
OcF4655lnN6ZPaYGBkSkmWS5TRO1tQbkHwSe+NY2lrHOEMesYrt5rlBn78QkoE1RohwkpzK5yYeJ
9eXKIVuExdYujr2X3gniHXK0i9AhOyuj+uA3NIM9QVaY1FEpyiHArnr6vFNlfwBFqDCf4PqBnGfs
rCJC44H+fjUkF9cp6i3GHwEB3noyWKGumLYh6qPyWhtahYLec//0TUWKow02Q4vkme3Qt51i15iP
NHb0aWu52qsWmYx+TvDWSWvPVgxJ3aQgrU97OyLfFL36ugukzgCZbmJkJht9HK0Z+hZTSrcBA1jx
Q0p7F4RTc99gJ4pr6whMJuILMOu94xBhV+IoWfnK83YTzuBBgfgiw/oz6bp+xYFsHCehM/EWIuEZ
0BfRKLBmbXtSb7wWNoh9X1SacYRMgNIaFMwc/CM2ofOgJgN6w8imUWXeuR4hf3ng2kY9HTGW6Obe
ohAvq4rY2Lu+c41zBr/XU/ZThDg+YDzEy0ODAMQgPc06e0IOzApUWUg7QE/5qZ/vhf2JIhhqFA35
JDefbcO9SJ9veFIQqjosD6PvJdCwpyejkgUfjvaCUYhh15lfnGCEE7bRS8LAOWMbjBXBDKSmBmey
q3ISYS2i6MjyyfALDB6ECgLt6dzE/FnL8rVK9EeSAaaPnJ40BWR0l14skKo473U13HBYb8ts2rco
FHZSomkH1beGqO7C8ktpoCGxX1mRth+oIJP/OYz3BTUHckS8Yw8PBquE+SS0NKSAUzACGOAhxkI9
twA5Zh1dRSR7JXeeggrglzYJAtW9jIenuJsOkJyveuf/afPkj2ibEIHVcLCnKVsLMbzrNHkh+tCu
iywEWlFJXymG6lEhpNpYPWT1oJ2R2VBealRLEz/yVWej4CViAv5UdQyzS4MehAGG+qf1C+nbAeiq
eDdsrcPGaPXnjiDOG/Jpfb08YrlY/kymPLjTnXA4++hyt8vT5ucLDswvF88jvspJe1T0Aw4lquI9
vMD4OVL6P8tr4PO+Ihpp3yrm052VIYPt0ZXSvwciN82vkbsPHcrfbycGg17YIrwNqmguZE0j8/Jq
7YN4tO3yWnLKsDEwhz8Y2lDgjkgzcGzopuIw17ElpV/0u+DvZeKMT129z9ztWVZQXCi79FcNEgng
/zb71JxgtzyUQ58SshxQHgm7kd1bj+ptmuqHGvrC6ufVOlqKTfrLkCCDMCPpdzpUv5NLAAJN/tZ8
8UvvnWjR+jci+mvny/AdZE+zHfQgvPStsq9BwpRRWh4p30G67YVT/R4kXZ6xrdonljzngV3zdvRJ
+Ow6IR70lgiN5WG69QYa3foG+6SDssvruzEYyLtqVLXr9Tp6lYb7ujzSxtsaE4Ly1gbusI3kYJ0z
rQluGEE05J7EbWifOUaKosLJ5QZk3uqOGT95NQIJcrSNg1SO9mBVhkCPzmexyNyqdWKzcMFgN5nc
8K6VhXdyUNLsOlp17ODd5+UAibS6Z7qq3lKb3hnnQX+ukqq+2bKPN4Vu1F9FgRdyftXSId6Z+rz9
WCZ+eoBD0B3yNqoeiRXgm50f4rHadUPX/wIW6CEL1KybZzrJWdNSbVu5hf1KWMzT8tCgDR4R9lI2
qKCX1CUBChm/u1ttZlTyndb6gif274EknwBDSN49Cn9qEEWE5UH0Sn8Ejkwww/yP+y5bl61LSlzA
a9gNbeVWjOWlgTGP7If8vVDPil+99aZNqfHV+aG+qQDZXYq0UDeD6uDPA3LtXJtW+h1Hqt1oYIMv
naaFt5H3uPZHM/+F9Sete/GdOVjPLKsvQNj15rUrREg+H/8iw1fGD053kMKm8HavviOba9862aaK
R/kNIPDnrdQkJwOp8a6uqqMr7iRyUAv6o7Ix04vfHZZHseSz14r/dSsGzbwsD9C92P0atcfl/UDg
wlIAaeOWpJa6eI1tkng7NV8dEsOfNxQiQwHs5N/GUsQXvZLeJle2+wkv7+cR1CGIEQOUeMfgaZ/D
0ZjTbEf12RAJtfwX2+uzNZtOcZeynT4TmEB0OiPeB47An4+NKDBac4DC+8C1s3M2D03z5v7DiQoe
yoEBNeStDM9v7pPAdE9YA43taKXhB5Cs3fJffNO1V0YBIzLWIvYG1XTqotzb8mPCSDtY++V1lGYD
J5dO8mCPNdIt5tyd42jxexfgpZi/o3CglICMfHhoDC2g0TihgUQC/sby4LQ8IglUC8SzID+vKkH4
YWXfxRgfgBAVrwXSOHsAExS5BDjY+hid8aEYjxix0csmwxcnD3xSlM13bshqXw8paRA2OnzpRnqh
Lmm/pIbpH3SHjY0fIkYXzXl5omHHWJmoa5yYz9OtqYfNznHzl+XOsnBDCqilc+ttF5ch6pOfV42T
6bHvYR7FhLkf7Sq1tni/xy+oyAZj4ZeicbfD3VocPXLrXwwKfMvb1x1FvsSYmdc88Ic7kYLzXd5m
1w2fypbJU9uYJuHEUFiW2/OQDIBG9R/lCNJtQul16AfbeJ2IVVveIp4nzIbBKC6xisx7O6BnvTzT
wZs3Kzvchyh2jHM3Mlb/3OF7pPG14TtJlmKfa/W01z0nedcja7O8JIq/ceNi2zvTlvQf1Ig3yXPY
pJHU5t2XOUH0VVOJ+7KJzMukem29fPahDI+UeabXIrfZn4Fx3sX4WD9KnaV9O073tDnaFVERyXYo
a5CGsZU9tUiift4VwinkEEV/p6MeuboafYHljiacbkkg85ducsqj8hL2uEObfCHKWd5ti81sWzWR
fQxJSMde41MjNorHn6PTkDRZB2XDWO7Lmx1iIlhetRbtS09h9EmKPj0NuJ5/vsBUOxtM9J9uULU7
08z5yQyF8+LWEdtTvmBNaAKlJj+xNuh9WEz87OiaW5/gYXQj/DV0TN2BSNCAWEaNqVW8K98FUVam
qHABLhzr2PmkcYrYxrSrawFTdSVyE1+3VchrmTj2zpUYbquuY1ZtHz0EeMdYIhTuwRygmxL7XidT
g0wzkqy8zr2L1fQ4qtqChwOqyC29fc4Olinm2xkTQDGRNW3NHvYLfARrg8Rk3NB++ZTunNctIuzK
vVu8FK53jFAbrTK/Mk9D52IxZQ+IVFRepcmuOrCInMRgshWTAfEvtT4pYxzS2LVfWyPE0WrAq24d
RSyA5BxdUkZDJHGniVSBs1/J8uciQItBco6XzF9afkIohjZhuTrMOtQWZW09VOHejfzs9Pf2/37c
8uDlwpzF+D9/tla4h7V8Xp62vMBy+9TV/I/l6t8bGca9dSFta9XiwmDvhP7zlHRIISz0RZ0GYHAC
YX/ltQhNwM277ZL8NZcY7qOIHVCoqWlfuOo1Ct8R4nssiDPCHh0EELgSylM1XyStzlq3JO15JPnz
JPAg0vOOOLi6trHdCdshh4iQ7i+p9PGoeUKdipr82ckqym3XpgRMuEO8dTswlrg5lgd0s1gsQYR+
yuaL5Vpy1ilOHczBeEqAENgN8YNK/1OQb4cIYRY/LxcjiufJBsZNN8bY4ZxGQUxoclR171ETFGeJ
Q8zAGNJIjDOWXd1l0rzIoG6grHF4OMtICEsw0RXJHKSI9nEVV93L8uGojiLvhs+hl3PJsZhOyvpO
FK8K/M3f5TJ6ER34a/j1z3oMw65JeAIqCY6V0HWCSJS4RKIAkD7fttybNyzRHRN9J9zUDbrwdSix
IuW53LBQCJCurJc3FiI02xSzp7VI58SHKdYCvjTo8PVzgzN3ZTbafQgKnUCa7mZhXiKq5VWT8IrE
LMtxXVQ6RMY1pyJg4gUq0q19KBUnn8C6DdUr5AzzAfh5dbtGWrz8naE2X8eDTRaBpY7Cjw/QziDR
CkDgAUMVLRY9ZbPcthvHpuQQE7aOwERqa6eLQYKr+qG18navz9SwuCWty2jkheBZJF9RIv0VXWga
IqWn7aa6f42saCcLstWLwPNObBYtZUenUEdZgiURNVA3UITsyGW13UGQf4YSppzFFwIW6FaEJnGB
g/+rb5rfsSTAz23rhPaaebO6vNzXhXOXTijsjaEHPcvJuSjDG63691pND4ISP4mDOxViPlaJMx3y
2nydIs+5+ini31beayDIz5ORsj6MS/fY8iLXpu8I3208a1dXGvt0LNfbmIyVDXzVdu/L+tC0To8j
z3CQyybAHUXnbc1OtDctmuIj+pRXZUMXV7GZnvPGKh8nMj420Rg4V9spzB1RMul6bEMQV9KTO5Kr
zFOHm/bkE2PgjQNri8Fna8zUsPZGzdyjJsjv3Nbe5dWcpJawsi6raKWPz4HV+/dJ4cUksKaovdEl
Pmroulb8n/JUt9RsE5KsTmKkwxHb1bRKeyEOi/8itLwrIne5A17CcLI4QNqqIOfTTM7xrLFaLlB0
3nuNLtjOGhd3HsCWtNS/F4kmINMVyOV0qf0KkuhF94CdswDzT1rRvjqhhr1xoNlAQWTJztXnxFHZ
fdpuInZkpN6Hs/xLNjZbcDc+hCYbnW3Fyp/zukNPFeL86AxR73uTGOpZX/b3oiCibU6zwOWfFd9+
mHkEzY6IqRz35/33szxq6FKsqGUX/ijqF1k9JSf0PvLVK7rh2HCCnpSK76I8tXepMajTclP+v9c6
hHN0FezXaTY5pAN5IvCJOQ2XpERjNLWtLof3IKEnTrXmPhPEtjZWUG7S1kfrlTYzOGf5nUtMqIyG
S2Ds7D1QwaQfezcZz3Y2XIgA91a64bM4mnX7+Kran4vlTx0NS4pCgXvmkESn6AvouHyS5SIzNXvj
5/lc7CJ4cUlfLIMu3WYQlFZCD811PhW3otOfF5/EkrG5XLhz7utyzf/fa7yYucorevlJTDqMmuVX
yzVr8P/zz+UOvZQgEJzy8NcGYHoR8wo2n8AyYqycCMmWi6xiHPNnIdnf29wEqE5M3OVaq9DL+SYe
1hD18Sp0JUJg03kh8HCiBWqOK3d+ajKL1OCOF2s7q8jjtvCUTRjTpCjLsyDeG2JtRrInXTdKoy5j
u4HYrUT1VRoQlIpXq5so1Fj6g68wP2Q+Lq5eIFlVI+MFwE9x0hRS1rSeG6XMiMsFmHXqhHqU/RyS
dpb+icWcPf8qlo+T1JxDPtt1Iply04X/HiVfemvHZwD7GyDuPYkyjFPLsNVydqISx+Hr6v495bUW
poiZEgDWDyebEB0AJmQnTV6f/+SKkogVHBNMUWyRGLQzyalm5Hr2799ei2vcb9OjMQcz6FTV4K+a
6Bq98tTWORkMPnPx7GhRrYGRNpVBvgv99nlxGS5GlGU4WK79122Bww/RUxUdV34XrcIqXaI2uMZT
Fm/TsMZGViT5hV6hh18ft4AGQHg16cGwl5mu6O6yGTMK6znJk2qnD7F7NzjGrmWb+0UPBoKGZ9kU
ptXEt4GGvK+0S0VP+toOIHWmOuB2Mzg4M6jdRMWDg6zZRZg3P73MuEa0WJ8zux7ObmeisCX3HOJf
3kzeLUdjUJhahxWLhqBJ9iezkUeociCaPajY8a6vSmA0CmKOD+CZAqGH170xeto0aYcHEhkBpoVi
nyVOeJ/1SYZA3MgI7ckCSsrxvF2R9g3FS/9gUOHd4qzXETr2/QNIObZRWKqReI47Y9Ly+2yO/cM9
fO/PTE/Do3VTQ+CVFF/eAdAg5K3m0TomTBTzbnIR6MRgiZjFbokCkSURG22I+bCDYvicdvHvWvfL
6/IXtXiWgAWDSorvbN14tvU25NZ61KT4bC3NAdUoUF8YWfQGiWK73C7Lji4CMAyYzUn9Wmf1vihi
+9Hri48aQwMMHpOaUgXb1RgRwBiT/VziYHiz6PMf4SnOvI+8eSvEZG+GICeKeL7XTXQQDKRomSXe
riYLwLelItSOOiBI/PFj/YZl/MRy3vtGZcv3YU5biB8JwROKTC9zF2U9hK9b4sTN3XJhNmWEeIIg
+bgCJ8FiUXwprUY8kNnPeKpbNgYsPBo7He9b2u3sPV4rpbmv5ggAL4crRSOl3WpFaNwH87WRLLxt
OAfH1Ba8ZFr1Ccs5a3wI01pbGzY27HEa4W+MneJQN1ioydsEcaojcysnUmwmRqC0HeujHtrGocnT
P1nd6qs2L8tXr0vobUQNxTZr0jbA8AhDda1ux7pBrXTmyu8uePKS7hCUpv46uNGpGRIi/ZygepbG
kB7zoavXKLioJ+s3Et9t3gQ+hFiAGAPqNiH7G9QVmxkObRTCK3hwTIWeah7qCp/gIAr/D/EmJBBj
U2cF2bTHvq7K15oGB3rr9M4idSuw8Hs6Xo5j1jCeo9BUzw6pMRKvbzSq+FgPbXOX8ykcOc5Ea5Vf
ljM9IijwHOHvHml1jTyHb42pLn9M87S9mkYNMIe/hES0p+kVnRuJNx/SPaaBKbw7aENqvckh3ddA
zb97jzqbT+LrrUuHjwoQ6oW2KLVv25RH6drGA3BG4wHSwMWOqaNnugVbi13f2qjmqDaC+e7RPq1b
pBXYIup+E/nO+GDaU3nsQrptvplsgHn6RKvT0DZ81p5+l5vvBsXKVTjoa1mK8NuFraJBlKCv3X6g
u3I2Q9PYJ1KBi2fPo2yB1/wzmEsJlCrLCw2idi0JmSVe09ZpfYzjLzclsmIiDsXziI+N0jDbBC70
21Ivmp1mjepJZYAXcUxFv4Yg2rildP5ocTUkO60D2cPyzD0VJSnTJgUuBJDBLnPD7IRWf8FasC8a
3oQXmC+VrUc0EJkIjFA3XmzyLn7+XO6lw0mT1GapWDR+9eQMDM7DaL0T1DjtKxArc5iJ9V7Vw3tH
IMohNvp/Glufbl0YrIIOXPOIGODsxh4LXIsKsA1yCg52QZ52HdArjUbqJpR3deeXl9G+R+IRPls+
jQC6JOMh0F35OAl9bsMU1coyp/4539t2YP2jq+67oJn8ludjt0G8k92lwayI93JtReYHfRxQYu99
VO/QJsYvVjR86EkRg4ZI3C+jcR8q16j+9E5Ba8bHnjIVB4o/AOiaRJLgYTMsFyklUjvxV8kYNCeC
IJxnf+qDbcyKYK/JCVSP1EC6DV1/F6XiI42C6WhNjbpakySDOy5fS0b2LLZeOsfpnzLO+dy01F2k
BTneEFcc+RHhyrDdYlvrSQZUoiWJ3HLsc9mpJxjNz6Iy1TY2p8/UKEg+cw32NdheHhuNyPUa2fkh
mMrujee8JzWxH6rixKhpFa8rHAvrUVHfGr2SLRoEvrepGCAUNWuMKs67SYc/y49DBeKQQIF9GoT6
rrL8loJpeDApJR0oM5EI6vTWIe9yfZ5fi62mEnsbzlmnpp82d3SF2TB2oM0sguS3RW7Ip3rOymmK
3DmlCeQfy8Y/pRIoilSPpr2Z2tc40cOPEHgxfiLtOxQaPbp4YO8ajNpmZET+1Qy/LWws+M1NEC0a
edh53YlbE7evg2b4K7fI7EvcNp91LeqnNCjx78z1Tcet7S/3A6NkQM6LLZ57YaRnT2UC/oKWI8hv
Ula+ufkyTfIrLsVGCwu1csC3biffCI44/PJ1E8fxvpkozLlFpY6dbcIuqj12Z8ollk3DSQY9Zbwg
laGuEBVyT/eruFqtBzHT0q4xIu0t/eLysaxNohNUYaz//QaVQZBzYDw7WTNsXC+BOhvFO9TIuE37
MD26xXxUdPOpSiLzqCdpeSaxzToKAYmvs4fHcBq0m1C4R+e/bAcgKHMKDNBcIQGZ8nBFc2tjy8j8
nUzF79oWFgGcFoz2BkJf2sivHknstEpYiq0xplQ3pWhkEL/90gwIL4QbWR9e95KH8XhxendEUNlo
V1O3svM4NrOUSD9jp/mfi7rYS639Qyfjvo99hIWaydIimgaw5uMlDUX8EmmjRBYFoSXMY+8O/oJ3
x1k5Iv4W2CTRbP0Z7BQ2QmhNB9pU8RNUsrpu3FONZ/oU6NpTYwb8CpuGCqljTLciT665jbeiwYKz
nnwV7pI2Jf0kJCdy2Uw3WavOBMwe+77xnlJBaGsXRfctrjlISGBCGaJk4d7Snm1VOX9C9E8anjEW
WFW/jfuXDBv0leKFe2uUzNhXdPZrDck88wjyGnxRHmkal5upAhwV5TyXFDQPVkb2kuj9W8Sm6tUY
INv6ZP8MflV+zJ3HryisiFOJe2c7NiMrtIwGAp8mvVolBndFfYH4vJFQyDL/RYX3TqWR8QD10N0l
lMc2ZQOGo3Uh6Nk9Ll/lNKfcqppXR6eWHmThGl+xIDMoB38XVcNDMtrfepk58xa+f0Bin50JgCWP
bUF5FM1edRR4E5OoR5y9TNpp+MufV5TacABrbmyLCEyn+2CalZxjZbtvl4kFT2a4pV6UIg8ScG67
uX/vaxvdmNoXzY/JUykipjroK/ZUgARj/NuFJDBd7MZ8siRdFifSpjtDgxLcI8I+BN7g71J6H7Tw
my/A4PG2rbN/qNHQVRMyA8bCaslwosfKLaNNasXFwXa7fp2bDNiTY6dna+ZDYmeTR01Pi0PjQiX3
+xa52KT1xFIbg3mwQmtTyiJ9A8hIiYV6fa4S5nxHed86k4UeBtlTKeO7Wjb6xuoc7y4yTLUvZdgR
phwFmIUDZy9AYd0ZLb0sp/vIiiqgeZul50GKfeMp5rAoeLcD2fOGfVTf2qYQZXON4iW7Q7pgM7r8
3oBeAgUwof8k2ArxsXlT5gtpYwp9Q/BQxonY8tbTLQUs8Yi3TH/kBK4B8Ck6oxYZzqNVXxapOP61
eqtFTQKYmQxg1wt9HGx6t2f+QBbVGvXZrFR9LiNm+aIejwEC/D0rDn8lPAPyWp5CeuKec+0O9Zm9
8g2n2nH0Vf8y1Om1IgTnyNok3+SWQZkvDs0zyyxmt+YjVDhEh9auznqiXcloSm5uQn66hg35SuUL
3laqhxeC6vdWppqzgH4l9Ey794NJAEvgVMZd77zVCT3KvH1VwS5Ko+ymXOIftWoSRyyw98tNWSKQ
02bGmnDB8VYayXMAuOa5A4SFvNR766LaeYiqt27YY2UtH+OooADsVMa+GwjHK61k6xbUSSQw37Dg
hCknDKR1vg80ljqZvTdoV3yaDh3fuLA/8ZsRiz37hpssc75nAJ5ZBMFTMkoDzB02miD6jNsOWIft
5DPPYHhT6JLifADfl1npUdOs5imx+cHS/ji4oJ0crLEBpb/MrFC75E8cDYpStQrPKGFWwfit2nm7
a34OASjIePD9A3CS4RRFyWXsWOeQN0ccL86KL4WsuNMhCtuJNIB0DBPGD45EDFjzDePJtIrRU9Bg
ksMbaxaElMD4WsvcGFC3H9hD5JuexMitUzj1waaAMdcOCDCZL6IBnIedi27jBWpdW0o+LxcJpd3R
IOU6yoa3HiPurgJNv58980EAnE/vNf3kh216bXymYytHASPgTwPyC/VT4vcgcjMIzlSq7on3eNds
DbNf07G0YiiIW7avbuumt/zTGBnu4hbcq+VAzW5mxzA1MA3ZVpfux8yDcUDb51lNNGpILH7rKm3F
LCVufqlBvNEs9upRBiAsKWCAyfs4QLqt2NB4iTaeorbp125Zl2eDdHbSl3U05L1lHhWivVwJcR0b
tplQhivWJlq8R2Rr85tk3zb06UPrWOoad94lcAZQam2ByCyj4awhapESbbYqq+ykU/j2Gk60pDNP
FvyVq3TpUUGW9B7dRq2JH/psTOm9toUsTynLETSihf86kVO6e2WTn+NuSfM7BCZbAmb6S7gXehHc
BWGVvNhhtOmE3l8rY+4GZo2A9WrJIxzCd1GH4g4dyxnDXXU0WyeHviZOOaZMGjJVsI3GoaRYEUff
A/Gd8b53Df+56sf+2SCk16iT3/Sx1FWzg+aBHXBGfw9Q6uBrlBcyUhqZpKur7Gm86k1PUIzd0oLQ
lQQ0IqNDUoyEy2PdPSjl1SwwuHAa4nCVOZxxBmUXmzSqA2sgASxooHxW2LSHe91+DpW6C3Ir+/IM
10T8hSClDp5Kc0rXXZsUH3kZ0MCR9h+TNruTeyULUZtVvO3tq9yNT5ldiCtlKv2a0Wq5IsfDe1lr
F5VX25yy1IfsENZWKozOReC/KWrCBzp4lPvYvlNzvo9qbEyVmT0TEto+kIe0sjOCeQ3WoZle618t
xPcV2UDi3AryaAe6pkfbJZSOSqX5qrsmRtFRo/yf0Lw2HOQCQCHSpz4TlOrd5nc0pS+yRKYD2Xpi
+9qUO5raYIN7OsmGf2lE5z5lsryGSbalaGWfBrDWEHrHQ2Qz0q0oerB60wNzZ1DVuRs6OH6Nat6c
prDulpuAxrpb4HvlwS4LaobMmmmk+1um1WStyp6qJjLLy2jYvyxKWuui1d6yahpOPrD7+8gKhnth
l8HOwwJI56ZFREQ3ObZddP+Dnr6y47thVQKxGbXJgX6MXCmElwe67yaVj8C5xEZ1J5FAKBdqWo9d
61FRz8DRqL3IVhHhATkPaxrAS82E90tqNgLn8tGxOZly8rcMjZgRw0tpiowUJ3OKqgd3Jg3ibTQ2
Wlq8GFPKyTf9H/bObLlxHVvTr9JR96zgPHR09QWpWfJsp9O+Udg7nZzEeebT9wcod8rl2nVOn/uK
zGAAIEhRMgkCa/0DatwwU5amif74ydWe7DiuNmEIgX7QCrAMKPGQFQOMWMfHZSE8/1Aj/LVBQtDb
oROTZYxT5VuGaP5ebhQ039AGKntCLt5pARybMEJRPQD21+6crkg3aowyTxmesBeuWYcCgEBjcB5d
825KyB3U7V0iNkI1UTFBIDkI3LdkVReato8GNX3RcqCNGJPhYjfN2q5ltkKoG9dd8nkISmCd5RtZ
km/IRWvLk4ulbz2W+k2MVhK2iF676RXChtOgDOtmGlHeJJIKgSd3dzmyVCstrh4623Eh+k/u3guj
ZNEkc4X+dYFlSdoUh1jJ54cmeTTFuBsil77us6F+BBrCQr5BxkJpmx+ZDczEnKJ5UQ5jucM6ImGF
1WQbUOo7rxQomPytOWbh1YQ0B2DQqbsZYh7Mo/pk9F17hauJskwrXdkqWng/zYpzPRad/Ti1PO/4
H2nndXUfTXNARpoYNRi4tn71qn5+GW3WoNbRSFayCkDkYBe4vY+ECHy1yCPkqjTzpjSmCnjpbAa5
VX43mta4HYYfw6B1t3MTQmUoQAN1hGCvWEuuUmjb0KlwmNvhQbdwQZdYZnR8TsyxX6WDqm71uLvl
QSOTr6v94tiBF7Xro7PWxK0aFSUyYUgeDX2FLlMvEthCQGqUm/GaqE+1a0mtFhDiHRSej93OTnX1
Go3GdoEaxrcMKcMAoLHxYiObk82GfYf4qAtIalsUhv0Dz3JwxV0y3g9OdWB24G1QbgNuW6TJE+lA
7zoWcHLXqHdWzdzaRenvPj96ILWJ6aUGDjqEo2qo/M4xAQtplN06n0Zy/Hr+I65Cljxxc43Wu+lz
X/RbjYDKDr873zB17x7cdBJoaWRuZBWwV79woObezq52GMsczFpfG0Hq8qwYinoFmrlYEim1AzTR
1KtC7VEeHnRG9IRXomaEzcPYvSD8GN/rTtM8IDu3VkL9JbdV9Sm2+SlCJf9Vkm1Kj8jKnBlrp1WA
T0K6ejBO3hVhlP5lnghxlVMPsEmrhVoIkoFhwZChgUGCjNqRQgynVwKjD/jpjQ9xhapxf0ohANgA
lrshq2+sRo/RAJ4NDC1668l0AWtOQkuGr0RiLE6Kt651n1BNv4t51NeRNRNfVNvbboZ+QpqFZXt7
tOfAikb3XbBk9cQBoR0hSnxSwTyp6L1uicYdH80G7LSOrr8TncZrQ4VsFsWNYA4Upy0kW+QsVO24
w+nNMIdDcurzhdt2x7fWSsDGl/b3PrFQu2ztH4ND5FfrTiBfdABY1UlV7gkho+M95+kLwMXnkOTk
Pp85xcBqfGu3wBMKTwnvGD+B2yNdCAA1tohRkio4VWP0IDfKVEC/mT1npw84f82ONy/QJ44PchN3
JDiqyHiTEdwInKWGc9ai7LoPnSFyW4W3mFprm1QZu01C/JV8eu/iHk2a2VCwCyfTBrxagwUZV4hq
zlq2BokF2+qIkXTTtz35rFRhgWcS2G4dLKMThfiTqVhrm9wXVnBqFaQ1abwq8lgCkZncuO9w0Ly7
lgBX0JxcVCMKjMsY0hBhswgoo72Cd3J0U5mDfvYg/Y890n+juGCYtm5/IhEu3tq3//UhtRqu37KP
f/ztqX2LPnsj/TrgT7UF1fs7igqu66o20lyGCSN6+Gjaf/xN0RBiUG0V5rqm4gigCiGGX+ZIUm1B
x5DQBpOnwUOEpNgUXRv942+G83fA0qqhWpqDQIOmW/8jtQXugi98R8ZIQygtAFxmkLMNvuxnSmlR
FQj2Tu50ZWsKj4cUbnSEhuOnou0IlUQE26vdufi1g3laG5nvdKuhQWINwNV8G0csfxqvaNe5gzqM
jb1YX2BZ3hUmotcVXPwJsA7AvE3dIXRQK6gnHgnVKdr8kyxcDJBwRqZgmpBEwrJ3RZTQFqJukW+P
oYAB6NM6ccLrbB7I4EfJS6TM34m4Of7piNpBaYL2SpFb0rMOZXBsfEj68EifKjsFFpQCMIjxWA/k
N3Ez7NhvZFHRCnd+kEXcN9EFd+eCgfSIml6klIx9clfcnf78KT6dRu769CvJXrIRROo6bmZtjTVT
z5AgYCMaRLj+uyweu+G0Ms3oUarSyCa5SYWkoSq0D/+qzZRyNnLPJ6EeUya35ZFylzz8UpVtl4/J
pcKPrP9L8b/+dHmiy3nDuLS2U1yPWCGD64KE9Qv11YuqbLvsuGDCLv1CFiLIHYnel0Muu+UhskrG
LgqYhKrBX3XWYBTB6RCn+XTGc6s8nNgUnyOLsQMJo4rOF/vlmi6fJ8/15aNkNRI3haKbKGj/xriV
I6qAJFLAvEVHVw/ykhh1CfuDaJvcItSANJPEIsriSYg52lm1O4VEk2XTuWMudly6nM8he587id2X
6qfdaRPxaZ0EOsqi7PXldLJ67vlXu+VHfLrKUGhhRh7AXUTOgMgkAoWRiq8ie1ahAi/NG5RyUbca
AXVZLwS4THaS3WV1VqJkN9zLVtlwOdNsC71SWcd2Pt/J0uXIPBs8YhLinLLRVTrb7wTMtI6UG6NU
mHtqOWJM1qXYHXMEmDQQUnI/ztmwwCzgCwPvcuESYyx6gqQAopV+kZp3mWVZKMYJiI2ACuZxc3Cm
XlkxH5s2cyxIaTkXIeGl56Im5aL5NbEZLZB8tWRRtsJP3ptJSNhC9JEbeaDsd6l+OqVslLtlx8tx
su2oI0deJHmEPC4KjJhoFO9oOGJWdaz3s5AKJZIJ1Y/0B9nE9tUVg7jcGM2IelUhh3ZbtKKegDFb
gXKcKaRsBy8ed6ZztDc55m4YQF7PZvVYgARYoKpLJMjLxmxnWwdmI9NWwtf+Cs0m23KB4yz0Gclq
8XvMtYEpD/FbBvbaeDaTipSDo9mbqK5QD46A6hxDNriOVSsAt4/E1gap4EoorT8+erZ11yDsE5QC
9oXoHbY3QxWjPSWAsYBEzZZvofddAjUwnXfkYZHZi12tYE2FOLItQLFSexVEqbcOcVYmKjRste6b
ZfRvYIy0VdaEFbn4DoGdpsY9ymt5Q6jGcTVq8wNcvMAuO3VDkgiBXsJXO0sBQCNLjVubGwfRXilN
68bImVh2I5Q7Ac5JCFBTuoiNXdBAshT3SBdifrGSIq5yc1HZvbTVk6KtcCskpcFNLzcpjnf4uGlb
UGwTxq2sJHYQUCu1VdZ2bZcLpRR6ZBPBpQArKfSkWcblKANh3zycb0QJpL7cfrIk26pTDQSsN0+L
k6OSwAKKdQHMWlLR7lKXpQo4CR/mEZ4hXr1QnH7cpaUj/sIGXls5aTQYaKIeuewaqyN/lUHvg9x0
kIVsCLksJkyb/M4dANyrM5itcxFveq9rdEEqW+HSYe7CGuGdsFRZ9IQ8gELAPS0097ypuq05oNJm
dwmGiiJ31hgzBgRujk+j1L0bZ6NZOOEKe65oJG0dlGidj8xoNtp0h/7k9ECYw4i2rNhe3QgqI0lW
H2rk/O20UX4W4M2xtM5QV8UBJ0h/xImf3sb9mnhcB/0JErmKfv/35R9GeY2LhNls9GgBMb8Hh7R0
+nipN0s4G8HkbHIX57HrUL3ViMSZP1jyYInMqZM6MMDDATNjjfVtiDCyWKrRW2Yc8GDJoRcjOuBu
TiGpJEi1C7v4Hk3bbP7Q9WViITYS7eJhZYVbjDhUhTUqbmFB7/arwXyyTfSktwZZi/DZ+WCFNllP
lrcsuiXQ/jq5KuxvkbGu4D5F0P78bNqb6SGPrmp1W6obaOwNye0+AHU/z/7ctQuo8Q0/p674DQOO
yWVBo6rgKWwVZGjnQPk5lg06R6ghdd/rcYFEA2c8ljcIZmdg5lS0Pw+Te4+x7tA9Q7iDPHZbtj/s
fl3v3L1DMqQEMg/1FwskmByL/LTFRgWQ/Mbsdm2GavQ9SE4sMY7qdYimHZ5bWXCEvvw2gHTLcQfp
dmW61dND1mz7Cr7/deQFTU8OFhjfYwyWGfzf7RTiDsgclWWU3/4kt6N+r7+5CrqvG+MnAp4a87Ub
7SqDmw9f3VraEYacLC1RAAn6b8l+RJr4BhCK9tRexQtMTkgXYAlZoAfdYpu4HY01bBlCElb9QXh4
Pu3D4goBCS3eFEewwwdXf09mptQMk53fzAcwKlizFfbaraHn7mrnNu32YJD7mefCELlu0ho/sSgz
m6uQ+2hfeuL3Fi6c2Ezy3RAc/pmjWm0tGMMUbtMx2pXYzxlLmz9gv0ZEzPrJM2taPyL0hMdFpbPu
3mloyt3l6RZZSEMVPxi/k1IlkJB33J0IoVbuVnhYZOg5g2n3OVn7WnR7C/OokRQuWhrkiIH+BTnS
EihoeQEOh4TgVDQLxoV6KO8tlPXNRw8FSZVM5KLZZu0G9auxAeq+P81LlKXr9uCQrMQAD2cKXGVM
1GMmfzm+jk8RFHeCrcuTddeS1o4Uv+8PVruaktW45muGoECt06ZDTXPGcdjXPpJXW8DvR39o8Ota
DPr9kB3QP1YfdWVhKi9qfhU7N/F3C4zdvLbh3NjMwIPsxTN2DY8CKBq4T9DL1fh+RlMcqobPU1sn
WzUug5BUiLnCBsrBQznDfnkvFI2gNml+ne4oI6s8GQHB11Y5JPV7m63TEKEi7bFzSWsvSACAtp4B
Tv4oM997AolqLQGSRT54HId3s4eeEzNI0nar4SUdfBtcEBnefFVmKI0ExXcCjQAuoGkb9kJFWDrz
GwW3FdIqC35zbKcD58q7NvbZOt+Q/kMagPe42/mYSPjoT4e48KGve1rEJI6KZd8+sXAy8F/bd98t
43vVbZzTst109/qPo7FM6w2X5qCIQOweN4a6XHNNxwb7lQPxLtxcvCB8Kp8bZA7iteHtT2Sdlke0
UHTY7CR6A4+hmPxlPxzQ1Y7eu/h69hZdt1XeTvy5Kmhek7Ju4uueaDVawkkQP+XP2VW1i27wuVlC
fkLabXZ8vXrFEB3+f4c+BmgVS1tC9u8roDVX2nhQzKsamH+FC8UTrn+Vu3SUPbq2PSaTyDTfxYiq
mxtFRXncn8jQ3HrPBIu8P4pvzv5kbsaNuawfgJFATQzv5n1K/hzFy2cPb4NpDTF+wNAPRw6eZaQN
voM7QL4gznWEZqCE8K4LkAzyIA/PaJD7IMmjQ6k84oTbzQSbd9MEmsEn2e2phxbhBKx8EzI4/JED
ulvJKqyBTML0fXjsosdphrCCagV8gGTXkQm313n3ECY/h+mlR1+F9SQE+2c0Uv2+vdLDmx62jUpF
XRk9brnrk3uvwlqoNunxYI9EzbFb3JXqAs+9oTxoyr5J1/xCKa9C0vLw45Fgdn1g3A2qRMR2KeOT
9cN94ypvou+xuefs6Z4FTWQANPEx4YoeQVuth3uQLJqOMQ52VT4UuJx19sKolhWorHcNXhw6i2uc
Rx5RULIDRLsDxU9WSNPUiz8sgmPP5bSwb9NlvTXvjHQF2nGR76dbxF+M1+OmTYhuBc6SO82B2hqo
P9D2SL6Fj+jXqQ/O9YDLr5/jSgDY/Xn0FqSNQVGHT+at+wNM/VV49VE/dzByrpPWJ7FcAw4DhMYd
S0VZKkHrW/fNAovlDc7jPo6nAUK7K+v+D/+jXHZ/QBVdbCMAirfGdb7RbycGBSYAT+Ygnpj8OXlW
DV8jG/Js3ffHwHD8zMReYHl8tAHSw9cF4IL8L3ncnuDkIl0bmMPeHp1lrz8hFOMm6xZM+hE8jI9t
UTgG0QKhBQfpkn4VDsstUdosQiMyKF6bdXkTI77sq+o6bO5ZLhV+fpzRC1rB79rh0BjAVUBtpCbH
lF/POBkECIC9e34VCJDiEgU27XlrIir0egSbcpiW4Qa9iOZa+UP9piFKAArwLeQxyHbFnbXJ7tSn
cJdeIVaJii9OZMfkGh1/iITrhKtax3fui8LKkBH3OYPrVwTzu8NVL/E7BQILM7YgNx5gDsiWNsLP
i/iuEdZuvsPP/qzyhBEmYvX0pD3qYdA/6N+aa6AWq/7WOowYU9ymezswcLX0Vx2CIPxogXUwDs01
QjHb4/pVQdnmMB+qawMzpSDcKFRB6FzxeKOngSvifBiRwnwkgA3UazUzQZjyB3qQ8vdZ6RysVfTS
bi2cnN5QHdodd6/N23jIrhGORmNpzezjgN7uAeGXeUUwNkgDZXlaeH7mI699hRuTT5dFcXVaeSs9
SG7brZA7ekyvy0fle3w/Lrq35NHzk0eklX5W34ZlubX8coECffsSPkPMsBbeo5EwxDMELNhmrV8v
tBVvjWdGMm4dfmH4iEiuMEHEBRM0A9jA2/mecHoUlNv0WkH1yjmALF84C/wu1t5tHsAhewHLgb5M
dGXXwfzSBXoAPjdghEIXE8Ldi2JskE/n5fKS8a3W4ZpJyfa053b4ljy2h+EnaJZ1f6jeQEcXRL6+
qz+/Z9fx/bQ8/oQ9/iPbqPwSjDHW3tp3V54SIOfH+PnQXSHqv+peSW7cYWsIqoDbiocq9h/Vj3xB
RzSHpicNSKr/6L13r+TczGW6r+6yjftmPtUv0zUDIQOk+Va/JH+YwXCdhIvxId2ne/2JhMttdWc+
pUuAx7661q/YBmTH+ID3Euj++rRqAty6UJo+oOIewIv8Lm66jQKiXwxvcAUZ4apXXPO6KzwZaYQT
e6dt8hteibvqg3u1eDrl/nbeJ6vmad6HjDHtc5EuiyveTumHvO/b5+QGOWv+jzxFixGgP3+pRdsC
TtvhPAKntFT9Yx7wPMcfqIm1z+zjYYphCmp75NtifhoT1gIogMBWfKC+4/v8njwgAJukwRGlZeQy
VN+EK6f6rctjoryTZdIYRq3VuIX4w9Nya+/Czbgd+YNM1+OP+gXBIxySVtzv+ePAlPwPnL0Qa/qm
3MwrbRVuCt5IibZpkLP4NhjfYQ1sw228BUKKlUK1gkm8A/V41Rbx0rnPPiamds0i8n6g+FQh6w7L
wxtv02cYz7a3iu6me3Xt3MyHbrpLr+o9UwqLZFXjqy+w8Jb95nj7Ed8N/NRjgHigRpqFqfIOwtjd
/DzKAVCOEkdmt7yIsOJ7Kj5CnD1hXfnWe8eBlY9dMgzHmNfg+3BlMxB8a7f5YoSN6btv7Q225+/Z
CfnAYLiHvOG+Uapfou/Wob8B789Vz4cwCZp75Mq7OuDv3j84z+pTfZOWQTqvszsxP3jV3qtXLhH7
lhg9qI9+OszPvBD795k/I6CbXAzGDGxMEYarhmEJmy0QI/60m5bv/YYZHrLv98a1uwBiyVgBMmhZ
3zCW8pp8xXsEI5Tm6YTov3+6Ga74XUmnB6SmQZ352o2+i3hCmQIF2qu6PdW+ffCWLqk1yMo0lstq
kW9GhhvwJjfqWr0uwJgsYG88I/W5mIhX+RHD2Ldw8w5bb2mtYdIeN+Odfej9ghdecsN1j9VSY5BU
g3HFauwZaGP47vyYX0jfWT+0F+vG5d1N2vk6fy739rbdR03g3YNJHJwlolW80vRbpoPEYbhpn8aN
wfBcb4egXih77cFdV2tmqJx5fYsx5j1ziuHDFd8+3OGxucYs5QPBcJK/myaoAm2TrJKH+I5k+j5f
DferWg804efK0zrC+njqeTLveGaP34gt8gc0P7BdzeOl+m16m97K2/oxvQcud8gZBZ0/vJvo0XkA
CwRMb3vc2evs2r1Tl2CpXt6Rzb8f9z2Ps7ER/2yUKgY/rgP7m/52ulWsZVL6w2lTNQA6AuW7cB2C
J80UCj0z/7sbocfD49IcD8Jz4x5Lrl26jNce4d0t64W7ZAX2lARK7iMTrPnIMJLSH7bjI06TW1KL
ebJCJmp2PpC1CNzwLrUn/opzu3AeW9gRi3Bncx/VPLHFvffMRbyjKeh3GDSuOhlt7ZlY2To2rf6J
9ZGMwimCPV8M2q/Nua05+oaLV4sMNUkrMVnSRBpBluQGCD6qbkNyxyqEMC66Pb82MhJ1qcpSOA0I
pg2GiboAoSh5Pa562nWRV5J01R5StLC2UTiQ3RzKrVECpW4bZ6sNQsQu3jfKKwJzkTYjHIhlUdXr
8WYCzLVzearF5cfKsNGctMBgJsTYGWEAGNEsgMWGpYuN3cs2FB5JsFWLs1FS0xj1ZjaQOhXOZQ3O
Hsx8hI8XASD8zGQxbdWYt8DAcHlqim0e4cQau0Qw3acQudjlHBpESHJ0sWfYVn4uGH5zQj5pMqrb
GvjJKraJOGiiaRwiWJ4RUPR2St+11ib6oqvwLplRlyOSasUIij8mEIHCyBVqIkyDxBUT1SIjoCaq
AyUt9rDWKOP1CJNUNwwG3Eq5IUa7qcP6xMDJNRkh9pFW8Tz22MB06QQ9UXBBW0ekR2Sxw80Wu00T
DoMM6coYr4zrypIjk3VDVe2zY5itE4Pwt9xMIn+n1wTKL22l0sVIM4erEDIJIRVhNNEidrTrxUZW
5QYvQOBQAyswGQeVm1JRwKjJon083rXgy1cyLnuO1eqww1mvxWyHyMZETgDNVOGvMYrIsHTakCUL
NtW57a+qsp88LEXIE4eBfHqFIUmgu/lI1eZDHd2A3CoDQIqYl6LyngFZv9daXd8BvTu1qGudrTgm
QZ6vNGNcJ8V8nR23QxcmC70zGIlMouKlyNqMDZk9WUpdbw+lIF0k83hbqHauLY8VUcas6jCo1Yzu
pqtqbdWDsd3NelntKqLqmN7Z35CX6rbnmtzhQebBdZGY/adGedy5Lov9uPRy5DOMmcyDxYCvC/0B
lMqIHzeW8Bg8l2Wz3OTkKncnsblUL3ur5kjEFbio7HZpP5/F6Gpcmy677CG/g9bfrorKMYJejTVA
Lap1FXtkQVGURJdBJbJ5HE2bn5dnEAHTYqeYvb70tPGlOFkQHz1ze9knS2FJL3cGZ4UNL0XDrhp1
KXfJDego/mhmgzxlUfY6HDM6yYOIXmMfBiGDW198Hho39Dyf6tJ6rssD5KGya+II10BZvJzv3FM2
Xg6/HHM+/dfuowXFt677hy+HyA8cnLpGbJmY9uU0l35fr+xT/S+v7PLRlQW3QMe85nyIPOWnq//0
7c5FeeTx8ht/+qRzUXY4f0GvY52J17J5/nPIK/m3v4n8ZKeJ//zjffrky/f88mXkZ/3LFVw+Yn6d
W/OJNN1LI94kuRj8Z6EIIzdf2r5U/6oLOQDiWl9Oo8mk1aW7LF36yNMWlc0K7NLnsvuv2r5+jDzF
l9Oe+2C7ct+Sb1t14vthXMWQFSZTsa6aZNeKFzkiSWzE3i9VoKIkFxmff+1xZRZVdj8XZf+CWBMq
St36r04he8jN5TTnT7lczb897suF/dvTyH6XT5Lnu7SNIgsmATX/wR79N9gjR6Jx/gu3FzTy6rcf
xWf40fmY3+gjbFtMAxa4ZSDTr7vgiP5EHwlgEulBB2k3NAc8FdzPn+gjDa8XaEkcqfJq0j97vdh/
RxZd91wb8r3haKr3P0EfcRlfwUcOXukorTuwNy3AmkLv/rOefcbs6ajMyh6pCETXQiYog3gBW79L
57ZSJLCTiSmEP8iy7PUv+8Yja2yoOrgCi7NczierclMINAB+4BixD94t1Ew4Cc1wuot6Xn6fUBFN
07BaDd04kI0S5iA3Z6TFGTpR50jECe8NRrJ/xmNc2s49L3VZumxGtFf8uhteMC9Bc+o3pOLLp37C
YvzbPucraxQHu2VvjJHN+fO6cq15VmFsLJVTuy0d7DcbgYzAPwF7LdNGbAAmMGZjslVuHLv5p3pa
MB2Ue2YioRrciK08WjadekZx7VGWLx1lVW4uPc/dxcd++oC/2v2lLcwLd9Wk9pUQc+1stdxeziRL
hudcIZCDv6VI+I8GtpyBLMpNIhovVR1KIrMOMe2UjZ1BXnn2Guf8p7ygar78UWX1jM5xQ31eQNAs
ifQIVFgtJpDonTK3Nt3IL0YnXiLJwl0rb8IiK6Og1kp8s0VH2SZL5+PkLa2jZ7PSWu1a3qeTbJO7
M4DzlRFBTBTH4hzpYtTZ4i8oP/PSTx/MW7tzhpXccbn5ZfV8UnGBBjEATbmWojdmrNs8UvA1wSQJ
TZ9B67fd6S2P4ZdOYc3cPRMOXqnYSEEfWTWFdApk1yKIhYwPpMKo3shiizhDEVZwiaMsX7RuDmPP
FZZ6YtM1InLNX3+hHVl2OC6K86I9/t1DTY9rPa/VtVznHcXsES0OZnOXulEXUAnt/EWu++RGrn1k
yRALQLn0k1XsrJ/nqXQRk+eXc4kfIKdBmkc6KKOiA0TQjaMeATFnI1Ww5PI2dAQQ6VPRiO9Ga+Lx
mMZqkRYC7COX2pksStjLUI391spu7dCzYMSpV/KLYbEmUIji6/HGRrHslGUDyb0jQu+6o2c3ihMG
TpLYm8RkdbK8XL4DkHGhV9DiLggW6ZUtq3Ijza5lCdHuK2Ya7urTSlE/LztH1saw8aCdTA1SH/wK
6I9Vv2BB4sdSO6BNo4mzsYZF3ySQQPjJi5D+VC3HwSFjJjFCYSycry1EPhZlmlsARXWHmX3lBGVc
Kv4Eb2I+o22gIzBjjBLu0AL/jfPyVf5NTKUOuiNm0fI65V/o8rc6rmDzA2k7zgzy6Sn7VuKyiDWT
qJ7ENU8JYUum2wSHwGFk8THcShEpISzljVUI1GFG26Qgyy0EheQ+WTIhyejmSUjOswBUhCmfLHmj
WBpKzaQqUpolS7ofLsg+1g7CSdBIlYobTxRlPZ8T1gFpuTp7o/cGkFhZlEbWsgQ9hIhQHR4uERek
8UZ+GAH4lLGYkFWdbw/c0pYXfpdyXpPQ9JKlS9WdMckE7PpTNnVd+AKCxl5GRcct4QgAknvKjisj
nK+632bcUdjq69guNgg9PJfmifH+95d1Id3wZX/XR5XQnD4KxN7vb3j+mtJA0Rauh2Wr6VsIaxe7
bvktL3bdpcmy1+x7LEfq4xohiImleB8DYyHWJL+uI9GoZ8El2VBUZWA7g76Rdt3diNFVpyfp8tP9
Ku+OIm08zE0mIeonXv7nJ1jcwF6HK0VkaOtLk2lm16DkrdWX6IaMc4QYVYPaxdpV/lUKtxrwD+5v
pUTbIJBaMsZ1lm1T8VLyZd0CmE/Wo0+WOEgIQKWcu4uN6qINp1RVv4JNEgMyMLxFqbckX8Q9bwuB
r4xYVpBkcLSxuB53su1I4MIpWsKAQtBKbvAWm/22QCFuiMgZGjNpMRluGXFZOEdfHBcNMj9PAdbW
hDaHCX3tnIAq7r/NrswywBxSGE7i0fqRoKMn/NNDVeP9LYW+5A1+rptVS3rIi3i8Q21hwwD9dYPX
4g8pN/Pk0ljJgJ+0ap8dbQ50B8FLCXJrFZXoGmoiHtkB3nj8fBfVq0u1xZ51ic1Gt3S12EfqVNvJ
TRhqzwjT4f0jYkCqQEbKjSMimZc2WS0k2FIWZR+5+1KVbYYAWOqTvZc1kzc0izpx6nNRtn46z7no
YqmNYtW0wUJDWdVNddAF5lP6terNiLVnc1fodg9AAXCoKWGiAjBaSOioAJHqAmN6ElNJnHKZGEng
qSkaz0W5n0HlBk1/ssWn2iYnzopvEEvdWq7rZFE2yg0yu0wixUYhWsRLQ9xpl2Nktb8zOjBRlyNl
q6xOEjybCtxl2YADPNdjcZLLmaIjPg96bGFOxQQFVXyxuzjDkkURJhovY1FKRElWU7kovdT/cjei
O3yO7CkPQrCPJ0Z2lXV5+KV63v3l05LLMZaXFOu2A0L9+4I+XeW54/kcToVAaSiA1rUI3hVn9LUA
f8v6UYCzQwHTbkSb3HS/S7I6u0SYZGdZkm2Xaifg4SeLHDW9TIkcl0VVosxlZ8UUgVlZPLdeznP5
KN6IahAK4LrcKz/g8vGydOn86YyXc12uSfb+csilH8vvcevGG10MwZp4bOVm/l36UkWm2gsAAVu+
3KH3QtRWBNkvG9PCSeBoTT9kk4rhGWQxMTW7dPlSlTv+bRumDWh6dlAwZD9Dzhe+nOv8KX+5v8Mn
Mahs8oTnK/79ReW1yzZ0/0UK4Pd3lj+G3F0byZ97Lt1lR0sLLaBvG68cDFiH2GeIE8uN/PEGlIDJ
gWtDBorUfijLHKjNqesXhZzkZX1/hYCGA8iDZYUlFhyOnPLJ+mVzbqxz8pYYG+q8mMS88LLfEEee
TylPIuty97lR1tUJ0TIN4OzgOgrgWiwWykGFVjbA6m1PE4kqxWqXVY03sFsnIWKgNQJxVUlKwUSa
ksmteO2N5jw8aCNQzqlqNr0JkqrTapXximcJVjG6hzLrMItZpB5FfH+3roE3Q8RfHjvP3HmzirC7
KEVVhtKXKJlx76xZ6m8ursienFUlsAMDD22zYDqhXRGQL9QZ/zM5xUOnELBXfmLKJR2tQ5G2kI3o
DytBrzemD4HyXo8w5DghjIjjRuTuUCGa1j2iMLtRbDoElbcxUA8knNpdIlYtspT1zTZJmDNgzqAi
mcxmcI7zrqkNbRkW1rvZARntxRLospFtNjOEhaEhnTm4ILuVGYGcojGUnd5gKH9SUNzWquT7XLsu
+EjxOnYFRlxuGhxFILY+ow3C15Ke1JaYV8kfRpbkRu44oTUatD1YgYtNJ6mTaNPM7uoox0YZcktm
wSUZxMB4LspWNY+vJzPxVpPIUglOGZPmmO8bgs3+2lkTo7U8TO6RJQvMm8EfA06A0Kb+c4M4x+eq
3CHb4gqwkOKN1gJeYo/E2wQMNzFBOmAKG8i2yw5ZGsVP5Y14gqFWhHuA+PvK0mUjqVPyby7bZLXV
RNDnUj+X5u4ugnC9Ss+rBXFCuUMeLI8T9uitbWorGaWVMUoZEr1UFfnKjORiT8ZzKxlLvnSN4pw4
uTp5yFGLFaHsdDLidRyjfNWzVPVm9KE2I97tO1fIyuKL6jI50kCXp1ipAAJDRHRwgIb0UJEPcoPM
QOC0YLkddcRBIhTSrnLTZcShfNN0F73alecBvIJZ/GsgkyMRug7jskQ9ASioO+1ORrVAxGHYSYd0
RILhcvyudrMJ3vpSlyXZR/aW1fJImvs/wdr/H2tu1zWIrv77YO3i4/Q2vNUfn4O152N+BWsdi1gt
XEzNti1VBGT138FadjmuQxjDhgvKDsKov2K1hvd316ABDXPTclRD46A/maLu301T0yyV86EXIsK4
//f//DH+7/CjuD2b0zZf6p/tq3EX/edYrYkHga1prqlqrudyeV+8ltOkjxJt9qpNnxb2wmVmMWuA
hVzUogehmBxnyMaH5hT7hi9fHkpvL3mR5hutH8ZFhqaKHzagyi0tC4ME1P+UIFpbaB2yOqlT7dE0
O/krFcr9smzacN/nWJ+5BTPalNTgUOgt2mt1cEqjQ9cgIK+Er65dko+3Wlu4d3VYWTNLN9CsWGhV
9Aa31l03jrD1mLJtjI8c2Xxrn9qLPAJ3aM2u0IIpPtIC9yqzAX+L5i/YLuKkfd58N0fruij5WppB
gPb0SvTCXRzNbj2OVbuYJsJwXuR8mwwVuGN0vHYNKBssPYCx6qqzPNZw1OejkNmy1keYZQ9FAiw6
rMHkdVYb4IQDVB0KQj6baGzF1VWtWcfl5Hq+mzGF69SZIQLHIrNJb/UwfLWPJ/A1MSI7qXtAHRRm
2zzBmpkeOxzlfAX5MgIXUKIMwjKBmfCuHysA7HOovswgd9288LD2sx6GQS+XzJTTh2PovMTlCpEr
A/LQdmibaFmb2secO0OQOOW1dtI1hNS9gDGuWejZBHK6iV87VN9CBeZJWoOTyzTAfDFqgPawzDz8
tHkPokjbrriHfqZDUQRGCcy+TtqHMiyBi2v87Veq3qIHEZ4W84gJg4UZWWQD7HPDH5aCWk5+zLDM
iPS7utfvrLQDhOSl0WLoQDjFfeGvbqJUv0ZceligefCTlx+0pd3cq0BytSK76mAFZCaylUcwT04D
YqKpp71VxghFJdUPTYjuWNXkLFK84QIryW4jPsg2RlXoogJ9Eyqjun73/9g7k+22lSWL/kqtmuMt
JJBAJgY1YU9RrdX5eoIlyxb6vsfX1wZ9X11b9rKr5jUwTVEU0RDIjIg8sQ9G5qvJVvgCdVfC99C0
jvl9H7XROvKxJmJ+XMNqRJ2Z5P0KWOYRc8A7C118MUH6MT/XZXZbVsnFSFpFpoItShzzpcDV/OS5
/hGdyDUmk3ORHFPbBlmXfKqcHuuMorjvgOAonadPCariETBES9+SHYYb7MrrTaaMQ2eCaYwWCzf/
hhWTm9H2t76icyXxOfIe2ZzrIK1s6EMoqSLvst5i1q5m7EjNAAYLEqfAKLcZbUqAM0t4N0GxyrjH
V2U/HophkDu3UoeurL21ZwzjEeTWJlhclMVo53sqYDjZVagnS2wtojh4AJuHFLttqxWOQW+x/gAR
7tQMutoWnsAn0UDQ4AM9qJWLhfF9VzfDjVtnl5np7tVc3uOJ0H7ASAKYFyQqSE5PdplShozekJf7
GczOdHAOvkZAp522umlc7xBP99NkNzROiZY+I412/kqlaMfTxF/jWxnt27QcVqZXFmvMdS8h86lt
YJN+xJmZs/8V7VREl03CUJPUfXQsP9ep49861zBk2wvPNq4Vg86uXMY2jAqQafoIR3zxPA0s9AZm
/yGLFGo15v5exeiCJ0uvoODn9logEtj4boFllTFAiXGru4rg/dKex2hltYsItZ2CbWjn9TaPSrnP
Clw6xcTo1KcfdOXJQ0aojNdms/MTe6DHvp13MjRvvH72dqBPhqpDgRCF90VYzbDE83vwFHTottkb
rsFi385oGKZQvKrowsiowwz3fhMf+slemcQ3wlgFnrhVWPNuvGm47qc7y45P7WKdZ9uhuy7xf9W+
+YrpJn4aFhB/K7+PAkKQ3qJs7HS+e3LxmT3FYy+OuQutS2foiUpq/SnAm1NpzdluYAfOFL4zjw/C
erJtjfkLhPkN5PydPY1PsQAY4AoQoL2j93bQtoepi+6gRI17TxQkWr5m3lC1e7Is1p/KLtio7Kle
Bn5LjB0lIMT2RUpelkHBPsxFdJLUJGnJir01V0ty6aQ4egdTiIqz3xfJ4ICTHEYGHcZRSt/zxity
4Cq+1a8yu3mD2rLwMVmeJGo3TlHaOPugt24NPLhP6NpQjho5DrFplZ3CtDPXrFTgi+iqGF72fN3G
Ij8YdXFlj5N5YpnA2XAqsHFC1h5WXnKpcvvZ6+Z4b0vlnaa+Kg82FhtFbOJTmE84hNbS3UQtmpvz
XtTLrpyfVfNbqGJ1cf4ha4cR9Vz9bS9RLI3Y0ILfb5DqzqV1QZMwrQXfnlaRe8TNxvEwbglc+6Ew
IZYaXXiYBDz5Wlp345IGYOvRL9YROKjhH7E8yzElv5AGuuI2dkyS3v4tw5R3V0x0jlh4gKW86rt0
nVTodGoLAZM5yVtwZnj0efNVunhPBJQQjyIN1hTWxv1gzFfVSO/E/weg/5sA1BM2IdlvAtCoaevo
tf2P4u0/1kXaZZ+jl++D0W9//+9glIV+4iNPS+0uuoEl5PxbOaDUv4RQ2iPatL/Fo/9Eoxp5gPQI
D20BjB0s9PfRqDZJ7vklHeiWxa/eRZ+/i0aXzQOdnoIiP375r/9EKmBCVZG2cCyJtAGAyY/CgUnk
mIVMNGoanrXCfjoL3pwZFXWwM7lnRcZ4T0QQayI28RWfJCos950Zsvr4xQKF3ECEi6iVB1l8GIbb
oYRqdtNWHwXC8Da6/e40/x1Kfx86o775xd4iqBC2zemxPPFO5lA4xBhaB+ztaF6IUFOPzMpbU1m4
csiPQKovcbTeQnSjAehgZOYHRbpZzteT7g+V0X62MmpN0gKzCJ+PHjSZ+lcRK+KD7R4nieslLfML
7rMj1vFulP21KadVQtdi6N/wMRVDIqTvdZCXt8vHTS7dsstrvCOph52sitflPT1tw22JJJLNUes+
DJ5PUzZdFWyqDYgh7Eu9gKZ4aXnL8pFVKfbLHuhy2C0fNTiUWXW3NctXyaf/e6cqzDSXfVp28LzD
rMEUJh21wIWX90R8XFBNMGvdjV/y3sJY+V5NsZrohecVz5vBxxlbsml6C/COiLR5s7wnzFwQcLCa
+FN+LfNsFbAiWS1vBYHmx9Z6gjus2xuZjEeLhu0Kz8qqpkGRv5Z4spqZ/8ltqnS7fEZU5JsqBKlN
4FfxtxU5SjDtK/ZqyDyw/BBY41PXNweJeHh5RxINdxXvLhAGr5fNDq35ZoHyChLIABLs1kkuzV/N
AZ/uK59tnPeLjeN6sfv3oS7ba+jqVB5zNqXRvD8sv5I2JSD+Hw8Ekw1EAwvrhfMB8DkSqz3fiDA5
rxfD4PMxL8cgjXhb5clueb6cQqjGu2XHGgh4+GjGyQPo3cU08kmarALWYbOCrUV3ZWDu8Qmhs5pb
AzMEl+d9cRtbDz4ummbE5dBeREjeCSvx76X3iTc0YgTLoRF0005isHaEubNcVOtxxjhPHx+v+/jF
9L2PlPYTtNH98rlN0u8ijCgSPm75CIvnXqtWGJuul71yyTz+/afaatdVLOH5ABSgX8bn+fK7avlY
2ieX4A2CnYzaVSTaeyz0dhl/vuzB8mfAdVzvL4HNUOL6h76adj0ygFXcFy9ZLHA9tNfSpVGuQp2N
LQE5pGmHmxeIs4TFyYfRgEMRGO0KntynpMm2qXBX3mTfwj1+GkqXlrbF7EcTHDSKSVhdoQtezwTY
LT08KrTOLiybHNbEClzf0LIyZ2mNl8tHq6GlGxU/XWWxnjim4TWXwSYL6aOEADitDBHepsIGGEb/
HJ3V9tDeUZ1dlyAHu2LmDNo3DGLB+v/n0P/NHCoE8c53o/tPtK8dirvoyw/z5t9/8/fEqc1/UYUB
3GU7wjlXav6eNrX6FzOp6yz6OXRztvquiIPgzkSlhz8OKbEjXe9/pk1L/gtqGPMw/DAFiQwF3f9l
2oQ29uO06SKzsyVcQwJJ21yqRd/r7SCtmLMui+6AxrgFO1FHN0ZcxKemrG5a4veNm0J5jzIjgb5o
cgdZtHQWWLDF5a0s55Bla7CkLV2V4IOpYzp1Ths+gyQOCiuvy5sj+J+rxsG8jkp7tffCXm++O9+/
mE05F98fgmNaUhOQUM/SihNsvZtLK+A3pD4jvDy+KlLbaJcYmYXvCMWjHHtKfPisVeepL6rAg+73
2xZLWPFd2PFt45520E1SiIXa9eP5Y/WoB5jitPu6CqkWoepNbTzip3BLoWRYdX5wU7pMPgnuRL4d
dd9uyx+Kct9HEr/cPl8b1s2Ka0y+h7XNYkxK5s92n+nmFnJishEDi9lN7tKUHiCPSY5VREWE+RTN
E/1gfzj+d9fP+fhtjl5yeaPY1O+OfwSIm6QOJ99xwMTGdf8hqJnS7ckRBFy0+dp2S1amo9e61+ka
vD3NjXKvzW1OQrWyS5yBfr9Lv94jEqTl5hKe8w5f146h79tl2+6NgjRJxGO4zYniLn+/FfEuguPA
cfMQlO81PECbWuyPX3yDCU3TVz7Fv1lQrtRFvK1HN34q/WGduG1wYQa5fz039NNavTh0wGlvVQ2V
FIa2dVnawFPS0XWBeUi9//2+Lef8x2vSsYi2TYviL5fkQhj8/p526KayQwE6vam+KB/TBdcIX6Xt
rVjYf4ikaa5dn9a232/059PuWJblWY7U0AkZtX7cqB8m8aDtotuTqzpkzF5Kp6tXbH+/lV+ddYuA
2dPKxMDMXn7/vTxYN1Ys6OshlV0grprDwL6yYSIGN/P7Tf3qLH6/qXdfsCtNVItO2u31RJNWl6Ib
6OIvZZxA2FCSWjURQRROV7/fqv2uqH6+rrQiJbKp7XMBvxuQpzBxNWW2dm8pE3tRo80PXmae2khl
6OFohOzpaYwx4yjL4aFVMt5OVX9gaIB5awDKIe22t0Ns7I3BtQ5Jqnz229r1UHU3uuuHFVSsy8qh
qtljI7wlWHyrA4Anhm9d+dMIiqkO3hqBw+eU3Na6mNZB4sQUoKzokibVoL0TnUGbtBMd/nDkywl9
d9lCpFemYFlDWT9dtho8sVW03Lip1SY7MUZ3mGPZCJM4KiPs79olvht6A0yG9wBnCP23nG6HvFeb
cXRgR+f3WGZXhJx0W3ZKrEoNqNFGiLgJIsKxnovF6ns4jzXl8NQprrWaDyW1lwqDOTFb9iXJZXw1
Nq9RRhUn0IN58D9OLnQUK+4uDSt+/v0hC/Hz3OXYJnPXMlg5/Ht3q8Ze6iazk7Z7uqyybYfT6VDF
X8eCBftmeJzBHK9nvLLXSHrGA1Zb9spw3iYMW8w22pXgsS+D4gtWIsalaf5lofTb1KX4K/SBlEQ2
fkWgRndu51Bwb91dYKfqweuAYZifY0OHj9nY9qtBLTLACpdni9Gs7bMJKwaTNf8W73ivQX9m8DsZ
0xDd6zuvKB/b7lIkMXkVsnptqyurNanzQXoZT/EcACAKlbVA2S6Grr8LyuFR96dkxNO0yDoMGuU9
qfyjdtL7Onacg+caCADzbtv2mvIspaYEF5taGgq8S2mDjhuYR2X0FK1rLcBAteOOhZpHO8bARvU3
rFOwsk2FXE/D61Ra5doo82krAhhaMxVHBX5H3yoEUJlx6MvuQZostiDeuAmG6JQ0MtuN5WMVAbOZ
ZGqvij69kGbVruK5TVaTU1urtDc+iEJ5kJ5ew9p5LVR968gHt8AfOKucT5ZwobnIjypDSMca+DFj
SW/lKzpzW82H1H336AbAo2OH4jPSb2gpAiexvG5v0nD6w1X188ClHdYLKXkCeneVejeCjE3gdA45
xb5D5Vtm4173iQFianzwRxascLZa+2me/2H8/+VWHWZdx1yqOd67rXo1V4c3J0y7tETbw11XpG9d
7V6Ps/FYy+Q58dyPf7h7fo69MF1jJoCH63mutN5NOU2AI5yRdsResm9RRGaMbfF9Dat9W784qp+3
nglwigy0dObb32/85xsXMam1hOeet5S93t24QceazNDDsoUR/rGsLXxG4LrLOTF2ZWtdUG1WxhcD
2P8fTrOwfxol2TAmH8S5tm1zqn+cATO6Yyjvcp5lp6497rCtnWVAXoJpPCZ59JKRM6ydHqpEGs7X
DYPnilWZFxc8mUO6+fuzIH6e9dkbvIM0C85CERL9uDcJvkXCLb2GJVCiIHMZNoIy2WLtEq2glXNn
Dg1GZcrsV4EsbigQbWimwBIpHB4K18LALjU3v98n61dfDfEwiwO4GQqWx3/cp6oqwPj3CsoXdcx1
CnO/XGQfaEyfymB665sB75SqwOzHtfCu89PnzC4+TMo3Lxuc65IRpMqhke0FMiqKZp2QuEywoMf3
umnN4EHE1lUbmeqaUKTfj2CvWh8wFdLsUPrjFrNn/w+n+RzW/Dg1asdTdGZ52vbI1d7FIoE0DMMP
bUiPcvb2tFEE3bXACGmbo3QCyoS2uI9RqPW2xM8yHbEibyhcps5y42dka43pvuBlUgJqyxfLu81Q
lu0G5y9vC15+o4Y03Zk4Lm2SwLePndQPplWwKObidjBKNNe1d+mNqj04BQccAMOymVZHJPQB5whg
dPaH6GsBWr+LBjhkT1AhVQgZyKB//BZh2nvZpGG19UmzbkNwRwphc7hgVytx2WPXFjihPIYD/t9d
TldJEb7FkbFxQgL+vpPGgfCccok/uriSWSxf4Le3mntsxoa4+JiN+NjGSzLbhu6uTT8benisQ7wi
U3qjtt2wxD+uvcnwrFtZTg8rxiptpN3JBa1iwRaTtHkVRtPL3GRL74NEhuA3uAmZzf1QuF9+f02f
o76fLoDvzsa7+2xo00EGxdTsA8T9LNNO9dqaBTBLWkRpv9DZlnGhXA8owVzRx2vPalASKuexj9ub
3++L86uRngCcSZpRSKj3Q5+eetiaTtfsvUz1+0Fq8JBW8tz5mCdVYrrEmGXpAQGZWS/uDWYqbrKx
SG6UVx49mR5mdvzSL9BBOKXXkqpiQeVlSCpmA1PiJcaJc6xhZfLZsfiQqCpeWtH1Ry9gCcmvXL3h
ZDzwsQ+17vAIUX66DnvQ/fRi5NtMR28pFilrX1mA9Rx/52Tux6x06pX2gPbbsz/ukxBKKWDD0GKI
0rbONhDbvd3odVSozWdb+i84Yzy6XczcXnpb1VbPHUwuuwqjy6iiOlgHX7SI04s/nNufL3o6MAUq
Hddxabl89zWj2lHL2iQYPZm8IFMuNsbMGkUxE9P/fku/GCRdUljkRRL4gDKXL/m7RKpJEzevC/Dn
ZZC/xWW1xmQHom1xq2k8WIUYCeWZxO86lw+/3/AvQl5qYZb2LE9SQzXfJ85YpXal8h2G59zZdn0M
61OP8pi0zatlK1QN2t9A0MWGMocn5wRmtM2w9ER3Z3jrJC2wrNNfpNNFsCtHdz3h7oEv3853RfiH
YfcXFzotr5arbJvggsT2x3PU0uFk+bHZ7PMQ472hOhVN/NKb6e0IejSLorcGz8Q/zV6/CGqo+NFQ
i7em7SDU+nGjXm80Y4Qf11703TXUf0r3xkYpqCWuugy0D9vYxSXJ8ADWtMEHy9dHq8n7DZ3iYF4K
eTvaNYSvEFRc7RNoztH0EInhxOL6H0Kgn/M1vkiHqVPxvUjzffgVdW3v4MXV7AddtBuzVHBoEgWN
38RE0Anjt99fOL+8YkmRNKtljkml78cT43r4t2Xd2CAyuRpa60pKtmrl7jWDs00fHZBMbx6BDv/p
gv05I8d6hyoplytfiNTyxw3HjQgKIctmn83t8zDJO6HIDv1QJetwrG9IV5AQkH8mYwhgFDD6Kl7g
WL1BHg5vZa3pkISi2u9MnVzMM+Ki35+YX5Si2EFF8mhyM2vn/agxTJ0zh03CHWXIF0YVZEeSrqKk
bK7IG79i19yyWKh3rkW+pqb7kgUFX87lVtWsNzKKvdkTp/D3eyV/9X0RIfNNkd1q+f5CboPet+zc
rPcTUJWdmSGyQCZxTJs53iAeUxiJet46ZvVnF+DahWirPNI0FbJIoyHxgim1nOjeHsevWCQM950I
7kK/wao0P3mGPZ8qHV7PjDSXlVcBT/OdHEMFZV7nzAteLK5ajWAl8kLvai6ZJvKeEC4yJ1rmXK9/
bqorSPywOkcqPMembV/S0fk4d2lxNOxYPVlV8GWuom3Si3A/5OEIYo1pza7n8hLtTlMRA/z+hP3i
fGnPxeKDMZFYWry7vkNDR5OTu9W+DxwYvhGen3Lut0Peheuic7AS7+5co36Lhz8WsX8Ra3nMOsoz
aeDX6DN/vMKjWFDur1W1d8dUHWKzk4fI8Gm8xeUb01986YcaABCeWHRjUt+07cqhFcf+w4DyizNA
LuWgZ11WI36aGcq8nNtSy2qfRNNNLTOAqYlpbqMhL1g0Ey+jzsU1Hj2XsbSaP1yuvyikI2G1qeaS
xChq+e/ucmtGwVV0bLxVkwN+miYyXXyOyyC4zILFec/w8nUw01DaB7syrMI/3MW/GGVAK7iedIUr
pOO9+/qJlPLWC51qD9UGgrh3hBYY66ZZ4RlqgRP/4xGTCv0ilySmNKEtwFuwGcd//N41/pUdtqNs
s8+8z4UFx3AoW/d2pGizi1qspPM+3Yix8h4MR5tchv4XW4XhSdEvvw9G37uNjZc8BmzeZRMIyigK
4bnbwW1ntXj30ZETYKe3bhXujKmyjUftN+tyqp0VcXJyaSSjemooMaG+KO+tMH1uph6+d1PHL+3o
IQJr0rsmRbth24XDDGiS9uYjJOC2HLZRmQWHDCPb50TKz70bOtvBGiGFkhNdBWL5ICn8l0SBQe7X
wjLND1RzDDzVCSPV4DxFNJIfKX/5V36UslpfSOPWMfv6brZ8yFeDfcfCRvXYvtkFnORo7N1nbT91
s4i/9tT1ayyV6i56UGQQd8XgGFewf3rkcTk5tw5970OsvGkVBNMp7PAFRpv71OQCy6nJ9j4iuUMv
ifnvqrWkvMm99IlIpjvSnDNfj5aJMrUTF5hFfiIJSq5KMcaXeob8xwyZP41T/GDWQbfJ8EPdeaKd
/gqJ27KpHV8kPg2MHVayaWdAdYmZDpjrdcV9HKlXKyznVzMRd7lO/2qzCAdRS0ZXk+oiFqXbL+WE
E2iI+8yM6BggfIY+lnyPVgZkEGRgbTrXmyjBGCAWGf3HUY9nfUrL/1yURPVd+twacYcnMD+dX1Lh
rFE9y2xjmyq6ZmaPrtuiwNqdMsn5JaFL5wJvxH2aRzh/LQ8FTcPfnp1f8xEFNv3SUDzqXZzYziWl
R3wVl2f/PAxZwNL/QE1OO2W2m1Dtokgsoit/mKKrQAJ9xVuy2gY+HqjhaELv84y2OFWq/jS6BdkL
1tnY4IJ2Oz+bM/iRaQrSDTO++cYo6vkGTKhV+NXN+RVW/ibM7mPcGOfkUNQuvpq+c/vPQ5V364hY
5Rpn4HDjNMm4mM8lh2bKcQu2Svk4YlF3aFWGBgAXcjxppY+mQeoL5K5PE9/ALlQqQF/g+PcS41cx
5eIZk/bi1ITkMgZhslmWxoe2FMAMi+quT9EqF3Fu3AqcK2Yvavf+aNgbJ3D8hyBM6DVqmgDaKz9m
hPhX05xuwDAc697IEJWoZLglTKjxBDQQ9uH+h42yMmlPpuPorko9DO6NMT32ZeWvBTi7XWy68Z0s
+viOAlO/HSdUk/PkUn53cWGzzag/0ZODjeNi7ZpOcbovi1Jt29zyn9yYTq5cAkPPZpT57jg/TRJw
chz081Vu+PMTIhCgYsK7w260fso+pcuLEuvb49jl3Ayl2lekL48BDUf3LkzQWonqsZrw42wSdK7l
bIOoLJaOAlLiG7eJ7JvzM0LXYSENK5q4sBttiZHiya4vVTWrnaqST3ZK+5jScFuzEH/EGcyAbP3i
GhEI/GLR1ntHhJuMY3lcapTIVaCfhk7Q7+LcFvdmlicwv29RUTdbb+awvd73HvswB88+arW3EzZM
Z1K6GcVQXhmTNZ9wSdg11knUeJyzeg5Cr++7T8EoP/bdcBJznt+4g2VfFw3XSWHpcQMgsL1qhmIl
3TL8ErrZtLJkgKS/MKtdETjZtm/Qv8V5m93PWXc36RG4b6xzBCQluNjRaD4645PjIJy1I7nFFofC
cR73dChU+q8uvKhopv7E+u+4G+u5PTRGkHx04Ac3y+sulqXbtIT00I8Mq7YumkcXUejawo3r0IUR
Roxz/JRP0ScGkvQTQEXentzHVlHfapFgNAF+M4iyp7EbujtbR1fh9FTKSjzo2ituaHx4DLraf6Rb
P4HWbbyef0ol7sF5A1ozWyxQh9zg26D2esckA1/F9e+95WFqoaIX4SxPKUugmzK26oOd41cxU1w6
lJaYHj3fhbkbYWCBQeX0mEon2eJ28nkc0PpURdzcd2MorjwZfagRbN23y4MYqR+MBU3GeI9A4e4d
ys65N1wMOejXavkx7lowpjlU58H85OFDD1h9VIfB9T4ilE/I11zuRQuqsCHVQQRJ9Ln5yhc9QGUf
OiYfLW99V5GPO5samfE1y3LZKofjsNdVyzLFUFdbBjz30jE0ZNc2CjdjFEw3ga6mm/MzfERppknS
tTMbGJqAwLmtR1pHRtAzN2765FWII7Pe8SiNBdbJ7G2BNJuKjcJNcOMaLkTTRTfpVd588KZMnWzq
a0kZXqsJi4ZAJOVJlggQmyb29gNer12CUzNLtM2dFdEXYEMROVWWLk/ZYhDdKIwIz5NdIfltGA8k
+r45X58fcDd8EokHxLYBlyG9aqsDYBPS91/mqD25YZtt4+or9qWvri+Yc6izcQAnj0bODtrMjoza
2xRq3EaSViFh4s3o5CLG/CO7sKYZU7kY+rOMtkbv7W27/BIlyYck8enqSKddMEdfjane13TqOcYg
t3kj2Qvivn5stoXShxkgxar348smbJ5xeV/5Vv0l7i8l8zgJzHps5V995H4wjSndUP66I5zf5COS
FJVYzPm9g/kwMaSRyUvdtc/W1N7Ow7KqXN6kKlhmXVaWfImSBO63Sp4xoT7I2Xm1rHAvGxChFgZI
HsMajh493Z2W/jK3I90VUHeMwCdoVRq8BILz0WzLNUuhNBQERb9VHQYRBm2mJEPxhSjmp25yb/Ga
mzcihRZez0d7whIhX8mOlIneiONI5yZ+67gN5TMuDMZ26i0MK9yNk7LkqKavZJx3JZ2Fm0nVmGSU
kgpkNtmcNkJWh8Mqc2JlE3OAdrF4KB+TpMI6NnY+xBKAbtdIoFG9T1SAy/HWz8xNE+lXLVLw1xGN
PnPa3uWe/wFD4AqT20nsm5jIhDbupcio1nQmcXvqmzTuYOjOQwvFIju2Dd3DtovhTm7cROP4Es3u
zilmsTHriQOyxae8NK8plfR4x+xz09qomdzTa+YvIV69LP5ZR3puxZo5qV9XxgwOo671bjKqKyuh
HRpFSIHG1b41a8NeNU4ar3sRr1Pro9Xp66lB+NM7XKpJlpZbK4kbJKTV9aCMfGeOokZQ3wPNhIGy
CQrr2jHII/K6jBCDWgj+AYfSQvHVaHsss7T9ZuS2udZOYa+S2btO+vnObDwyZFTQK991t9IyMFDK
2wBHhzaiuwJwF3boaDQjrEMnxaKFO1+psIdWG4bReraDfTUUl5aIHmleh7efOxdUAt8WX6QAnWzT
ZV91HL/ZTUFP8YyxW0dkAXe93iUZ37HsmyfwJp8qUSIwqOHSfpA3kcFidOD1jHW09Y0QZVaRZXCC
SxMBg2Osy7g9eXoHwaXcQABJr3o/2M2W+4KKA3Y9fMtd7QKgr7qeaVe4G/i6cL+n9tKOcZ+KzfGj
Iwxjr4bhpi57exOx8rkS1XDqCualslfHzIrqvQ+Axw7M+dhU3WvOBBiXU3TXTvVNH9ML10Wh2uRV
STfEMGG9vjxrInNTYwJ2hO50RTlH7oc5KE/laBenSJHmUmd0RFmeUi0NpCDhycurYlWZqt56kQfm
36RmrON802dBfdJdUKMyaGjdLhxK8OcXu9iuTmUbXNrjoPes3VQnYdRUFEt8WkwvqU4W+Q2S9aG0
9rSdX6llg5WcypNyFaOngECS1BpGR01hvJB6fd73MBvzna2g4Qd0tsTBGJ1ccvcVLnXdpqdNjuEq
MDepmTQnB9kr8r5F9lGP87aP9HWRJAcroEURz+rPfVDmWxUkILz7rjh1y0lIYhYX0MU6rKIY3Sl0
1HQoJmcfsthOh9hwzABosQi0vIEk8ELX0OJttzE22usOU4lsZBh8E/8LqzmdH1gX3KnG8g41dO0R
NtKxbh2JRC1L83Uasv5f1To/RY7xXBv+sGuWn84vkYJfRrmKt3OdnaKiyk8zmtiTHudP2iFYsjuE
ZRSisOdwcRfA3ByqUryc5appio3AVO/E7uXH2eeebzP7GC+w/dBMT/Bv01OyPBMDjlZO2CLL7j5q
3NXpFaeP9fyAGXe7k7l4ytMA5XONMcf59Tj1GCrPTwcn3lKmwxwpn4LTlCTh6fzMC+eDEblkQbTP
NRKD06js96qucBDq6+o5LJtx9+1HI/SwWzC7DiqDg/dSSJZHb36Kc9Pp/DAZTnQai+e0CLJvL+tW
6lXuxvVmgIyV71qJs5nT+AgAu864qCvY1CSmWxYzNG3h8H+ToL+2E2+8CFVzhe8qrmgA5HJzYMWT
eU0oLp+0tY2D4BunTzDC1p4MbmsNtHfNqYGPmqmvUipWV+mIrVvsmeWuMkqLmxwDxaJR9S4Iv85a
+CeKfEvfHWDcOj/GbmXuHN8hubb1xWR4M5hBrVeStQejIldNE/N16IBXwCrCv8/0vkxWC0sKi7bE
j7ia2nxdeyLE7HiB0ugzYOb8dI5k0ZzOiDb3/Cr6bFom+gWLcH71TGtyKhFvbZ9ShTGJ7Wya4eH8
uh3mWJKd32e6GGshOFk+//xw/vjzM3OAdw59Tn/77bftfHs8/2lhiHyddTDNvr14/qPyvLv/fFxJ
p+OGdjc6A/9n38bzzp/f821PYMs9O9aMIczC//nnjSG9AttxlM+F1YOvOv82MZxD44xM0wGEizOS
7/wstcbvfzz/4vzau/ch5Uh3yPIfz6+fH4Zg4fz981EqaGDYjeHN+SXQNfO2xmuyaXNSZe3TIeqB
RTr/+M/DGZv+DaN+fnpmpssFEKFT+wLqZn0IK/yhvKHyN3VRXfbmYtaEJnJTzk6zS9oYg+xM+Jty
VPhcLGuBYzzh/CHbtzEWtNkGwlngGK9MRDSXMTjvkzo80q42Y+3X2fhxiwZgXD5euZpMHCwPncgU
Z+qGlgpZorofEFhZyfA1NUdzP4c4Pbh6pn5PBxyrvZH5WZO63ISUOsiz7zP1FxEbTnwM5Ksqm/Er
yvBpMSVjj5ukX5uxva4d6w7BCrLPMUo3fug/F1TsV4Y7GztzVp88dYv9M2z46rM/BumFP9G+oSxB
9u+3j2lMStfRER73bkTrZ3QM69ndm55zn7eIi/K5OpBa3c6TvYu8flo1dBADIrH2tmgv0zpt15oe
4LWH2s92fdpXJXZmA4vAUeFt6p5mxl7RMp+l1efofuiru0j69EvZNvFTcGsX460VF2+tdGCX0H/C
/Pm174W/D1sSD/3f7J1Jj5xMGN+/S+5E7Mshl17ovWd6PKsvyCvFDgUUFJ8+P5w9UhTlHr2vWrKt
GY+7oXie/+oMO9W75Ix0bBX0ryQzCgsWO8AiMBYQMcmENLCUGmpvNU14rZz2ayYX3axfkqKbDjLF
gAUYGT0HirLSOhcEPna/23R8NYZO70dzardZPV/SnKrDPDYqSZNLuMoSR3eHL0XuSVs/BE0dXVKJ
NiFjNrLqCeez/cevE+so1JtAvvWS0tq6abPkaqBPuVj6pFWDGskxr9R5tvsioisK63y2MztyKYkw
sng83/P2d+Om875nBY4tL003Bf302yXD4KHMNcYmlbhJsQqv1rSt1WN1pCIUWMuidMeQ6bFPlj9o
HCmfcMntcWV4qRTOXu2p6eEgPMuq9sMo2/4SkKII1zEy7WC3upVZeyRMzzzpIsPWVb0b/AgXD+gD
q6eCBkzCeb+4pRs3QZ4ce7v9wXardnA4zSENbPWU+RtzZOSrqd08tOOQbus5kDsFvYkgvYNRrAIW
wobdHQis2kvQAf4ge2Wh0YcMmmiTw8teEvVAxxQxmTAbIDW4+NJ/UzYeNcr3tEHQEMbOfKyM04Kg
nr6/2j1Vft1esSvzJKpa5mDK4JwEffcCkogqSnzhQecJv9DV4eRSXgfwoT5EmeVWody2Xoo6fQo/
Z6ul2PJn0YzyqUsOeSLz7eLZ9zEFYehnIzsWZnM3LdQfyrMIYBE0nOVaVbHv0dqI9jXaicL9PpWm
2vauL9bIV/OOyYxsM8ZfK/twZsSldLt6u7xhcRINQ6pM63JL0FBsGGUP+pGR3IfXHRir1oemHZ89
u5R7wTeJwLlO40gVodlPXDVluNd1wwYZ2vfShhYuTJfRngAOMuA5mEvzx6oBaw36yQzeHfY6EP1y
+VtDJRtN9mU07d9xml2y/TDRMclTUeIj18KcG6deVHEb8fXRPNj0oItfIqOEtvYoiBmyZieyKLiJ
ibYhQmg6HGLIOT0JJw3ud0XnFO5aBNs8Ot0kduWsj7JplkM+ZMUusaffWdbQP9cUCGEUgQCym8l7
LfKOzCBVbOVS+SeDbc5C8X2p2N1Tv6NGQTGAOab97hrETVb4Wk4EdniMQEZ01Cq5dGM+7dIoF9+G
2fmdeLemvfc5PI6hPGdFgvPnpbGim2icbbV4zGaSpMN/d9HkUMTbzdZTkEqWuEhVcJTBwXc0skwG
5Vu3vhBEIVyguXoIKMGI3IPRyWsftcXtv7zYnI2DE/1NOsGABQmxNyN6Xdg3wVIPQSeuTY1Mxcvy
bQAdGEABAg4SxuBNlGv2COcvLJTzzg7hL6o0kQ0KOqJOK06qdZq0D55MT5EEWbGzCj2CQUneQC9b
HVAtpWsCBLPuNCSj3Mz1D9fKLUIaqPiYQmHv3ntV+zGWdGjhOdmOIhQx0Y4pMldOa0PnAEPRdHTN
8YeuF3EKEsX3qrZGEpFHGhFcyu/uQyJW9+1IPVrYR3TeBQNdIU5B9RuliH6W9r+mSv2y6dTKyJXY
1JSj025bW8yJ+k9jO3SROgddaB8sNNzM0mivqJwPign22bJTchBSuRmRbm4ow0BdI5fPzE7dOM/q
j2XIbyKB1EinKj/A5Rhcbhg9qrE5pqBeMcorqcl+5pQlLWEtM0y/ABu9LcMt2h1KYI15oRvQj+Sl
LkhHtQ/1YK+RKtyZEd/T4Xh86nj7tHhiTJ3ilnCKDW6onH6T1SCZvwF5Yz6K4rF2nqIljFDWBiWQ
ekbLZTvdp5T+QRORxX6q1h0rLPU5Ko1tYIzzs+gvAwEmpMeETwUTYFoa8iGd9ldWRFx0ripuc9F/
Fl2e0QZri7gZVeyBmu2Zk1PsoAjjJBnCcVdYN+GyhTRptp2aqbgQ0gtlwKG9S1N3iSep8MrP9l6D
1NPmN2ZPfcTDxVEv1pKin8s7UrZWS4xqM2uvv7B0VC8KAglHZk1fal3XtHIbKm4ofVPUDF1nNOIn
lRa/Jyttt0QHueRYUIGoS+dnWUb2wZ0kZyxY19GSS7Ifgon2116ewGX0yRtlcellQK5Hm5wIf8Au
Gc4/DS9yLt2QR1fSuIjYRVOJGsuGbJujZhOg+7sDBZjXoqSgaUzy585lh020/WRFzRwSX9Pkzw/y
Y6nXg149ph7RQJy2axGcP9tHnFvy2UlelHSqb22Z7kqyXp/RKNTf0MYXcUhAyM4av+SYtK9eno+3
WWRf3G7d60Dt+gWdSb2Jkr+2yqvPbFTdxWwNqi3XX6KMq3aDbxdnRzVUDpVgDB3FztM8WX+NrLyE
7bCX0bxTnRd8Vrqn+AtqMBUBu6pu5idScGgi1TToGUBJXpLnR9vuph3Bfgul3IhBvdytTiVuza3m
Gx0io4xpWf/uEfBc5qF6tL5I73Cm92Fuq9esHI9AUBZytPIvSURq64wyjd2K6JvhiRSH+tpNPwEk
+ltBAB6MGtLKtb46r+gv9kaHFJ1sPplWP3J3mdg3jJGSKsgsMjIooUXUA7fF2Kk7kn9p8YYkYXmp
0yQ7Oq3P0c6Y4nHhnk37V4bz2tOKZI8ytfZulrDgJsN322nuvl01d88CLkzIkTl5/XKa8jqeM8xK
hV5ioxX+s8q9g6sxlUPaHtUwvXiuN9x1Lol2sGmiaxv6ktOKp2viBSe0e+LgmGZ0LTtm2Kn+lLbA
yAt4iaoyOlat/TMYTOcU5c5tdoARnJki4mmUB3ONTCvhm0j3FSzxoXut5vQP1joA0SCY9kW++Puy
ng6l2VBCRhRbnJbDiMTfH+kJcHngJroET5jdo9PEAWlKG3iUnBJUe2dllvfIMs/bmElFn2Kbu7Fd
g4gYUGAITfTez1xna079eFxkmZyQ8pwWUdq7MqTq0OGkmKQfO0BVdEASNi8LT2/8RL+LzvIuDo4F
SvCQMou5iuI6pG5s7rP2m1VWe8JXEaeibjm0Ps3PEFUZASsV5xbwOHVIvd4FEG+W2Z84kWakHxRF
9VKJl9AlngBZde9Ffyw3USdFk6jXO1TA6oyhb6KVzmbL3rYkf8dpyGPUrFxjb7skExWGjquxoyKS
dfmyrGFDuZ1AEnjZdxuI9eSG0fd0StRNentL5OI5nTGLlCMFBxDtFcNFAKLSst2x0cqjiVjbmbv6
OukzwmkWv5xKtkB48uBk2QERJopzfz4lBY1tXR9oarSign7c5zzvgrvsfKIyzfnN7KkMlcaHNcPK
BPKR6y6JDWf+pZkVr3XD4gm4dg3zZNmT4Ncc+GCSo3Q/koYwLJzRxnd/+p0Etf9h5b9aXSX7yJv1
1Q1VeJIkYNpImHmoF+Imahwwllu/VfXc35KhsF7U9NoWNgYIZAk3Wr+KezVwkgDlHwoEJ49KjMBD
ZebfVHn3Qna5lIBvqPC0Z7Lth0fCBPNXlzK4G5kGwfYQr/oOqtHQ4PptgRcII5WboFpwE60vvZsO
sQzoyWJsjO6R+YD2upKbdUxlUxzlsry2YsivUBT6RboUVi0Gu8Y/p7rnfnakPT7+vQDbHfPC/tM2
DuSdWRLcKYNsy+yOGSjVr0uSzzeeB+rFVSaJkuL7BEwMaq1gaASqtMCI+tsyJhV7gSF3qIF4W536
0TgFGTXBOAENj3DsS+mQFoL2mQiHcM3vaUHlEvlMv8HoxRHaxb1bO3of+GYdj4IAJUf0+6EIl0sN
ULzPbJNmchPM0zQUdI4H3dx54mDpZHoU6EYmSMoun8Mr3tH5HKWIt7N2+pN1UwdntLh7ohXms8fC
2mRkJirRYautyKcehZ3GVgisaF2KMm2/1V627VBLYVq66hL/h1OLWHptsoYaM78nlLwPRpJes7B+
LoSTHYnmWRFQerad9hPynVPErbN4zvNq52eDfnIaqsvhR0jlLhOKy8dcboWGDLK8n2hRjZMnWjpg
LVKXV8D334shJ8oYZ96YtsmqR6WbPTkp1qvijj/nqh9xEZjqrLPwq07SPwbmzWfCvZBK1nTjOeDJ
OnEmRsa63S9FVe305Iy7Rtowx52f0oxOB7CsupRIrLE7eu2UAf+D3Gk9g72KleOn6dHz4iGng3uY
mA67LPxcemJ2CAXYLM4kLzRQ0BU8158YYwcuiSjbC8P6qV2T+VeX03lgJz7kVtjtcr962Mso75XK
5qckaS5ak7elK8eLa06hQz0V5k75ZMmRq/ehe8PikCz7PVF7NEyGOaNQPgWbFkTiyUt/RPbfLlBk
GzUTuj6//GoM/KGzO+df4OqUZHOJTS4FeoXpc3pj+JsExfKD48hYVNNrZeXyRsjY4lXZYfQHfxNy
jtJaHIAOHIpBZUc89q+1EO0uiWyHiM2J2WMIffIQhvGUF8StDiSi3wmFqoI/4Wgj3uwS8pc8/er6
lXsah5Gg1h6xgo0IuapprG+Hgb0jRCcwInhDajN4RFj7KXTt8tt3UeE2kONsj23DM44gh8YYiHen
DltiBiE5rY2TvKSTsAuQrLMVFUOBKAcRHrjWYvPpJ2TzybHeFZn1o0v2PfG3W5weR3doo0PZEriR
RM2xdXWD0ECM2xad6YEGhKOq25YwUUTvBX2LYQr72R58t3H/TuYJ/whJLjSlJpnzbFgWaaydcWzM
cl+UAFfULGwrPxlvsjK+5mr+ldpgIdVIPEW96JmYGdc6NYZ+WlQQ3VqjkFerGcIdaqoKQhMStSM5
rnbsbM/zfr116y3BMTJ25s+8sRlTgnM3UA0duN1O+l3Ho55scTfKSbNinMo0gblTPR8HB4e8n9hI
LoFkmCXQ11EUOTSwuVWTh5siF5/daIDUgvGzpKLnaTWr3BzeS7loqsuLQ5Ho4JJ6sWVR2LsYfb0L
asAv24sGooAymzT92jkkMqlgQ0qya73hN3i4eQgdij0xSk/7CZKtLJof0GT+QacOsJaBtYYpaJ/a
NJtnvnmpvKLezM6YvHSAS3qGrx1xL1wMNdCeUg8vXSFIGShS5BCj4X4b6h8BFROk28H3DZW21ggZ
7ziue70BsKaGzDlq7L10ieJa8IDC8dzmwOgdk2MVfAgjCoEX2/rQmWLede1C02EyBzGn4YUPa8bX
INlNzM55UrV1xn5HorBrUhCsEYlLMok2GKHcrRC9cyWobjlVU/UcBUNzrWsy6WQv5T0ImDn9Yb5y
CC+bOSmipzIDB8nA1rK88zZzP7wyQdE8WzuIZUR/oko037l4+SE/0306yOiwmBVyinkTdk2wM6pO
3sdgebVgylZEKjhbdlnt3LHR7NS8cVOrWf99qoqHxHrtimU4c8KdXe0XmG6mH+NkW9s8p9yjd4D3
xN5NaOe2O8a3tLF+inIoYTnq3z1L+2Fu62RrNH9qapWuSOzCOPDy35O3Ql2ESR5zLPdeODU7Upii
2A2Tn7ZdPyX5P9wWIFvb8GS9wPw7clVHhumfrFp42zmCf6HPpd+mQ0vem5czyGItJMaldjlnqz/w
vCxZFeNLsuQ8txVgUWjkAAvtfHOG72AYhNNlxUcwnfQgg3NhDdbW8nI+nbCDFRVVt8fAT2a280MG
uRlnpiAXsvUHhPzW3s4UpZF1PrKgc5QwRz7q5K8VyOZhup5GDRESEdjm+cFPuTODiKggl3MjYtto
I2wjqbM+WKvoVJTT11DK7JIO+tHWAe3wXXstcRZsc7+BIVzYh8MeGdZEbk3aMA9kJWCQLtxfiQVE
4xYDnzJBi00wqY3vzQQwq8g5e6Hxs8RIbOJpjYEceR4oHV5mh3+eO1NK4dYko1aJK3cplONTpMXR
CZB0gdCmO7dLnEMA2VII+qqrsCHF2mpOoUFoXA7sFyv3y9RGeOnmgQbkbMpOgXtvAFkcgxPHMB6p
5ZEpYZNKZdg9N3IpP5wgmc4Y+5pDu5i0YkA/za4Poe90tBcLysCFO0SXfy9ER/5uwdbA/rIuBrzI
TnAyz0nYulchnZ/MlOavUroPLzHFXegujC2R3QJF6lCXKWsPJKRigkm5n0eXD7hPSnZNn+ywMvvI
o+a+TOO8KQHB8nalx4b0dUDOysBU5iTJV6eu6MtzSgbsqZ69h1MTgrcWpG6WooPe2/LIEKnalOg8
fg2Ma6MMP5JSMpxPTnGYC5eK6siYmQOctzyoj9XY/7CbvnhtgYQO0GUoPJTT3atRvjJU6dNsEvC1
kCBaMyNpMTgnFclhgxGcmNCCNa2l3NnIJnp9CwBTHWKw7xK9EYMtztLkKTrOCbth52Ew7wtWgQUX
hpXm545AgyuSuXgVsu/rOQ0fvWjoTZ5bM9Y6+h4gXNuafopxfMZ7gHVr3JbNcOzsxrnMOvU2EbvY
kAO/FcQiADRMVN477DRLY96ixeI5GLSHKoWL0YVBIiqLLsXfxaFvIlYd/OV8xsnLvUxKP86j0d67
HXd539ogNKJObpU5H83Zjc4ls/RJ0b2Ad7xH72SXd6FK4zinMT8He7mRv+gmqNHbaHGPsAwKSrxi
O7XKQwVPCQU196eldVmVjVtO+vuWbLp8R3FBexrqYYpDLF670KSKYmBv62b/s+Reea4sTYRZL041
CqqnqjXulZb0a/lFf4/SlOiDVpS3iftSOLN19iqicrs5IQgBLZwo7mJwx21fetm1oDR4qxX1PrIu
Oa1qM9/+O/hDxTYZGESkN4NNWY+Y75lmVDS79rlJ8yfHBvRdaMEojVxd+DCJueK63Kdtax7bYryB
yndb2Un/W+JDTghpf2tqZpRkQnykCpghlVk/67ytn7Og36umc79CgBbqYem+0fg79nVXOe+mOg7q
z9AO7mvnmMNzmA+vdY9+in2YiDQnLd+9UvxpfF/9aRrwPU9Hm0Wih/UMVuFs0VdqcJ1Tb8/FLbTd
w0I90xePwRoNIu3jhd+I8+hI0PFRB3dRoClJ0oa2ZTXuUqsrTwZUepLZr30WvYhq4SIy2c514xDv
q3AIouR07oPk+ZHkg/ek2kVtBUEEDVDeU7e+aFojcMvK+dmdJxt8wHTfFlTjFIW/45OL1h2XWI2p
fNatMx/7uf1btUW3DfOgo+zKRFDk6vl5iqz0Lk2zgm54qanMvQDdBBcPnHMXYmYAvidm2jaJtzbS
MdixWnunrpcZJgC8bUvL3C/R0uYMtejgGjIUBpY6ezLw8abFd8uznnAnGwdsmyK2JSI3jvvv9PR4
TOTNcMqaKd0NmSz2i134OKgEYXV4nb4V1fK35frOQlW/utHoHDv26E3BvbyYynyaZo4fal7RrC4T
/sesaG6VXIUtbjiuXVzJhY5jWJYlu2JoLO62dU0l5HYzOBUCkugxlGnzNPmNPBeKqw7HUH8J/cS8
Kbfu78Sdncyu+eZ4BvAzzpxTKCUDzeBt7YCJy4pS540anhfA/uGsQrFzsQhsdJMm39AIv7tTSLBj
0RWXjjTsh91zwzdOlO0Ch7hnDZp3ozoG8M/GoDsLu7rC0bJjtepYRZaOx3ywH838zxTs7bqx9K8z
RcP30TRvFmfGrh8be1+uTxGjBLr10wzlHdqmCQLLK5cGXHAcXlKjMR+ROPf+AbNV+asAntr6s9k/
9+q5GcryWmIuYPEsrE+EiRi4LUmxODTDB/uimm5J64ZfTj40sD88FC3gH6bDAHaJ7Dkwy/FHPedI
F/3WPVdW/52NwLzYkmdClDl7opvvwaSby4CenE+Fw6kolXieZvJcQ2Y9l2jM67+XEIKKyI3xkfP8
fsYG8bAotScx1zu7eY+KKLeyi9K0tA0dfqPemwjeTieuWl7SgX3bWKbpWI7jQanCOtEIlb8kCON8
s9sHnIskACpizAEwjtpPJyCZ6jwZ2ALbyEnfZQbsmlZ9cuVTr3EwdgDQblF/L4lEhlQNskdVj/ah
hx19h9tGpvcA2fPd4smuENxVw7kNg/a9GtftmXQBqY4GtqGbm5pvCYTm38bpeAQG3rM/gvSp3uS7
JqFzhxV6FOQ1Enab6L0mJWrXjNWd2NqM+YkVvSla82aC9a8pjd8GBMq8r3X2ITrgnS7ELzZpGbuW
dthora3HEKoq1d7aoiR7G1UmPFTEIZwTFC0r/0eY+s1B+OqbbaRPUiC4HYt6PiR+z9KW8NdIt3x4
Ogwv8PQNTPCUg5OUybEuCf5RrlaPCXfJhO/g05cAn0WRPSzchhAltr/hnsTlQWU5pRd+b/u/R3wK
frIvGrCpfy+5ZwV3N3XNG2lMu3RnwAd9lm4nL37JBW8Vtfk5SOI7VSXCizMh7xtpHjmUhqpubZaj
3fa88U1wcQP2Fu+IqfID8CEr1ZIGp7ZPSUqcovanhiLSmWVeRU70QRtG3tl2FsIOGzIinR6q3qmc
XyFSobceCIdpwOu2QUAeptlO8wvB+c3FGJI/M3DQS5bkS9zWCBWif3hVjca0boUDdwN85cu+uob6
bxAY87xzHJSdhMpYWxLuxkM3rK6DLHfevGUS28xWDg2lynnrLPO//tJved6RFqeJuFfj0WyQhZf1
XJ30pDELVOl3PTrZW9m+RG3UvCs7SV8mZ0JzkeePaKK/i+CDQyuSV1Adfe2dSCDPi4JHUSfi3frH
RYxze15rWyJ8n6+iXK5D5AXAKYV+LRqQNkxmF1kiwmDNcS60zrBiRLL7XBIoLMwFNO1QfHiQEswh
Qs1GsMAYxcXICu0hwq5XefniyfnQV1OIv6Ss757GB1k7MLkaqfleESwYw+6iqPT65m431V+ghvDQ
UUNwiOzJOTGRc0swbGzmCoI/0QbHDJPu1hzmJR4jdllma33zGfi3bTMp5jvDOkaWOzyphZW3LVL7
XcM9DGM4vvCD/dVSRrsFech+LMR0rJGhbeRQJFdk38MeVhOCNZH+U4GiOCxothmTi0oZeKt+/MvH
CUCY9j0X0ujENKqtj2LLeWbTdZ9ZK0csP96lMrx5P8wNgbcf2quK1y415CvzW7ohaFQcvJb5aKrZ
sadlWO4eOfFg5cHH6JjjGxJbVtyg0g+oHetOAeNuLIL8hoXDg4HU36U/WLd/L4ayIHvwQIJf8HvQ
ZEfZReoQZsuFz6o8o9azXhLvnI1j8Wj7xLkk1cyZZrHW+IHzuljfhsiwP6xfZT/ewzlK34Vhp08k
inzMftTuSi9o8LeJ6elf5H0VLlccsEl0JvKGgNIF3CCu9VoPhvEVmrg2476T/b9Eg4tZ0OqWO/2w
pb7Afh7d8kceob2c89b5QCclENl9GxQbSe5bJHI7St5EXz8FrjKeWBgQAQmi2ZsllxcrNc59yydP
aMqHv1jj0VUBEYqB+mKzsE4Yx5wLkF16nGeriqMZz4wsl3ofoQMFOClcf2ZVFcHeTpOOGHA7wW0m
3wWo+Bay+0fp2uJtGZ/9QdBekHjTfunHP6odXnRrhbvZbaYbSRVn1Tge4XHpWxp15mWsBgo5tLHs
eE6Eh8l21X8xXP7/DvH/S4f4anTE3Pp/jgU//EFv8L8mgf/Xr/kfiaYhpS8RWW024g/qxP97FHjo
/UefYD7OEViPNZKSP/pvxTRk9fXNOIj/9B8c8z+SXESqqUfSGzk99v9ThCl5FfhU/6d0FBf/qs9/
nolz1iVH7X9LBYxsLpGkCcsjeNmfJu8qdEcEe3d/SYekZ8Mmwywq3rKqu5oI4PWqhA9XTXy5WDf9
j8Uq1T4lgI5FGAV9uWrpQ9tMj5ORt9sqWbtbIntjrdr7frIe4WjccWWuUAl3QItQX2qz3eHO/7Mg
4Td9I7rkjsriUsCDN7mLNAzFf79q/63VBTCvfgCJMcBZHQLl6hWYVtfAsvoHHIwElf05YSsYVn9B
n3Mg+I333Bqo/fHYMGw5/c0gHieWq0OBr1TI8QiengjvwctLA1xh/wZRSMlXdnCMHIWZYQ2hH6Vu
3O/W6oXwV1cEnGqsc/OHW4rnpESA0q8GCowUenVUFKu3osVkoYC9soJA5MCq98SskfMaeBbMHABv
LsQ35qBHl5DaHUYN3kGMHEQWAsHi7DBXj8ewuj3g3xd+SgwgqxPEa9/G1RmyFJdmdYq4WEaq1Tuy
rC6ScvWTgBO72ygdpx0CsoeBcsXFfJJjQiFd+VBQKWHzKMkwqUyrW0WsvhUHAwv/29hZCh8kfOnQ
llvLjvfq2cT4Eq4OGCSXZ3/1xBDsoPZy9clMq2OmgwsfJYqywBeop1GHYaedN2gcf8ODUC1joEBI
doNxbkxUKthyPOw5ETYd4tQ+6jTkevBJ6PF+FQEwpzG0TyipdkRdPwcYfhKMP7RNb2mj4yGxeoLw
d0v2ex+ea3wsq28or8KXaXC/DLojXNkcHPdqD+PvFlkfPAYZO/kVnyASfwxJfk/HiYNFqYKdclfP
EoaGTaLlwUC1SelfHAbC5VIoXmzsTniHDi6boeqw1zgYohqMUUPt5pt5RpKBYCC9TJHeE/cV7YbV
URVirVKrx8rHbOWtphhT/3K8P3pEQz8LM9oTU7CxmDCRmPGulwU+kMDC6dW6LTH03DLJVN6IYVwr
bhPaZmpAvd7zKTRq9Esu8irO+kTcRjM/uYUeyW8klb3ojhws1YPAlQENM9GX8+usgHKNXG+dHsgc
kCY5eVHyuQyIekKNG2ZG6Nsh0Atzw72E9nxTykEcbJDsk/cpIUEIc5wUMSyUooE7G7+bQTjvhg+z
I8rjQCNOtDdHLl+d9K99OIqTEJ3e1eP0ndjxJK33xdCF27wDZRV+c+sL8ztVQNEJZuwtnx1rkwU+
eBVI2LQs19zIrk3DtTsD65PlsnwJhZpPKHmtB1fHfTJvfWPS2wHzd1MggsTcUiD0G49Jgt8q4ZSK
x6B/qDAzj9ZvQxMJMBSphwNp9rGydApnI9w3KVWXelj/0e38HNb5hEdYKfrgu2MKNn00qLwCZ4kO
k2UZO3Psw60tpnTrFl27ZcJaXgEjuYzEzwyxHyxm923WYfFEThGwX1SeZeC1TEyq489wFuRwexBh
xoZZv4v94LMgbvOOWX1XwpmyentX6aW/+qHAQtrY78iRfIqDeGPF2KGfSzGocFeQEunCKIaIFOMK
qk9XDbJ61U0o6cJmN9vtVzkGXuwa7ngp4bpkY2+X+Ze7VNmrNxc7QqQw9k6qQjrBGuzOfrcnEW6V
ZAfXySC1C8U1/57VoGkUFyO40KZSxdWCdkDKfWf5mMVVdMsHFfDVNn6+lasD4aHvi3VBFv47Vopg
V3HQqJXn6+0inunTemlS65QiTNubbdmzAvklWmty3jtUpKhmOgqMrGOf1m9IWZKYXfrg+HNzIb7r
5IrsOw9QjFRL8pJN1YaArflB2uROLE4EpjXL6+T2eEsW5LzGUlfvQw2VZM63HHPok0Uh2TaMkl9V
bvD3y2KHeUMAVfw0cjSFqgdZ9T3pbUPLerP7/L3Cphb3dXZhjkZ5Rj31ITKncl+Z7VPIZWATCEe6
x1rD6VlHL1N6J1Rt73uPPCxbjzhsUuwBSTIA+prtJhNfBtmEzxozidCmu/YyjRtwp4qs+/lLBGND
Ml36rvRwnqIs2KBy0DhvQ7H1rDDbDbbx4i19Dmtqoh7rXrDdjdvI76dPlwLNO5qGF9V49Xke+FEt
kUAsB5PYWeHqUuyz5a0xzOcQJ9MFLyxS27mrDm207Jp8EUBcav4UrXXjgdaztDnZWbfPdbOUe7gM
C5NJ0l98Fox+1SUVC2Q5wFf/JJqTTSUCJ2lBvB4m7zL3foz2mGFxYst2BvnloW1fVxKTRFk+v1pP
1zHtxRNKyLudtst+8MAde6/5ybPG/1gC903br+Wg5gvMS72v7egbVXAwxaH8KJbyl3KY9tHzBjuu
peMSLrGP2wo9D7nplXeQZvC7b2jScn3/Mxc2frc2v09Ybc7wG8OiDsIhXUK7JLOnvbttWr1c2rUP
wFAvZN3CVpXRUyhatXOiOacwCUYh5GFcVmNxB3W8QT9FjP4uLT8CDcmKZKL0MV5NbmhG+OGLwriC
KhCzPqBUIeEp1A5vLL5aXKmsptikaSgh8ygoHNSiLVpar62jXeVLgNmcColiOOkcDcosp4PfGIeE
q+okF56Byiizu098YKfkqVtW4QSPE5uY7cv8n9k7j+XWsTVLv0pFzfcN2A2go7sH9EYkJcprgpCO
JHjv8fT9bWbdWxUZUdH9AD1hklQeGRIEfrPWtyKf6uT9tu9OivJd89LubKibSas+XaYDOhpoGAIM
9RKcz3xoS4RlS2nVIbZzQQAebA1WFyW6myLjlfGMcTmXGUlEevyRiJ4TiSzUdQnEweh2JFp5TrI2
k7CmX5JrCAOcLWFZbvkbwtegfunC36b9mAg4RxTf0Jo71VPgGAA+8DWGJhumGoRDUSjDbagH6zqZ
G1DnabsrZZBcrGw7SQcpTR5QyI0m+BFKEU1jzNhDJsmmURwQ452ATBGU5LT1MSmczzBgQaKH6j1O
UuyA2Mnr9OgHeA8sA6GVEXBoOlqpr2WZ/lAOEfQbVKxLEheGRM2LMcc6F83ZeK2NvF+3pk1urRDd
pm35qFhAZWpA/W1p71GtHIDz978GqSy6s+ubPHyzslHfyiyyiH6bqbEKiejE73F/2f24pq70d5FF
nW34Q7npjLJeJXnzJ3bNYGeWNnGliIVQ+uwidCBVZw+ndDi7upyOSPDcB3XIMDmzgQpfh4p1ezUn
9UpIdO4Sk8saMd8BWCDXqS6SxKiSYjiRf9aZkqRVqtsNbMHT6FDqG6O/HUoJBVKH9DIlBUoY19mU
U57f13m8StzmgW1Yc58ZdXFRsa00ufYObdaTa3ZPxLIGuCBKFrt6VS2t0Bl3eqqEdl48L4q09das
XE1kRLLdSolovemkwyFQfqHwSI508+wtI/43bD7a2gqTdUnqwMWTH1nYOoTXGOnOycD/h834hibk
bsqMd1uJtdshzJdxn+DSQeHtaoGLS5uLdN/N+tL1c2tdllwK2NkdSNG7FBl8zn5yPhjPLvUyS7bz
HF+CNl31Ojtsu+7MpZfvR0oXkcWEx3nXJO8/oRTvBUHvy27yT6CRf9AI7qrqpdK9L4dsZyfvth2b
omRwv/yh+AlbHPDRu+d2lymCttnTbrzUno2j9bOP7L1gTTUG5j6yPcjP3UVo1t73CWr028s4Drs6
1FaBgySmTcTJpIjoCERwGQbUJNYx8Ni2kbusRLMVc71pRbtt5fxij81CFLGx0pBkoWj24HHPO8u0
r2aDSMZ1nC+7m1du0N6NTQk+YoXzpCeBzygf3Ew+caUl6QWvEoU31pzmFRbnpu7CFle9f1TOI7SV
Dq84VtG800/lqrSrF/U/GUwlIZGS2Vsc2ni4VpZ/52Z2tMot/bHQ62NjIMOMCBqARMmV1vSO6QTv
Z3IPHNm/ne2tgyDC+MECXM3T0IMse63blGlEGo21cevysS2C16F+CDwWOVX21Ab3Ntt+ZGA414Nj
ZVo/0rpvTBNYBT+wMhsCUuk7PIAgfN3uWRrig36pLCgz/Fwa6kWiA3dzuMaLCe+A9VhP4D97Pd8M
IjTWQD4QRg1ltnBMfyFcf50N2H7QcKsPCEvTTCmkVnKKjk4UkUjN+j8M8uVURju4PCtajz3qAbII
NSaWs+VtbTRXsxGdMqtp/4BCiVz0JXnivfTI28kGfB+b5m2oGwTqm1GvPhGwPgts/snV8XWDRMty
M9njH+FN+9n9IGv21Q9DhsXZE/E+V8QbH401ngXVdZTNLN/LrTWGu7IpvsxJu+8Ng9EvBQumAFeG
8NjB2OWj+4TdwtyKwHjDunySk7mL9W6f9Y9Zq7xk5YWCfu1iwCP1eFqWurO28/TJ7tNdeClrLq6z
jxwnMycsa3jHRb6nI0uXgWC9HBdYW3E08WmI2w36R2Fk943PkVIalIdaSfPg2NWiGb1LdrCpKZ2C
GTyd3tEivnmJ9sAexEJc+1J9II37qlNADW0BhYekngTQybwu9XSBFOLKKJcXox0fgSY/uXN25zTR
QSbdhv3Uxu7s85C3aix80aB71IaTsToXu9atzpVTLXTaMBlFMDvsO0YDrz3mZPAdbCltVL+Wecia
6L1LtIc4XziT0orI9hDb1lWK7o2gpCMnoWXfNz8ABo+WyE+ejJbxPJ75S+8srtIjaeCann1MjnkW
k3u2reonGZ9qPbuvUBTgiTkE83OrNduawTv13cJyXVx96DlN/d6TwbNwmn3kxCsv8w5Fx5GGQJ7a
bRNnoLaQ3W3TLLuvR3cXsPEP8sRd+tb0Tvru7ZSZY3tr0ua9EdpVugT5wi72sx3AoT94L9aaNB8z
7L/TUHxpSBQn0a3qvnnCFhkm6cVDH6c5/oLV4bLNsr1rRQ8FAVg0jGwKml/gSg+y8z+0auG544fT
Vi8BJ7g5keuilU91Kr/bEAfKbLjPfWY9I83/9lrxhZrmkBPlXfjEH3reXYxWWw7I6bKtFoOaVQcL
Voj3Isar51K8hRZyY7ZJWfgGfilvcLCZABLr3tqPVXAiqv5Y9oNYjgMIhdnmYz9lDfpclwTb6dcY
+Mg5lfaaj8ynEltVwIqGqr+1rfucJfa6Ed55pJjIS/ttIAmcc9oyKPtzl5jrMn3vRPyZ8574XvLY
FeEa3/bdZBXwKLx825E0JjR6dLt75IRB3JfQV6Ic116ZH4Qc72WCbDALt41Z7bR22sY0FiZhWahv
HuM43MeWvg2M6dTZHNrMhO3ufmTmjxe3BK3vxLREBnD0NNo5fbWGRMUMQTRHYX04ZwaNFyK9jCXD
MSxs0QAvBeB/hWOuTGFcJV34XaP9rXpoE9jZaNstUCSjvUBYdazSfqe7WCkssrkqzq4ZSu2l7RHz
JsbvLI1fStBq2wCyKJJC1MbokCfY+4sqEU81l82Fn5WnqTYOlWZuCt15mUuO6qlEqxppG8J8sLjJ
c+s9lHH1kNgsNpoyf0ectnHimqZtvp8tsuUwhg+Tdh08hk5mtYlk/eqNxUNlQm2w45zO1ILZleJV
Ro5Hyhd71EDsmMiRPKByXJlOaDEjwrEc4Mq3zYdeyAdwzzPYwzxKL1mb7aXQtno7XHI1ybezJQ7n
tZ7QGo3Vyk6eraF4zmV5nJz+rjPj1cTyIG7yN2+an+JMf7RK7DrVdCpnQRI8sveFic1pkcW0RIXN
WhSinCr0Kn/eFrSBlty1nExk7K8M1pmMc3A2LU3Duauy9i004b4j7Rqtq20O97WTv4XZRUT5Mba4
4tL9aVAGpgGZO+qcznzTgW2C2UNNl1AayE1l+4c4rN9w8jyVixD6RsA5oh+dE6PHM0ZzPvZF89JS
ntdRQ7h3cKIAptIaEuSHkP7kg1377Vp9r1yb7kKmFPkkx2UbiQdDEolcfEPJW8fm7cDHC7WjcOJd
YWU72NaPRkcb+N1vYziHHHp3Mhdrw5teE3146PnrOi4Uen4cjX7tatVPkBA1MxlwRe35ta5yhK0E
7M4+JU5/L6XD6yZKfCGgo+IwWDrjeKfeL/J433vZv3hG+5E16RkXyRYv+pbQbIwbV6NkQ49WyOB6
XJ/y6Tu1gt+I1NtWSz99R49QxWAq9cwODzWtsDXH0cpH/aFqRPbN5opwOJIq6KKkRVRHa5L9LJzH
fPAfdKM9wHNxYPlUMxVW8djWj7PP9nrSF6nA3+cg7TFGkgitPN3p0aZhko2rHGm3DQR9k8NYBkBF
bjTWFdz8GwYqSnPfnXx90NZePtgrGvTH2PpAK3Chc6VgSgsqtukhnfeOlz+iR+N01c9vdW/iJivK
LRKItS3ziybkO4v2ZDG2/Woys++kmQ5j9xMAzuME/pL2wLnMVBgcsul2MLHnjTpzUwJl4fzGrFF9
5gqdi7GxpqvH9O+tLIldGLec3vak3jf9qeBYPqQ2DXoysnaOevdgoWoQpCifmDpT1RXTeqjkzpmZ
bhd4MoqY+ghU6G/a5jfp267xILF2goSAmfOn1KmM7LzZEMXo3bfArBiAcKprZlyiFS086N3AX3g2
zvpuygPOatOeDmDhrvrWc+icW5dlQvM4Fka9Rr0dru0m2HUSy1ITBk90BF9zaJHQ2MT1vusZmQd4
MpyarazpIkA0Qoj8GFufYund+3plbAfLvJeDdWnqAk+YKV4qL4XUFwRPs0C85Ocvvg0g2W5B/5tj
J1ZhW1m7uIRImIISWdzCytLcgzaqACDIbaUOFCQZGlQLKV5wlqiAD4EO5KACuW7VlnyzhUn5Q6uH
rSxc+HUg1lZ1tYXWoYKP25XR9UReIgzPAi1d1g39lGvgloapj2DS9bZV1fAKRdOGMXt7Xvil4628
sNqD0TSfi/QPS4bPejhb5Acjr3yuSzKm88jd5Q5vIcYfzUAph86UDhkTki3vPMemElI7HJaI/L94
YxkaqMhFlChBEX+GZcYnOOv2tg6UoXVKwOPAFZdxVu3NtCIdRWhrKH/THRFLDu9GBySyQWPkx/6H
PVCeBhHCO9HUYHAces6RQ8lMkHAVskc02UOXsMeAnCGZHe0ieUy79CfuiRlKvWbjSX49Nspc1OR9
WI+/metyuXtF5kcHUMzL1HwWsfVShFiUgOA8NupIrmvWIq2ruKE6huYU7hz+uHYxBpLhRo7JskYV
nnCw1Uh0F8p2n3Xhik4VN5rSxOLAMp/I53gJEbRb9yCMj06ZX8rcXSc6h6zdQ2Rp/OEd9fT3bG2l
m+2I/YOiI/yJ6h+ff/oDlwidcLzodI9X0CYWPhnzl3IA2yTsad8ZFoij6otL3EmDrrTUNTpcqx6I
cW3wbuj4Asw/OuoD657Awa/MaFYEG1XoUzkxwRFCyN9c6a+R6bdIZRw1OiyhYsAsQ81nfitvFa+P
IgqCHIwoEnDXQ77LM2elhWJrkXPGyhvJdoK0y9iPLB0QOG+H0XlCePbuN2Dto2Ixl8nekvYezfSz
T2ASom7wxh5Sd46Y8+B2+oKF4c4AH+QP4zdtlUrKwpGfYNMo0BMMKYBKLcnfda/fu/OwGjT9OsTR
tzZkS/iij0Fsfhn1dIohXqyAj/zRRnuXuMOLGdGUOM6a6dCzNnD18eo/ong1eyvc+1x5m1Y2S4tP
MiNp4JsM7DYcjSF0L/5Y7KR0F1USH2yuirFPtlBsiC8n0A5NXF7JXVwyBFmE/XhmyfUqmRYuZjn+
hGH9EDH1G9wrO5RVpfkbTdQAKeb6MRjTJyPrLjoMES0OH4ouPdqtX94NrbZnwtzTJcIVYF6ds91v
l6WQByyzrEJkvWc4/S1bf5eMAZoseKYRyiRvaPkkGKeqTz8D6nuipOyHIRm2Y4/AWhv4Zvp+lABX
ZPJu++2bptmXVhC9G2bpIzbqRMbfU/4TxAw0cupGq2Wc7thHJ9NPwpNrwxQLZD/BAoT4uSYXiD9k
2iHo/cS0PC7IWsXnH3WrUovTJZlnjw1IYnTDn+hpOTNqM3UMSGPyItXBeQoGvMAIGo+epqNEKcsf
rA+HiZ1iPRtnqwgfotZ593rvWSWZk9SFCaOIgM0MFCN1s8Yocu8Kq15kdfsSVKwUIWdWz2iUL7HT
u0uvDndyTpVsuvhJ82qvj/k9RoF1pLdsZUnVdVodq7qHhFiguGbaCynW1xw8O+oGysDw173bQ6Ee
/u25vz382z+7/Yu/vl/UbJPJZPWUKWOJfIziQgdJw0tYV6DNfZ2Yd/gW+SFnV8CKeb7mMa4ZKwVA
Zaib273/vPl/eG5keZIufMYizhAlkPWC4jCFs1whC0jhtuTlwUWH89fN7SEpOO3emZ9rretbmGZG
ccDwyzeAngnQMSTYE1Z0OqNYNelL1K9rjahn1re7ZeaQgHK7O7f6xbfcceO7ESdlLxuzw+0GC+k/
7zVAVKWP4yz1SA8tq71rd/y+t1/zr7uJ+im3x+XUqoEdNsoSsC4lXH0YATfA7Rj+4+b23O3h7QuO
G/S87//6cqPuOSnUCK4XwxKKW6Exs+TJktTlsW/ZaEblgQ1aeWgt+Hl4eVAYJGF1YJ1aHW73/vPm
9lwGNWvvdV9u2d/7YvhOSQLeyxoyiO8md27AOA4h7NfM+uaM72KiAECLFQ0oUK1dAtNzkTF8S9FI
9m7DrMoYfpLWHehSuYGnBK2/AF2nT9PK84DBzJwmTRtZbDZC9EoS3d8Hbn7po3I61NYEckDj5Dr1
56QeQXfYzrhEuPs+2iUeAS6CdMtA7OxXrZ/SQ08TgM2jOCPJQv3c9NN6LpDzB2BH0uRXc6qDObrW
weuGCQnVfHXjITkYlt8ew4J8zan6quOw2vW5n9BbL+JmyM9NVXbn1qo8zqjyyJahwD3jrAu73ztV
72PL1vkxBrp6kfBmFhmQoYDNJTWpw6XKFc25mLCCZugMLdjPezFoD+agN+ferk96gWpkxn9eGkh/
qcMXz8iO05OGSjrIW/PcG6Z5hiXAp98cSQyXl9ksf50sidb8k+6MjWyV5dapjiKpnOz3UTu6e0c3
/bvE8KmAMJ+J8UNHarh0S+OnMdrslBfU7xCfTl1IycJ/Y3f0mRZMvKqJx/g3rDlTe83nMNZ4Y80i
v4hmzi9z9EtwgI3seEZ4zXQx7rVk3UreFfhwlLhai8c6yfJz6DjZWRNPbJfGkz0H9SosU1YqjNty
ImY3vY6dn/7cOSFZJ83a4n2P8qsRVA6jrGq6kzsCg35NRgQzK7aFrDwCF405wD5AztTEhYlSNZtX
+DApGQ3m/XpJuxlm0xkj+GLKPXKD1G/C7kmwnaO80TWkwr7jdtubIruATr70yqzmSuSlsDCNN653
2o4x3RMFyFpTbyIbJZQmLFQydnL8X2HOkZVU0lzfnvvry7evoKTEC98VvDDHOdrlpZnCX8xeTc/9
7uR8V+BiW5AI8Ag3hxFafYa8doiF/zyOsOfGT1mZP1oXP01ZcErItqCPPg6j/hS1QbZoLf0FV3W1
EF754RgQOPSZqWw1X4e5745Zaq4soZGTTKWoS3DnLGB2wllWVXoozeiuyanz4gpzNdTKyASz6WCb
ibTeXhZO/2oVxq4nLweyo1HiocMlHCKQlT51KirZaxWk45JMLmuZu6SEW3r/5HGtEqP7MIAIZtgw
3VdEPjDQOtDeAmHAIuy29svgDyd3St4HYVGm0nhqsrnXM6Qzen1Id6y2KUtGb+3bcEuGuEGhZ5aX
zDm1rFHBcvYe7Jg6iR7hbq0gCVDlOwQpwjtuQR6Uf4aKIszJtI+uxMjjZN56QJu4EvrRJbqJTHjz
16a3W1Q6oYx2MF79iDP/NBZM+oJmicFgr8t7H9UowZbRRhjFeByS2V2OWf/WSfNqzddZgT3COrjv
hJHexR6ajRTQjmEki7JHZxxFOFzFWYN5wYkQA9VMBljVi1e/ZPNqhDm73aTY1fb86YOfonGtryTe
Eql6te0zZ/wnryWLHbfV84QRS0zmXVXpSKdt+eDq4b5s4XHq92DiJobk7CwKt/3IUXwkhZw2k0Pr
140/eVl4e9Sx4l6MQEnLjpWaZhhHHVEoMe+7GULXyqbPQwMSX+ZZs7Af8zKkEwps406LqSgbY9+x
CBtzvVs0LTjRIi+XOiEZC5Mmx4zIQzILRLAlvN0wGk5FcHSo4lZRo4HiyhL0+iNOHDOrfuBnfDlo
Mxcdu0oNU822jr1H/DzjLrQNvKK5rR+r4LMPdeO1sxm42M0hg0y/j7rRXGHHetXFuaI+KwsUKFZd
faeVzmm6PxRl+KsTprVwNNzKdXrvUZz1Rk9nHKAVE5GOkQvcTEEDLcJkmdZcgcNmPqhSsjG142Sz
sjOcCE99jdK7JmQZC3HzGbstk3qU4gvfpi0jb2oRfLuNzI9gc5Cq0fwsAmkWl5FxwsKY3J0joefR
7ebXuimfUUx99Vb8E3ffBNDZm96Y/JWcgx3nXes+48WCPbIwIHpvRjp+9gHjM9ylaZV6k8PsrG03
n0TmdZuK8XIrLayklUecXDte9HDs1pVk+Vj56AITlVNgf4ak1mxsOkre7kuJvPrdt/WfKpwvMsoM
QAu1u47HZpmzoV/Uoaet50Hjs90yK5QGZTNDj3AqAzaancAJ4Vur0CwJJQ2tjt+nGVcEFLkLGVQP
hNsma2FgfcVtZKxrZ1p7gnytHlS1SOcnMcfgTbD0Qck720UbbQNNfwxtamYDWMYSbU+/dEANYDij
fkvzn1Ekw6KJJ9phzmyMdOUptpHoFDg5XAubQYnyzQPIbje1xe4M7ZcdumvHqD86OJ5bWdYPjGW9
nenql4ilVG2H11RBPU02FQR1Bld21jsmQ+45cDBIN22p7WPSKqDOddnOA5Kxdm2IcUWKx6sZh4Np
dr+yml8yIoD53vJAOPxd50/xS9pdQqv5Dsb+qUJ7QKEGBm/Q/HXta9su9u+ZsoBvCiqmz/jAONtY
xAwCGfMD/asW47DIdNUtVPKnYAK8oCgd1qMikUIk1RSatFeQ0gRaKc56/gT4pVZuuYuoVabhlPGE
gpxGCnda5fuEv2xZt3iIJoVEFcFP3oBI5ZxnAg/DFxpx3d0kCqWahEBVQ1dzT+QvrHQFXNUUerVQ
EFaCVydWxYBZNafB46Zgra3CtjoK4AphjBIG3gcjV/ITzkxf0q2toK+awr9WcGBx7YiDpdCwDer8
VX/jxWYKHesoiGyiKLOJAssOxSsZZ6Tj3p5RN7PC0Brhk6mwtLkGoBa2RnqUdcWlKigB2HaQbP96
iOZkW1tgbgF+WBuabJaLqvgDijsqKO7tnmSIvMPKsJ4UYje6UXRvd+eagXOmILumou3OYHdvz99u
wPqQOAGdl0ftToPXGytwb6MQvqG6F0H1lQrvOzFP5SOY7zWF/i0VBDhSOOD8RgZuJZBgwwEXbChw
sKMQwg4s4UlBhUOFF+bkfgwVcJg36K5UHGI44MCIFZY4hE98eypRyGKUJfmyahXHeGhAGlewjXHk
eDsX2rGh2Me3m16hkMcSKLIDHRkbHLFuNaJ9X6GTBwVRThmDrFIFVg56MI6QlgPecfSAwJddhWEG
UjIQ6gKaGfNKcURbAp9bgZuhG3zpAbjGHKZzB9u5U5DnUuGeLQV+ThQCGrmjtuoUFjpTgGhbQ4kX
KWi0qfDRhP/8oW3NNxkq0uNAewImhsVFXKuAUQDUzLdZTykoNbOF8tjCqU6H0tjqN3Y1rsjq2N+A
1upVxrEG1Vrhrgu4160CYHcKl5LbeAd1hcd2bqTs25MO9GwOKYbgEUBtrMv12lWQbQfadqKw29bt
B0ZM3AByFwrN3asXIRhZGHRwuysF8K4hed9+91jBvW/3CEVwVp1CfzcwwPFpRw91zydNr/8YChPu
sfNNFTi8gCDeKpS4BlM8tICLVwozLubu0mb8AhHOKYMV/ArL/V2ZN+4CdyScWnjllQKXNzeEeUA5
N0E154XeYPxOT6y1y5UL+BydUCAAoTsu0yQ5BivdDxQmH8pgwB4+qrVoYz1YV3+g1pu8Chqn/DBh
rccKui60ZkOAJf5BBWQ3FJrdgdF+0/j/fzvE/8UOYcKqxC/w39shnn7y/Kdpfn7+/d9+8hYE0P4b
B8Nf/+qfhgj9H9J2yG3DDmHaNsaGfxkiPKwOxBA70kB7ChrDJXvtn4YI+Q/p6pp0sUtYuqbbRH79
0yBh/cNzTaKlibe2ifwlc/B//88/4/8IfthZKLJs3vzt8b/lXXZfRHnb/K9/N7S/ZyJbrkFCNo4N
0v+Ql3rKlvFf4z6dqTaFUgPsQ0RS6Gjr8qCrG/YG7b7VXjo1zyhMo9SWs0aKhKig3nJUM9r41w2G
AwYa7W2goZ4cRdj8ly/fvnB7Lu+QE4wd4DSGOQxq4eA2avLDxZ1y/vb4r7uuWe9RKbYggZjCpGTa
5IOeHRw1ibrdu910kcYAp+viCQmqeUFhlh/Yngj6WXV38AtvXt/uVuqnJFacAVMxS2bytqg3cJK6
QziIfWVJ9K4j+0PLTfCe81mqMhTztqStno8QFdZQbLoDjWfaowwZBqT/uQ7nCiI94rBF1iAIj7yK
ftAzNpAZPlkE5fQn5XOtg7FoE+ePuJiW9p5NMiSgg1ltOIpNgth3Fwo4RxD+GmRC6aXV+vtBacVS
NAsscX2cezC5IhrutAuY3PeBtu5YWmtGEO1sqyaXijN12zobMr/9FVZxUsfNIyAaxtxkuy1YH5yc
II2OwuwexrTBnYGJ2tqy95s3xvCcYEVhuV8SLUPDjTZoY2TWqybTpwZMxFr67H4ien7KP4fM6OyB
6p8lK1aIpSVKe+N6jwSyEG40G0D3dPcth2BUljWLfmAqK2q8u6lnkES7SH0yFTF8iKYkMs5DO1hD
yBBVvG7bbVxo87MIcTnAfmKUnCt6tIWOmlJZXyVmD4RlRjcP2JUl6lwtBlfoRJsMd0ZgQ+DWLega
QBTciDTxzsJvgIoziNpVquMeID0UxUvonqAzjTvL0onQEHKVR4Z3qNLynglF9QAr0u4ZClFi4SWQ
rIA1h+FXNtDxTwbVq477rxTz1fEa+FNNvkbzwkUghTndoiMZa5YmnTm+G1EZLBEc6kieoGblvvwa
1HeRE2jH8Q3PJQrQiI2+6c4fkW8QNOXOy9sHZX5sqGNxXYz3Wl6SumIzc6VLI1o4tP4ErZwWcLYS
UvMUHisu93mUG1vcnTgVyDtuDXnQrWRbZ6lHKMpw9TTmFCOzl81QueUiDybEzOZmDFsPr4mb7ILe
XLutrA8aviS7HvazxNlZy/EuEuQf+w+ekextt18xMyCopbYfjainYhSICObioW1pGnWm5kJxNTit
bcramPahCWEk0da6T4SwKYyIBWtzzeuhW01jtCzGpGY9BGtZNHwQ210u82YRd6m+HgulmaNJJE/q
qdZg2kXMAbR5V1nWd2R0JBInmb3DFX6ntwHLVQuizYg+HS1h8cXRgY+8G9D+RNJccMYMSfaYEFV4
CwOB9oKjmFin+q1nonu00q0oZXHQM6S3gFVJB4Lp1U54JVr2PUUBusjGsJwrqZ/hJghpAjh43g6s
MtPkpt5KLfU2HEAPBcl3EFvfmsGjLbaAdU7qF6tQcSBwoLuew6DZZxbIMvmROMjL9E0EL3uosg8J
dh7LRUikkg9kwdwMJ9N0fjqbXHXpypm3w2cwa1jFqk6aV2TjGePbHnsw3IeWbFIEatoRFtKwps7E
UI9iGOc9U1yvR7TpkYAaa6zXQ89rcHsr0Xc9qNG7/l1NexaxbwnmpKVemvGOE8gWABB8D2IDq5Bc
MfVDCsT0MwokKi3ZsoY4abpgTjjW9n2nWd8pRpsi6DZdNN6PfQQINLXAaNTgkBvv0Vcu18axEbJN
DA7Ypu9rjjENmN5mTif0HYZAxcsEatvHOByQ39kenPEByI6R8CjTgs9ALOvIYmWeoHFgp+VmKQ6q
8DoFvtiSEHlpe6g+pU0gcpuuA+AuSG7NibNHtCRb88Uc2QKNkcAMGwQg5tzcWNEcsGHsQKvlgGEd
htB01tUerbGLswedJuRB/8hyvc/RKtsDQvZ+cH+skdNLL6d0N3l8zst9N/XJRyrzfcm+DMhn9mZb
v+Cu2qUukMe2abT3iyhAiv/rIp45kDK0EzWO2mBIn8bMx2kl6nqbJ4RqUpTKe9YZS2wbGPSEv591
zptYvSoG5UzCXpgy9Ksx0cUiYbC9gngP+3l0evgeNFyWvg7Sae84V2WtICylU5YPVOeKU2a4YgAx
wwoz07P+bo6/5pK9WWK29hEhcCaNj76vPsw6NkFDdM2q6pBHajSfCy/Ov0Zv+BynDcEf2RJZ2AXK
QbcyNQi1YdUcTe+iOTrIwjxJ947hv9eFNuzdsOMqE+p7H4mYbRv4iVumMKk5I0FPJ39bp+EOyY2G
o2/O7kUp3IXGfMXXDMSpDhrlcJIdsoT64JHKo/ORNEeJ/zqMH6YRlXzzUmckrwpqEPIhAJ2j6NyO
3siU3UYFDiN1Z8YZ64Vqmcwm1X44aDAdwqcKlBwT/8Fn3p41pCVx0hiSX4L6CIsfFLqApeGS0Ftj
j3LSKnfEKpxK7AwLd5q2LO9eXQ26bEnIcGo5qn4hLsmTghEkms88RDSQc1EJmukyJfNTLZt2wxZT
0Wt8pOZoyiPdtK6BHq1jMdskzZBd7DfnSJbBxjYrtNXMTiZNnklp65t03IpGu0QxAv6W3fjaLPhM
NDluGGnJqwAq79lVQqyZsVHly6FQY6sgO8a6dnZy+5FPztsNeF2V5bitk/DgUc/8dZNQSCRNrOYy
19J2VwIXGEu1gfKhZ4hWhQUGr4oGkZCofTZ72qFQN2ZofGRc0rGAuCdyF5HRJpzU5yR9CMuSIy/0
Pvowy9Ylk9MxwJ1JqzlyrrMqZiKZ/aT1jOlCf3rX3D5eD5a3Em7IhASZnYHxNv+E2tAdOovqq08E
o3hkmlctifvNhJUjiGFgRtDzKtYCs1NUG9/79qcGw5fOsiHy9AjJpEufOuZYdsUX53zEFqJCHN/b
m4CUyoMU8H3lgIE3YVS30r0UcGPlFktrijlMp2VnRGga7eYhV3T8TKT7dlFrdj8vNXX+jgcCmmpj
LMB2scoGznO9beqGxIB2k/V9u/Ajx1wNJlV1Yl5JOoO4AQqAiwTLOw1i+j7nZzJ71aDdwcFcCD55
W4loKtIaeDWpjkiAelbL8yd0lWAf6uiEhWo8OKbRb8cmPgRk3AK2Di+0wMNhsgz2zRNZCGGcGrsC
P19Lh3ywurQCXupe86ZFGBg9TuELTB6SLjo4I7dfR3qkpyRRiD4rw6XcI7HXqxF6sZ8cYvi9ufw/
7J3ZcttIl63f5VwfVCAxZAIX54YDOGqiJls3CFm2Mc8znr4/0PUfVbmr/46+7wgHgqQkUqaIxM69
1/oW+Oh8wiedaaC40FPABGzLpxj2EQ15KmmvG7UbNv32IetoWPhIwouldg9KpED6lCVbuPc/gEa0
RKHJ8EArZo1UGS9BJXyILMjpMWuBZo8axbSyK7kwdISTmkZ1zPw3mlTP8Uyx3FhZsOEk0U3ngnYW
g16ov5h0TzyA3YAJi+PQpP6mo0e4SpTVLgLw7YwI32tr+YUODPKInC12CNed7nMw493V5VY52VsW
1c1uTvPjrHXNUVFHtQD57CB/qxCQx86PIWK9CPXiNo+FtoNMfHQr83kMyhXAoaeo0sAglWZ/7Bpm
a2Ys391Ig7W69LNIBIW5PQFEiAbkngWnkwB4Nbud4Be31kHmfqEODD3XiIkjkAAXCt1Ljf5Hn/ja
ltAidI5Q3XU4oiPBVF1hQrt8Kh3Y/UFrTkdr2URYheaFkgwdhDDoK4uppxrVFVEu2C35GNlWF2xz
nRpML0uiz8bkAXJbtbOzfkuec7XXkKAc/bQgjaDvyzWdDYRq7qXGrnTEz6WOQ/CRKgfNvj9nHrjF
F/TcJvKXWYB/SAJiwq/hg2G9dkCN7IjeOVqgWz2Vll+pKNyVnbHYKGvTtogkKkYRq5qoVySj+TNi
3tIDMxyWU3+KouqxH8J0V3SqP2lwsCfI1tAnkOWlECqi9p3q4SWtSGzRQEjZ7rh2OzDeWeLRBpyO
hnQB4LhlBSXYto4d3bOoSmFy2d1IMkNHFF6WGkcNa9VBFa9wXEdI/YtmZTmprQHgbWUAbRldZpXL
p9CoNWziVgFnL6XvClpMeKp/UzEZFX6ZEV6BjmYddLCdxkUOjemfZcWgG5qNnN1EwjEs4y3yW4OC
D/YvIthgk3UQbNlZ3UT+gDnxPrNTiCU0LNfKDJ6KKZCwJduQbtkM5Rxz/zVZzZdYpd1QvQTKFOtQ
zSx4S3qUXZ1wS2E5zpkaRLx2V6KN7qb4EIDzWxWN+1JFgnpBLAnNy8d8CnWoWvgytq78qiLjLUzg
rvZTeY4NcZL01Ldk3J9ScHz2YGNqLucaTMBsQ/+jpFb2iG9rOFfwpQ6h9ZblqMGMIus3lfPzmjd2
PRCsRQXm2+bDkJF7FC5712tI3fWQlt1LX9AyHpYe8/WhCuL4ygz7cns9kHzK5DkNurOuG9cifTub
4oELaXMEsdIeQd0IMlCqd9uc3ZXLNH09agQ86zMmtwwr2zFCCwvgIXRAVcpivySayMxqvTCtxnWq
Vb3XvtKgF0ef4doxqjL7161kkGv6qqzWXIcgNTHP2AYEaBCrgxbQHENtQ9ZHt2/IFWmHmm2lVd27
OXnxuqwUrF+5UZXrHvvla5+H62NpjBIogIgI1plvqYrMB6MeX3IhlYdYnwyD6MGwMmR6uT99WPRe
1lNHDHFcJFxAC+neVloQQJXSuTK7ChZBxXQOKTvmkNpxtlZSfBlEQrg2tF0GgszTRKT/KPelb34t
O3oFECsxWKV1yIfZcR7YilUgZxx0OMvBX66SIqTajat2Pl4PSNLnPUyujdnIjGWjoIxVSGqvB21+
qBjgHK6Xtc+HDbRiNufQlNn6UV8Oc1c+YXzH4ux01WaKrHeffGasnMZwmhUfqnhm8Z35jGJbR1ox
JwPUmZ4AbGKQ8m05AiVERuC5eX/AngOx3fVYAyAPZLAazDCz7q+HTNO/YeN/tFvVrFtXPKNE6Lhw
+tuItvSUxNGpqG1EhkZb7gDZHUeK0l1DPLPSqplgEygXlkAfAxTdYs6KKAT/ALOh4OuYX7AFgXuT
S/WFtAFp9rvVo8qDyEhs0uw/hHmtHsuS0kBnIBMykmmWRHCQ/6yrYfq9rTHBuiiQo5Lwp8qaMYyM
8bSVScLkkCriqQvNk61QD6PHJiDEYGhbG2+zjmslcbuvxAbh++dfGZuvTYlKzjKYno5mVJwSAi+7
PEjWTOahEzv6eLAt+0fbpU8h4MO93emTB4p5h+V63PthMV5mzF+ESr/7WSY+aLkfaQq8TkZmXjC9
ILeKc5J5YCAfB3SqbJ5wBEXVd911oAPPbC2LlgEVjZ2egYF7sBeBSK+3hecit1hlzuCeo/KbGFLz
VN6NaWZd2IHgOy2ygYwctNohK2IxAc0kmiDfoPfMwOsSIh4E1BOTzLF5DgrSXDtukNtXpJzW+OP9
0T8HFvP44X0aw+TNwDjR6q1kemo+AYp5d15Ju3BvuSoGm7q1xRMDGwamiyq0zNk4Iws5E2TfeLPm
2js1Ne45LBILBRGA3jozN26QqR3JLceytMWmL5MJTu3POszng7TjYTdTjrABcbRt2vhPxTxRxeoU
GLGyxpuKpJWt2cp+EzrDN1IbmzvE4q9h4QBjFssFV9Ppq7oBKS/4InHd8JhGRQkgPsn2Ad1+32TS
7btiwNDJdCjp5Uy6Ztd6hRY/XR+iFpqO9+Sxd/S1OEwT+Rkxph8GGjNjnqVLC3GlPl5VaRqZUG5D
EpSDChn2R7Ims4llUOhM06zgOVkGg3VP8FBght5VP3dVAk5GjYknGH49ZFybrqUhn1vsSoy2+vJ4
PaBUZAGRBI63BMMRpcalPrxviJc6XL+OwrU8NmzPCBVEj8qVcyzXEsXXvJaL/C+9yvyWA06EDQAO
ugZ636w6GYL3ZFA1Ha9FD37NP2/h5E69hPngdadTsK1RWQhWfRT5fuSDIoX4Lion3JUkXWS9dOFg
EANnoCIpip6GIbHRKB4N2i1THu/LgD9eP8KN1VqGc/z3aIpgi9UnrOg+Y3Kp3Y8iMReTq9jM9AtW
ACd+9AhFT5PlIF+JBe0/5qmroQMXeQkh4oZigPm/8JtRAj/JGTTlrOgeRwYxIKYvmKIX1V1c8Vp9
ZQkO9n0ARGvbwwhc29Pg3/BpBRUG2JFdj7EJt0hEt7VDFJfTbsGu9ztohyd84KQN0mSnfQRBoFyW
muC+M9V93FtYDRPydioMvipWlySIf9LUSrB7HZNx9MpQJ55zRiM7lf0zga9w26qAOXWHwcCmZ1Dz
J1jV2pSA48EP5CCf8+r4OY3MH1gbcjZHyLyHAEue4d91wbhLXPIyQtKfPHCBBGSxz2/S3hsrLtGq
Gf0Vf6VEmHtI24jJYdCiJfER43ZM9F0B2NB0JoaAEW+2miusiiAZVq0ZdR65J9bgnBNLl5tuVt9w
nx5aNz1n1TQw0uC/786v9gD0LNlWQGPv8EDQo5PC3pQNanYd4QVN3g2vTHGTwBptSadbFfN86iaR
7IjJfhwF+lGK15gMHrrXjYk1ojLLs5FktDa1WNwVoNwz1Jm67kRwnGn2CqCXlTSA/uJph+VQ3RCM
QYkR/xiR7YRoy88j84C1WWdv0eDaeyODqKyn6WZh1IlGO02mY66qVnuk0f+4rXzmL6X40qPrPixl
bD686+yu0XvrzSWboy8BVdGlKflvNxWmCrKqaThTDkZp8MhGIDZv2ong9iAKHwGCoCT1ueLBbFjn
+G1hY98oauK+acMb8AcJ5hqrOqt4PRYBHjppfKgKGoVqX3I3hbGZqWdGPy+21Yht2FnWTrUwihWt
EFeiUqLdfFsFDiao4UrbETH7OXVokArtCWS8IeuJbpmWEHam44YeX7s4UgdN4HN1Uk/Iyd2gNaT3
CBqn6m1Mi92wTzAf08wXkAUEIX4aiYepLS+GwUAg6l2sH+StzULeSFpxTaMzNsFVcswacKVZ6j8k
/k2HCxSFWy22OlMTHXwxOkT4BpNW0QgY7K1mAxnUyRG1AkY9mWu6G8P8QRTBd9BOtxhVSozABRoy
42sQ3odd4B8mdJ50DaENUh4gcBloYKFWcGyJirwZziIzl/H2sFUZTgEK6Yo3C6d36x8drX6za+vn
+JEzJVylQX6jTbp9zoLwNY8/2KmGNO9a9JkJn25M/bo02LKV92Q9mavZpWtlad6YNeVTg3xYU/Nj
ZevM1/E9AfnMT130Bn2NM22QhNTADBFwuqCVem2DsoXoqHoD3vZYLizfspg8IOYRV2A8T4Fuio1P
mwXIgmNn8aY2vhRx3BNCZj5brfEtMgkmqQbipsK5eMkzWuWii3BHi/AEk7zw8O9QKtNNzCfxNNMO
rycv8Dnnys568iO33vsYErFmPCUWgQOQFfKN7Cl+MmLBw3gC3BHl7wEqq760CZkncG5NZF6/FtVF
0RgZqHqa1hw8meMti7hgWYyHSMyc80XBqbSLrvvtY2gZr8Xkfs2TkuQ72Bm7liW9CeWt4Uc/g9gC
CzLgE3FKskGxxTEzgjOahVRQcdDggXGynrOf2gMO27FJmSmQ4a4duoG+sTvFoDZMIoW0wq5XA2ji
FRe2eJVG2rcGnoHt+5sSbQMpeSXi5xHRoAOKeaVAtdjaByc7alidP2M+StoKBpvrBZ5i3EFK7gVn
WhU/V+zPVrIui12hM6wAsfqiUuRZ7JnxzZfENNgHi/wLGnh4f62iPifuDOk99ahp7tDNbuuU2AGd
RB6e5mZmd8cbkTxWpfnTqOc9kzV+fzV8HVSrEOajm8iq9CZ8SrAbdsNJ2jkToEryNrg8RR+W1Q3C
8lWjpW86UuGVFrWvDBHsdWUadzHNwQM5DafKxpFszRgeTIsKJIUEEYbFigt8tk6yQnmIUWyk2CW6
duJ/Pegkct2q3NyOuclksCq8PnU/MF7xzsylvAliAO3LCdXQI/K1ulzhiFZVyXbALjlFuE40klZv
zvVyZRuQaJuRPejUNeyBdLV1pLMZcvJ72JbzKczXXare6G5+QJME4ouDYxyQXbv6U1QoxkGpYg9B
kRiYH9HUnhLwygfWms0MGlbqzIhcFWyd72pHqiyAQJIeV1q8tIx6euwDPHBdv0uN+J0JG8bfFvM3
3XsblW/8CDtHrsj9vMBHx+o+MrDLOaXR8Uw5oLsc0VeedBvZjE+WKo5ZVseeU0G3HUMmkGGJqqVp
6yULhUVVOYVH8ljUOoBBbXUMsH6lisApa6Ku1CnXqzHbU/1+qVKURqmBWLLqxQ1ZXh6g2HfrI7ZT
E/JrD2IOF1BtF9YBNe96HpTcIkmQqzBviq1NeMOqc5qfrDHoknW1qIH6UxswXRhZM3aip/Mazt3W
ydxvBS0qCOVQYQYoCMq5ZZYrPbG0DoveKlJnhzMr3PlLjft5UEsZHBvxf3rs81u0mSDwFduxYF1h
l8cTlxRHdPYB4rrlZnS1htBFqMgPIkRouvpNuLIVR3NxrPzl+2ufJMcsS5/L649fv+cvN3893fKc
AOIkxSmnh1ieAkbMnZjFzBRvecHlcP3Zz7u/fonP1/vLU//27b9ebxpKwEliZqn242F9/cFh6eYE
y5MPdoyy4frSQoYCTg006CwwnnXCc3fYvXKPRLEPmmLTvmvLZFcVTrHHvBxvy1h+yCnZ9/0rplau
hibxYFOIwUIh367yr/E8TG9hyjKN4P/sQOjZaxgZaA+xA3EHl2ro95ug/Jtj5bDBabvuzV+2KtRP
fx5iR6IIud5HdeAKRKZ8CVZVxZhnudnoKj5mKNt8EAdFdvr969fnUzkd61/Pki6vdv2m60Ea8b+e
6deDEDBWwPeonLkGf37f56/167k+7//T9/zTY5bWYsNodtXSQLfJckKRtyjQyD7cXO+Gy+cUOvaf
X73euj52/er17vVwfYLPu//0s//0VISnEmtr8reol+EIgzb6Sovph/8tPcDl/j8+aJY1e47PrxfL
DyEe+9cPXe9fvyzR4wWdc8AeMhwRUoMY6pabfgER5NfN65euB/A3tMi0w+eP//YS17vmYlD6XxXa
VTT236jQkGUt8q//WoW2fx/eo+ivErQ/f+RPCZqwrT8c+Le2YVqmQtA2/Gja//d/NCH1PwxLWsIS
jmUrKrn/rz8zjD8MU4ApYwm3KOsdVGt/6s+E84dLpryjGyazXL4i/if6M8aZyMs+Ab0WWjbHtlz0
15IJoWU5vwF6deliHbYD41EvY22fTkSkamkxreJc3CQR7oE0n3P6yvkJQYb17MxIKgy3no5JVrq7
XswvtB7EJvXzAWQCOiF9tsZjS0oltFDtpNPxQ/cu6l3vNni8WvwYhLcdho72Sl7ZMNwdLT+bSfME
0MfTWxgkFuTPCQvYUffTgZGCoFuoUbYZ4CRAbmt7QtebbTA0+0mM8s3BYoMOVjErdNGMOc5g7qMW
VMKEZmBv5j5AbOiL90jr4FdJQnGKcEw8up0PFWpeVHWAfNhuUmYxf71pGczMjXyu8nBjuM1jVaBW
kj7xfxoz+gCWy9gF+5kVYU+fiOxJsvQW3auw6HvwWarZePsBWGIkQpTW+iq0Fvd/P3w01ErAQklN
jcsOR+vQ7QZNfmvt6RUNcU00sqLFXJd3fVuzDSGqcKgS1F7kGQA/UqRmxS6zvDayL0NJ0Fel2tfG
8X/iqyP5KXEzWohSW+kWzOIIdh543U0yJM3ecDtcWKKhARNHXtwPHZig4IaU6/5AHMqGCtc6IrX5
eY1XGTrtixbp901hzJeMAE/Axk3wmEcwwRQAj5Dl76avKeyMMrUOca7/BJ8znKJQ/4hbV97WivLc
H4lADfSWFCFyNCssouuyDfNdWagKCwekir+cc38qK/+qpJTGf/4gS+koTg6dLqdY1Jx/1VFmcF4w
gTXyMa8wlul+t7fNzt6GYzrhiuqh0grihnld7MzxG/aQjV0iSnBSa9ECGs1d7wIu1GDMbORQ7Iak
Fw8KUPOmmXvzvlpa/MGTKErkMZMTHFXZP0SJ3u9mNklbIrk84CPRbujEbSqS8lAiTHAZWx5HHPfB
UKkdmMwl8xx5jEkuxpmWnuAs2+qwXW+LrNmFIHG2Mu0iUt8ALJTJu+rn5rVhj+HO6qVPO/sCQHPb
z8MbVpBg0zd8VN1AwvLCSxOL6dJYTrs2lzQ3YGsGeKRl2GgCT0J37z7++zfc0FkF/750WLpaFiHH
AVtu2dZvytWSSj7ARJM/qooqOZyW0Hc4BvirzBszyNaub4NeDoO79DwS63KKJ1p1Zf/W6ppGrmJJ
dB7Nezai9Yfd5Wwi0j7fmyKrzwyc4agZN5GIYi92IMCmyyGosKGLADhXUw7iGDMgWNfIa7QuNu9F
XBy6sKGBP34jBy4h8rV/Rb7jYM2K7qsw0Vd6hLNwdrIXRDl0xsbo2SgLceJdys+aYe6cLlAkUFH4
BdV4bzv+SwB+dkd/G+JXScsXhQryeBSntAvLr1iAzinbhF3WzSjhnXOD+mUzFXW7reB6rnun/IqA
wFnwH0dXOtmeQvF7LrvzUBtir1jcJripu6wXFMl5XLxMwXC2fOqajI1SS+WzQcFPsT+WbMVLtTZj
8LdM5VxCPxEADXqyiUJy+NIstKjXxYHr0G2qL+jnyXY3tPR3IRKALEI32hcwkEsSMJvY/aIWPBfB
QASv+ufSes6aIqLF1R/wLrKJauJgHRBjFhbhpXU0djQCNKc2xO5W7wIdikO3A+wNFiEHmqw3zCFT
7bYPG2gy+IZPpRTPTD/vYGRUnt4kI5JDtCtpEw3MSpE8RlED0StUGZ9msJMzwgYj6pxNWVb7Kk2s
2y7YqHoaTlqIAhKxDct0X06nCssP8uHiiD+EcKegO1iA130XXXSfYhKolOYcSdsgx1mU9JiYsjw6
TrcvexrV0xTAnrazHSf6d0ZFUDkMGs6dAYsEU/YH0UvNPktrg83LJkVWecPnak2+5YbmVnKmZb8J
Y708dSwmBtaVm2EgmWQim9AHxY3wZE7uxunhOuzyO2KGGDDtxgi+DSNvMkBdVcL346DycoVoiSEc
/zPcyUm5zzN4cK5NWk7qT5t5cN5MI4KN1tWJJ0q55yTAPpJnG3dimK9BoESQbYz7WDfddR8HzCcR
GwxGYO5IlqRTPysuT0lwDgeujoZT3rey+QChPuz//TIAfOVvy4BNN9VwgeMt8gLXNAzX/PvCawS9
7wdgMS5Amu0VQjOJNa9i9KtiUsns+TC7Vk26sAO8YXA2tepcdsh0DhWZfgXuVx27O2zZ2V7NOadX
lveIYmjxCi7vhz4Yv8+Bbj9G2REIT9l147lByJjaTEcREO/oQNhb8BDtUSNzPAvN9pa+55fRBcxU
zWN3GCB6AiKcyIZrJ+PsosTeSkZtdzQfl2iMGjkP2ViA3gmoapp2mxkCXI6Z/yDvqTuFlOboIwX0
jNLvT7NhyDXUVnLqSYsP4eQVdUqTPETlOIxRvLV1g3nDGvb8tzGDuJrpVnaqG2vTsRffYyg40tJY
MBys/QCBo7Vt2tMZm3FHWoCGaJUT62yWYApbHQ9e3LHNLmRK/p6msg1W68xrySbAuqvZp2rSX8gI
euvL6JsEeb4zcBW7ugyIvkEN0JMs39mkszRkxYTQPL0c1+1WWbaxdmleH+tmXsdljN+YE/gkXcNY
oUbuvchvCXMVrXUz5EBxnSnTt5k7UZdhxzpFAX/edozBVI5pzAJA0F/NX9SIBnhMZXLTjnKZJWK+
KoJhoR0k3wsl5K6aLpHmhp6lcNzoptZcDNR9RNLLJzMHK1hkZ0GkCHqp7MwcgVHJctiPfffLUvM3
H8bfqoXlQ/lZ9i4fWpPiWemOlIZN1IX6+4d2wGStBXPtX6C9QzbqA/fkL2OouTWavW4ZL2Wd7TVt
Hi+9/UEzbbqxCLLF1kzQ2ly96ySBaXmKkxP18a5fZmNoPAxYP8Z4zgZM1WjUtQlh2NhKbZfUzoNm
p9NXB+EXkHA9vMDDIG/A1aOd1S6kq2YZ4Bs9w/naXbtO3W+sPGNiWbCWmaqevTkaU4T2nQsYAsUk
v8Y3GQ3i1NrJvB2J9msb86YfCSJVznlc5lQy7+iFAcG62CRTUkTzR5O1/uISsDWD1NoP5gyMzwrk
meiXljPnPobFATQxVTtloz2NOs3798uFtewnfnvjrWVvI6Shm8qwf1st8jlpahEG6pLKud2OsRhv
q5LV8wsoKf8+h6y6062Q2TN5lUPb0koIT0UTdWfGvdYapnZ8yZB90RHcVkuQAoNZZk5J+aL7ug1I
flEpW717q7WgYMgsJCVa2Ld5TeAfjvWToDJAEof+2GHJWBtFo/bIx9gT2D3evclMngTcmzRxvtZ5
yNS9D0NamX5+RqqPC05vHtvAbzaznqJ4jYBQoIc7/vv3iF7mP7xJylJCGIYCu/T7mzRkNSm/1mBf
qBG5YpItfxeJh4Z+07EOe33Ha36hA4NupicLVu/mke0KSlz6iRYzVZY6puf5Lmk6wkPtEbWaD4tJ
Mj/clKqs8CK6YtPGqIoCd77R3bxj6plh3chzecBJ3R/Ji7hBE/gKN9XaF805RKysgw72mhIl8WBg
ZUe37bWMCXZuo77Bi2B6lsMyxJmxqkfTPZQ4xGenic59n21E6aDq1JcAMSpG5kfZuBFOPN1iLaJo
iHr9xDQeqBKWz8ItrGPV5s4500FGg7/qDhNU95WT3MZMzr5owrb35L/1NErPEVLwiVyrGyXNALVh
aD3pYipBuczyxEzGXFFIsJAcYQH36zjK2F8ZgJ3DfgCEOEKi0tt11QhUw7DwVwzlv8iB05Ku67gd
h9xe1Q5ZHVYBB27IJMksuRQnqPS0phlWS22vUTTdC4sxkObWkLLJkb0Z6okwhzDaNIU8A2/qLtF8
nTZB3G4reTsX0OXjSA/P4BK+dGbDstGMa7NIvhkQ196dhOTH1gG4YPvOPqMmJApbAVgwvzMeh6KR
r1oE8ps8w3wqOtyW1yuQFeb3DgvUmfDp26jU7tJBOHd1hdnKCVOghsaGiNnmFszeodJhRhX4HgpV
CAb9QHExTBux0o5lKA96XgcvJkYPPDPR9ABh+cjEeTH4669AaMTzMC7xxXWDeFFjaGqBd5+MiNhR
sP1eq+HIjR1135bPGVP1O4Byt4WB+NNY9IF5w8oTZLslCO7UMKHKKugbgxW5axKRfyhB1KZeSNKS
MWDi3CRPjMCAMNLCM57+wisbvAHXu0zndiqLP8wCbdI0UsVxSrHtNYhccBjpOwlvO7iYM9USkWpD
+2iaU+aFzPABPAUIj8ZAv+HNdX71y/7LSwyL2e9nsWtabEeFY9vXhs1vO1InFxlqvh7unqQ4GDM3
Bm3dKVSvM9Z+27nMkqUfPJh1pxLt0QihPBhVU27TYax2KFRDmFWSimIhJZh2fTJjq9tG/r2W5Q+W
EaMiBalntPODbsThPlrMNaEVGs8uxCAoTLhvSEnOkceWT23s2Du94bp9XWfNus1WUdoMB6Tf/CWC
brhzEv977/QXPTXdJ5IwvYI/8y2iV5jOIq6J0h4RVc6gEGwQ/2ujd0YCGRBg053p8OKI1GuGJtko
Tfp7X5QhqZ4SSpzmt6RBKg+pgnPSZse59asCpmKGuqKUVc4LB/md3ZknwnFww7vuDGAs6L6qcj6Q
aTI/SVH12zTQw201Gsuo/KHPW5uGTBE+m3OF+IjAY9qiY/yU+Y/SXb5bn7Wb0XfSg2s16aGLoB5U
PqubroKHXmT6jb8QxzLdPMc+VNXBqZM7KsXXRop0HU5GcpZAiQ59aGWbYNLjrdupj2whVAQdNpcm
jMBQmEAPSlr8rjmcxFLOMMic6NxAkiz7scJEM2mXVmAso4ewa8izZjjClSvKu4OZsKEbxUw1H2mV
l6b9DkEKgc8q82+NqnBRH0mbaWQMwmUR27StBkRpTOhrDNpL1BOQlPulvqsnwRpHatK2o+goCsM+
5cYTOs8KzGEPddAH0ugXsb1FtLOJTGa/M8zxVY/OyfOBNoKblSjwwqqC41B2yT51cXWhk3kN4wC1
zaibIGManFuBcIA8uOxhiQntYzkRJB3RhU8+BjsVj4Vsk51dmAEiOqI7YPrAFG3JysJi9SGsO664
/jumrWnjt5yRAfKzAx49k4aif/KtLLmNnOhYAGZ8hvz4jYaNuKmWe23lnjCnXKDwmABDJekdOfP4
gMwxT0YvGanDd43ekJoammoNBSz1HHSPWFgyhz+hm1wcQ5EqUrD9tpKffj18k5UjH+IXoHXBMWzA
qY57vPDFQ6R9j9rQWbcwBU5hioM8YBi6m3o8GWiynGdrTrMdXcRqq8VpsYPDaYO0lC8a4DZMMlwr
k8CU0AWJIwm5/o5NNq2MJRuHaE98AGOOBNjOn8ugWGRMeA5K/ak3a0qewoy+On22r+obUAIFRFPb
8dqi/S7M2DlNGbwT1QI7m5PIC4g7v9VpcD8MAXwyrZdeAB+c5bWcXhCqX5biKAzb+Us1YkMj8yff
ZLYA780qfoaLkMDF+FqOGaJKqdTeiO0zWrDiXi3IIQ3F1X2J5KVrQaikbqV5he2mN3NHuJHr057s
o5GaTGtQfXXxKy5Oe6G5k27kuNkuy3H45EEfMgAW4ZdMqGo9DD2yJ7uk51B/p09h3IZB6W7GCLVC
jvPGwwsjd1ZvIQ7FthkFrfOE5Mk2QdC7Bw3Y1dmxwufYb7VtGezTuK33yItgEjd2dpJo4jcd+yeE
S5a/zzSn8USNsMKMRX9BrJLpdoHcBIRfmofRDBXQvx9tGqdWn6eHLOjbTWeZ/tFKMjJjbZIniKJE
WtxE0KFGFCptNTwGBUQxw5nGndlPzIMhZl3L5sl+b9OyPrB5B+E7JWS0EMiaa5NxC/sdKs2u7OKP
NEYMoKeOfjYqfTVrPYNw5ZNCh8g/kJN/1oZqvkUOzQCtrMxVb1kUs7pwMOyZXzHH7UXTfCU62tjr
qDgPrqBISNpYrpNIDbcirt5mmsVb3cwWatxwYYbg8qa595wszHP1brhNSzA2VW7+TDGzbRPwt6/I
7O6CGo8dAyrWNCup4b1Iz3Vf4InmXxx65xj6bKSsYdfsJbX7ryvl//IN/rvJEhU+25//erJ0+P4e
Fn8bLP36iX8NloT4Q7cYKjFCMnXJJOlztiQUEyTwBha9GWcZOv1JNrDcP3T646gCABjghRefkyVL
/OG6tiv5VCwFCwOp/8lkiVnU7/XP8hQ4diQzJmZcprPscj7eL1EeQEIQ/xcEYYUQwpe3Yor7fZIX
64GrJjza2eCyGaWYydIQCvb1UEYIpGQQEnygmmMqooa4meXm9RA3xL40MQlpn9CDeYEcfJIOCvoR
iFjT0EsHI9qbi0fkeugggx2jxTfyl8e0nFQsH+pJwjm9ShatfbQcrreMZuRBZPv4u5VfQe7COVbG
iuvZ9aaPtH/NcsbSWbxiK6hXoVZn22pB3SjbwRlNZqNFCpnbVrdYNmnghxnJeg6S7EbBF19ZC0qS
gcLgtU52EzYZGo4RbYEL89BsO1TCudSxEaMrmZJvLtdbli2sE+FinZiGsD+Sgyu8ymjuNaxEx7rN
u6OlKYx7QVViyaWHoyl+pyB2nrvJxQ0qaTLoxcE06F4nDWNkKtDyOM4u0t/rzaZuuGnAqTyaYqRB
r9X76+95NWhfbxFcrA7oR6vFrXU9iLnCXjFEd2PfFPuonvYBZNIjvqZqoc9WgR/tRxjtaSl7FIVE
fL/HUXIK2YCxGCv6qFjd/aE8BAH7O0uNBxRzj1kWVZuE4UmrVTkmrgisxGBaa/hPmLMX7cfn4SrN
+Lw7LXKNTT7ED6MjOo8sZLgTywHzHva/5ZZahM3XW4Zj/IJbuAvX4vqbXw/qClxdDtpMN3PMLJC+
DGAIN+D3aRHgeUGyM5iXPs6rGH0wHGuwy0G8rh5MlFFsbVfVs2E/Kmgb32t9gwyeZKCiBYXvUfP3
mod2nbLY83fhWltn5dqZ3pdZmfaI1QmixoVbNNldvEwvPWEoxqYhD1THYz2sBlTokpbeKVnKo1X+
JfmJ8nlVvxY3IU5We2uShJRQ92wKIHLNfGeOj1b5vYAUkexrfPQ145oJs3y4Ee0xxK+7rk40CRp9
hVUPleR+6g/zN/05BEkxE0e4inB8IpZbUSTmQBzVSeoHJmkoiVzifmrspmdl/Qdd57HkqLal4Sci
Ag+a4uW9SU2ItHiB8Ojp+1OdwR11dEfdOlmZSgk2e6/1r9/AgCMfaaE+XP033QE2IV2UMfJA9oQ9
QGs9jo+jknr6BTGxjGmbRAgPZF/7hTx/dBJ1kQ9+Sl8LLBTPgudIaKWNadqA+NWw62hTzb6qHwYG
XL5tf0r2lFyAzJHbrtojvghcCfLaSCntfPVpy8hZ5PX0ziqx0JXsKwwzDny9+iAk0v3M5ojOlsKm
GHF1tqoP/P4ZtOTYMvbY2TpECqYEbmMHbcNnUheNbo29PyU7sqgemH3/dro11N9pYRtY28Hny+Yw
3l7fSEuyligAi6vbyvDg4K7a4ieTiBmRFrnbbMbYJ9B5BGaVFxDzuoMyLh87+axcCxSjGnuIRY+d
Rk6zV8ijYWh6DBcQ7mpXfLgoGxDm6Dybh8oMyHHCSDqBuFZgdO3mR32FEqm9Pr6M8+Myc/NtOlg6
hNduOas/ZrAdA0JHBO4iLiGhT5VHk22yI/XfBnBwdjb9ZI3cVtxNT6doHfLizJOyEm4QpPkwLFv1
U/0dTxheR0vYqvMWj227B/WQnV528p+y8SIeh9BPv4snPFwc651iLSvsFIF6IZsS183I6vZZeexX
z8u4k+/MxOobZLdhZrPY+hWEZW4q5nE5kTo21oQzWIMPV8s9GaP5nJWwBNcz0YHd66WbzNGLlifa
N+TwNFOk5DH5wsDUbfcqk76/2YIoKlRwdAOuYWcL/W/2HZ9AHH7VH2WhfSY/sz37ztS4+jEi0oty
1Spe55BYnd6SByCIZbVriNLAR+CKb+bTni0wNMVNXKeR3j4CGsQtXMGK40DH7tpqPuXPonTLPDBZ
DwXwhRv/PHH+AIx3fvo1jOB+TXKLflVXSHixEe/XuIC4cuE0LuZ9BpZ+tyS0UhceN0IM0KJl69Sn
Jw0BXnTsGYSnBObf4+VNF/HlPvB7bG+N8sHeESKLB+HQf+hYc+OgxS5/qRFKzeXP6WXDkOOR4sjl
5UY8Al5u/SExTQvSnzbyddRoFvkKBylGjuI2n4SSeNJX+Uu8PQYxZoBTBJZYPVsULPbbdNZWEan3
PAZ+5KrzASNGUuBs7Zx8vKj1vdJntxzufeq95tUubQMJjW/ocy/jxgnDjSjOq1O4kEL/0Qb5TvhG
jM/9HQQm4AuevcdpjB1+IbYl/J5x1V3C15xAE/HtkYpOwDP5HKUFuxzmpjAutc5mQPbgoGPfAc06
pSxK8k8ENwJLIy3VkmoX3qvS+mKKWMnV9zze+2KdfsWpPfuODhDBNWLY2UCUX4ZtNFJWbOAocyv7
c/pcZxjkHzHFxzSIl4HQmBJDL6wM4d6gRMGIl8av/paO7S1czzDOnHYZPjGRE10G0S/Ki4Y0raqD
ErqoCrLit9IFkFIU9824NcS/uOPjO1Fss3kkhRuqS50k0Py3wA+EmEi4FvvxViXE49p8bOP4Oob9
XW5+3xFsPL24H8mGx6Smr5iyzuAVVJZe7HgNFYhLHF3yqtgsDAZojNFbht9WihXcjDsDdece91eV
kGfyl0nh/cvn/B95Hl44unww9n/RpzZbxN8RjozWieHYPspvmbomtJq329qv9TC3wxu8RkxxOfqW
6N3w/ikhnETfvb7CvDIr5g8MTjuPdCe5CABD5dKV4l1ZA/y6JBP3g8/bw1cEeABlkFSuM6gW+AQA
b85b522nZ4Fykx7gpWxjjtrsjWwkenOZfcwWyiI96MspUDfK9rUNz+aCFV1YeNjcDMbxbDEZiQUk
gt94Cw3ak4YwHAep5UPZACY6eYpRTkCU9EM+ysjftAWtcnjI3eEErddRvBnHw5wQt4RcA/KP2k02
Ege7xsR4WuK6712w9OAOaj9S/K3GXigH49sOHwcbR0WCXVN+gThG9H3JUgfXtxJ0iaL9JKoQa5wH
shKKyGDEeQcv2dR/Si48SvnpD+np9aZWr6U+6FUY2ugqcEux5QqXkT3BqFFnZbSJrK4DG9H5/VJI
JrbIX0yqWwsc/rd8OvVZ2KlP/+1dwNGrgw6SrGSlv0m2l1ObvxK6+ph8QBVML8FOB+T2nZMxXsWi
8IlFpZsqy1l2MYZAhjqMww8C5G/1Wq1nH4VpPfZ8lXhrvFqWIwnsVBq2eX1WsPSrg4wnoDWtRt/8
Uq/kdK7yw8SE+r2dtn+C4dQbspohJ/ht5/S+7Mx8xX3c273g9/uXG+0EadHNm+2wVD6ewV4nJvC3
vo8brLHMLd5G/G+8VIMHoIwTd9hBrAsnu4lEn5zqEhWJbS65RhjNTkTAMQU6YrXQEJpEuTqjV5iT
tdFnFyg+uEpEmE0wHYGgbtW++DX7EK8d1iODW59Jie/3hZcTFn+cltRKvAv0UpY2+Z3uw4rLF9gK
6na6V5f5froO1/rM9eeXJd2y2gu6BcOrsHETtst5cxpOGEyyYivnVSHSsF/55rEwLtL59RuPrpIE
xWP9OtcL2oChgktniQgZv7td9al6Nc4ab+NZ1pAjQpQBySax4NDNo6NwMn5YOLUvncX2CrFBu0iK
j3qDIQdNhC5ezdexpSjhnXy+jf4v+HvBuccAqu4PmHZqpa/ZSNcMxWMEnWUe0fMrcN/UEnt2eDwx
7+m+VQFTvQY9XYByqOwY4R8S3e16X0cNUngDM2rdUz7zyIKdIn26zXNb/nBOo+AHfFcujJpiv/wh
G8BvN107J3RaDs90Vc9texa/Cuc1u5keCV/ZwyPSBlv0plkT6xe+vAIjrmbXH+pDLa+xF+kPSunP
snn2keAcRdD98rmbZLvDFOqYffPhn4o7QO5Co8wTw9h78dwxZ8VjuiFQlp83NrLoCMmCMX+zJR+P
by1xS5aCx0Ft5zmeDTkRUySdWOl9Qpq4ybbhlXfUMZFC7f+Itn3pg64RRUjbNPvTKM+FBZ+lUvfE
a9TJ0aigAgTdzxNMfbgxisVdlpEWkNdCk7bDnGuOokRdDS+sX//j0MeER1u18lId2jJyJTvMYpUB
8nPVIeuQTHTn/GHEj9ninYhomvU9VPCSAezEBr9Dcfrvb/++9u+PSH07zYhvmxyTjJ8coHJZQRJU
2hBVUYMRwqhkT6p92mUGLWgW//1tkN4WDO+vFYJALYyABlGo2hAKk/fLkfk1warvfx41pX0E/+9P
q5jROJo+UEdqgZESM5oJt2cd9a78oFLUmn/cO9xguvcvxEKuomXnUs+Ixigkwvx6InvV1+Q04QOK
++P51gS9/6pU9PlTXgy2vGPgAbuzLa+YNf4mMoa5trimRWvYHm3cn9ra12q/YNLVO4TYdI01wvjj
SX68u5ThlxzgZR0o6rw3Fm+nti9dskzoDVbKPH8j0klgz/ehcVLYsrFi3N+kkJAsmsl1j6PRaGMT
NNN9XlTVN90apY4tH/Wjsp4kjEaxzvBQpGH8Khtu8fu4TjvBbalFsSvjd1B/XrE5D1exHa27D/mD
Bum15NNvUtxOLcHGicya7afY6Tz1o1s/73SdSO1w1Y3RfJN+gsmAjqDG6q9vM5cPchh20l0/tl/C
5ES/zNK50OpH6RuDJ6Nk0+0JQZCGjMqSf/ufdEeTWuUH7ct0tD3xRHgLZPFB2+DROn49PCzDoC/m
drVqVww5XjyFf9istLcsmH5jT7qn1H0fxh6TXy4dwU+b9IeimE4P24bwo/kt78/IFho7JfkVtc6S
i0dUJf0OPxaBfUD9wSHuUh/70MEgPK4c3FS1lfIlc/7tG587gvLjuSY4iRmLE2NQYlWtNRF4bj0C
bd8uIhhZlrKZkBwRsotuCHYuk8kfVEBwe2YZJXubBiMk3ndmGsnus9KFwcUP8VJMF5zmFnpVaBMm
jV7eavFIzO10sgYvWrEqq9R+fKXxu6fqrzGXc+BSC+73aI/sY8kqPBk2MTlzff7C72QdevXkNl6y
UIKa+Tpdvd9+ydyCH171qdivyX4EpFQ39uyLmDTh2MYuUtYs4AsH4YCRVLZWK8gfnO8H+mdlCY4i
LRHiV0fChVWrl8jzdMrBZWytknloGQcR+SGJjkTD/FRBfq1DOnxqKuw4oVN6OQf5GQmd5KgLrPfc
CLKIA0V08J8HWGJV4rGMTAbwEEYhQfqIZtlsZ2sEVzhLBN053WqlY1yfC2IBiCfblvf4iNGxUjrT
D+zEfdi7iFWjc4tkEdIB19ztvwCcYXnGVzSx4k5PXPkHZR7cCybudPh8DmZbEHHDozyvg/HK3Xj6
M6/ahgBCH7JqZWdIr8Wa7qV7F4FBcsecZkYjkLEHl56gzKUDxfm+Ktwmct507NLJAbk1mwQk0qje
YbiBKoF3QfDGy8PS1QO4//vgLGwAM0Havz2zj+/YzU9jTTtQmH+jaivCWiNLid79m+KP9lT3q/kb
LENe+naBdzU6FHRuIAZgBMSZXcQ/s/D7FX2kGNnD/bUK+0+STGKGsZwTDW/C1582OVo0QyQud5/a
FzaCGCsAeoBOpp4huyFMa3Jwr554GecVkZpwFChigjFGyeYMkY0qj3l5Dw52fXwosRW9/A7VjegQ
zT1+SQSPoHv/h7c0dnN/r6K7+QuKAGHwyMJATchj+ObrxrTioALCjeZb+2KRxLcX0WWCjf3cy9G+
mmlfkNORejmAxK37ZYuLPzDx0TOnzKnVlv2u2TBwMYjFvlZykOInueF9AU7M9f2gO6Bc6W64wzAA
ysDgFRxr0q6kMQsG1H9X/M1rt7lPCIm5aMOaBFz0qWZkk3Br/jXgX7lHbmNxhzEH67XwBWCfKFkM
6xnNtOE0XyGCAZb6WkGGdXk5cFK3uNqi6n9di/vsMGkbzK7wu5QkO8/3eXYK2ZmuUWljvtLXfjSs
m/ENs7yNydPNGHL2Ag5Fq1Dw0EMgpEwt5qkkhGDSZLHRs18mz9Xr2u9QmgXhcWIoxPTGeu2BtdA2
uNzd+ifb85BEytHQODjXLwVffa+Y/AK3N6ykUdE7zVl26V5A0oIniW3nYk8gxHNdDRdQL06iUNvF
M0oFlyOn/jJcYwOChhn4lWe3hQ6xrrb6btoxIsYfFyn/Y9VQLKCzWJD7CsHDer/cnvxK7iOWSNP5
vVOkdnzkzvPICVf8wc39O0+QHdbkYfzi1GgwSoIIiInR1LHzLstzth52xh3i4szOI0f8HdUAZ4ou
WwpfnYYfrCfGAWLcovJMkNDEGw2rpIwg95AqxmCcRL04L4Xff9ebG6O64r5nEzA/HFGEjugX2AAv
6bNDv9o2laehIiQdBWKwwdx4EZdBgSma7GJtq0NpfU4EC/lAWOYvRy2MX1zhhPymp0tOKHZRFhZR
GoZEq2m1p+Eg/7bc5iOPm67bxeACiYPdpQJsXi/UHHlw+YWq6kiGBeMAZR+EYDb7eIPHDb0/MtaO
x9p6fGLDWTEJuMFuLm7TfVjzpLFhY5iVYskEee+tpD/DPiMJMp/Xc6IDJsaHLKdyTofKtRLITJS9
wXBfAU8tFjmpr5I+/d7oFfpb3jvXWz02Q8BzoZernBzCpXLXRtd4ODmKmdf82dmZ6T9Hzyy2WLKZ
P4lLe+xp0IMjnHYIhTzpk2vUwUQOVONCxxQHhx3k+P7M7CxPF6yT5cg4n0m/WwTaV06dor5veNiv
4yqIjF2WQElmKdBVcmwzlyX4I7QTrPgGO5dd1JfvhaICp3htvm/ZYBqOtWHNsVE/3YQ+OYR16M02
bL/W4OoXJsAxNZS8xKOV5274lZojuvIGk7NuI545FAEF8Tnof8p9E81LP0XMueOmKFf1HO2js/qj
Uf5v+mVPxteVFDnEDlYUzLbSG/t1pO90F0EgsntMETOfZ1TlgK0s8nCfFmEK4hnZ8gh5nCVxHXB9
sJ6MbBkO2dASZgfcTOut9DX1LsDk6wtfRA4dHHVPGsKQC1Fwg0NQUrhv2EjecHRGt1jOEbZ4w6E5
64viMzuIrn5/opePCdGzYMkA6HfDXLpCX/xDXR9heO3FNmOdx1wYv2GLND5BJp9svyrL8swhSRS9
eOTCht372W1+qcWRJWGiV2NLXa2FT470bEH+4MJcVzeJdO4/rJCm2nuZ5xaebgpJXfRBbLASJixu
QdDAgy+pb2BVBLLswHSKDT3/HW00z4r8K5PhWmEt6gznwY0uBU8ABd7AwecVj4DQzQIKiaX/xezA
M1T0+IFaYKRUajXfaWHNtJL/2HVhwCUvW9hGS1ZZe3z8qFBSML1yRlaCVa2mfWu44S/JkOzgOi52
4EDp4sXwY/hVnGmR7p6HKGC1fvMmw6fXtCvA0opweEynF+FcpXTzySKTadvv5uW5Ud1xmfi5B2Gx
eVmKzPIE1On+OJZnuU1k4pnSCyNPmpJFvpK22ms34f8ARm4rDsX5gT2qVgJZwlkR5xxn1N5lRijh
1LKKK/oeD5shsVzR2vVfsy8eTsKY+yuLRf6RW4frZzXr4RIuSFZj9Z/H65Q6PFAOl+/nnp9eq/rY
nNkU07ddoSWfEsoEV56rH6+v2RWuz3TOIhuDQ5KS1W3ebeLpm4OG8j9cKffw6cT60vymOhFgnT4Q
is3jQ0H5cNL2FYDOMZN5y+SMOvpKPmEjl1/7oPtFNkxTts3W4168YYBQznMIDqvHUjVcApZo96BR
QiNHq87TJM8xOVtHO0S0cTC66rZ8UIFrLmQYjzByq1wlLiYw3mM3W47BeBhukm+uyOSuaJZIUHtX
DrgIUMUjrve4G7UVyhRSOGtYMem5XygZ+iN7ZPPeN6z8S6rJlCe7B3812icwZ5OgMboxdj6qycqt
nz4rXIUOvdJ88mgYB5zExKGZFqHPmI5iOpiemCC8HbbVS1xuBDeb+VB7Sng+x66zHktcWrCx5Be8
zWl6KBeOvH3ZZgDdblLOFRtrBhYF2rDoKJHlAJtrCsTKHb6lRb1o78OpbzxtcOTbaOsON52KuZM9
WA+PLV0fhemB1FbpTn7IvDzT8S0ZCMxpLIzzW+qwzjcVkXyiDc734hnJrOYDE52ITT8KIGqxdoTP
MBhu4x9+dUNpCevnTWi97ru9kA47G4J8j1lxh1UHnJmLuRS/AK603lWvuD9JfnwYLwj4tdYDuih/
Uiok3hVovk5DJgatsoDbj9+MnDAAANzkhrsVNgGxG2FVwRgPCedoy6tWpMEHTrlrsS3iAGZNx+m1
UlzUacfnLQJRYgRFMU4qUQEYA0xyULN7zydK5sMtGdAI4bZhkzUUg82vQNK/g0YA82oP3LZnaCHD
AXizutAyJWcCImcbQSxpCT+tbfwpF4YeiCOLyNcYsUlBslNeayl3GpYFho320zw3nV9h/8XKpw3O
YUAGyKhxeRQyB5FVMGS2iEseZjGMVn3zu7IkO7oh3hRV+wUyLb+vf1ITCGuNB2nC8IZKw+IpoId/
HaYtGd/6G5Qqd+b3UAd8M30B7q9G7mZrdm0SA5lmRD+Th9u8x2xx99zAikGm5spetSh4eCiVOUii
teZWXvnZXbSvdpX2VgFR8FMESq7f22/2V05W8dd+mNh/Rw6zPt1vFs0yXjNjjf6UExbgp2aBbomG
f7rjPgP3NrFfyXs2yhESB3C/eNKQZB1CYfei7UcklhN+gN3j7vXa8Ipxtxhv4TsEHT8uHiaLzTrt
UActzAx7YKj9BCVaDOnwSs9xbCFtAIOK95l1lr6IHnuYAWahDC2VyIeOPJCZZvqv5gZFHndjLbcZ
E9XW2PmPyJffdQQzURLdOhve6fOgUpTDPWZGd8NplalpEXnl6DQCgX94fjjmJ8VxuMEuv4blOh8W
FATMC2n8HKw5hO/HB9yzh+CwWz5mew03pfyiBfVRmnkTZil4c33HD+t9ZDnkBn+2oOd4CYlOxjQ4
3zLgGGaA0kw/AxqXpwtN1dikSNwscR3dZfYxqntXJm4t4O5RAWfoNR209byDl2lhKupycSTZitHN
rshtXsfbVFs3/dwglYsa1O5BYny27A0fl8o4vVEtF9XqMTIjKgNqtNmnccYe9HHJfiLdZakXq8ye
ueYHSIBBagStFzBTsR9X0YbxaXuCom8SMo5i5EQPz0Bx9lFDMgMwSa9P2I+AUCWfwBV+h2/zg0NO
1pz3gdQHM4qNO3H2HN+ccDAN2Vz7IwHcv8X+SYkzN75LbGrcLPYmeR6Gq5bmwNduisOaeHDC8iRl
HrN+3MOTh9vWzmNCCQzRliGVz+gwPjnP2mOazLyMiDbJar85QBWbzN9zabqQuynTynWROeKFxK2t
wHYkM5l6UdvguTZTsNC2cFku6cN40ljXghWfE685opsQJZeUI/MRxPe8sp+76lyWgQFzHvfZtx0x
mJ036+dSupuGyyx1w5LamY2CYoO34nVfGTiPrwPvYL0CckUr0ayn9WOuWUIAdMRaoLKrnP4MLjsl
uJBb2dHYaeylW3nB8aheFK/2mqsCdVxAz2D3Zxk/wRTcFgFBDCHGxu6spRY7RpfXEUJtp9wTyJe8
QcYQjLICE5y8cI3WTjU7EXCD4K3p8yj2XgTFQ0iJ7/pGd5tFxpVK7fqG8UmFa9D7vSafY26Hdsj/
K8FEoNm0Y2DOwGjoPN1wgCwpN/A4dNUVw9PXBeTCZYx16xhTnqWdMC+2z1N+4FDHaofoVCf1lR8G
Rin9aG0pcwYOic1efBTVbboYtjqO16Gd/4ZX8YqDBB50sP0/iCBYQP/HRNZSPgG72zv4f7UoBbuT
bHlZ3x9u6Arz9pwc+TiqE0ouUw5lHs8JqQZy43PH62g7rh++DCsYUOk9ocOfjkVDbZef6hOP5nhi
kbHhyU9POyo3VB/CduwsaY6vtSKv+vJDBMK46IAxmCOhsHh4+KqLqW20DuPu6vehLOsM7xoyB9Bv
2hXX/u1GFTRTQJJm3jJz8abQ1dheiCLJPKxZUwxCqrX09v2cd4QskHyq+q+RWYYHi6wIPR2z1QwX
8Pf8AUGv2eET5M6ya15RyhjLXthIaw4WXA0YfXH1kGa9L6/miBHW1cyjLeWj/k2OxdeIqvOXgfCe
l2fFvL8L7xGCHNjq7OTaLOvfWmSJcKRbxio9Y/prHkzx/ekU+NpMloC2nhYjQHLEelC/E3eHz9jQ
f1CGXeVl5xhrfQtNyBaX5oHZ4Yhxzw9pbE4IDlHbBoNC0j3Tpb7sP6fvTOIZtNI/5hzzdlOPVvu0
iJcYhkvUbSTFxdqQLJvHProhNS1Bdo214ZN9dxSpbVUGnf6rc5TOodwomNlBUJes6Su50lSEhV+T
xMpEh+GJ2y00nlMoPV/mEhfaeF+d8fAj6nPO7iB6SurX5WpWeq8hIIJUcnkMng4sVvmk7qJf6YA4
ofk2yUexoUWc818B9LYElnDkK7+v9/jscITWzVUMlDMjRcEpj8KHfhg/ojSQ5rLmI9f6bihRfrD7
vwDcaWchmpM86zNbPBuTz5bRHDG5QY15jY5sCjr+nJzvqosRPk3KxlwPAXOGSsfmDE2DjR/UTvKH
72zXMnwTCNKwWPHVWflQGfIkx1x1qrP5BeNaA/xZdieGJ7jccT1r30ys6cRrtPt6L36py2w747PW
NmF2VHjwUcbL6177SvQetTYADeCiR4bM+BuGLuw3+SY7xTG+s+yiowjYbJtbRj7V5BSrz0/a6gyE
IcC0kRrs1yDB6PwEFLKJXYPpzhBTZcM7pufXEW7Ag6qWHbzEAXdOMjx07+fXjJ+Zrf5yLuhslfvo
udk44S4wGz0WocNYmcEtvCk3/52Ouhfvm+W7Qh45eCECWFBIzgCWy3ZTbIk/cLil6b3iwVomXn2o
9ljK7tDX7kZf/VIYGA4WtJClHGg7c+a2t+TKoxsvEuexzzeDw3SR4DcM1uC9AMtTdu4daf7wEWTJ
5EZYkxHAwwNmAZg/oOKCJ8+H6K7tvd/ofFrGtz9vyDbiVjOlxK1tKWjY0jNTJ2PTepzVID/okbvS
/p6EGAJfB2QfJs859/kHLCaOXFzgOlwqGflAOKQF83pQB4aIxuK1V+S5vqXEzJ6n2UJcFmyfHD3P
FeuyWuRnfM2NT/2Lr3WSpfyyRbBQpI8UOg2V/bVeyw5OiF1CReQ85d3QYm2GrTj5zPDpyJm3+IRq
5Ct0tk8b2HmI30tEPNV7eJ8CIzc66gK0/JPqvVJOWK/2L1eSfYXeXbPE7+eKV4Isayq22Nn1ZTjq
MF94EB7vSbC5VJdh7Gif3ak4kQYJ8IIfNYIckG2ImMd2jZ/oqZvDosJBjCk/XeNBXsWTM8yp1Cu2
Pt4iJyYNYhyYV0bYz8x+rKUPcN3fkapqFV0eqzdFLHLM8R5O89n2+RnPebRe4Kk3OCHMbSq776x8
JXDcQ59zq9k2hBELH+5S3xpa8MEho499e7zhHIr8W1xEFxgdwkrfgwqg3A7vnHSY3S3MPcSyPTTX
ffvxvIoOsT5F7lWf7NgC8jS7J1Ror2w5QThp9AWsIfUJDQ0g3KbQlJ7rCD/qPVW2sZMmNEh2SXlc
76dTc9R2w7L282yeqLZBZXshPugwblEQCsvZKY/m+kaEQMLJDPzx+hbI7XQgxSzT0WbnIy4ssYFZ
qHqxRVRMf/JnDjvBrTac8cKsu76kl9mZphQPuITD5owDnkn55aJLXNzycI2ljEFdC2LMV3HgB71n
IP6H6m12S080DC03MvJzmib3uas3KTUHbc3TJkgal9mJAdFP+0mnmvR+upndwyP5OWyJYj1vCycW
gyfNZWKFw/JRbVIxwHTsO5Oxi7ViLuLKMBwtw1HXSm70VN2N6ONxcnUGV+LWoNjFEXA3/IhtUB7T
4LFReDA72/gUcKt1C2VbRB9YuTHtARelnxoCcVq1QzB7HJJ8j+lOGOOBAD3J7n8JF5mu1BAJ5+td
KoGxEBN77Tn6HjNXDoE5bB4fVmNuukUZDHhYSvaI9219xcaOY5Kj6QmcRiRDH7DKMLIcDeaugFfM
mojmhhC1Lpetb+d3XmuirOLrbC29q+sL46OQ3MofvpLHvCFAIdCXGu6FZKtjaftglPDekF/Cu6KJ
CheF4yx+H8DRcQra39En9ZUnqH/PFrRTc82gqEZBXK4IFMXCPladUgnKfI0VBTQqdj5UNyUkPoOm
zZa+p0VMDqWdvN4lLN0NuGWEGawbc1bhxrJHqUeRO7Zbg2QeD1YPsfTFuOKcZiztRWw46EynQ/Ry
lBF7Ny/RF3JHNNL7DRf5TQqhjOIjRD5a2s9JLJY4VBhGUFuTOgPuKrvZtsLzQ1giBm/LQ5Jt5WJd
VAFxEBIKU3og4SIM86HfPaaFybSLGWTJYGIx9msl/5r0hWpCFrsQrGaJD3w83zREaiGKBLQ5NWAI
JTtlN5bDicdeye14pXD1VjMc1CHVIXwlGbV3dORQgIc39TDbQU/qWrixSMGQCSGsx2/SepDAVX5G
6hzxqzbC4biwMSf6vD/rX/3u32C/e4/4/zfn//ef2FBAfikk4T8uwL/vi83ojY7U8OH4AVLpM9FG
4TP4mhzP/31tCnUS6Vpj14fFbI6ljVt0AGNpw5NQCYBy2F23RPkNHVAKfzMqGPXDJGnzZ70yBZVe
8d+X/v2j/MKJA5NeeH7vb5NeD/559v7rv/+e1WTWPZ94nKpQ7ItUxuNiTH4kgskA4d5fq99/PDOo
9v/+wH4SV7n3f/7vH/59338/YqodcahC0rdOrzLe+vdNRW4q7HjvF/r3rW1EbFuSkqDXa3m9jXoc
1enGSQEjgSUMFN6spCemXw9N6YVRS65RYctpS9zMoE+OTsrbOeumdR1N+zFsWkKMuWtloWhb/ZFs
8zz+nCnFQVGFT1nsW0/NVexiGW8k2TRPhNSteV67cDs+RgXjGCkF7b2FAmpwI81HDz9XO4v60X+1
+LAWaUmTB4IwezBqzKHFTnjbIB2VaGlMgza5gyeaK+lGSLJb0ZfDvE+oT1GccPTpnJt6lzC4arox
IDPLy5PhsxRLeamG0KJQak+mSlTL252Ka6SJvdcg02UNAo0Ou6IlUGOmMX1AMYEWjVm8qXiVwXwy
axyznu6oQkgXeFFwdL1eWCGUNCGiMMoTRpakGlkabAsMUPHj7qA1NgMHYYbH2DRg7Z+X8a1PZeJs
OGIQkiB3ZYZWVaREYyJCnJLHBXnYGmJSKN9PiJezJ+YfCSSvl5pCpuv7daTLv40InVmPYfg3kvd6
MS+vSM6y5Zfxkxba52MGnpEnWohwm0R6A2bCaMJ9qYFvEL3ZqsFor1ckycHOhA1PECsiyIXhQce6
LWLIdhACp8ePOT4IfmqYvSUH/NPaBrZY3dMGpFPkjOprcDTk8bbwDpVO4ktS949DSOqFk8bynkTO
+D8HEyMuHz4GxCBxTV4sGu1rnALtISxeAnsgEVWJwyV3G/zpLSnJX25SdLdQjKt5VfyJKcyHsIaw
boz5gMBRW8yYBfSIHhIJzKEmaX2TtoXbte+9BrvU5InaQtqk1ROSAv79mIW3dOQZXrKG0foygY+z
+LWeiEcqUYLAPBY1D30xYz4+UaSCbcqxPm4KjYClvAwDMtEpennU5obSuWU/IgidXrC5Y1wfCTy0
FL28PFmJrjSQdElKHYooyJEZm1lq5n/1ENdLXA62rxeYiIlXLQFyPB8hsUjwNFCqijm1q3FnC6z+
yE76SfUaaC3nbMskICqZJduCoclPgWA4c0KnovCUECBlqWnzIZBWnFQgaM+WAVGt6gIB2TqbgZx/
as8CqKtOb8TGUMiFcJ2N6khqXInU5AGu3DNVFcENo5SjLVVmx06NgP2qTHNqtrK0KrStRPcvD7uQ
heSEZIGpcmQ6eHPAzs1hfz/+BiHrVnibYYYgE8TwloKKCZk5eBppi46SJg2j0Q9fZUaeVEvBosIz
RH8+trnoI0HWOFDLPi8JDdeXOhegf4IeFh3LrH+BgkfYyAUIdZftq05XHQmeVkHC5+xRZYhcP5Nm
JFgT3pcIyYAtNgpUzcQRhDFEkg0/pBEyIk2iW4wC2irxprZKOfNx2OrspM5evtypD68xJx4TmKoR
GXPDd/1SExrg7Fq/Xhc1+z/2zmM5bq3L0q/S0eM+FQAO7KAmzER6JknRiOQEIZIS7IH3T98foPuX
bt2oioqe90CIdCRTmTBn773Wt+7HktFUywxxTCfEzx17cLSw+ARNrILBZ+yJrUon7cExVXtXGJQw
6fipOdrbSOAd42xvIpGUlMqg+mgKanuYRQZf7STvXJOWozBfoEdwrV4lQBMDl0RDbKtyNLhW/W1U
wnxLaTdCOx81SHFGGPU7wiBPA4sIY7S54DRuS+pE/J51LkGu5HdImKaoIuEsWT0D0jHElhCgEomn
6sHT2xuXmO1zIRkTJxUrh1aX2rYHQrvDn3pntJNv2E64TV1s+kEtH/FbLy5ieoY4geGGAWbadXON
/caJ7nI9NK6a0b3WRvdc1Bwn3Vz47UjWpUHyDIVWE11VSQFqMbSfLULOtZRmO9WcM5QE21qc3wwR
fBNByJyiEukJLWIFWDGC1rdNPIbk3iXgFFm4r1pKmzJQCQN8HAp6MrWHZhx8YWfP3rjYFezuvXWj
AE8/y+HB/shs9XNqbW8P8oSgVI0evPIj2zG2aYC0xDBUtMX+pt91BVJzT4dW65rUS91AS8sI7f0c
dg8xiQS+F3kvZqFldJrpU3CYoZRrYEuaxKuE7OUo/TZNiL+HifOQJ/Yxc3d9iN4QGBoBA/HwonXf
pqF5aQoAaqAsAydip4pgAcmJoIVEArmfspfYI9Qjyi39BP4MzTGUE8Y4aDx0j86I23IoAuNsd17H
Yjpn8NHbokMCrW1IeyAtOgqDHUgz8nZZjTqWWfhePR8B85e+3WQPSqkJUArtURdKhmnMWy2aETbM
A8F4inTCGCI/MKzJIn2owSDCLxmpcLpkC4bvDiOnydW76bfT0qYmsABBBN+pp7Ww7Hq0K4QhADOn
uVwuhHEx0ftaQm/gGFjfM42mgXIvcytm36xQTxRD06Jcmg9l2SekxZNqZIWZX+QsIT2FtS8J6fKX
VtDd9AG+84AqLBVxzASNEgbhyYBkIXTpGsoJLppTP0i9FH4EbJ/FMoV9YtL1aGxqv54r7I3D4Cly
vAkHYsYMEyI480O8En1/U9lNuQ9zJHyObV2nkZ5xcfJw+W/yjvl+7Jgbg1P/LqoxyqQwC0iDt5JD
zKBdHzP4WAjk8Ux/1126y4L92yfmBkDnRFxcLJ69rHG3gasYcg4W7Q9TPRp58iKq8KCPnJDDrhno
w1OMaKSgdiGml7wBYt9yMVG1A7fQMl6UeZ1kTVK0Ux5ERwNz0lIcW23xxSdOye56323XGl7JofoM
MvU4ggK5qq5vzkN4lCPzAMOOh7NlQHMAioEYRtGFqj334uXqB0z8aNNrTPGL5H6MXOck5+554eyw
s7KsYXVXDlApcYE2E5PGJNAc4mHgSvWs2WowpIwhzFelGGRBJtskTkDhG9PDkmuARqV/ydR6KepK
345gtcdhusQBos+e+mVr9eQolLpJ5CrShaj5NjvOkdCvrR4jajD0au8SJrZRIZ4fGdrvshkqqq/W
z+KRJhYkjJJUTLueMYwxPCiVQaqkLu463v+2tcL6Wkz1NRDR2zS60cEmfGLeTokyH8xWO4RE8two
A9ZU5fR+TzoJixYm26aWEVTTJMcgnk9mM9xXWRHvcxnto5julR6h4i+SChtS3GFWXEogUWd+xFqg
6blMx941HHSyXzu6L3VSbFPRezutZEifRck2N29toZKNvURAWzZGRk3/ZQ3tp6u1vCy8RwY9nVnf
8YGVz8GSLFBdgIaYj7Nh47vVb0qISOeZxcl+fomS2NzhAIdDq59I6aQxEbDX6rN1GSKLYUolbnQH
rZBj1MfYoks/NgYBG/N9GSoMtxNWUtgVjktEnlsqQPOzg+5quB09rhIDs5+msvWNN6GGHLoXKWVy
zDJ1jxBhNGoMlwjqK52slLgdJRhTEldx+970TuUcJ6c6m6MZfiuTdBsa0aapkSq6knRKs2rfHa8c
LsoDY+lRrnhWue/H99y6Ncr40mAV9gU0fSZUMBRj53ukW49tNgK85L3yMSWoCVVA7A1UoCl0P2Kr
tw5ykt6uydtvetuHF2VyKsun9M1Kxc+05QO16JN6Fsl4VvlWQ3ZhTde8KiNmrkGMZBxUcI4ouAeO
3K2y65upbfkUYktQlGRYmuSjpjTCb/o7qBXTjb4nWIXQlKLfeC0rpyqfL4MVfTmDCnA5fgQpnZ0g
nSyfxdgub8vpKh39qiJhgmRDpbAz9RLJcUlTraPq5eTvVQ+ax0SljYtmXy7K3qTqjp5TiU0o0X9h
2LTmniZGyNqzwSFSWdOLOSrMim7cYj4mBMYjdrDSlF807hvYH8guGfQ5nd5RkacohRqabxMY1hpr
wZPG0GyImzc1JoRpygHd5JA6ewthfnq2e4MS2ugJHuT60UYGJpNccWtCO6eFst46Mfo0S9Y+qVKE
gMUmJ5hPbZ4T0jpz/qcPbYUHmkgwJGBT6NsW5tChJ2rCnki7CwJKvVmmj0Fkg8jomNXybRSbzkp9
UJ6NrysmRlTR9PNdMKeUHUfi7O5BidDvanapNp0EuolRMR5yGVJIqlQkzAo4LAI1CvkjR7L3rSkv
NREcU7d03NAKcvCgcSoBaUbDURbGPiK4DAFA1D7QU3gWmY5vQ4mDDPgChV7TAxm797TLga2Zrs9q
nsjfVrsEBOUhi1KoIGk3ToilLfvBpho66dbDoDEQS6aXJOwOay6rE0FHUuQL+hYHO1kgyfDd0gWp
Y4GOrNZb/LLNC+bu8QxUOb65M/PcA99D5npmdihirWgv7fGh73Uq75rFTCATWqGVe5U2vddQhLdz
sCyWdXZO1qUIcppb9nO1daFCBpP3QUhZTTcqOeuiv09Cg0C9er5xgZbeiKHBw95XV0dL3lOZgnOE
jbztFCe/IkclSEQG9KzK72WLtGTi89WW7x3s6UbqwdkIvOy7ZoOvikR7TtrFp6h6JpATMY2qEvsM
EO0wasxdRo/eNF+lCZBmY6V1djsufb6mFNc6+uhG61RPbXqGYMXe4ZqMdeoQlw+SVpeyIiQzh8xD
3LaDdI5R8q2A88Rko/2MNDQVNc2BqqXo8Zirj2a71RwTOdrAp1vSnNlBuUo4vBh4i4Liwq5wbU3T
CEeGjoOX1hKdLnpEu7KH24holNKzhqWVgcfbQBQXG6SW2JC4sCEZ+bGr0dd15pxTbZubQaIm14LS
3XdoXOoFfVOYNqaq+tfEqdfyoumiugzcJgAeRIyojwicCrZmEAzXJo0OfT/fzpqRnokvLzfjXJ69
rm22JIehHQxi30rITqoRX4vZIOmbhY5lcmIyVfNiZw4jOG1rD9/nMNROAEFeelMi5uob54Y3RcoJ
J/iDKSBQQ5djHggyR+YdRqkW7fQEIXtQghgvfA3Ti8xsrKjaPG6SEmUVRM+bkL1+mMnBHXPgkVTB
35FmlFptfM7VI9xP3V/O+g5fKAbTTRNfDaI6MA/EDwXCjtJAYVhO1aFJs22li+BRq3GIAGdlJutn
evY9s+WuJxG5wVshZHxmWfhAx2RGbDHsc834xYnyKwL1tXFyqru8G3SOALUNGpMgtFYyXjOyjZW7
hW/HHgWt6z3lQHc3ic2O6jAsJAGLRignG8xZzifpimhCEL53YKJ2hj284aBq+RIJMZws/rMRiuqq
zMcdEYrMOUQbPUz2hxt+w+JQ0pOC/Nd5vjMY71rLMGVYpkfTqzNQuWR2825olHXlrgnM16DAW4oF
66S16DyyLvrRajSFEpgBCbndsTGwrEoYUjZV9cohR4Mp0PGLaOZbLbvhRpcITzUCF5G5ax/SHh7n
mplGa1/TukAK0LjI+XQEZEP6FTlxfj8j1SecEqX0UsdalHA6a7hyCC8C44Q70AIZM/0SzLH7aNUM
RAaGVxPNr1DG+hUW4LawsFE1PVJN0pryx1lqH26pRx/UNl9WwCGt20+5Z9HVlM0X17c3ZdN7sdqQ
VdZdUXX1gXamNYYjAd/xmwkaEIt4N3BBjU3MvGDL9x2nhotC4TLl+PZbAy6ZIv04ZBHjwGqoCZTi
0sVowoTXMWRk3Oj9R2AkcOdQihcBq5MpqANc1/0hMjN9N7qc3si4+kGA9TPBu/hXsvVkxfApGK/A
U99cvSEf0lbNpRpNl3mX0Lc2ETEIcqof/WDulzJjQwbp7BNHNp89D5xVwrqlmOt81+vBLSe65AwO
2bwJy5zmhqs/lV5FbahGgdQTU5zVvXLxih/SsZ02lus9uk7o+QSQovqvmmc3J12LkO7tWFTYUgv5
aLac/3LdrLdZWO4J3hF7NKoGCaXUD5niOkePZ+Tcl49aDXUEzpeqzVNNMvXBQXkgM6fbB4JFqIuT
UwY5ZyGl4UdglaTFBT75JQM94ozitia0UvDyIiwhmSfeQbK2OJHn+Rkr4ZFrX97PGqbOwZAjOaFU
e7OL40XlLORN2yc3HdC1tuunlpmll7dX+TEgPFGc+DdUhBXa3nSrnIapQ/Bd5rnvzhKRfs88I0p+
1JD/713a0VQN043dOy8e4juF1Q/PizkBFRS/iJvZD7ZrU7mJO6erv0Iab35Ro5UYSjnvPZQYc0mz
vgpYdi9de7K4ih3Ry+nNAJjqMATT1R1HeRM4zEitYGIhV7E4cASK4kCgQZgMzhg6/StIhuQ2RiM5
X133FobiJSkca5vZVMlRmb8a06wOhpWegwAk+jRgP5TdIrJsiTGGW81VkxNpodNsls19Lch9lCFR
gE4YWbvmvRMd1GdIYcY8YOqwa3gFTQfoKxLNttfx8mj53GyJuWa2P9OOGLnCbRLdyw6JAf29MvhU
xah92mD/ZaOsN0+gsXKT8j2xxx9aK65GbV+41t4PfLMvZWCdAPXBLswbFCsNx6DKzF2Sv45UxYeg
hiMjUDPkl3TAyE+0KDNZTv4ttiwuJOMN9QjXZ7v6JP+OBanuIi8GvEtS0395M5rqB/i8GKosi5AD
zyqSu/XlYUUqOYPqpYjoh2lL4Z/jDl1etGz+3FWVDRNhvf/75vrj/+Xzf3587mve15/7jsuEcdjr
YvjFn4zwSEje8bJZb62bNTS17jGp/rm73lofW5/98+J/PPaPu+vrAmgzZf+p14E/pViFPaDJpyAt
+d9My3/x98310fX+LEeeEvAud4ZXPFKfFKd1w96F4/bPfTEH/7pPDhq9Q6jSr46arUM6g6cVWmNs
TFqZpywlAjp2RXs0A3WTlZN7CEYJLcdleqr6yjpFWmSd5ihwt7Dxkawsd9tq/uuJdHmJY5tMHoQ8
/PmB9WXrXUFTaG8P0Xl9KLZM8zQacHCRPqQm/mW4Pevr1mfWTaFq/jhF57cklhi3bcKhqa34u+vT
LRjuY2F8TqZhIRj2etytIJW3MRSxMwsHKFsLrcipGOZDqwbJWzL9NZP2sU0Y0PT1VG9sAJOndWOM
LYKIqKhn9I0zChGoM6Amv0aB1iJ3LbqfiR6fUy7gZs3ELGoaxoWEU6fAxg7wNvNTsoCiwPuxuyx3
141SA9LtzqnrQx3ChNZ77A3rM32Y67MflPnPbKAr/+fnsibigjp19imAg71P19+w/u4yFAt5RPRn
/jvx/s/f+/1X1l/7+zXrU2PLJEUfAMv/+eXpf7yz9dXrE3/73f/t039+Q+kmzd7rmuOf1/7tbxax
e4jT+kx6Tr+BmcXpz1WAFCxQtVHoPQ4mwkVDx2fnTO0lpfUMTgp6Ru/mDMNETOvyR2rq1cGpggWR
HB2ddMqPYILri+gGpkopc/w2PPRR7yfE2IgQ3UpVgPICsbINPPGjr7VfthmpU0/O+02dsdSvWblQ
cVpU2ZAKhG3TE2NmaQRUnl4uRwgwMIjIE9oHzD6gzdJvb2sab94TC7Dimg6c0gg6QzqrEefWpoQ/
hn2FWYlhfZ/XCD/hT27MEahBA8MjVz/7MBZ+XaKBYi0AThxgNC26LXZ51EV28URaBL2iCDKIjpKi
p0u2ZdHNvBs8JvpHMzxWo/5oOPkdy9tmM2YaQoQ4OWRcgg+9rdc3LWzsjU5dBtQfOZWLn6vo7jO9
4GIWB9111BksdUwwdcmYrlvU4FlITH0xQktNMW0lAi2xNZczhxZQHAetMtyPCaGkW4r6vmC2GCR3
UTBnGzV7SGj09ssKU9efk8rZGh7M6mjokJ8STR/DLA9dDCCa430nAwSGhhlvAWTjIOpQ9ABwtmfx
o+sAqdZ586E5u5ToSAaNFhP9NL1viERBE1CioY7w6waoQQ2Ga2fTencs+cNIO8yzDc00c9IPlo12
PCoQBhR3fYrc0Mmq77gM1I3nwjmp2zC8qVz6pHoaW1wCYdn3pO8gTyzGY+VQO4TMYCGS12dnEFfm
BHXfPlUa62KdyrTNYZhMTbxhGHwdUv0yEHmFfqxL/NYtbkUrq91gBXfCMD/yaunb8naAb+I9ywxB
QlsHMjDHGJMG+S8ni89ZMGAcDytxG+X00LicwRSKBZ9JZlxDKCNS6+tNTdiOXyGBmcrQ2OSp/qq1
8qedigOZNxuNH72lHcABE833StiPvV2P9/QejZDFWmqhALMtxzs48GgqmiEnYWoTrqk0PeouVVDu
ibMTPKZmbz0Ay/1lGbj44+w5ZIGCoz5Ht2u+9Q1hE147f48OItQpE2YjOZjpouu120+GgUvhNwjf
raj1WnLsMtllfplwVpNKnxmusGaVOSNtJLBN7mhbxliGX6TOZ9jX0QuB3KiWvZKo5HhXDYDbgrki
7kSRzZXGR5qZz0ZlBseKT0h4UtDqLKxnvWgvmfLQwLmcRE01YKszrUMvI/fQlsEtzOD6ZJoEvfaF
OtESuCUCmOZk/1Zl9btW8g5UiQhWBQ/E89w30Ujpx+fdC7+3WArKbvrSU1vc1jE+AaOhhSeA0gNJ
dqAWIgNPrOA1ihFVz7kGUydSLDrxALdRcFvMIKk1jg/oEeKTcg1FhXbMPQy+YXc2UdgNGHuaGqQS
p/OdHKDxlUKFaGpV9aFs2gYNhMSttIHvmejbdFp7iF/SZudA7H9UbY3KMEEow2eLgLmNxJU1PQA/
HdHtlJ9bJw7vnY5rcshYyDQJeRml/u4mnoYaJkd/aaTPkxl3+yalDNcjxyJYJ/hsaaF1ugUSw0De
NXa8r6pL7uO2BB84S9yzQcfRPfY9spjpxuvpTFkhoql+CHbWPBp+6bTDE2GGjC2Hp6ppNLSl0U9D
dnJT0SzYtRaa31E3CNF2+KVMidG4dIsTcfC8TY1nOmtUC+8kMXzR3/EWja1BmjiKUVof5thU+xxG
JWN8lLAjyeh5OLSg81CTIuTYz0JY/pBgqoAGpFKUxjbg3qMhAQtZIrojRIKMknEhITC92wWJ2x7b
ULsjwyXdM6x67maCW0jdGhpCSwyX3sdU6tgLtdA8DW73mUBKvYGI8jUmIAmHOspZpWkvQqsaPvUa
D5IFKbNqp7NmuRjbOmfXJx0t/ELS4JHOggHNMVtU4+PYGujBzZhusdjOZP2cW8Q1wKDV7SIyY891
ip70pHJWfq3UhT7pndBWAXps+kViV5QdTr3vQP0DMJzT01TzRXsz5P0wBk5DDhNthPHNAX0OkWm8
S+nbn4aSwYoC+m+MicQ0XHhHbUzfBgSvzji+ZYSX7zU7uSVuCn30hNXCNrAwabXchMTY7qZ+unR1
kp2q3TSoh6zUOafm3g9g3DTzWyy+dv2SulqMZqZ8tBlq5TOo5crmyqyE82Uvh6ptMMJJ1aUeOIDo
2bHam8ePgDyBQZtKoDn87xMc77qGJdtVWJCr6AlSsKUj1fWqI7ocVSFEgALKr1OnwQZux5gZG9Ty
2PrE7MLGqxzzqWja8OxF1mucQTZMagIuuoVgMywbfUgxU4T5cySi6BSp2jtN5vgaCUAVTS6nk85q
D3kJm1pYoW8p5AQJOqhzWuX6sfLmrbF0D4PG2I9Fn580h7qgoo50m0Lfawvfc90Y/3Frvfv7LS4/
0MQxgzl/faAnXZzKY3nn7qA/iTQD8uMM2pbgeh9d5Hc1tucyn/I9y8eZhtOUtifXcLnJIL24Kexc
bnVPACCpvX0OE1HVbzJE+6976DzXJf26MV12BQLW/1rmR8Klg07BtjXbujulwXtoduP8+03JBnS5
307NQ7Ts4anJ9aAFmX8DDh4Y2VJEVAbokmLZrLf+8RgZCVw3bQxGtZHQnFwqJyFKlrSh7FBfptY1
7DoKunz5Lv9smmXh3MVWuNGYOG/MimHnYY3GXRGpJE9Rs+TaflwCf/tlkzgWUqb1frxQWOeKboyX
yYMt+hRdvdOXv8msqv7Wky9xtB2IRe6ymTOEvKKtss2gDQupCljsqStxndWFdRs5BScI2zBOU1fI
03qr1oRxKgebCEWDVmy4xPdWZKmxFrMoObi3vof1lk19SzYKEq4oJmWm0k9t4+ondOx9ZBMbWEEz
MVJEv2EZYYLPdHM6RvIbYxECj3W32keJC5SteZsH1nnUemrD2KDiKyy0bRAKLDtOI0+loctTIxOy
3rmGksSD+sAhTetmQSfDuvScHFoAxJssgKYAGd0umdZNjWlsZE8twxzzvgyCeK8rh93Jo+T121j8
WvOJ1023VDT6ECCmnyWNoX9hch0Y/9s6oyEC0z4/572OfYmwBAXVq/QQ4iYxCmc29FePRTvr+5H5
6GleNuvnv96VtBQzRTOHjzsEoLd8B6zc/tp4IwwVF63AZvaIFXEyCiIjkohKh33RoXipWPB6JYCn
PzvgencimJqRwhxsu8Ylm2N4K0s8df28aCWTOWl2kTZ+SOzxnPed4zCW5/+jzL6JzFaMVwMY4ewd
ae4A3wy58tKzBj6Z7ovUT33Sjw7a+/wVUUAktAnJONrCc/S9p+pDPBVnRlMaIlWU2staEOZywoJ4
g6PJuUTP8xt4sa/xjolF8Bw9KbQee2eCcLpRv4AoLgfluKftyQSxxJfEKGC6kSZxOyzcGZbTY921
r/kCHANBsuOkPj/Ck64HQK+7TttDdYz6g/Ztvms/C+5OyAZvTMQQII6YAb4ZHL46MY7b9pU/ZTOL
Q/5V32jfMKMxJFS4wRHe2Jf4Q6eKwZ5KuBN7IO2nA6nveKfaxGflXI97HCGGuYusT8QwwGpKQKNP
+tsDACs/vl/SWW+wGSO0eBJ0SsUO23mygKbcy/QZ3hsX1GmAC3z8sRAJMkavXyWXs2xjP9pf1tV4
FO/yFDzSj2et12DHkrB3ia+/sGbgtGK8Jd+nu+BrxBv+fYCB3e7Dix4fTQz83WbgpG1TSO7MaiuY
YiEnvwCfnUuK7pvilf0AB/zMdIKp0SU7Jx84Lkti9Xzd3MH2N+EoZegtMPYCeOjETRUzwtogjwMU
NdyzEuO8gSTee7igttiPHyGRHN9+eu2unZDKXyZ83m7FxfBgVgfPeRTZ/m+49vvfsVb/K+/UfRHn
LVBzw/1nzpirkTVmuZZD1hg4dmvJ0PwbA70kOiDJpI5Rk5wHgWTFT3+Jc3FIP7pT+A3KaYZuYacF
97GzndSetiLp37fzJ3sI61o0etnCdiHbQN/VAcumo8gWTmoS7iP3GOT3MDuHEobqVoq98Axm7Kwb
9gaSv1eIJigDX+Zf0P12aqfeoHDc4gE9lC/9AylaT+VLS8dhQ1Lbz+QEsfY1+2FicNn31+zEtR8d
psYOi7H+IPcTE4m988DJDK3BAdkMdmrk0/j2JcamaW8MG3PL0bEB84aydDZxR7Uvzi0Y5pFu9sXu
CVDZ/az7L/tJXcDxRr8wJmBocH7hgLLmjX2mStsCTHtLPhBDal/0rZG/Do8MFp4qvnSsNrCKeYaj
Gl6DQNaPlOyIYTa4WA/ssi3jx2+IzarvSCzca7G7YpTAq0tvOOPzOyGJenNiFtmH7AOt/k48yBco
mDvPD3+SpYaxW+7jp2zhNBqvrvTjS3fUDtHevOILNd8JJMQ+5WO9bx/AACJ4Vt8LyCK4XlA2+cid
MUdynDq4AT4SfxMfiY6iO8kRNt0tCIAnqW1+AiaLHZ/VwbbdxNsDMEtgn0ywIwyE524xXpzxKYBT
9/VvDCv1iJXOhRY5dPGF3sBui4zvOm1ZZWxFdYDIcOS/GO7kvf6l1LE6jD8owXmrXMD31ql6m87e
G3XlnpXbjrX5QeAY2i6gheub9Y6SEIWof0r2rv8/7Pn/jDBbd3zb0HTTdmzPM5bc6b/t+IDsGxRd
xnA13P6KZynaLucYdq9nx3s1FoXpTQyt6x3bDMomjEbPOJKahfi9aJX/hzezJC39PXRueTO6aaJ4
1khkcv55FFoJgYS11w/X2KBXyL9WO0a5P/ERgWjDYcP1Y4vPLoGOwRzsrmzvQga42Cyf8Y/Ed+vb
+f95F/9D3oVhruGg/33exV2aEXihfvw98uKvH/or8sIz/81Ese5YhtQ9KS2P3epfceqaJNrCth3L
MTRDN12e+iv0QjrLM47u2ORCEyJgcxZuiq6N/v1/S/lvNqdly7X5Q8vPuv8voRcU7eRn/H1X4wFJ
ZJ/n6bwNXfLn/vN+X/epm6PTrU6060gWBgowTCxsndQDtBwB8Zg35Ug3v0xHhH+LXY5RJiukcRuh
Mc9VOyCKojuZE1q2GZcaomrVjZaY5tELhDhpZtfQNjiRzlZLvzOO0ZDH544DXKMnL3skYEPdfqCq
wJbTFKCAl2YPstWlE4esNcXpQwbpLJV3atywR8WPVMoobOdU2tZLaeGyqBu64CyhbVbuowNvglt/
NqhWRiMeTxOMFjpY4rA+ZYTki//+oWoonFOqwmZXiPTFI/boVE7w7tdN2JTGicktPlTLkcDzuZuS
pLPJZqYbf168PrFu4uUl660/v4AOZYOcK/d1mrhbVf+KqIM2woXtOWuZOq8bTe9IXp0D+2DRsrAn
KgSPpKjT71tAHlVKy32aUaKEutMel5ysZJ6zs6s8bRGRiIeuih2mzRd0v1ArGptFoAwX2sy/Nhgt
yOtmkLGZCErDKRL31rb3ohZ0g1GeYzu+VAF2zuaqbIuchcYgF4jMq5ukVvfG4H7aJcVPX83AMbTs
NZsVZMu4fHddGl3e5DwEAxWDFtkupS2L94a5LxdeZKCueOtcACGyz3Y9QuqN7o3zobDVhfYnF84a
ur9J6vJtiJzyFvUlU9e0DfjYQluj1AYsHk2sJ1yaJkYTwv5ENnwR0y+Z6/lt7wE65t3cDqTGd455
rhPZIXrqaOMbH+Ew9/hFbMCbmmbcVoK7et0GW0n6123JBJ0GK3reOOsfJxzXIwm/F3tEMVFbjYAD
ZEW3Rl+zd7ZzxqDfaw6DKQ9NmaurGXnkqai638shhIqgp6C/0ClMexMlEaoesD5ahKZeDZfcCcyL
xLBfDCN8ibGwLloW23vHnV/W59AZ8ukJzF6BAadxeYGd2O7RqAUzQxcyqzvJW31510RDMSE1pl0d
Y8tbnqPLIm/tWN1NhuXgrpyf7TCBUm2iK5hSBH/1wH9rsGM+Dyvbe4b4dOY23M0TNeSgz6Crpu7W
Ric0bxqTmjNJpLNr7OY/PTbUb/TWrnFLZZGlkToLw9MOE4mNRh62p9oraKLxxxGULjfXB/9scmAH
QqFv4QS4ZANgWNZN/nJCm2u9Z4xk16QaHNRxdlwaRiFEhiVmr36YrfAZdX/IGco0zgWIzyUpxxo5
WCpp32chaAGtmwhzy7C+hv1Vpt546phBEGdRmyAeYkodOzfpvY73aUSUDwmaht+76j1aUmAGA+5T
4TFWXnsnxdJC+H2zdMxtrYM6R5yEJuozcynzaWsMeB3ZDKxELb4514PAlTPsO6mG0V+NAQ4J0XhY
H/Jq+Iy6bvZ+LTG8cEqARScGQOsl0SeDrbNWLPB31lWKtdmrmvqUGkl9yuzkM6VP6kfSqE7JsiFv
/q9b62Oji58gzax9o1MhNIFrwY2xD6q1Y5LEPdTsJfI0J/B+yBpIZROW7Wl9S7MKf+hxrfu/P8lu
wJbkojBg4luf8AiichmHA/GA1dawZjys6D7wtzCIGdmxKWYi5kMt3hAZFsxC18YI5gYCeZbwmlar
7KMd7ExMPid0S9qJxDp1kISqaxZc1LwidIF0ZaYNE63NlmxEzJyV646w9vMnO+BDj/uKiEEEf8yh
CLQXE7EiXCr5GlvpbYcY5StmFW/jNMBmSLjG4xbtLELxctl7qIg3epdbB2GJm37pANEx5FKx3uyW
WWWzbNZbAxZg6S6glEJo0X6dhq87wDoSX281BeYIrSt3wdJ/W4f2thVzufKW3ltAqxrDKygYL6A/
pki+28ZJO5xEnQ6kzFBByqwet2FLJ9DojU/DcTTf6gJzJ+fmgb5RcKqGRh7gg03Nm9X8DHXZnCoV
TnSb0IOcKDaWbk/uOaCkdKZgkWv/it2kJliQV2bopxBiw35dX003nklcgC8Qewqss6Q8uEvQlCVb
QL/HKp9cQCkDbWROh76LyhalnvndyL4NKFCO//i/r3f7WEPMkM7h7dRE7u+PoUko17VgJkGTD2Xd
rAoFa7QvmTF9DLlOfAuytpPZM7lhBAfFc/Y0gOPMBxMyQ5FEnpp02UFTQKQzSfB4xLzOR1uAHQJB
+mm+jg69MFvoEPcwrcIaR7xM14R5GAWLPWZ+5yU6BBiBHdOma06p58QOx4hejydN25WjBSrSYxWg
9REoEU4QnSpD31u6OeXodHgd+21VzXzgy4boUE5gRa7hJ7Ey/DUbO/HKY9RjeV/kEAp2WZLGwSGz
uRaUwAnLpWNpLz22P5v1sWbuHrSwbnfr6W3dyOW09+eutpzyVAy5NwydehsViI/ZzXAsc/SHms7Z
YL25blwi0TYqcOBymO0lCfEnlZqOYWIMhtO6afWu2TPo+H0OUjOn9AgeKwJdLDFL4x9Tnt+a2vv/
Ze+8llvHtiz7RbgBv4FXgp6iSBnKvSBkgQ3v3dfXAE/eUt6M7qjq935IJd2RSBDYZq05x7z+3et4
e30v/7g7+Ui7Mjtd2xaWXeF6Gs3j3R+tSFeiqZ2c5Lm2gEF0Ta/urz9qBQRJnXJEcrocN2ifS/b2
1g9Kacg5lMUPqJmARhYD2cuPim9je87mMzM0A/x3s3rhem26V5GCaVcphBcJWWaWqfR+qewKi2Ar
YjD0PnhNyniFLmglnbJf10JnYC6N+NDmdUxFkNqiPpcU02mkOny9if4Uac/8zO/TGqSetjWIQvz3
c9eXXl8Q+WaxE92bMWeM0aq30Gsx1s33nPmgRC26wd+7f27RadsZIC3a0ibN/voYBUgUlNfjWFh2
3h2iMsfgKawNqehepmfD3owSFSibmG6s1t11BWCzQKQQPavsW6adRu/A0Pb0+IBRui4beirUyVyW
vt5CHk1tV1YId683rw/+vub/9JjAmublSkD24/y7fn+kGVBWAmyXvw/9499fn8BX/te/agcU/4pi
4DacLz3KobI/XW+WlU2DyhnYwOo5RY6BAb0lD6X0VUwARs6w+N9T6O/d661uQmOxuD59vX+dZn/v
pgaRT9007psBUXOmkRhznXL0efKputn/c73fz9eRZTrLLq17BDiaC29n/uGoAyo5p2mdbVf2CGmL
lj48PwYhIDMwI3uJTVxFoWEx9nUBMpu8z24/zkVmLKN+vZVEDW/GoF615dYcORo0WwdaC/PNwZ17
BAg2CSP4x1N/e5VsI4KwyMYu/rwqW7VqXuwmweizuvYurm2L3y5Gm6qIDa73i9ieiAOclyjsWsp0
e705zReKFto5iTXzzfEq5fr9LXoNSLEQQ5cg5gwBY5ezpk27itT+/PK/P/L7K/25FXb9jdfHMOY4
uxZ26/zwP14VjiHtl+szf25e//qfN3J96fW+vKrurvf//MXfX6VG2ZyHhkT3IMTIADF/xuvf/se7
+PO2f5/+/e3/i8fy9BCJUq26NRuhHSGoY81+VAY4kuwlLFDkm5QNx8cho0Y/yR6QqQbPNSKEuenh
DHdT9hRJp1vmbvEU09thMTtZ66xSzY3mi3MdD8ULW2EyB8b3RoAwnkKdBIFppm/ovFzLZ0mjbqWe
rMPLYJG/20axv7cxd5khxfnUtxDh1lCSEzmXgPPm0cglM41T43xhRkGU2j1OvdODWlSf7dzESo1s
QHTiEGTENyBbWEQ6ut94/pg0vBEitTVBR0x8tlg3dPxWJetTSOARkT+II1FnZ/S7qyLZFFnz7dtY
A5yhB0mpdq96MwBEsl+ciGq1wCi1GlFhmVW1HgftzVAIl+3W6H9IyysdyJC2YmAss/cpl8s2ruN9
qHDckto85HnTMvTJ19DBeROGX/34kbjksBnQeLtIASuShc8NWeAQ+sId3ndO+nzYBwa2laY4aQVW
O4nghUZC+2UTK1+oroWHnopEBM85qNi5tVXzrAhq/sqyQhzkFenI3Mo/xZg53seDvzbitYV2a1EX
qeKZib0KE+Mj9lHyU5p46tIPte1WLUuu09gm7ykaC7Ws4qUh1XM5IqAnCRpx2CgqL+kzdhxmS0vA
fptcR12amVvvcjJHYA6jtoqMAXg2CPGhKvlmEaLgz5zduqa7ccmYVCeCfgcC7OsBxXasxBgtzbZZ
FmwfV0jJiTWKyfRLrdVQmdg5C8QCtOHeI870PU5H3r/ZTQDO5eM0aBdfwKwpdOU42SxAUUTvM8um
TUZmWK9m8KWKwdj2gfbg9JW5MZJ8F6aleS9Nh54PACysxkwkoPcbLYBtHG0a+gIIC5SVS2Fj6XPI
NxLfMgHAxDql7U2GoPFL6eob/oMpHyOwqHvIOqFkgKtNjTZbyDApWVshp1tGeTRtUPHurUk9ubIi
nTFoKvrd0Y3ajeOJGPKYDj+Q2pJogJrzVdN86LyFvelKPJd5QsxeP3JytpOxHnRkS63bn3WAn8Rx
lvu6IbliXmQ5qhh2ffGsmA7DKn7axCiqZWQ6npUGEF2IZT86U65DxgpBxeF9Opg60edlJ+4zz4hG
dY3DitA3K34pDevDqq1701HVl6LOnwuGKEjB8QwIblUP3UQ1q6e7o6oe5QwyETjBFqaezzxhuoM4
b32/Gm7zjLwV8DJov+7svK3PY/ajTvIhH2tiMnXwk0PI2PcobkoMdvcI0XdlMJgUsJQv3OBPmfTX
SRhu3QIOkB05NbZTuyHgBosrQBCiGzpsDmSBLwl1fbBEWW/LQxvV5sY06cSWNkZo2ZIYkSv0TGzT
53JDfEtVi2Wes+oV2oXYoXA26iAffXjNNgQbczB6FJATiJWuXjVJtJEtzau0dvepE5InZ0W3pa8R
KhDEbzl2N8934bmExAdhW4uWAqcTeaQxSWBZtY5DBAhQGwAQR/RTki2kkIdCgIJNGno+woLKVkKp
U0V5pwwIZSLUFWsR1199MwspGaM8Fc3cSjbscc2BXXRT32ZRfw46w16TcAVk47FvY6pSNu0mR1e/
pK0frNHQabjJ96lPPNMBdeHDLICvpPnrzO2Ovl494WEGn6eStDICMwj1p65LfgqJIdxxK7HNu0Vm
KZy+xTtlCj5TBznZ1Eh184fthPgSDRRY9Dz+wraP4n8Kk01kDs0iNI30IbUdoqrdpaNpyCnFTW2k
gHbz5L4btQzOh22uCEineVlghnBH2PxRQcCoNhUrOby3Qf82ENXoTv2lCZI99atZo5A8uLK7KCO7
s1SPV0MdHkZlOGU6YCKgwAlDjRTR3u1sA+cnOnnRO8tB/enDgowOrftx6HjHYadSlBPEDkycfrIA
llkX0602H6DMCeN1Qh89HNCiObEJfAPHI5DVIlsWBqZwl/XRcmjlRwEyKckJYCNeq4/bhpUw2LeA
rafDVJVsEpc4B0N1VoYbzA5IBNRqpn2NWQCcUr6YZpkt8aLRUK27j7aeebJuwXUBaVqGZNXWpBTq
b9h2dc8vYjET6wt0f9jozdugxp2hQu5XxxG9lfDshow0NwWoSfzyq2kdp9S/HQrov2GPW9D021fT
AD7Mbnhd9dahtW37VsvCY6XOoXGu2aEkdW6pNzvrKG0GtmhutgQBAs5uLO7KRNsyC5ckJ+NdENJY
oUp5zsOIHmbU2KsOddIyZNGIkzTHTtTHd7bMgdNTYzfC4d3UTXUZ8Y3UdfJUhROAMQXcfX4OCL4m
rRlzOJJUhsInO9YP9XsRRhcTpWvjynI/+C0ZrFMX79iu3o4zfWAKwhPqi6MZatnGKk5ppp2dqZrD
UaNy3dEXR0qYe0ETaLvRZDAOodi3nXFpSmyILZCdDQWEe5MACIHLZRHLQr0rgqzdVBlqOyNQ7s0c
YXnauhgwwV+1DSCcMDcB9QJI00MXckpTn+OKO0LOJ8R0I9X0POQYHyO+shTf/BgAufcBMq00IQ4K
+tNdnhfW1sT56pNz4CcxeEMS4AIhLgV67zYLz0Kii8s788NEDqsV1T43SamRzajDjKcWiKplBUkB
bKoGBUw2/qcWDo/txHFUIox4iU/iCPMYmY1ujZ22ZAXb6feaZeytILqdBDI2xSCNPhTtqqiJtNWg
WZhd9pHkNG2tskLuh2md4i/mXXCuftRJiqgsAQ23PqljlRLPhRLEEJvI6VYBvKRv9hxU8c2gdZ8r
Jbt30XUvNFOOlISLs0o2TJZv+kwkez2SLJ9UdY4BBu3U9vfscpmoueoq4GUF6BjKnrMgyQxQDGjj
I5u9h1yv45seNyO+JqpkGcIL0z2G8zZkSu8tdp3LGOGG5sSQhYziTpMqCZOgnYtMIc8K5rJWwRpV
BZla01QWd25XUWt2tNUUGD0YOSDsVZkfKImHpR+zugVPXysviqACV7P38mKTgJM8dtAaj9k5kK44
gZQYmtx9YzgqFwaL+XXRaMT7toN221XxoVLVvYttfSU18Dtlh4a0TSQdGKJ/R8vAdDHeF+Y4nIWB
M1zF00zaDRJyADsmzYC82po2CSFaizSZ0leW5oexjn+ENaFpYU5aqm32mUfmFx6EcYHdTFlDZaBq
nKjDqQfIEvePGUvCjZ7j3LeTdlf0xD3kGCa2oB4cBkRXxSs03IRxCZXfsXY2djcngd/NMkmByhdX
OLqY+6z6NjZD+On82gVuvN5zBTHHGF/kpmvkEuJBtUNlhWgZQ5XXJIXciAEpPoaCRpf2Oqdzw9zx
0dqk0kwJo7LUIXFYtX8TAQploRX+yJqoIW2dMr+yjAT8lBKUYz8IV9Me/Qr+T0DAtuvQRIeVZ5Xl
a91ROG8b/cnUWdy7wrhLA+u5IKuPAt4dau2UfR9JvINGWAiec5/c4Ok+1xHeDKmBgZwjPuKMpuIT
wEYp2m0yHLo2hvklyPA1h/vW7lVPyQGwi2EvWiKozFQ/NzQ6vUYdPvG1jsvO6aFPtjyk+HPqRTU9
OWLeF/j6qjeQ45s+SqZewXoWzOkJxUReRYHMHOmcI2GTt6Aws5HZpm+SxzGtBk/I9MvIBILfVNjs
xxyCy6VCkl2pU7b71sO0WZeWPwDpbvdydEmvRT5XCUq+oKWKreYjyYtEUawSoN3scmBYtyT+GukR
rSrM+dwqPBfkR9gbJxWRFqsuAkYlCK9YklEUyfatZez3jFZOmzC2X6smahnw8NnnpuBiat/toXmM
W/fOxCkwlBM1Bg37qz+tqhoEkDEO72OW8ul097lLI7CqAtV1gey2nQBVRCFxkxpOFAppB+Hg5aTF
REmfAlDquCBMlflTgp6yopOP/bJTN32ddvv80En5YUmBOKoigQ0aSx/1P+Ci1pE1WGs76L7NEdpK
PH+BdrHjO2PbZiLmTatx3bv5Bc09ApcUfwWCukJ03206XHQokHlgosmq3/04HHeBy2IZMME93tpj
qAyPMdIxO1GafWMBB8stpB5zyo8Ki9LhgswHjBqdMRxzlHe575cUgd71CRcYBl93NRXQpmRAozlI
05q08Fy7aVUAAbZdDofGvKU1FCztCadWOKUXlejQdpqDt4wUBF8ynti7UAmylEPDmpRR2KVcozbt
05QZ+S27FD1GuFFPHLJi9LH7Qjocsd/TtyXCeJqfovAY6JzatnlhlPgqaZ6BZyGDtAtKLoyQBEiX
Udu3HHILh+CmUzom0cAB/sSBDhpaC3A6YL2WT3COuvUyUgLnnqunt4qYXYqPHGqmNybyS53COezO
es1HUoMnUqPjGry+/BCVRdGPc7IWykBvBbCu7AQiVuIVFDxWi7rKf7CTx14YghWX44eWNUj+O8gv
/vwG1I4YnJAMAijvcam8tMHMMBeCkLD22WiMh0qHUJkpd44mT27Et5RGyA+jtP80ZqpMw/zERr5s
DcQ8MrwEwgfekrtrA0fOPgTDAIkvZIccBmdXzwn4SEPWfSHOyzZptVXnphkrcJMKM6PaqOnekMFr
S2byiM7qvZ0hQhwKSnpqs+wx/3gD4m4wrzMdY4TQKh1Tu4mpMIAwQQAl+nejrF+ddnYL2AM9MrzD
SQ/lU3sPde01SEkDa8A+QE1hdm7InOm0+lZzCMZQaJQM9lE3hHUAsMGUSbwHcoqJdv+B6hP2txLb
alKjEYe7RMJIe5Gj5R+rfp84aOE7Xf/IWxNZeduhu2Ibz63+fizEWmuwaHVxTFQS/WmlVIEPZcG6
NkA2hyJhrUnqKZ8I/mXaEBczjmKZKPmciHw/5MqlJWQppOpta5feQmKaOM6bYl2EsJnljA5fQo75
FSssZxaN7pYRQAT8/SpByEXzaxcW4tYqYHhMeaDdZCTcipaVahmZrBzg/Q55IT2tZgRRG4z6Tn0O
FZqCZWwyPERnF5920KofWuBXm5G34BUaIx/vOTQQaJb0zDWWo5WrHuc9KuQI6F+gT7gg+UiDOjy3
LYwRW9XWkUKGchCghStsuOmFg7kD6JAyK1PdoFhpk3uJ6+qnSXNEvzQ8Unnqshxyx4UZgSVvKZ/C
3gW/LMEuy4TVufJiSBisbW2NRyE/Teg9FnZS0j3AuGIAIuMTyK9eGke1Vi71qNEltrGodzC8tKfU
b72BrQCD8ZQRJBl+Kvjk1mW8Hdjde01aPDJpHo1iuhMBp2cKlosPpcWR6/WdwWdMOIBdqQNQCDhb
1FAFuCnJMQ4JKlfJPuu11zwiGsxF/mKgwItsUuoM8RBSgAa2dowtJAaJT3MwCM/U42Be9PFZWLRP
kVkgICfzLHqU3XQ/DPIukIBIm+K2IYG4qm6tWH/N+Qh+F2Ar/SxCNhu9cq6tidNLuRlkgd5mEut5
Yzqh0uPCZUEbaCcjDt5137hMeotebWo3bVT+RAjsATyV+y5tnLWlXBy4YoWlHrsWHGglYYrlPh/X
Ku03c+rudL4twyeviuVgaD440/RYmgMk+1eaCkbCApFdqSeijqjklDOmMsEFO1a1bCZ3JdXqDSDW
m52WlBC0I7aEn7Z234y2/ciyj772SVCkwZGq/oU20l2plNjqsx+dN5tMxU8Qxg+JlT9mHYhYKpbp
QsvEh8v5jKuofc1YYBNdzJAUlWO8MJr8PYmqXVWJhwxyvWMmFAqGnTkSPqcXDxZhA1WtPgvC23qR
rsOBVnHu+HfOAJoaHcdP7MR3bvDUm+1Jr5WbsIl2rZp8FipdpUooh0Rp10hGhKcGIfHVWD3B02Ar
g/P1rMhzMcnXuKm/0+DWqCukTAVYuaBxjtgWwMWEJ38mLCnGUXTWj6WluOjNuVilG7cdqAuS/2yq
SKy0wd7hr9r7zbNh1tsweKmGgPSMZrxT0HonQkWBJu8n+Ufm+/8Fff+DoA+RnYq+7f8u6IMHJrNc
1n8X9P31j/4S9DniX6ZrG4ZwELXp1n+r+VztX5ZqWzYPO7armSqSvb/UfKY+P8XjpmYL3oEpftV8
9r9cWwiHf2Lr19/4/6Lms5Da/aeaD6uNLgwXCbdr4lvFg/Gfaj7kWzQStTqksXapc9fdjf6cYloD
uXoZzQoWXmrqQERwheH3MmEg2zVuS9VZm7H8sofiZyobZYaIlmgtgAcHbHN66Z7Hukv3EDtcPGIw
ERWsTWCnbhy9nhV7zNJJcCi0yHpSPei1n+wexcNQWjeTMpDAZInpvq8nmKQpim1Uiv7ZakfoSqSq
p2XSrO2S6byqRrAwU9OtjRoaavLS50WJgwLDQqffDEmsrrIq2Wh99OyOLpBMJxiXSVLgS7HMchWo
mKuhyyJClhCTCsu6qaPkyRmD6aDSisgyfT3A9mj0aJXB9Hrp7b2CYA6kS1ad9ZRarmW4QOenXeqj
JwfjQlaQgRw7uEp82jmOrDbOTeb4pKeRwOxTULbGLtsE5DrEblQ900NHQjOgbwLCp24M9rGL1jIw
5hFUNolo5UBavb3+aGx9By5sXNGd4T1wNBK9X48teu8YMyp5RJGxSiN08sgdyOOQlF6AbN5a/L26
Kqifa/2hqAj3kiOGLm3yV65t5YB0g3oB7qQgCIv+RUFxcswmbctO/bvqxx2C0H6V1Gj7qdJt7Hw4
UZscicukdSni4VwlHbqMXvGGLkfi0ylY8SLiaWLAotj8UGNg2JQBvk/S+oqifkRDAvVyIL2PbTAB
PxH4Mpu0AKPP/f3knvAm6VXG9DSzWtIcU6Rp2duIMvKibCaHbxC7ixWlzzIMTk4S0lILisOgiBck
P4e4r807pSf3CQfN7MD1jbOts6jPhPPmW2G/zgyFpL0E8aIr5KrM8ZKkMmr3htuTjWcXyVIflfoY
IxhrDFtfZtC7aWURBEzxCmCTnfz5wUezqLA8dDLBKYnDjUU3RvziFOjZK1CVZT74zAN6iVjQGaE4
+8U2pdO1RTVEbk2ImSHT2/ycdyj7RQ3j0yJGrwb7PcQxKQ+qds8qD4rz1JwceiuaoctjDFmvDgwN
NjKggEbB6SrG4Bb2xk6JY5LejNz5iClgg6e4SQu7vh9rDLwQ2NA9iKVR6ruu1KJv2wmPma99mGEO
ws/HY6OA5T6VlXZWSoBgOHXH5aQSHdVgWPZaW7LrH6A/2u4+S+UdWJiIuX9e/DbaJ7pUstVokKsx
y+J8SLaK60LQU1qk+S5T7kTyU3Cgp5VTDmRhn3S7AkY6i/ApXk0NFl0zosg/2taNo8UouJLQ8Ury
jUYWs14IEM3t9n0nV9Okf1pV/Ij6WSEkO+NfVypu1MJ5jjpsFyWLFC+ke+NE7J3MkuJqhNrFzLDT
jEV+VntSMjPUAEMuXQpRuBPz2fo2CrGBGgkEZFVSRNVkuvYHlK/UKdAZKafQBmZTjP2lyzPcztQC
iHrnI9qSTqjeozs0yGzW+g/dyJ90nKlw4ZotvUAoiSbbFVsZ5oSGsr7FMHdrkJlWJnuq6ZzbbKr7
2IYykBspEq2PKnwVpj2sv+2UBXOvf2UKVcqIjJVz02SnZCh6D/nTy+hM0Spx0OcmU5yvQU8VCz9n
FdjVGX4o8ABWhjdfzZKfMugfKBmwqMeNVM49Hfxojj/spdEOuElxIbFz+EhmkV5oxh9VUu6o5ZHi
01AUyEK5VOP8k3JU48Frg2eHSgoMXLBEwk4FoQSNOMls085KM/Q55yBnORKFGhwp/yENkp+uM/hX
5og5UbOJeMurczZNcz/wnLiPtHUpXVrTs2sqbCMTHx6vvi0538a6vbWL+iKT8i0b5LlOfKq8thIg
7qJKU0w1XiynfUvBFSLOxJBi6SMqcbh8Ha7ElaOTWkVTRQ6Z8MxwUpdZt29Ipk+xSrVV8ZV9h31w
TsJk2Oujems3FhfyYByi1Dnq9AIpnhADCP4wCi2dmh47Lr0Amy/mxb7tGM+6n7wliS89EYxfhVQp
Do6vY4FhveyMlyAuqAeU8nlQNRrXrbXRXlg10kevAn1Jzy/0UglYFxk2ua52/Szz6OC3PgqTADVb
qRbUgOrpYcq6HxCapV9HnuH7d5aG0kzR4bjpPzSM8tnD7myLJspPbh0IqpQTTslQIM980RGE3tBZ
4hDD714PIemQwCGpfdzSw3cwRAP9VMZs1RXVF0zCwcsiNIJIqRkAaZjpced10nmXUh47Dbe75gOt
ZWy5KFX9oPfMrH7UfJtWdXCqCH6FUNaDG5wCa++XGHmpSHWUwiz/ECrTtkfYT0K1Q0uyUw+A53iO
66OIU5IgR96kpIBpvZutgwFRmpdSp3AR5/UqdTt9R+2qmrNkVPN+DErz2IbkbncjyiJFPjD0ODW/
vbZLcsiYN4CqHjJ3uowCtalLFEw92ie3d94tpXuyVeDzhvntMAOt9YQgdcy+wBzAII7kwBjKsohR
ACi6tktsxH01FAOWEfmujZ4FQs1FieV9lZUiJphFf6U5Wdzy9ohnNMalK5g4oP7cUJMedlJzgEXN
Y3jfjheTC2MJ7bcJ0i8u1WmnhD1zsUlWHl/xmOosZUqxcas+2w7EbbFaQuqM9t7psu/eSHZuSX+o
RYhPvVd9qX3rHlgFKbiF+VkOd35p2Mtp3n23KQ4fySoqQMVzaAXu3ckWN0WLJNqiExSeqCnhFQpU
chcNhq5Io4jHVFrAYW9d0JchxUx4MCbSnbBMP3Q3OTUWm+kq+0Cm9xbUT0MHHlNqm0zoJP5yyrbO
ox9vodtcOqj6K3SWXmYLHHyIZdRmHbP+oHN8FBWEor56nzCQ1OVwdhPzXiuDI6biLx0ZcE0aut7g
Uh4jkKnFszbiWLM5xdQSAlKpbDkb1wUFsg2I524DOiEj1cb5yNqfJiRiNa8xOqU9BaQgyT8Hfz/G
n+DNKMIC3tUC8VJngDoC6wt6OlIdX3xL1AN9pxybqSNPOMLQmVjuK4ZxVP8qRww+BLpNJH2WEoCl
yc5jQsFE8cWbzIpDZgAPYYFwDAoL5ELsOh5HKffw0pxCNqk1Sz9OWHaTHxOSaigdd6IKPoKuudiR
snfmdaVaGnsipg04ydg1aKbCEAixyhHFxmcCjgeFeop0k3KNsssZwXOFfEglXMv0RSliQlNbkIM0
Wh16zuNSI8Xdpwk99NMBVs0DRJ18oQXqpdFmWEHK0DKk6mM7VrvSsXdxP6dADc9TSlmQxam/dYjb
WAihQxjBYDvZFvn1jbvBzk/Qqttn5Gi5fKvsBCj92axvHfrBGTHbfqg9J5UCl7Ujhtg1CUXqsBXo
b27cHKNA+RChc29pRHllmk0k+ey2nmAzGSZKRsjfde5sp/hBj5Ue7K31qFVZ4fVRg6muPup1pG2a
hK8f4sw2M7NdFTPQmZLATwki0IaZvkiLqF/VeCVAAgcbThm58LN5klGRyLaKDXW37MmWut60nNbF
SjL7seennUAp/3rmel+WZbh0WtQY11dff1yf0Dn2hHPPv+33x/WZ37tCD9E9j3L7j8f/9uevL76+
sX+8JkZdYuhttoHb0Wir6+uYYcEgX28y7hMW8funSkvbOkYfslj391bePuQiLnCX85GuP+hS/XXr
9zEYGX9/rK2McF8S5+H7I35W5z29/o3rq8z/fOmfx8y9yjqVbTJi2KsFpJ19IFNKYYkVI2FfSI0A
js0PXl9z/WFVCEgxLKL5sR/zcAq8f/z737tdjMO5RQ6Hd4B1BInQ//5DWm7Hm5IjdKXqXYF5YQle
QJthANfHRDfEXp8AT6VM7K9rIBKDMQPp8B/l4DYGuqPXm60SnDPyxdJ2U/ZYhI61ectsNVlH9hNR
dIFmbJPttPBXzNR7EqWG1/7OeMBZeso9xKDdgZUL3JxLusl8r3ienlmRzrL1TwBxQMM9VtJ7+ahh
54CT79wQkhCBEGAX5FG3/45O7i0N6em5PQ6FuEsenbMxTItPjMc6abnjjcZ62AOVoy461Hz9uv3m
+mWvQmAtxaH0DZicPEDDV8RWvvcMPHRB0429SSE9gMBKN81nZnkxOrKRBIFl3r0RF42zOWRqWRof
9RGpVO3VG+OZoQSc8DrBvO4hY30qHuMDhT8Nu0kKVQtV9FJ5KGmCMaUdkw20cu0Rr16IVIwKp7my
8cJiUTsnJ+dMEjEt6njTtGsVFHbAZjY8IT69D5p1fj8HzJKmB8PyJkNJQKTMTtdfpjl5GtkMZVrl
yE9NLBxEe98Eokw2kAF+TTfs2PfYe7lJN7j1a2U7a+1RKnpMyVkV7xlHG4cN5tbQCeZgWdeqi5hZ
3TMffeSHj8N9pF6U9zPENQxd09aqPeOQPKRvDNDJWS60Laqvh+yhvAs9ZQESFO+RswQLsdBZ5C5A
E7y76xfhnsjeQ9DgjyC2UCGt03bp2nhYEBqSt6uDjiPzlm4qyQvwet8Rj20x8byYp2L1ycY0uHGP
Tb8cXygsK280DG6QiFh3z6SYn5KFvMENPWDphuKFS4PtIWVi71wSjLN1lmdI5Dy8MMmr4DNGS+R8
Z//L2WEBWzZbk3xmZ2cFi419lkcsNV/ZB//vOdeqZ6I8PuRFKzfo79p182ySbBIt/HOwguCwYPnF
ATC2Lhqxt5Csi71GOsnyWz1nz2RSnZkVca3YO2VF4ZLN6FK++a+f7sU5O2eQcDM1cTWYOz/Yu4QD
6JgEzxSRBGz1NY2EZLHB1YL7nR7apfyO3xrFW6soJJdv+e0puH+xoIRC8vAOgjCvk8jpsJZLa2sP
Ho7C3Ecbt3AIo/QGD4vLRrsfica5YI+//Tbu72W3U7zvhvzyj4KIW1SDJ7oL/HWSWi+P0bIFFnSY
FnMkLhfe3RBuEgjEy5RrKfOo5tR040kuZXOkfAd32WlcNTcFuN/FtI0vPWS9g2TE2UwHOXCk8iNi
lQOIwF2OGGYVvIEb+/ejFDTWAQ3YFc6+Mbtvc66AdWlES3R0i2A/Tcvywu+NTuWm/E6xoGwI0thi
PsqQ73jFU33DDkV3n8wNdZa5wT19crJ9HqObYV0tuzWEaHnbHqtT89AYDCHjyTkOJuf4k9xClPPC
9be5q7Y0WRKX9IKlWP05U75jb+N6CXvUhRiX1fNnvKm2gAYeqfkwf2dAwyLeymyiWI5EPx2VWwDe
ygKZCFW7+XLmy+QsO5AOE+zng1l/7zSe7i/gSIBYZKciO/rBTlDj2AfpQd1bnzSTBg/J0R3tCH/b
2lzJ26HcydvwjOmGGPL8SOPijSIJsIFnSAALkBdvchXvgQLKPfuc/I4FE0cu3xTOokvv1j3enw+o
l/FKPU67MDysc3sN7Ta9fcuLs37X/mRkIo2nCteON5VbO/RsfHIuRy13vfK9vpX38FTIJSAotnrT
v2JQENoTK11KWWW3khvqkxMSA0LV9TUi0mG6ISDcNd+7LwuoVHMsodQPS3fxRuIMfs0fqZ4iY/FB
Vd8GRrJUbq1yHV/85fBctktH8sgMTM/QlC6oRCHtO4UUNz2uifQ731RoRDQP2vB3Zu0motoh3zgL
WpuL8sjJkm84Kqtgb3E2XcKX9q7fdOLE0ZkOJNAjqVlUH84SPRJ7Ix0VqrMGZcjv50wHym52r/lR
4ysiAvwl7pYZicjQtxfpfu5kezl9g+mGa0Su1Owej+qmvWhLrG+mc9MAQruPqNdoa4y4KBJ5fboh
EGngq++/gXsvonnGeDA+mCyZAunWH0CrMziQ0JK/VYzDFnc5BuUmuJNM9OvhY2SlCoivWFL+YYD2
5u+eUk3+jmp/MWzJnlO/DHLHOFGO4brbmvO5V0CkaJ/STefPX7tkiRfp9xQuk8e3mlnwPbhLHrBY
ne55i+p39cAHnj/0kaFn8Hcy3HK97SJwGLt63QfL6bbZElh//S/od9MHlIZDsFrXl0ElHGdBlsoq
vgXk6Pl32Tm/5Jf/4uq8dhvHonT9RASYw62YREXbkuMN4VTMOfPp56MbcwY4QMNdqpIlcnOHFf4Q
YQmt7oEEMBLA0qcKQrQ7637+LULAM39X9aoR7PqpxxUgpgkOhQAcF3t8HDANyexUgGTFYyh+ORnY
Rl7xXJKAmSMEjqrIlXnO8Qalbye6iHruN/jbj/lP7zwN0DiY2KPHFOpYK43PAeVxknKD8654lL6w
/QJ650pf8i+QXLbz3Po2cGgG8Eh9DsxuesN/ZdWuySFQOYg8MIo7DSv3fHfQG9/B5BJ/LkS1jEsa
YfQT7cLHNUh+tQEb065Gs+dSw/sbxZf4boFhZg5csjuJ91f/Kj6zUH9jR2BXPyjH5gPOgs3myZ6B
LC82DV/GccKuPtp50RG4y6EOWAZv0Wf4IRyx/ThGHk7YjKA9ehyxh6p7aDry8V3+IH9GR1rNMxUQ
G8uev43JYXNyZsMDI5O/PIAsBRmzAxOA+sWFh9M9Y4XHEOLnvT1EhSMDzI5z36Zp449UjXY17HbU
c6EA7zZx512PMtEneqcre13E2HS+mULjsVGjOgImsEka4BECzA9f1uoDCaVNnAAhpWK/FA8qxBiV
8wuYMtL/engaexs8HiQxY7gZpl9PN4SkwaGibCQGEY9WTwNNPabotDxh92j/+iZ4w/3REX3kXbAX
tqzd0oLzcjewnYcRRqfAT9gNH+019lLrod4brh96VLOc0IPSYTPLnxQH6gZaYI/zNZyuUfOV08r/
boR7C8Jg/lHIJmXFOgvHGlItVAABppIRPUhDjUxZ4SINvlYX3WYuF3vzE6cV1J0QVtr3xmduMjmA
vCE2CzN0vat17ooBjF6OK8pUs3GjxKmFJ8RgQBQg0lN+y/d2sXt9h3aejF4i0hTUvs/h3ho/VBRw
WEDRgW1H2udeeU3R0tkrX+xtnCcE0pIB+GDesfwHnlzxiI9Ca3mEK80zvh3NTGEsIFBl4V3ZeWJk
0Q/Db2M3z7jHYG1Ss3E4hKAE1DXskv1TpzraU4PQPvu2Br+JCNL9Xo9jSDuGFvyuyxxJ88fOzigl
y894ZhJZZ67OGnP68lHG29Zub2u9rz31V/0V6n1n67+Tr5iEEe/1lXVuvGZuH4jdbgyomMhIJXA9
647qyq4AL8oUtuPepUjcYsAq+VlLBXo3U4IGqbSwV9gVhsfsYqx4zHZt/YbUGPGOjLUVvQgqQajv
lAHYPHQTD7MKHsdec8RBPeEpTC/RbNOs+DDeQhW3t8s8egzf+IP2/3/jwd6HqtsAtIhr9jkToAcw
2vlVIPEA1BnUN0IXyo/iFMCeoP1XjzZCX5ngsvyH7CWD1w/2awetmMYTZ+9dnfZadAJhKtv6eTkA
cAEBu56q7GE+ovG+IWa9vjkUOerav4J6ShO3KJ2PBGif5ALkHmU3xHFql2F0Ya9vCLUNl/ZhecZ7
cpI9sXoCIN1glpw5FFXE5y7ZYyk0cAU6QVqg6Geluy3CSzi/gw+som1zyaEgfPTijojwtafCTAge
Awi3ZQTIZhSyPMPyMHghwFj8aLgSoK5H5KiY89qVQqNxGDgFQAb6qG2Q1J3DbfSYStVzfhOyO02d
w9LghhdoXx0nwfSQe39AVubPTkZktXak/Vjv2+JRjw8zZsThPU/xRSKFs0tnpum2qxR2M7lBKZkC
x9cmIirmR4NsS3kYpCvhDOdjD8wbv8Rf83eCC0FJFvLJ4lmG36hehu1bXt3jiNaW4NUakFJbrF2V
obnSpI3g9BvsbfYE1ANLpuyQtXujODYR2C1w1f/IE7BAMm/UQnCNodQIzZIenYJRi0bx2ylTR6z9
PPNCy12EEwaJM6YdhlNG/nWbfnsLggDAcLBcdlY4GoiTpzQojb3k6dKhTk/LAhHbKThHNIdOz/IY
NdAhTpSjS4u89QRmZ4fXAGZET0WGLRQJCbgOXRxtYkT+S3OcFYi1eQDrF9FgskOXJcs4l5vsocDq
cnDymF4y7ZJjzD6ofprGQ4vsrHjgyAZDVqtf04dKbeurRk6eXOaXU0nW7F8Zf+DKXWBtP2iuTvPr
hLsmu1fEozpQ+V5+2WxEdJdTb1I8jmlax1ilqQlaBnYuPGtgWLzY2uvAx16RPyjinxA1tl+OJAT5
qiCZ71w0ew6irUp9iKiFcBRtFA56HfnjjNP8neOB82nXX1k35kGhhe1dwYgSv4L2odOMnPcNbjE7
erNrLtFn9tmfPuqg2n3UP8p+fv1GAk7HJMHuf2qVHXwnkZQmnwkbE+CnvfRqENMwRV8oC3S79oFc
dp+ci0eoBQI1diqzpHefwg2g+nwDIYe4gzNeZ91Nvwm7DFvhGDNO99qrBQfl6ebZDNqv8ZW9tHSa
R2BxtNipGLZ+N5Ia0U2ii0yUys/yWpyzAze062/afise+O3kbQcvVfevVPDYbsj0skN5Lev99DT/
wEMgpEmQLInEPUY66KkQFMF5LLqPmVlZA8nyLJm6h+nOyDgzM7ttQKlK8ApVFTVIzFNGP/chdprp
vB0k8421xTeRufvNM9tY9Tj4LDjMgK74OJnsWafyxuJlReYevXLqBezpM3sQYD9KBPvYbmmCB9IJ
x1Vm2fKLHO8P0siIeRmuETqYO2RbIms3/8Rn6ZHlzrcUJA0PPZLqP0iNFb/JY/FoHCvfcAnv9PPf
9UTjNf0W3fVkYdVL4kiQX9f7/BoO1zJ9X41DJ3vcFFJpfByGVumlooRAWLw1TIdnhYDKek3fyMnB
E447bS//UmASvjI3LL6N2hkeZZdIhw2y9LAS4zmU8wNTq7+SqUqvhJe63b/jioqEveJdxYAnbvjt
lVpJtsNDeU28snFFIloGJ6EhZUvfFI4SJIhEl2I1Hf0cQBbhJ6nFJl2PxtiH/t7VHqsmYv9DsfFM
0KRZ91/YQJErP8+TR9I+KnhfOji1+ZKDuGQVkGaImatk11a/JsU/HOte+fJ+8ixmNMcxrIsIfy13
E4+MXPEueBWCcxzV2ql/iIzd8DRd8tiTg7CNd0SzqvKAs7H4rlP70B9M1tcvEygIfe5BtmG2sWUN
GEoHo5N9tqcWVO8dpzHhO8Q5SYFbgjiAi27xw0gTR7VDKi+NE52ghL4235o/naZ7fAxf2+eJA5Ok
EzNUsFnmLn6EEmPfWuMVCVSpsj/nAy5KlBN3hedUYNkJIRyw0pnDYd+AC/0M/423yjoh+C7VWM7v
suQ2YQ6iO6zESr8nlmP0VO1P9fg2fXKe8TUfha8RC/Xvr/W/ApqcRr2JnE0V/tUdTVU7+8hv9wqO
zal7JBoZPnSO68qW5SMyoPxmWe1BXFBm7IljqQ50vwv8HZs1ixQ9UGbxVzn61hOx+bFwyTDpizoD
NUz5HY1CjwcpZpfoskzBIHuLfETnMF1PQEVkj2SC47m8EQsUH/Li3w26YcxUQKZbQkcQtu3TYHCp
g2zFjl9UhXIvd7rzkvn8rSgfQeEncyDQ0OjOQMyR70hPiHowuQsoPKE7qQ/4Adav1HxrnNDYeIhD
ze5YvJj9dW6feOpnkQbwcMxGbvVqtUQC+VfFQdBQg0vhhuF2UBgncXmjQlfqkEVPYYlS+Bf/UZGx
gOBs/7so4REP+N1UP1vGIypL+haH6skDpB1kKfZ3nDvM+CcvnFE48h0QN/Ej+ldemfXf1EYs1Z/3
3RiYhtuGDhvaiRx/q4/Att6HXqKzscKtrfbdkxEeEe5XyK4gdr5TpyOEL6l5EPGSLVGwrA9CaCOS
S7tn1zyHPeVzu3/tX/nfVnHba6/WU1M+VVScMc/R3wdhT+J1Yd5Desv8ETFpt38d2X5g/xGGsWtc
yTTM8lOc8AOdbbPkBpw5P7Oj8jWUr8naWMwxuzrhb+K1+9RLsYfFiGJ64cO+SC7RLATCM1xhyW0F
XTiRqV2Qbe7mV+HCMVQ5bKo6iBMaPwRRtStH+4KqDVj6Cw7uUMnn/TYgH1wROGMjpBGGxsyWRXMi
gg7DFREbh78dsDiz3d7I1etbQVajp5f5i9EaXyENsa0h/4nEyzb72PSIS8P34Tn+JnUhLqaWywaJ
cnbtGXs5PZJYHH/x0w3fE/VGiAltNKEnhIjS+sXuNr8Vkj/yHh1y/BFVl+5cI7R/o6jB0roQtedB
h3DNQjVmL3FKv0Kvmr8kmtj4ilOaCSUv8wNS+92cgBXxRdUZX0VkQsnCjplh7dI74vxJ5grJtTNd
4cIgJw2cNjeClkQP5zw9q+4CEWVHXO2xyJSv/gaW7ETBo6FaQwBqvhPd59SFJZvqP6kQIYVEzYoY
QecZvETkiqA6XIIRSdlL6XUANbWD//EP0DERVabblNyRj59crPgan7AEZASktJGq0u+kvUKrAWkV
HdLgTbhRE2XL8LP4QEmJy+IBqf44/UaUc/5tNuQNOqiVVyFEBzsKDS6qvTBlSJGyA0lS+L5MZ+W1
vGYuZ9s7wyamryFxFvm3SYUmw3bKEcQvkM/vyUcWBWwNm3/i8/zFJ7GtYAlKXYoTfhquOeipO4B/
MMN4fFUn5QsJL5kN7iO+IXM5bzMwewlTkgQ3PKfw/zSfD8s7XOEvMiNDbnFT9uOteKGTrC2nxp5e
YiYh76+jExZs/Rf2WtZtPrKQKVaDBLuYZyY4lSaTw6eqqSi6DAh7F1wrij0k6ls6AnZjci1zh5d3
t/hi9qK1r8Xi02qjGUr+mt15L4WdhuAicyGH8Nx5GqNGcwmGj0vHgnpxYjzERHyNy+9NGIM78x5J
ZzKJiWFqfT7KKoOI4qj2SnfGDErrvRL+9aBjsNemwpQcqLXP+kdpwdWB7hcQOXfKsdBeBbZ+rlkI
nRLEfrTPW38Wl23yJFvmwZZNag34BYgEs7Kk9+vyHFR0ua7rSNrmxpuwk8PRnt8ITBCdUP5EZbl6
rpVP5g+KxHymns7TbSiQNtvYcL+98swXspMxHjVbynznX4vW7jSnlF2qifyZlKt6FiFRSPdUg1KN
vV1mVyzv+KeefxjUYXrn1/meLV3B3WmHtyZxlnJkWLkj7gtXFmWT4XDwduKSIN5gkbiV41bgNVs/
xxgfOAsZccZLxa/E8lJk7NHgJb/acTEGtpIDxR7y4pqnSInyg9nJZ+JAyrmHPnklwizwcoqNTfZC
2Z8XXD6V9X4LRzT+SaZuzU7JyUdKLWH4TDdTc0hRqm2W8My4V7JBvHuIHHmonPOMKqZAAgUNYPes
eDreQFswjUdSGMct2WVutYTMocPVc408InYFplKoscM9Ct0NpoTffFiFzR19o1tmvY9IzAn/VMr2
ZzPaS9TQICBnPqXKwXS3SQvJVXpjrvCSkqusbZ/93zfzDdjocAkqaTVINwTf6I87pCe1gnW9y17N
hXKvC4ignmTYn+uA4efrOfjL27IeGFZ+n8749kAjqJ8u957CY7Q8bodJr7hcFYuIf+EtPI7Jn2Na
w9ttc7cybr+b7YbD0DEEXCPGR9z/iidrZHPn/BLXyyTYHhLeiINTgmzDsmaHbQNJY7y1b8SlO4UH
kg281tmMuE2mgzk4y3n64IvHG10CFIcSj+/ldvhv7W58oE6ZR7vweKgLZ2TNqnoztCurQlMDlnyh
HHsN4ttCQXqHFw43C/6Nh8iHbQsDHjOLQXOGhmbd3Tiq5D+mx4NlgfAdvJHHzh1ym5urnzPqfvMY
yXtcuprVXQvI4HveJK7AQIl+UdVkKUOo3xc1pEc4sTZRoXTX8yPFEwEybX9jzvPlIahnASinuxgP
aW/nooPzIPczMZWIB/eIQvEYeC8GEdtcBJhC+Rm9PZJToK9U3Al3mKvAOp+nX63F1XHHKHMVvI/H
IJlYmu1WSgooqxlnmH+WAvsIhcjTZJ3o1zE/eJQzcsuF30g+30TPPc4JuA+pwFKnCWgdp231GaR9
XBWXvZ5obLAsstruhyOTrH8YnmiQRi18KifCheWOXBJVj029oCFsAaXj02IzKWajN+EoMeoJPlfH
OtZiNCHtefBQmxYtlFoQsSmDp9WCfr23hsexf0egxurQ5sP4Qz0DaRNlz9R3nXzGYj1ePVwsKjGg
NW4pLoixTIJ+jcjgK8+YyxzDO2vP6G685HY3BFdtg+EgLg+lvTHuWsGRRuYtba5tYLH4AKIjuyRP
IBzXOvgb/l3hUsEplR1z0mye1Tn4b4QBbAs9pDwqqrsMbQBI0a094Sb5Mgdg3bizRcBAaVuLjI+G
vVmBZRpdJ7t9UF+o4TEaqDpV2V6SHWYhmAIDpxrBZcBKWCGFx6NjoOhaK+h5r14O4JOBZQfidau5
WyJVujXXDQ+XpVgeGFMsflnK/y3IDjvhnUdN7of747kyLUP6dupWn5zyo/XVPIbcE4kTkzE5MLCk
eVwS978BggzARTbkv5Bi/i6qttwUfGSCqWfxvK5Hvn6bBCOlTBunQXNGzBvEia9S5SQrg/BIF8ud
Ld9oKanthnHZTVZj++ye6MtS7wcL9JTobyxG6xh/g1Itnrb5io04SaoZLDqukB+bmzhHXkaasVPJ
2qrpnlm4+JzEeePavIpgPP+Wnal6+riNNBxrdjKqfDjLtD6hhdIBhUNPg8YYypB+14CocLcB1x2V
jpRlay8xuQN7OfAuOoygp5yFRbEcR+URSH9zp84GksMyj5KA/k5JhQjdxtBnGWzrR7Ub1OxlpwZ+
94D1STWc+AseddMcW8yER5QhAR/b0yV8YURF+QyyK6VyLzusgIo9RN6hJqhr8B/2rfm1zWvlkWdJ
oVWkIUrbs0HNnUI9oBchh1bvIucE4JJKLjtQSZkUOBeiHIwb8hcH9mFZttj9SfHxygbfv6l02Fi7
FiOiaH7ROxkSiODO1APTkLvAaZoEWiBQZ4G2bkpS8kG626SBFV/6CAC4F4ksHrdPfagUrDQQmWaK
WOSn8A1ihW1M/UVK2trP5lNRuR1jSnhjvRntY91BC0SKw45x1BVtiI0aQcrZwueQ4VmPSgRZNYia
44h4CQog49vY37euF6WE2I0TYgQ7bw/sVTIlJ7RjgSYrFPZs9ZMygkWbxq+bPROTR8GUBfFPSapM
/OXCCtSo9RFkGbjOYwj1zGGEeSmznSbeZB75J7b2LeaIg+5R+OK1GQd8VBTfdW4BEUBEpjFNEznt
D0L2lNMzW7a74J1VbW8vdaeGfQswEgtKwNbGbrbQJ7C3dS+A/XynIsLXGx3iSdvqoePEuZ1znNqV
zGyk6b9sG8h2ZiPWIgfsJACU4f+Wpce0GbRHliXg9LB7adjoO68eDzIfhZRj4nb9NxOeHkioPLJ0
UR7gi5hQOI7P3BBgB1YFPq5r4+iiL/UHuCW7deSBgYEZjoq2j6a9sHiwGOPIqXEaoBGD8dp4VNc9
hRyGWygfQyIuNpa/zYjFWj/k78wZlhRXxk60IoHGFfxt52xG7Bw8ogirkDzgobHzFIBWdJvzkbex
XXafAELYoDjvBC3g7XjpkjcTL+MICGatsCvpyjY2JOfWBGdMbO6gfUHYwJfxrZx9FMt4yRgSnLFa
xJkc9YEOjmZRtt+aDDxWfquIIOaAGT9bEocdlJx0hgquvghgybSvLd7jowhBMp8tBF1v+B0AhNOM
6vDI7I8m7GED1gz1tFz5fAITQEuGSIy7N77Z5B+ojZKsk69uxzfIE8qfIIsw+N5gBn0H6i8AaUEx
mcO5pcIUEpG3di9IpmfOOBcjt4yOpiWyeWibbFXUYDyjNP3MYG6vhbakWzTCLuXj2WD/NEqHFjmV
NkqJkPTpghonrghlbxw0zNwiJR2RCwfJuUxi4te6+pig+XXAsVE5WA3yXmIKiKpUiwDC2kfaQ6OA
doi0ucCcEpssEKeYRrcAqQWN3dL9E7ENRWM8REMYFbtJlllJkyLaI35lTHYKZ60uTYelza51ogue
BNnd6yb1edKRWorCzoBYgSKC3asKTkWwS00SqU240tykJI1V+2mRI542xdpa4XSG8O8PhpsS10SR
idkQoGm0ICzcCA3pNptKhekjv/n366GOhnCYmde/v2ozpSDIEaGx8oaiyJb9TOUGlbLhP+HjP3nm
qUkYsmE8JZvQavb/fsjRChDz73UfIyI7yDW+eQ0Lt1Xr5hBl8f/+UDpf0yqOkmlpCDfEp/97A9Tg
b3PRh/90Kf/EKNv/06X8e/33Y4TXjnJuEfypaiZ/plN/f8zRHsh3QlUjwF6uR2HTgxaydkEQaG5h
PxmskQS8v9OjpPPf1ZoCiND2Tz76749/t/DfL26/DbLzf6Vk//6yRvhwbMnB+o5aT2uAhPz75r8f
f5qf2d/l/J/8p1Y3r5ZIJ3FWYCtFhYj3qMpJV28D+/dj2l7+f3/39w9/fycP8V5By8VXjOlUGNig
l5vKgoH0jLu5uRpxBLc8a15aUe4g+8aG09PfkKNucsRR09BmBGVunYbU1F0tNyq/wyN6ojKzAhbT
zK28nVIZKOd/XY79OMIjX3hp5UQEDeoTVu9OjUZjZAXTllJCS40RAMFYRtdSACijoKCIDgng/RiV
u7w2U0LyDmYTel4L/p27bBk2I7vpoe45kEdRs4cyr8E0L6RE+aWdNzahqWZoVJnr3prNr6K7tRoF
Qa2VyrtIKyQhXRfRXfYis0FwXa5phFAkUVv9cZGlBww6K19RAb42U7jrUc+wFzCHvtZih4VplU5K
QH2uWjwlzvFmUTnSqnF46sBV1lStzCwPz3UxBNoYiImEblreNk44D3QNTXItpCr2XT5Rh6pV14Lc
5xYzIx0tXldiFN7iKIhgyimLJGQds+ZnHgQO6IgwSKfaFtU001Mho1vPIQT30EC8EuVCKSUrFOjK
rHndebjsMagjQjoj9VFLRM9oAhFSSGQYRZW8VGIfgKdPEJEB7Ej+XBlGEkgrGCS01RKTAqE+YYKL
bvXHWDFobTOpVF5fFIvcoZyJNkXcOiErIusKo23+gB+IW5cxgvhXEDKI35oFZ6h4iGHSD5Xq5xVW
TFSANCnTEJ5FnKPOCR7jkgYMopu2HtKPWqntiMk6gWlL8aKohvJcNPJN3rIuqBCBSQkRqBcMWgPk
kYXRFr697SgYvhhP79XAFQtCBihQME9DP2sXkbMLcZxDOUfYWSSAPes4ezd6olFR+7JSSztFAwcc
cviIsibRq6STGYJjHgJEQ49DPM5OI5bl0VJGiBJiC5wNhexc2sJ7qQrdaCrzM3SwqZpGbJdG5VzK
9eM6DSCkNmERdViPkqG9NbIClGAU/HpIUPVHZagx0c6OosepvHaKbr0mWwlRc61JMY/FXAZpUvXB
UGt4zNbVURPas2Fo0z5r+g890iRvmhqwKixeuxGMx0FCozlPlsTJIzPZJhF5TmKMVHOMn7Jep906
wW3DE+SnwY1DiPD67HXiEWEsS9tMDMAMRVdixSgeY0PSggkkbbouBUilCfJeOrxniUAXaEUbMJU4
fxf1x4iMaT+1EPugfVyUMZMPClbjaF4R/S/hp6bo0Dmy6YxeXOQv96IxvFGVrFNbNyf4NP0R3gre
udI/Zekg0NQUzjgC6DUASOq1o6ZJqS+kI/okMI8KHFLE9anXIc92XSsfSsAR0PwCczRAsckLSVKd
boqeeneAIYWKQqj9iJgG+0Wl+6GUcxK03fPUlh+Tjoj0OEj+quSXbabD1LWQghdy+WTEy5eZ1Qmi
GLFrxlDeJigqjdT5M/G3au2Rgd5PCQ6fIrYgKPGA9WjXCUM8zhGrHxNnDSF7T2TFG2gRGIjRwIBt
NCMQBuItTa5ET46MQ1GPHCxGuDjZgDgGpOFAEoU1QJppeVRRl0xr7cgUKb7yUD6bJeD1vpqf0fzz
jQGamz7RWZs6yoZx+6528141e+G4JsA08EGGADavuDyZ3fMi5nOgiMqp4dFQcgT9HcWWvQzKrzaR
38C4wrvLIiqSpOUy09+dcGzdWYm2XjVVeW0tNP+sdU2CNlGICSsKUe3SkxNCwtJrbDiFdpyDStLB
DcZ0kbGECyXFqRRoOjgQ3HC3gK0eqZOfhBb+KXJZHlYCGT2vTmiKKY9Dk95DyWo8NuMskFNsMyrx
0of1yYpW5SjTz9KzRL73y0hTByhW1+LoNRkf82L94DWIPemU/FvQqwaiHj9XTgTlNKgQdknW8WTV
1TlsFjQgN/3cMhI/0Zoimw/pZ5l1exLrGmdWKX4pdfQX8XGZl1w6SwLCprU5Tp6A6YsrFfULs9Su
G6HGaLgnPR+x8hQsLXeTTqALGGk3VWjdfNV0F0rpbzojIdbJCnBazGrQlqKqNCUYHZPt5hltlwZp
WcfMJP04hOO9T+UuiGDo0HjYSiRwh6M2Tc5J1niqUfzrDAl+gPQdQlKHBDpNQackGW548mtfRJMb
q9rsT2Ote4UxBo22cNSqsu5pE+mRgepSIeYv0oioXNShbmFENMUUZH0LEym+qiohPlr9SZ7x9m3Y
WgZ1lL1JlIeTXBcPGMq+z1V/bYuOGkGGdu0qjic1qSO/T+KRGvR0w426u6aGzeBVvoC5APo72M4Y
uoYiUrYAcREUmNFyGMioX5NaCC2SVRCSOp2iQtPL+R36z3VaZjRss4uQ6pZrrAUsCAL6psZpUoMs
uZOQ4YlTofwp08rNU80lflc/QxHuM5P9CW8RSuWGGWxKt/siAtahxwMuNdaTBA05KluLlolZAuB2
hKpL9/XYPVub3zpWLnjH6CRba2R+J7gAwfUcgMrg4ZG1chToIiXNDNH4oJ/cxfKymeRQQqrI62OQ
plVPbc5sWDOiNPiqgcTUmo5nWI9zVv6DuL8bGIvPen1r2tG0oyQsyW64fx3Gy7payXmJr6ZWgG0Y
3rGtBcy6kA3Ix2VNj33TzqdWmEVwwz+RphOYoz/9EgtPkwYePbO6BuHG8SfBrf1m0VkSq2RATsA0
z1E0fkedEfpCoGj1vqlp3cr9TBlgRda2IKTPpOIYt4X6qGXdt9SPfosNC6UUiuCtub4lIUCMBpZw
vSws4w+j61w1WntXk0bazVLIEbRmF2lG4TCJT0NNC9VMFW+SLBqEBkkOaTh2yCS8WYxhdFVhIhgb
721iBZM8vHPgPOkm+jbVpihR+xPr1MW4VDvVVn5EI6+Hbb7VmMTqNltJFaTg4JZ85iZlCL4aBXrF
UmkPdgr8Zx279uak4XhyxSm9OSNMQFl/IWChQmDGKOdKc31VJJwwM4vW6wwRJ4vxcZvSNWRvyr7M
KkxPbTiADkozX9c1Sq6zhsLDJFb7CV8f2SFH0o7SjMO7sUivGA5c12HSz1LevkBb55w0QW+mENJl
mS1nXijuLaX1gGJ8ekQoAlSTrOzQOqDPKU61oyNDPDp9jk5N0jcFMgHluVQ7pJCbnlqdXmtuHnWH
dByblw7YolfTX0fd4UnXW8oXas0jywnoRpEufSNhNIRcUwl5r7ohj0c6rEG4g9EV4MAtB6plPXQN
ns4oEm9xIgbas9GNd1LT2u+gYQMH5mVh5r2bZ9rHgjWfE6vtcYJkTNFS+mjV5lpUCjpR69qjpIVh
bbbga40Uv4SM24bJJSQVCq/U58XDhViDj00YIbAz5QNW2xV1kDBVPypiX1cpxN+ixSR6Fid8svHh
PibNHiHkraQasY0pTHA0RVEfG6QgHAt0zaoCvhvbZDnBtFBMuLJhd1fE3Dw3I5XdSq72VbLREAB8
lpImHedwvYjiKO1lxCH25NPKtG5RAdD1LBK9WV2BMwIII6E+SFmbPQ6JlfrxQHM922iRVWXgGqov
ykkMM18qRp2qWRLaljYH+gT9yNwUOU3UEODljTHnFQriBb4XqrQqhCe+qeSYSchL9GJiSW8jqAd3
rJLeorfcgIKfEtQ7urFmp86inNJMJWceti6Xxcg2vgDtk1DLn8XN1klXJemhNiHDqoQ2OzUqVhSH
TZjyCloQqhF5wABTvw7Xch/31REe42+zIHOEXlVC5QTBRwQI0cHvKDnkk7dWEgZrILctoysPLWW0
El3gVTSja49REhJ97M/iSmKo4eM5mSIwsgVshpCKmleV3Zsg4GmryKNFzLLJQi3A0ckiKDkloP77
tT8gLUlSexHkMTqbYnqV1Um4k+4qnJ3fa4tkudodRz2hYmPSaxyEp6o0sCslUTAGupoiSoJp3tNF
L40LyZBTZsr3lMU6uOYEiUy1KGk7rOC3+rcxnF8oO2ikTya7nNbtK6NtIFBY9Skc0NBe5TzISO4P
Rt2ytzTxoaPTL7Ri6GdNhsBszuOE0uwLK6J6/aRtWaiI9USHeHMW0TMcCJ3LHGSopMA+kaYiMIpe
eVCnERHB3B2jMDnHiwC03WqaC/OT7TRVVifVRPZOsyfc1oUfGWbB0ZSStznhWBVjViOzhQVNCAt9
aC5Rnq28DthrJ7GNLnqk7+pINXlD+14pk+L2S/shTho+n0nCEq1rOjnrGyKzzwjlKhQEacub1hQC
/6fVj8XCSoO6+YgTtDGVOaJJCda8w37HixFpk+J4JO0qssucKDfBmEZfxFGOvse6M7+mCPj1EqPd
mQh6QfDQ5m4bP+br8rKuCxQyiwLwUBUXnPae17jcC3kUISr22o3j95ziioQgj7irKXPgM57UO5na
rdyJh24uYIeAIJEqRN1E8zCa2TluT4okfrRI3tuFYh0N1AaQedRNsLfjU2cV42MmTr/KBI3E1GCF
jImFqrORZTctyd/06aWuKu1nVREoyx6LucVnvlxpA6Xz1nSmE9RZlFsz9TxzILmd3v8bG2vc9xa9
PHRrRk761fJRUMKtSgLRiH7Lp7DSWZD0yR0XuGcCGD5Xyl7ZsEZvSEOQkiX7ez0m30mV/9RG1FDV
bR5aKRxOJVjKkVPVWM0fqxMlV9+kQZJ+ffkcTGm+iAPS/gWDhG5F5TdKCA7AbfNEfpDacW9kBTnN
1HslO7g9SPNpHCMlkCOFgD9GUhvNPWs0aF3U635GXQMjyAXaAcq7lN0CTC6ouWzERCwBMAnsawri
Q4PK6kowJePnUCa0LhrWbtyob6Vl/SqFUHnp0H2VOk9cTtA6XVYdtU+JinRqeJ1AVGSQ29UmVBpV
gA044BpCiryks4oSiAVvi6fO8lFjp5sNsB6ZRqlgRM9TYXnuhGwJL6NV/+D5d+jx6dBC3J0HHQ5q
C4CZnSa0xE+hAE4kRVg6Lzl95IRmnKDiNt21X/haObjIe0vXVEGrVmyvKqlcOMavQ9e9zeO6XvP/
Ye88liMHsiz7L7NHm0M6sGXoCGpNbmBUCa3hDvH1fRDZVdmVU21ts58NLbRgAC7eu/dc9zYocBpn
iqhmmB8l2kWgSobBirmjlh7wGkbe3fVZG2/jgVyP/5/cWhL4NP0voDfbNh3YbP8z6O3xZ/z4F8rb
fz3jH7GtNsg23/cFWauW7QAK/T9/Ylu9//Bsy5IC1lrg+xZAuX/EtnoLG84JfFMAORSsNf4JerPc
//Bt13V8Rwgox7Dj/p9Ab477V0KwaVquAzFOWo4pPJug2n8FvYneMDTgH3GAs4QNqtMPrDwi2B9F
TTnNu/ICurRWWN8XgD4vgnm6LIEiJNR49MRDIBpd2uSy0F4ADum397ZbfLQdVgRDSGSSM5wB/Rg4
RB3bQXxXu/7D0JuXbQVOOZ5xCmlUG+XsPNEvQANAtfbStduPEs29gW6iIRQdwtaNh+HbTgivSlH7
qTqkq5lvpepe5pLGGPU3QFtsRcPGvWvs7tptgcVVJXkzKsDkYTT2ba4A1JXdTJuOtJaxP1mKOkg0
z6vW+EqDINoCxpcXQ4uPm1PbkrSnAPsziZoFwDVqBnB9ZGLivMbEp0w8hxjSZzODRBGUO5YOj11A
Y3WQDjAXFI1zgzZ4SEZrJ6JpVati64fde+ObW9U6l4p0qIvRig+e5P+xgnKnj2Z7rLSkWZI3xaka
6OEM1E1WtY6sq6KYxEmm/u9r7Kqsq/PtZuvZh1yIK1865jXzF/I2AFY7ksJsvoXTXQrXHE+dAftl
GslytbzAuClByt+G9hzdVg3ZbNXASpupgIGaTnXgNuIW7AZZfoUihHC5qqqwuZ0Qw4sElK9FfHni
Js6j1J11rKQmL7rQ8RVMtZeIxQ4EoQgNeJQwTxh+eHP+0/qTcVNb1YO2P4tgBE47yx7bNgwd0ACV
OkGz3tVOwW0CcY4R8iuniZHSfwcpxJ4L4s2SshptU8uMMaxJGwc35o7eyPxL2Pfysp2WJulYn1w9
ystgqFqQuSGqVVayt2Mrk+uEDlJBCA8qkxgzFd2BcUfmzm3gCeOKxb966KYkRh2HD05Jt38oW9e5
MwUD/CF2zPZJGBV/xHtkz+HD+YrltluHevMtLY4LkILeEyt7FPtG8irIyzjZQs+rzOvS17kW9XoS
1FXY4r2OVTc9hnb/rMNKf6YDdu9xdpw77YXmEaz6uInZVCFmEeo0cUxLIzJ+GhARgz/W17qBoaVz
SLtCROUxKJX7aHn2deCl/TU7fNq9rfUwGtX07YOAi4ZaAa8hFck0vPitGjjF82DXZg42Bn/07uMh
S9/h8xoXg1lhBUpd8niEJIUdsNuFX+r5kKc9qj5+57s5LEnBzXz33Z+jQ0182ae2+lVIUkgw9hiK
ZTXv43g0tn5nd68ZxuA89KwbiOrqQgytvRsNZKfBNETPWUZHuS4qZymARM9FZmMDc9nKnO8NBmtn
QgkBTyF9qsBqepGd+TJlRnXbAcS5GFsqbX4IocntOv1dfBhmHd5nc8fSwW9OeaGDaxZmuOtNYoby
EXdIbCJHccqufow9tXNT3jrvTGPTpLN+9MO2O3raeiLY/QpLY/RRGGg/28iZbytTTFdxFuPdKlgb
+Jxsp6a25XEkGYOBIhgfKmMYH0rL2is3yFdDV+otmN/xYYgpUfXJZG7Oj5BdG+xbjeZSx8WKwu90
l7VyvHOdfrgqk+T45yZ+y2wH155EZQ+qxVjWL6K2Mdr6lbE5X50ma6QhEPKpiujUDjp/oT1xE1ZZ
d+fOKnuaqomN7fDuNf58NTRx+diV+XVSdtHN+doYsXu04jzaZ5wT4zT6j4xArKiKKbqckky8FCJa
+63rPk7joG5bN3imOLSWwsvvK9Na3FnlrhzIk3e8yd2INC+unBY1uZFRU7Mh4/uRRTwcjePkFFqP
jmXDcE98EqZl6D7UDnreKQ9xC0MFbVJ9qRukLJ6BkmbOM2oINB1v+P0IUNY63kkSSvYiqJ4jB+mj
UVL2UUyX6yLEQiCpgu5rz76JhE6+fd+EBCmMr3GrTAgXsNiIcMLvqYJcUE/kKtiTmExeBQCx7Rz5
mnNU5THrYeoLrNdnV6+movBfh4C2PCESS/hKbW8ktd1XtWHKb1/FPISnHBzQyqxZf0P0u7c886Ye
Cmhihm3QDTKLQ6vZywWkArDTNXCPE77M+s/GHtZLYq2B5d22U1dS/eAUbkoQSwoY+lqrNtx7Tlw/
y4ofhTjY5DQm5XVY1cHNMCu2hpGMjnzk9Em6NBHjfHq1wqDdmk6UPBSiUnc+VojEEfED/S/G6tAj
y7Cq8ksr7S+zhp2qk9UGp3mqXlrX2NK0IeHWUAnGKsJKHFnSu2yS5MmiJ7xJBN/ofC8icRCIrAiK
+RBFAji6J9v51vXUHUtddfp923K11FQ560I8h6QzXPnLn/OloeTzDBrVUj9m+jRKS5/Olwg7RvMy
10Q0xOG4sSNm37FkeBJtR/0rYZ2fWFa9TgmbuiiCAlygObC/6H6ZQpi7QCvKxY4NiidCG+J4+TEp
w2hr+sCcZv4JHD/+3o7QOHHgg71r3mxEB4csifZxvog0KuStRsrEDn3/wmpleFkDfIGWn15bR6Jk
bgujL+4MRllwEZm5Nbwfc2ZB5DAp7AoxkzluoUfSGUBILxEPQ5ikKzNFJjjboYfSGCtsldUH227e
oqDYmRHm11HjNnOH9pNBmE1qYwQ30eSwia7USyOz9Eo7RP3QMSUhTq0kZQx8uHSn6ukh0TnB2Tp0
oFr3vG07XkjH6Y+2/JJT+jiT2hNMSMaM2Lzo2vHOdEGXdW3zK0zAoCiq+o1HQaTr4Xz2IZtcS3/b
Ixb4lrZuIU10zoZLddhJm72fSvpyTvc6BwX6D+UykebWVnpjs6WlhCgnxikf1NRrUZtwtiKQwcnH
WRO4+KgnsqmDJHi2G+vLLACrSXFtiBBukfPm1/FuMP07VYHaSvPhRyqJ56WhD5Yk3lOkume0BLvO
CxHNKkRb9fRDKwinYG7AgxqxxNRfuvI0yVYRcrtPCWt9LSYk9Ygdhji+i2jIQu8RA1iaUIfvVWB0
F+W3wm0os57ub1t3OIFBAokWnhiAs4m8HJLF0I/rJPqysnYx+bt3NZvCJv9K0vZ1dlB35npXTiDS
hqSAfZ+TwQzYZHbNl6oXD6HM7isVBNuCNCYpfpHWPQzTczjZFAfREkXuPrSMI9i3m3A2ji20f44m
0nNohetbqmIrv4XSZFEp17bxAcz2DsDWAag5MRHeHpDhPmMkhoIzPlKUpfhiIAjIFqJ/rOjosUes
aJVkOr8v5fBoJTPlWR9+k502a85+bJ++9+UNRMD79A8GwJ+NBfLSTuEwDwVntu1dNplNsBiIGsTt
fcBcbxOR3mCidFC+xt0l66dsx6gm4xBQE9UAqxwCLARDh9lnFYcAKwIRNruYcB8o6LiR7VUpS0CB
DZeWZXeCYmhTRK+kWZfXeaDfZNGcgPB/lT0W5M6YHikT1eu+HVCoSntfWPPlUDco7xtOxECYVIJc
uSqD6ZY2ieDjU77sfSxENT9PGyuU0sWpELheS18Qp2fX5UXYmlsOdQKgfS9ez5F4FpV9nQnEGmNg
4/9wMWM2ZHR0Od+7o6wZgImYA2tkIaefu8J+65bXMU33LUK9YS+YzslfNFPxT+NwjthG86VrjGUd
GYgr70kWwbv0zc90KaLYt2Hb8lFrxHu09svO/+UX06fjWZdWvxTUykWUlqjbrHOJk8u9dWJMH9r2
ibBwfrQ3/ExJc+nUP13nECVU4RMq44O7lAXQA3zFbnLXD2ATyKT5AI5WLa1hpq8JICVzkU7qdy/l
WGYe2PkubpM4vmLB/GoO+iVS7n1HjplfB3dkcN9WlV0AohzfhK+uqqY7Oo1xYmlkXVRt/B2bNjZj
DsCCqFoc6d1WqxS0ZO3dtBndQYofFKU8A4qJxMZDokRYZpyULS5w2o3EmttcM4Zbw0xv09p5d0Vy
GzH/egYGr2qcq63u1GXUOXsQqvGmI7ZLpOu0LW61prCjZknSFHzLtihuIk8xZMXkISyNZAQc2IHj
de2/O1mwqFznH+UP2KGz5tR5KDuBkKUhvnmApkDHvGxvD9izcqvfeaa+9ScqZ3n7HgbqUBky3Tqa
KIu861CRJFeq0eOm701z54G+NZ1G7KfGxdBTfVSlpw6OHM2LUhgoOaANOBHJka2qFn/FksLs8z8I
5jG+ckjAmUisvpVt+JhUpAtQqUXmbIPlIc/Mcfyv6D598JX94AVl8phV9ktIHwGMJ9Zsg9hu7YKG
ZJXVHdyAQ6oMFEGCVnlD/+XFjJ38ciC+BdXolG0JyQLW2rCV2wcG9a8mFfdG/phQ08IZXztAF2Nk
J5DswsZZRxOjSaRBPzcB7toJq53p+XTMdOruILPHjN3ec9wn1cb1yxuZTelWB6pbi1BixOzUyeCb
dn18mGwdwRKHMmEMFnIC/2YY/G4fCfLB0yBl0UJnsxZLS5mhf2Ub47vXSnVgn3hw4zjczL5f7Fs3
e0vSykI5zi6+7MS32bcEsOcGYqGgoh1EmZAF8bTNzb557Yp227f4Xtj4P2QFIhXaoh+WvXSRK8a+
d5emKVJdRKq9z74ZcQZYGOieRLPKu3gi2DIEx9a0/r1Hi/4iau1nmnZMly0mPKP1LqLev+nc8m4K
GeBlLq46RbxPmYb+KTBwEWIzKoL+6LcOG/R6InMkJJ5KB4hcguTVzfN827rD1VCKX/Fk50xlSbmH
fRttTGi2uoqwIymHSGpPExcOlph69z+vn2+0A+8ls2a5Od8+LFnQXjf93487350SGcdurNmdn9pi
zafNhGb5X1/yfCfyEwM3PBaP5SXPNw2Eeo8NXKnZZ6IN7ag8CYmHOC0qhuVh19kob9rqOp0oJJXD
T1ywmO0n8UrB4yo5dAYiKcvoD1XX39BVQzmKSC9Bf14q79VN9GdWzz8ynX4aivMXagrXXWAf7GH4
mbOQkaCKH5nETgUy9qDHPQT5Hz2KQ/6VY/0AwGdPGa/b2ryqJiyk+nueK7mFxQyqzTUvmxqZfoJe
qFKoTmWPlKPz4foUVd8fs+WPnrL/ujTnIWSxoSEICAXWXiGVON95/hNT7d3Og/vUZKMBuyT5KOIc
P3Gf7/XgNItoCWS0GuEtwexJqwCYGKF7a7MsumNjqZHp2lfd8Xy9Zo9/rNU+6/O7CorzrksLOK1d
Rf2YatIUxLgvvZyGn8vqbLaKl9yZcVFLuzw2MyTzMk7fZz9GV2ZH1klo2/z9x/rnJY/6H0spsg6a
schOvraywzSgTbbShxz6N0Sha0O635ZHDU489Fb0nA/RqYPp0YN1DNz2K+7CJ5mMmFT4h4/XtKKH
rCDvXGwsAzIYggGdzle2icLAc6xLgKkbxzUAoQDPqvQuAW6jF1gHmx6ODTYp0DisU1jBwuwwhhUO
W32ZQFCwaVOpTe/JTR8Y740J6WiQJf7O4LueUEV0KNlZIrguy1laeDLIEY+5J1kixmjuxkhd1WVz
bSRYURKKHsJ478MBY2PGEr/ZuMgDGxWD5hNXqKM5l+YIo50C5ClQ76eOuPXLgMbCfZktiBA1XBMx
QU3TYSEFc65zThrbEMF6mVFfOgKX3QhRWDUm8751Y4XpTRbRoBlTsHZtCZaNDTWSTYylKBjghDU5
oHoKlxXJxeyi/Pxxmhw2hlb4Yhp6Fxop+4vxCCPYkSAzRN5/hj7A1DYNIaXXILBSpFDI/B27/pXV
S+YDrOAJH7zVq6PrURGgr3qhkVOTMIGsd2TV4vrVwQLff5HXuj50LkRGv94YPe6SInwiwxBTk5Pd
pI3EdVnfTE7p71rnbQrDByMHDsXUdKzSW+WC5Oi7GmCTG9Nk8s3jrPpdUc6sLztAKVXxEi6uQhOC
TJ7EVFjj5LF2dqpAv6obdgEsODj06VLUEJRY7pOHi8Gp9SLQWw4oO5fB29G4QozmLabs4NMRZcd0
UbTdl1PJY+9kxMIm6VdaFT52PVasGaoYa7hyshyIqWqh5XBwAvcnOK3eA/6Bp17juqnC+HuabHWd
OKwebbAeGdNY7uOIz+g/hko9pglmSU/hcimH1ybHyNXnPwMKDdPBfprNX33QIBkwQOu7lmRkwNxe
zA+5BeMmoP+Fl2hauYKgJJlhPItByk4KEJlyTyjoCY65L6S4iQyoHP10p6PaOJg9abUdPoMXRXvb
Js1nUM2BwO/7tIQmJKR5PZgKnn+TYEImC6glE8ggG6hqUkCUaCuK8CoPO5M8O5D0qrnucv3TkC4U
pbc2WUM54op1WReYhUoPSYvHiOa6/VaDtQ10GL2puvoyvexgk2I0kmYU0t/nREQvSsYRiVY1qUdm
MAbriKWIZ3YPDblIDvlI7lg+RFaxRgvMHJ2dZpIRu1Y+FDThHPKVsmZadMpELiG0gHJDClPsBPGu
np3PMKUBK/1pRrkKv4jspoIMp5iBwpqbXzUMIEHGU07Wk5Tm5biEP1Xl55xg/WdQMMmG8gPzqgdW
RkrD+5TW74oMKcapdbeEStUVtX9tVgUSHoaVjPZ/AvflrV3iqBACPna++ZDTsietirPrqRLD3RKj
Vi9xVl0C33ZYIq4kVTN/HPfB9KSWCKwIqny5LFXDuvzVG/0OdRm+XXKzWqYAFZk3zhKoJUjWMknY
qkjampbIrXSOrpj6tlTb7nIT16/7ZTGF1SR1cQS/2ea1YvXmTeV1NQ+HfozuUvK9PIdF2UylWFH2
cLHdkAPmVBhxksS4Gfvi2Lk20dTOVbJEhyW2fGhwDKza6eAiEaDiSyIPaWODCO7juL5AVmttJGtD
sQSTDQ0RZXIJK6tyEq3EEmBmLVFmOeHbLHjmarxb/sXA3x+RTJOmyIiQeYBWejLRlnA0ojNY5vAV
4rd0hk8fdLiGlji1Lg2erNG8GjyukIi6adHyXHhLCJtLGpuffOmOcDZniWlzXeM1T/I3m/w2tlYB
luzsGUNKDhWRYFuQ0SS+nU+kPufQr3+x+HgqElltojFfp0tYXOPfNkt43DAFVNuXQDkJWpXamUEA
9/giF+y9tcTPGbRsqUgxTRJla5nsi7zskvYYr4ViwuaIYUYn3GuJtYuV+Azjem1m8W0ymMDzEKSr
oLmNzJ7zHh/0tITkkWkGZZ/cPH/Zblck6YklUs+rCdczs+CaX/+APpncriWAD/EbDB+HslHGF4x8
dz8xd6w86bXr0H1yiVEbXQL9pPkULgF/evjFGvdZ5Q+u0qR5TD6gIw9W/fI7hTaBe7SdmFcS31iT
dBqxjpyQwWBOYtP3yx08geLLR+U33Uc1758roghr5TChWtZnscQUdsMxXWILXYXvNwehsAQazku0
Yb+EHHbiZOWI6nOPjXYwEEioJpeSK+vSjuKTAHujTZpuZAUnTbWNc4vWYRmB4LXMt9n8KJa0RVow
AAZC6gzLCNl0b8aoPzybXHsfMrlXaPPSz1mH5j7cRg4VKMdLuKNLyuMYMrfqJfjRssAaz7M7Mf/I
VQM1iLYX6QgEorYukCS9REhS4MYtnaIHrXsA1IQB3colcjJZwiedJYYSneN2yCUpcCRUtuTlMGK1
25bsyllMO3vovxSqQbwU88Q5F93IPLjrLKqk5F/2zfhS28G1juhl5CRkUrF1BcIK4jPKfWFQovTi
hHmWCQ3Z0CcxCftkCdxkm/cLun+JKoA9K32+1bTEc6K2hKJBYif19QCr4Cdle8wqS6gnworStt66
pZrCtPE9YktxCskPFy9MwhqXpSnvL7yOoKvYqp5jR22qng+gY4HhtaWqPMPPMYsqusTTsiZMEWT3
EkSKfKlZN2STNo4GYWYGXyxvnlAngOiaDXIdZ4DRJJuOJJwWaG77BGm1CBILm7PHBjLciiUW1ezV
s7kEparuZiw2/LwnGVFPmqrhxqhie600jeCOiO+8zZ4QhVGMWrNYIl9des140ktAax4R1Rovoa3p
Et8q0MpRBiHSlQ5bQYH8w5m9ZhVpdZShviqXGFhnCYTt45HyGspFn1/JHdin04M6+h0wX9JkRVZf
yYgxb4mZNZbAWRnUH45FO4kk2p5EWtqWP34tdvRVXjIToTjitCeU+IQF4JVYadztLvKycgm6rRCU
T1X3UxqNi/3R3jrU+c362ezpS3sJYblDknwSkNERoeuTpWvUu5hkXa8AdZ1N/o/qgKZp+npLCK9h
LCNA4dCCBp2xBPWS0oRwVxfIwMolKBnZWmkFL97If7yN9EepYPOF/SYwwZv2thKo18Wm6+QdG9rH
OBw+rMzHq0t+sF36/a4X9ltbyGkX9rCM9di+dzn1LTNRKCBH6COm6piczBuXRiEo/hoqMCOfbWRX
Rk1+whg7FNVT/HGLaGYJO2bJDuBSBjRxWih+SU6ozNyxRndHTMAISD3ve3AEOxicAqYiIjoUprdO
PdNEopR+N7TMsFOljzJn22xRCVi1pcHIThGQd7boCKw1ba41YtR3dwl0Hm0WxoKM52AJezZJfY4M
RM2FsgiSWyKhvSUcWpESrSQ3ueRG+4QRYxs/RnRe1hTGuHW87101b2SMzCAm3BhbdN0GMwEpPrHU
Sz71ElRdL5HVlNzJxMLFPC1x1nVDsLW1RFwPZF0jKmAxCXJF2nfOGEH/TagS+qZPoEv5VkX429Wz
QqO6jiviMXNNQIDd7gifRPVuoXWCA1Fbcq0ZYI7FnF8zPGwT2voe2cKcyXSe7H0qDWI7IkdsQ1vb
WzUyydQeRj0zM38SNn+rmFBNnFfbtqoYsi+MoUABOE2XKH6GfZHP+QZV/mHA5sto2B5YS99VaCT3
6RBfGTbdhgQLRZIF9OhyqLM5QeWkkn9ZnuOsJJjRMejQV4M4cFNwFWXHEsFpx62vwYd1Sd+uUtLH
OemM14oA92RJcq9rBKTVCcUuLIWIgoq9pL47U2odda7JRsjAXukq6LZTP31aS4B8DsWN7lm+Fvjz
l4j5xpBXocowAgKno2m0qao0uyzD5CFUAwsPbEqUZ6naLeH1tGr3CWn2Kd3Ji75V9+xjt4ogww2S
ehqqpcyPpMPu5gR8XnnrljQWavbZeHHz+0FHwUvYH6nhVLVrfFOdI2UMF5q2VubENOME3U1o+RpR
qE52vN9HrGtGTa0YqckAGp262tq6/BRIg9HdR+s5loyxht0jruTfFRGsV1pHptD7WnoHLUuImP1i
LnOgLaQe683QA6zCsyi2yS/0P+XeVZj5hjj1N+YSkExGzaayQpoOVHwG+pGRND9LI+pOqjZumqzF
3CSf/EnQcw/zDGDrym1RU/OV9hGIwAPbkpPh5A79A8ohSCMOBNCvkBxBkhXF7aTmS1sm+ZrmzoXo
u9uizWh14MQ0LUm2l4YOIHVPJDM6NH5pgAJZ/GD7JaaKqCRpNanFnR+Cq3IN+6kJ4LLGPWmxDYEN
BHo9JWGznR3szw5Nx4M262rVBsOGTC7gLh20gLCcb3Pj2jH6csdxd2VnxjWiApQfY3ttzZq6BHs4
xDvEzrqz8dHEhG28UtAnUPV5cKaDXbHdGzAQQMNn6oFYN2iMIF3+nBE6vNSC6DioD8HmC2cPqpAh
u9O6qi+CjF9yRpO6nvzCW+SrtAft4UVbPu230t5OZKgjbpn36VTf6YnshTgKynVW9FAyKg+Eeu5f
x4Gjt51gtWeV8VXR5vIad80pSl1EUHZGaU29JaiHdsTPjRzmIYWKK2HEb1QH2Yn0qN09CD8WJlB2
FOXKaeMNnQ/nOtdqNShc+b4HorUAmEJzGSyMhxq8t6hkM92eNE26Vd3pT69yCKJwGhgL+pWxvaY/
aX6bHbjEVKYYV2yYukWgroqdH+o1As99iFqaPS/r30zpXUCMAqtDAKgJWyqK8o0NyZWeZblmTwdk
IXNCpKGM2C6q8FZT+HY9+KkNMTDXdpmDSYwKWBjghTJFPAxSE9CC3a/ITClzZb+cqvXXNb+Irz17
4zXJUSGJYR7Yytj5nJLhJnCNo2WmmxB9ODpr/dRX6UPqULaMkaCH8/A08W0Qu79PyUfvEuKQo0PZ
xMJax54st05Z5ptqEhzqelh+pvS+twsiTtD/mKa6DYNgXfKrsd0vHjIHTFo9x/lOE3uGlyP7tmK6
PMKrHsMQjJ6ZvSna77B7GYiCpvuY03jPSlrIWe7zSNPvrqpfNKqeIWIxlPP+VG0vwkg9S3wj3UR6
WThRrhs0puqygl+c5B+o7S1GTusUWOI7xDAIdDcjzLHyH0H/xNr2tlU63E5Tcx0EPfzUJN4jrFGo
wJd4o8qCPJ5135k5ZGw+WQHnQjZ3qnFOuLyDTYGXsZFL1IhpPfSg6+mq0CgUWPzj8IXGVLulWMFv
AzzQqSwAf13dEug9rR0qGtAMinfPlz3cEKYlPx4Z94NjyjwOVgL1fYHVxGDGdEf2k7VHpEpVQNM0
pordB8KrCAKFpk5XTkF+jEz76I10tgeaXVQ0nZWnOeB4aUaGtHN27cmTDZUOJ3gw4txFfNF9I+1i
E5UvMTLe1O8mG9Ix7Su4Hpaxq0joEab5PAvju41G59iBqW5FkN37l/6jOcblqYt8DL+pR70zevDs
Hy9Pu9sqne8ihd2nSnAtx+M1vBVOEXZcHVQde0APPXmkaQiQznOhr6q+azE31Hjh/UgA4ARn33TV
C15w8ep17n1ru5+Vm71GhQmSJp3EllFNy3uXAuvODggcQhrV0MlhwVmVvXvlFQyQGTJ3ykztWsgl
6Mv1D2P9knUzLNIaNINwm8+qw1Ne1PZKheq2r22IWhZLzEpR8KlbrHhtD50icndxj0SS1M5o08Dj
Lo38moyZ7GDqaboxZXqZR317DJNWHLxZ3FA4oJqdzjvCR1NMZBciVs2+d0zMOckgNj0V+lWXZYDs
B3wL/LmskjT8jgtabCM+eoxrO8PDsBDSX1oLOEKqGYc1xZHd6IbXaI+Zs2wOA1+n19PkPeAktu+d
vDoEQ+uAdTEfFlTEfhRlxNIU6I/rkQdXlEdNY/9o+nDnpbWkh5pPJO0+uo6etxm5UICHBqJebf8j
rSk7Tq0DU7sAT+RmeNlMza6lnzemo/DTFDW2oKWaHYjk2ZyxkId+/9HlDjRqRprSMwoyI6mQhXG/
y2y4uWbuoFnL4Pa7ZdAd0IEIhpL3HEnFqhhKg2Al2eKipg3EJTLuEoHNqMjYdUPmUPmHJrzzxiQR
dyg+Q+Fmz3mY3yU5qPrc2/R1AWE6JyymDTdZA7UuHu5zDgUUtT2hgefdrwE32Pvu2/7FaBSh52Bl
Q4nrM68sd9cwL4u6/faigoVpIDv2gfUNYcPMlHCwqprw+iY6ME6xmyrjlyE1GH1tpH1FEO7GZcf5
nfh9ee0kyVtdMS8XlKsTA2hj3mXHgoN6b/vkc6FMOtjEzjLCjBCuN9Jm+UTG8bvNZnjE6uHVKUEq
FV2MpH8NrTbZENP21lltuAop4a1YIf8MbZ3vsq6MV0HfY69dwN1NyQJZDUDmpNwWBsfrPMCZcRGS
wFLgw1olJI6EZIK4xDii5almsJHE3FMdFqAy/WEttX4UWAMvmqVM7FQJNOOqfyySoN/2nTdRc8IL
4MZqupAMTjrNSPJz4epgX34qLZgvVgWcp7aA/bRYhLYiZuRDSwJl054+WnT6fTbWCKXkbdUKZ+cF
s7vN6TvAb6qfs4Ql4DCXz2pYYJcEBK6BRFxr0VDjtWaAqfXwKLSe9826MNcTHhofGUIHqIYW1SEO
opEv6sSnoBgLznK3OJ4vUU9BrPm/32axe8+gZf3jydPyCn9epmYptPKauC9PZopd4fzA82PqxkNo
d75OHd8nbuGf7xiSFp+xRuITJFPMXecn/LeLf17/9z0ug43lH/7HT/H7Q/5+R+a7hfN1/ti/b4kc
+J6ycVR+8lqb42P5Mud3//1Bzu9mxV5V7P+8cW1kLCHOD21wGba//3+/X/x8659XOV8Scmw5HzhI
D4RIRJ6jjn7RVYeyGK1Db44VwwzYm/OlEO3D70t/bvOxg6Pq+udjUkRWVNX++cjzpWgZqf/c1oX5
asT1tz/f/vsVzvf+fvKf9/rzvL9ehqBIZD1mBLzVo46+SZRpsm6Ibv58kMYy6ECcX+u/Xaw6jlVo
QXye84uXbRltrdF9yoqBrbnOxLT1lbjhLORHXv6k01zSf+DPX7f9uXq+BO/nUmYAMf+6/fz8823n
F/lzdWYVyt4HjsX53j93/HmzP7edH5JTyKICv3yqv17rfNtfL3O+GvTQZs3OjVdUQHZ/Xu/31z1f
P79UqeoUutm/fuvfD/p3L3t+TjYHx6BTNcnlXn/sSpZlpmNodl9clWFCG23589dVMfZ2DlzrX+4e
xDadfUJYloqLgFtzftKfP3/dJioAW/bouGCu/vEOf73Nn+f+9Vb/7nFmEPKZ/rwW+sLm2JKYvtx8
foJTD/QA/3rR/3b/X29yvvr33UZQ1PspVZt/+y/4d5/r377M+YF/Puv5MefbYhRkm0HaPypRC/8v
RkZo0kK7wC9G68Ms7BbUez8k29/DxWA/G6SXhvMVzq+n82hQUcI7xmlVHRwb2AEzONWHYmNl0AhQ
voJxtY1lEss2nHAf4AYg5DR9CyWOLbW7XKJa1zpssb16o0G8QFisgQZTOhN+8SjCVuwxpe+yUT82
KqHkaFDSlGVJG7FD/ae8aFuH+qYzqyt3ZuL4T8rOY0d2JM3Sr9LI9bCGwkgjB121cO0R7h5aboiQ
1KRRG/n08zErUUD1otENJBKIe8NveNApfnHOd/60abbFdDup4VuEIQ5t9AQOcC8QGNMyAyQKKQfY
ZsLwYeSHc7OwzO8g14+WCjLcjIgiCl0hLsJ7PFlhsrULqqQoOxdVTZxKAuahnFV88lBBnaNlD1M5
hElNxaWw0AKwxIbY7ZUIAiiF2aITC5J14Z2q+yPwXzhy42zeCZJ4DvPIO/NoV7V8oTShtekWx25L
oWP7LV5cqHa4scmMKGj1Oaabil6FTo+MEQuQigWcMjSAyC/zGEwtCP3nJ0fkx1KpMypdBeFHvNUj
/KRqysHlENru8mynQjnFERspctmjDR07WKLyOAE7YCpBj5EyBjTMqgUFaq1Mhy1A2IlkN9YcO7dz
DqEfx494OkFT2CO4VJ84dhrz1p9usgF8k+TA+EPwxk6d9egQnKIpI0KEJLSwTDFJK6X37M5O9mDG
iJ4gWU5N/FIPv2lIAWmaVAR6dqEazitpqO7Q2ay/jcbfJwJ7K65AsgOgk22pjZ+pJfUOTzpBEl37
LZNbwA0kj6K1XTELKsEFG9N0bxvA6/vRoDLP57UMs/d2CIC0MJE4KIMBgQKFsvNna9yLLt/5aDS2
tuAXj9A1HjL/TicBaY8tb1rjAWaHVBlXZskHrYA5SaB+tGErP/KxmudcS51NZx8DiQ4xqDb6vJxB
dup15zyef1hhUya3rAdqQeyiDC+V3X/VBTw9m8tvjQwQkPmEVC6OpVoLk6DQEHcNawpyi/CGiLbV
mxz5liNIeZozE71zN7EUKdgtonx5CZMMMb+Xr9CsgZgsyMLz+VkeSjLYpcD+ej1MV03voqMzdpjv
w7vJ6lZz7X+qvCRIwow+psHYdT6A3NGiLrOcM/ME+IglVq4gJtKIo1DpmLm2nl9JwSaBXRws40cG
JeKTxEmOmHCBI6fm3dyF+O6nfBPGw+MENy82wYD5VN+VweQ1G+D0GdlXVlv9bq4pjBk8qp3hw6jg
gnbTIsQlVfYAZckMYHp0mrmk13CGlgR76ybSTCcKtq+9+eHWgrJnksO2bx7arH5CTJ+DsQq2XqDe
rG64sEMjtszpyOUboFmFDvbxlMl4aEIRyBYSoKXNVRCRcNlNrDtSGR9cQUTCUFv3Xgp4cMGvYFvL
c3qktqiJsU9JCsL1vYXecbAcBJd5Pr1EwfARRjWBY0n1nc6vsw20T6IONXGiblr7ya/jpwH3wXWZ
dFCZrgNrZ3pD8NHp3t8wroJOI/H5U5B7of1bgloEXPaWju4FXebLkAcnYfNthTWeHRP9XTeLdDsg
aekUDGb0IYymYKHHON2TuYwP06c3kNmXP2Zl/271JXuhbroVqQHbG8+gxyQRkwT3bsEirB5KRFI9
A9YG9AnnxLqpetRx6cfAQVo1CiEMNouj0liwsGkRoU6PCAAilxK/T1tdO0DbCze8Q40CiCEkKGtZ
IXu62DjkgGBZY+KQ569j1BOnG+SLMp5xRNsWL8q1YDt2E4DSLNlE2QjEqzEZyEB+NFHZb1sjf/ZS
+27Qy3D6ZfDY+tZJhpUSQQTshsrIvovE/mprcLAMXNe9SQJrD+ypJPR95wNXWCcWQho/Z6sVTxG+
d7YfBbrOcaoezLS+1O1EDulEQDuDzpaBlT3yhmN7F7RY78zObrbaWOIKTHXD3orcBI/sOXLc2jrS
AI14KBCFkXlqh16E8WiHYz21jg1bddlKzEN5dSkyBluOPNa199ECZq20uI190i2EmR9iS5KwG8J1
68cQ/Yc/XnVs1iOvFJuap+62B8aH8o+0FM9gd4O4b0LfUOpN6Bhffs2CLxw0sHSHzcCIRkl6e7be
j2AC9rIrxL4S9t6dx3MWl08ldBhhkebix8hDpjp/S1xOM6N6DcwqvRqAqcK/VPU9GuBHkGfP09zl
G9G0j3Ezf1Xae7GJmBoYDRdEKXmRPs+EYGYMXK0WKavleedqYfkTW83YiKWMJ9pjFqJQSbz9mBi4
S1CqvbG1fw+i/NFT/Ul7YFBMcgKQ9rUif4MctHbTjjjCntrAGU4xzJV8wudmNgy1MmXfJkYD+Zbr
kxgcNz/QdaM+zNn1JaOHxB6qDtfm+9Tp96hlJygJk2p9Isu6hI1vkX2NMnlyav021PNPypIWn/x+
HpJjL4pH9qts5IhDU7hK+4Q8hwH2zYrj8SBmBCnVnAzbzHL6TYHhVQTRR+sDZeqx5TDd3JY+UVxj
J39a0c5QH1mc9x0ShlKwfjKRWxhL0ERpltDq8QgRdgdahC4JYcQWU9Ree8HxrWiBMtesNSvNmh6T
WrQ2JlHBK+XZDO2nznv65RBBuyAoftFR1yokQk5mwNOJE8R4ZI6vPW/qaKqXRGWEM075c9AY19z5
HpImhPDcSw59dLFAeVSuve/S8aArErsPLSPklsPCTQKpRILlajWyJnyPJxaDvVSXxF/UC127NdvJ
2+jglFXVQ947qBnsEpMKV+/ohz95rq8q6CrrUjcvqEJOwKNuez+H1jHeqS56dwvEBH3AGCod8zcZ
EM42Y/aEzMpQyxHMhmfOjUyYHuhsyobGGqlo9NZ3zBOX5F7003yETRQClMAbgNoGMxCeGS6X/sXr
GMvNua9XgBhv8pQBCS4fjqZAz+kU0WPl5T9qMa4sfBOk1/1TwiD+0MRsVRD0SFwLeAzQnZfRcI10
K16hYXzHBrPhlmvvvKLegcA5Ow2R0pXKwAygpc+hhNWs1h0DXQEWargCWL8iaayc2WXI73CQJYdR
ShwEBSqrTW+TWgLPBSksPtVN8YCeWnHOIWZCQ71y2ya574ZtF3qw2jHejP5d8G3qvj9ZU7duYSYd
/LB7NAQMbSvo39H8wpVekspG4itbMO6Dz1YD+IoVIJnLGdI0bEXAk9cbZPNcPBRhNZrAOmJ9xq4P
QWqRHYoZqDeA3RdJUa94gveDQgdObUzoN75O6CppchL4sYZohLKYcrrUyb3F7WfT9lxrIQgcJCun
KKl+ZZswHrdYl2fOU9j6FwQnn5ZGlQLWhdIbk1CY+CTulecetrRHsRgxZBuC6EIJQrCGe7aT7Jla
+9n3HAAmEXyk2dZfTKVYtviDvvgBjxoPTp7ff0Qq4Wnu3RlLpmbl1Ui3a66Oce01zG7doWDb5OVg
d3xqMC8XuzRKfgfisLprt7KI/XQ1hDU9PrlkI1q2SwZiAXE3kfTBXn+LDZVlr5HdOszG2bl+MhIr
96zZbiD+ssWc42GPLtdp2W9bfvmEguiTTrleu1mN7NVi4y85aYxfO7Q/kio7hh7bwSTurpW4FAog
ZRAjJs4LCtHZjRDcZf46wJSTzu656YPHwuh/WO0AtDolMK+QvG8mnNKgkWF+D9FtOgiBiKR+0016
BdHkfnYYzgzqvRYGatUA0RhkmyclkIxqFT75IwLa2oyoOzHlo5XFAO6j5YCcGiJOYb0yHwZvWiWl
+5H2BSlT40TyhEccgzM92ibmpZQrMOYIZyKB0ugaPy6Ckk3ekQdbbGPLQwmi32cN1bh9yiVXaVGM
BM9ZHCcxCuI0C1KqEPbRJNmUY+25zQhVgTEgsJEhVx1e7faaRFjP1KwBXONBVAJQJO0YNylCJEwf
H+j07C/e3THcqgzWmDKcaydu34bY+bQ9wNmhPTyYU7idOguIbpSD8G6oCN2As7+C/ralMAGWHsMC
ocYHWofUKnN+HdYVK0/3Pyy1/7xvrpLatcGAmXcJ6noS9CRwNXb3RsBZIl37w/X9n4T9ElbB6ujY
42GY7IDNg3VfuwHSKQvWWOBgncsqd3nBNkncDgy8gMiesRi3p7WFKFJag08dkCryKZDwIO54Ta36
2IRkiyFQrCtEf22untK8PMemdzUAkZ0r6mf4y+zgLXAyXr5Y/tLNqmrnC6OAVyW+JyRJqpjTDQsr
fGJtfyfL8U2241dSdIeZpbZnW+/oO92NckYA7jPJUbrB1jeT2d5y8ijxMGTyrmcZCsqlOA84lgx2
lIBig7fURX+C/ukx7O57YbIIpXVflY2fs+ojnDsuz7krTsJi85mB7vJmjVHDlDeKrmMALLGJ2QoE
YnyyB+PJDPpyF8XTPQ430Pxa3hVEng9DGh5ptV794N5n1o7IpJCrkj3yuutSCmwKTA9O8SYFxDuR
tIlsbDU0/b6TBNEpXM/5U40D9MpMScityVFSsbPVqUUnNiB4w28ATdv2mDxftdEC9AGgu4qSJTMN
72kpt2Ntvhp5fuU3vb0P9bSvdLiriH0mZ0v2SKq6r7huN5PrHKkv8IRTYIwS5nmLP6Yeb8zsSCXt
Ho1FeQKXCIUMpHer9bbU+wQ8OMFrWTto8Pz0e5Lxa9zF22nCkGwMvbNOAxvR1fRSiSQHl7jPwZCs
INcQQoWrxUtZ7Yn+NSvZsIdsO+Go8akFHuE4bTDidiRHI5AHvi1dxFde9qQ1T2+3QtCqRkqOwQPh
6LdqxRKgRCQUXInqW4WS1NdYkTEQ75yMtJVg0tcqsz8BQRzCOO1p2tAj191XMk5PGSq2nVERrVxz
xW8DQ9IbEmSNN7O9lOSrkhw1TeR+2W0H6S0DDGdUQPDqcCtyIihSTHabPGQWkiTfVZifTImmiRbM
pa13FQGKxG4AnISq1hKZUtnfI+ksfLAWu+s9wrd3iZpFzpr5SVAcM0d9gyV1dxLuUppj9R3hdtZ2
fJkjhKo1/1u3y/7enG8aUkflreZpyqUIZbL8SGz4WO7wC5LlEgb4vBLuUZZstsUgnwNLX0+NgZKj
pouvnOZmaAS6MrZ/ku0VCEEoYYzCYzWdcteEmJeU/S5BwOixbCb2Y3zmGkUNAtZ6uR16YMqmPa8j
zBkkdJbGRys3n/CgGkROi/2zsNGOjHV418XfgX6pfecF/cyjLMiXBbe3dtFZrNswTFaIOlAkoaWU
dAsUvFybaHYrwjobb+e8mZ6N/8N51kVvcECbewCtXEejc2fkGVEHwnkd4H5Y0UhoG1otPpkgOmEh
eIxm72AtujcRxS2l8IoKwOPM4uOw0ZzVPRTYrsL1ONi3QRzdqR9uvCFwsrF2Tjoe7nJBp+Y1Nrqd
sUZCYL7GTWuvJru6uPn4qNEp7IAf3qZyODkBOjKfnaxgDUs4Qn0asXnryXmwPpBSf0icy63JiZm5
zzL2HmySMfDnn+Ng3mcdFpR8umobrpYI67RPcqBjvvad+wlrkCjkEdeUQ5xHajKMSXn+yzkhXMmG
kNpfstqDX4U0VyTFuumst3BpXn2DxMEGrYZVnTLbmxnctV+q1otW4DnvAYwzIR1Z/lF4m6TaFSFn
C1VMX1YBWFTcVC4b5CrsPksx3KmYlFgfsrrT9A8yF9eILAhRNjCxREjtfTaWvDEQ36JIfygALJYy
NlC6tPqKi/iQutlVg7fYzNzv2G+YUzUNUU65FQH22tuTumReptdNTcTDoPGTmGpbV+5HZrVXjc0m
NnCTbZrhv0075zMOy7smcbe8BeDW8DHLSzuPp9KAfpN5SDcS8Bejcx8SLmuH4e9cGo/24lnDsfNo
ZO8DGgd3JuQlMkmDHG20nQUxEJ31JfvuaAfJA0Sc6FiV2XcXLgc7zt8na3jJSqwqpYPTuK34nZPx
MoGFrtLkAQvFByXEh7nInGU17Fw1vfcqIi/D5EFuFKRSwCkV6xlY3orafJlUaiKvSOR0JkazZmJf
oVpnmhC/B1iClp3qqSD0FBX0feGPhHCZxtscjSezDq7ioDzb3MKBouy7qkJiMNqoarptMiavSd6I
9W/tqi/XyT9DpUIK+OquMIihkgU3Fw93TIj5w6uv53LchthePSZ6eWapaycvHhBDrkqCSuwS9cs0
YmGKrfAlTVHFuj3kl3mU18ksHNbUC/+sivZeXRJtQRwkMFMpk2w3R/I6r8oPT9TvSMdvhiIkwovz
lCvkBbeD3BpEuJXVOen9aG836VqOMGolaThOOl+MsLwq82He166zdXtIPzzyjC0ARR+S5qKiJHdm
QGG+6Km1j8Vu+aWUE9xryfAGTBNdORUdZ3F5dvJnCDKEgVS3Tdy9xgPa1+UUnKca7jXl0S7yOFGY
5V+w++2ZiL+Gsrswub0J29CkS4BUnEMadFN1nROq1MX2W6HJRau6mLJ2VHs/ICJFdDwYy+QB9QLP
YZOhDMNjdaAbe+imglSi9Ivu93H0u+4o8YM45RxuIAi8ugqUePhGedADWaZECRnUnwxfbBt0VGvE
9sS1FfahMQRjvXRyKBnq6FSQxV1JRcynY77ogtnu3Mtdo5Jyg9KCENMOIQ6GGibjIs8OZXMuK4MF
Af8ADCtidkBXTf3wKJLQP+jZuCi68mNUZAwx/ehqSEaaRqPZOVNrrFWK6F5N7n5qC+vKyNEy13Md
sYmQNGp+bO6LkMCvKQBvbPjI8Sc4rjjAintjIt4GMjvg8eXLf/5ZWBxSrkvWNxuZJ2TilMrmWdWR
PyaLap/HPohj/eqL5Mzip995Ek9VHUzHShYZjgP57jFHtjBQr6RD2im/z262KFR7ETLps4o1rc3z
nDftfqBCb0aeYUPDADLpHpSuPvoOBFTi8fSZjfEorAEYefgrJWRDuM8fXc3ceG7rAbkkKoIWb4rR
Tx0WJkp7b7R+cANz0VBhF2H46aQCbI7HCB2qkgiwyMcmEqzG47bk11c4R5bhuYFo0z/IUH7FgY35
hRTsiZtwCGPfmZOTKZhYdYH9EmSXHikCHuFzvfy4ZNnAOJ4F+TN+HwP/2RcQMfzyIPDfrIcpPc2m
d1+oG5WCYUBZ81BGONwxMh0bJRhpyhs8jKtG+t+wUSUPQ0hebn6XLquDwCgYG+rmWpjRiAvCWUjw
JdGmZnfVD+ge64iEmmpCsobQjcvaOZaD+AlMl+4Nfgo68TqLmYR6IXhDqVrOLEeu7AnjHQipmyYd
XnXRUg7pFFujU/yOydyeu6zbR4y3TZdO2YnARXJSsh9w8AbG5msyyXMQ/aKCSq/NZvEi0HCqBJBu
a6QPxfgcOthSBp8eLY6Qx1ZYv3VH/KgmZNgPUnpnQgZWMGT2aWJaL1nA3TrrgNRljFigQREHmVwT
agBZZRAXeuxHzyxeWlDB5NNgMBgsEBSRASvMt/fJIoVLUWTyIRLFLc2DYHLIkAqdJmNPjL9zzq4E
S7My6qvZ8C7aJRMRZRCvsq9JKOl2pu99zBgSi5FRZTiwXBkiXtUujLdO08MZDoSlMvfXmedZ23AG
Y5xXFKpOjbMY0s/KYWDlqu8srW+boCTob1rcRTmeEZuMz6Lrke6wmGpnhk9SZh89Qz6eNhURxzUT
s7yKj1E6LAW0/eZ6+F+ZVkZ7vru5NQs0S6ONvG1ZPYXvNRMWjEsGtWt3wjiAaRBDZZRD06MYuQvB
vACZY9jZm0awHy6DsSBoil5tg9JtqPlZe3jD6B/7molfAlKafRknTOBEGQyOZoN4Dvhdk/V3cLvJ
b1q4p+5YXTOXP0cuXIWeuY3OkSOPjDWppdQxHbDQ0E3tAXuCHegT89yxdsdRyk1M2hKPTQJr2rwJ
lHD2wuzr3TBVx7lOMWhk5Ta2BUi+iIdDFIHoHZm3Zz6WhjTTz16JD9Tsntia8fmXM7A5JrJh0sJA
rhir07cWGF+964Yk0NJ0COWry+TUSfandcPQXjnauG44i2GAAQvskHvSQLwGASl/7lJ/Vp17PQ9H
uOQGjtgKQv9MGqNdpdzCqulKtMtOqDGNVW8RGz/KrKGuzd1V1TNWEzGnhTESc8u+sei40GizPPe5
yLGNSasM175YlzaUCBj5+Ga5RFvlL5fkTa75EdnEJezkjbsWQjio6MCKi/Sl8zi2odV5UPYyNDRc
9ptCPzcev3Ht8iPtDIOZjkDVtqxkPH94cQPXQgpenHyGktdRdWcyQuGMYtHNp7KNsxbKI0iEbcjP
thTRMjW3UGupsiS7nq3nowRPo+EgaNxXplEYBNuKcs+y2Ild4smQYcLu5efVH6YnuvvCDrdDOr2A
YyAAXQ5QE+DjF5gvQe2wIpoBCGgQ99uBqNPC4Ai40adySFmUfn8VsUNlcBjYQQPAgrG5p77tLucQ
TentsDh1/dB/zuPBP+BTIu+9VmrVoUHd2HV96MvrpuRMdkNcU1xIkFnUWUwdtxtd2kdp4+ykrHA5
54SyvnXkfpj276DnbwCyd2R4bF23vp1bDzJwgrG8DT/Q7vFqQZqBmT+GkKU2WnHLzKl4PGMcLiM7
Zg//VBoP2zY23oKGdNHeagi5SzIkBcKQ5DL4X3Em2Omw9lqjjKXWmKlFJipW+to9sRwEwWiiN3ls
H1MnnK4IpWG3Qesjyp5iNqr0zlDGPlfJQ2fk5q7xb21hUBia0/OgAVS1JlNh3TyRAuLtvRHfXVS2
YIAC8Do6Jx4tj85x273lBGe2zq89JLc+3T5NME/FYdAvwqYd6PGrreKA8LT00FRuTE44roTKYW1A
rTK26Hmr4Q14BJru8Jz1EKtF/z36DPRVygh+iIzHjqFAZefBKrJLj+GH8zSEtIcgtIstWpAPg9a9
ieUEOSwhmzVN7wyhgNC40G3krCoiA5lfWwM9H9Q4hv+q/DGd8bMbTCoWjwBv7j37rKxgfeafOMqB
fbuYSwyfztiWzT2/UcpZha+oUW6+j4kD84G+Z0Z6KEzYQk3o3NZtkJJoybntEGXCQV5NKrjmPCLa
scZrE3fjeFFYs8hm2vgadFbcf0xTdcMTNqUKdlaYShKYqCU6EBKl06o94Sxj6h+k6tac1XfaogXp
4vTBNoNwHdeMXuPKhdBXMzjBQNfflN46KYwvZu3juxEd2L4iYzfEZWhZs826/JISPqgUtEZNe6kX
Z05qmfM+gmp3kyz/c5m+FUYgr/78I3wqX4PL5EFlHr9t6z8CLtCHAoH4KkMCwYAo2/lGAFmwGaaN
qrkPh4ro5j4hKD0xX1oVQ8q3bUmE3MEnfWAj5uAlSmKgMg0z7aotiBEOaWSKcaYWWjW6qo9A3R8H
qea9jQFpOwBT0pmI2B2znYMFUu+5eHAR+1iUOh/vr8UmjhKOe6yHyp7OKyNVtGn7y6B8whU5oOWM
X1VZzaULyHjOEpCUvB4BvNGx3qjH9KYJJ4b8jBlxFH6C5odJKlnLp7317Hi1RN3xruoy3Mcag3UF
uqyRNwUbsQ0WduTEKOdDZewGVqxWDk+9AlqWYtoKvQFreHWVNb3eFUUNPCy8ACU7Rx69Cm0ZOlgF
L9Yghaoi7w5nh6LI0T/ccoGxSf/Wcpq7us8Yw3iQOCb2n4LnUpR3dAJ4M8PhNg1xjSeuQ+hCWZBf
k4N/qy3/V7oD3sPuWXcozURDuSEnFLbtxP3Zmb+F9g+NA501/ZUeJ+hc5F+1hqRhyo7az0D1X07R
9eiopyZDTNFxctnto87a66BB4YNPc4vO/MnK4BrIQHyJgUBo6Vig5aCnr0NbnmwiHHL2L0DkvSPB
LNOVSvWTNWPhi5TBtp0UrUyKb7gB+z421jhF8p0OfcK90/wRQgR7U4mTHxk5crrpZnDYHrgifItv
UaBwVyHteN72drcxhuYMeCwn5r0/TkN4o1oWxJJZRGZppDqSfxMb1EtRuj/NrM8CvAFV6iYO42sM
yeWKs9NAENTuMoFPK1uqM/YoN4Q/YOnOWgybg3Oo3e5oQUzqC/1gTLN17tEC2crlMZAc4FK4FO/O
j5054IxhRRhVNzPnyngYcNzsel3UiJ4aP77u2KUxc/uwRded0H9yt/enndF1AUm5ZImKmLMlucsr
uHwEuMRVs2+FdfSGnEc5gORtbqn33Euw1mnsSrbxE7n9Ryayzw6iMme/vR9rPheRjGt8UBnZhi24
WoaQaVpsDYNYu97Bz2dXIEEELjYmDGxsXQ7zgGYZ4RN32Ku0S5/4/O/lZ4NfchMxL2BMy9C/Dcie
G2mr3OhHt/q+teWPyrsXf2of2EJAIU2NiIPesXfGXVaHtAPCWtQ77FENPNeeAG9kxkR398Vc0/Kb
bJ1l6Fyr2vq0whHMUolObNlmlV2E8CX3gYWV6jho73poriZn2kuuoBL1XsGNO/SMV6dPfhsbJzYs
a02AM7K2EPd881PK9iVQEdPosrqpxc4KeXJyT8/h1x0KMZw1QAm8syPLk23vJ0jqTKF2EYVqrWS+
dRebCzefb2n/sND0iYgOzhpJGmkc4isvojvMwvEVDKEr7c5/GsrPCkAYhXtx8gAFZmVd7LvJNbfI
5lyqC4iNpbe3Rh2d2k7Vu6it7/GBbU2X/FeViauGpjTqagOjPOiBIqg77vAYydKfGOIapoXu6JQG
vzc4ReExxaG8pQnzoi15glgg4uCaycZat+XyHEysrZblY6yaW6d3NhqoA28j2Yz4aDc+0/J1w8zP
A5i7qlmXr5MJhp50slPq1XcEVOLV1YqNlWaJoclPQTm1rzsDQIm66WbTgto87HBNgFfLKMoUIRXk
sOBdiTZJCXmn0+RXx/M5gV+9DuO63Jqqu4qI+g0jE6E6iiMLACNxi8ZLQrOYa/wuQ0sJ0EVw4Cj6
AUB8Ryz06hSwQkAQ0saY7A+vq2+E2R2KgDiSzqLezTvcIdTVxrrMK1jb420XOZ9KXEcOd01Ngg/r
sN8AjUMlXIiVQ/Ajp+6D4Zeo/Wc2KHtdRuxKsmuHpjSOKCN0ZN/IVN/EI5LqsUftYR1VlBc7i/GA
V3i32sYMx3iq2avavIIrA9qssV9aDe+mZmDqFmBWOmJSgtK7lLPzEDrpveCesvNlv8+aeR8oMkt4
kgtCRPqKBZkHMilNmUZigUuxSNi1XjIPlq/8iGJHoYtp4RmbXXFMKlDVg7WTXUdVwrAxKDUSACM/
Cd18LzlKWcuuIiWMsr7P657MUm6EaBFe0d1/J9r96YdqG0I6J3JG7U1Dsy+bABnWdO1e/MlIloU9
BjKGZ8aNU82PsSufU6kPJnlgmDLrjdHZp2Q0FrwsGp2eB6Lb4rU9/aKl3tam4oHRNushEDu35glr
jp9I1m/z7FM4C+AgOzLUvcMSZvP5VS9zGGxIXRFYnaynoGpQIwVvcY+0nU3nyQCTQA4DoMCo0Ce3
8B/wWjHgLvwnsxlOfVjd/Iny/79f+v9FP9VtlU8RsS7/+E++/qrU1CRR3P2XL//xWBX895/La/71
Pf/+in+ck68G5f1v999+1/6nunwUP+1//aZ/+5f56X+9u81H9/FvX2z/zCu463+a6f6n7fPuz3fB
77F85//0L//j53+SemC7nu38eaj+eaSWn/DXK5df4e9/3P6UZQuy46NMPv7462+O33//468X/hV+
IMXfvIB6LPCFhdOUHfW/wg9882+uhQGTvwY47zqW/a/wA2H/jT/ysNXZjhU4jksiQUujG//9Dyf4
myRHwZOWb4GzIwThfxN+YNmm/OM/1D8/9eXduoJCTjiOtExbSAtgIW9QfX3cJ2XU/v0P6//khdNC
WTWng87Vw5hSUIRF+iCozblXYbH1kKYY1g1yRxSzJjNV2KiEDfkma7jcZSsr83tlrxYt1GruRrEP
5q7Zeglz2sKL+pXUZAR4+aAZ1LZ3Y2C3W7DBigUzlQS4wXV8IoHJxyvGLaogqatwogiDkr7Xo652
gfUCtDjdhMlscNeCAYEkhOvfMS52HndXgkLeDW+rT6IbSDXMmOq4zBXnMYixyEfYm3MSCbKSxJS2
zti3ZL2/n6RgQ55FLwEhKAStu/0Cw2ZiO3rpdd92T2l8D9OWnJRg4DpMh0Nky7cYP/be4gFBeODv
2How/sBPxTxocpqdk6gsnnU2mpRl4ZzP8cREfkz2xQBmu/acdsc9cV6ZZYiOMCkJx4axxuzTmvCQ
ZGR5GzqjpW4+yWv+RVBbbyrHePLkUG/nZecF/4KNeu6zUAfWnXj2WYY5G6+UB0ki2nPmnEdwCQix
omPJrnrtlCyRQ/b2m54lyZESLF7LAKjWbJv0HUGWXKYYSinJD1eVN5yTCGWN5X22cZudnEGcHcOR
Z0/m5Manbb9tlGJ2lSM1MD08YIOW2c7Bpi88QMFy2eBMisSXYLnZD6bwiXpzjb2TJvTCbrCKNUKo
CjbKKlHsIqsZlMAs20dvRoDRjET8Kv9AahFMfYZ+RvcVWtUH41qEoKTV9IEsiLAEliI9wMCG2Q/4
urrznOfGMa+iG2De8iCT2L5QfmMsFm/SKiAJR+qksbNdo9nfBIG0Dobp5Pja/L2DmASmFPKRVqPa
ycaAfD6mw2PWHMlelWvm0k8E0wImIlR324q42OJyW+3KDkIJQJURsy7abT9CQZB5YjgwKtWHHs0W
TJ4RG2P83eTVpiFxByEN7ghLFju3JMIg4yFB5uBCNuGvosi5B6oVjwZhuPOwaeyUlKE2Qm6FhgkR
cg6xMRN43Hi+r8OcAyeNrke0Gd2Cl5m3o7b746wGxoqDfO+giB1MrRbIHSVRW0MxmDvIk0ECL8e2
/bXQ9dmU9fdYhrxEtw+BV7FtaMP3wiBL2iwf5tjijCuTs/AjUMiLaiPLvK1pw5i3BucVHc1DO5vt
xsZ2sOnbBrkLBVlDZPG+mlCXfiQzUqRB01tM9sOUmMUhKse7wEABZDFZ8mx7005FBEghfIzG/8/e
eSw3rmXb9l9eHxXwpvE6IAytKMpLHYRSmQnvPb7+DiDPLdU9URVxX/9FnOAhqaSD2dh7rTnHFH6Z
sVXYKIprW9HmAzAa36jTx1lHCJd3YrurpOI3bgjqXUZHHzFQOF7oTImGh9K7OWvYPWlpIVQuWsat
uWhPfFnlxlb+ESeg9gvWEgUDkpvJxo+atOuSeeVVsaynRmoI/KWXpxta4uhW3p269NlKG9rXoq9W
i8Hqb8lv6Qehy+TQsYJcJoy3s27CJKZiOVZd7TJ+T3bSM9FYliV5C2pJ2+F13pW7CHeK1xM1j14F
h6qungITcywqGNL60nR05lr9gdJtOUp1BEx3qH2iUDj8ApwPmmw9FfoqPTVizStSyfBEljXuBBof
nRoaJ0l0+jikQZ4Nnlhqt0YJyW6eonyPJA6BnGr4ZEPtW7wyyBUmW7aK50xurUOZ1z5FGqgFfsQy
RRAZHzTLV02yGxp5ceKAxVJu1m+aCb16zJTaZyqBAk15LbNKQv8FXrgfoOeOClw5TdKafT+lL0M8
BNS2mPnqRULAVnuYiXrbTZ3WvixgP8Sxe+o0ncy80Qz30rJG6OVoimriJ3Ulv86yejPWyNIS/VoV
4r0tk/m5yij/x0ZnPrwtmWISpgzTZjFZ7XapnRvabiJD0ECgDtBaxOovHpUkE88FaDVVOY5kexAN
04HM7MPykuqx7qDBrdfh2mJRYM24m63c+CIFdi8XOQgYyLn0y1hsth3QxDqlL6uPR9zgzgIgVM2l
B0q/JPEEieA2hoS9A+B9XcY/KH6j74iL1464C8hLiUENBpOQQwAfUmPdPAR7oxd/wFmu3U5B6UQR
xakqCXAJyC0r6A9CRNCQliyMMJ2jhMrvWi9eUvr1GHPA8SlNjC2igxRsUhTqNViykZVh4k8fUFVz
KHTo2IJGeVTkmJIpQte5rvu9UHAeMxHxByrLNjMAp6K9RMt09jQoALOSO2VNhaiiv0i1QnEJYaB6
cqubwFNzFvCKxUFU6T4Vxfc6ypDct3OE7KunzoYOg6ntfIxkqXM1HQVJZj6ipO52OXgTT+vQJ0/i
cIBdLHtKZazSB3qGgWNyfxcXbONQJy4tZeKhB+GtkZZDIUeU/qsbBddDmXDIzUWPDiuIPwZR0y4h
GO2kT/kp9OR3EEjA4+AQCS3lLrcIrWvTZUdBhuqYhbLX6ljiWuP4ZQ41pUyT+lrwGc7Gs0Wf1lbq
hrZAPhFMTTJsPX+lghk6nRLG7J7RlyzV6UIk6ZZx6Fn27GrtFQzdlxZhfe6bl9YklCbt7iV1fA0H
aFxJ3cKkOTMoBNTHrFOnJ1fMVLCAE9hv6PBU8G6CrlxQNOkwibjIgpuBIFFTHASPyrWNRV3AgoHZ
BnVqUshpnjRQN0MBcD6lhh+Tbeas1kmQj45yY54l3Ne04EOvlxNa451yLYfhhbheZFAT4bEdB1en
KBf4n6GfTFhIxEQ+hGX52vR4DBtGNxzoBk6w9tmyGvyZM3CQqTa9SVCuVTE8LwmZcwkoJrIyO2ck
quIUdrPPwc0CN8RgWJFSNIITIi/VqTI4+8Dlirr+KQy6l+Z4IaxAp95KCT4zn1RLg9qYG/hFZ1eH
dUIHhKNPTRsvxpDB3KpCImPnGqYjYuTxJCfDUUSpi6trxPQW4qrf7I7bzdhpqJ+zvHRT3H2VPVI8
6cF2scgep2NTFf96sz2nT+DCtz9wADDl1GkNJn1WH7N/3piaCe9Z5JQVQsLpOgLftbQ8whwBxbQ9
5uTMDgNaI/hl7TEQREyng565ROdG9M/K+ZBUj3m62jlj7CKFPGG0DVn/bzdpu/pu14fbH7Rq1GmG
8kNYU4IFDCRIEVaJ9Qcwe36cu+JAHawl65TnsYMWx+3edrP9C7pGX1rCFPv7qe3e9h5/3vP77UgJ
4ipZzTCxkvrHkujKsRwew1i0SOSSUx8j+l0UFhqxBEGsHrd/YCwzuDgzOBiaypJUWL+buRTc/fMR
6+MACBhaAExwYFMJISV+BEY5Hj+E9dzdnvy++dtz2zv+7TnakEjXlGb/t+e/H5pBjDshIZ2mJPPS
QWlA1IZaYQFeb6jh1MdKHw0wvOtj1dBesgoh8bju0e/dmoRyecRTwr7ddjOFmGZhts8/0nE25mmG
int7TqSDhAvGosH038fEdu9vbwh3n/WKEcUg6QCHf99AQqmOcKb+ei4GROw0RjbDEuIrbG9FxAff
Y3vDP3fDAFdPWtICWq3s/Wr03u6ly9rVoRu0Xkz6n3gIOGaIwkEJCII60YsVs7iyE/QyO4RSiwXA
oLNg/9ltYQjB7K/727ZPdEZzsJNASaikMGCt+6ySwQhs9/S4YmusN2N3SatcPMi0ANEMTw2/aLsb
1njzMzRNGi5CfhaF0fU02m4MI2EvVOsZVWg4ykixsSivWNpusTh1lBULjoJmdW7zcLsnrg/VIYGt
tD22AF2wEqXlUBj6XqnKd8Ey+1MZD0Rh8cycthT66ES1QtU8UdMtGoYSuZs/2ppU2HmZHqT2rM4N
+BxUEFoTvDVBkx0NYYShylTaS7u68SojSNwYTFqhVk9FifKQCNobbXIg0vB+/KicuVziplnHSxZz
Ovm45bLOPGT8ripWOlJHmKDVZpbs20X/kiUp2Q8gbBWAMziJDOWoJeJd3WcSzBDFRHpiJdTXmUWE
qXCA+QGBV2/T09grQK+GIL+T5ZIrpL4wdzFYWtPlTY8BfJZJC6urCIZQ10T5hJf0fZCL2FMpSjv4
ils3yWQFHcucHvWx+M0Z/qRyoT8gKbRsQYC1hNwh8/K+x+OHsLuAh9a1EBoDXQ8PM6ami0VbkzAo
eCUgoO5khRmh1DQxgpyVXpHKXW0vCUvNaj38cjQLx3E95uZhhXhsd7+f/Nu/2f4Kovyvl2z/rmz1
96YxoQIq1mX7W/aH6rH+MzwvvVdO8v1GgVhWcsVGjdge/rlhWQKCBpNzs+L8E5Yzyw68r35ApaWT
4s4kgQhHmGLVURise9TEwKzWN2pHjuPtXpOKFZ0rMEX6dP/9t6AoALgLCMe25+p1iS/O+ml7Yb++
+vstvh/iLp6RBMUYTWOZSxkM/2w/o6VOM7M4VlTReW69+32TmUnrj/p4SLLVOqEVlK7XU4GDnXMk
o7TNElT689z3H7Z7240Obw5gWUFVty8IaFtfu92E6fwpt4nIQPLfT1VtpdKo5Zpfrdtr2y5JZcR+
EqinKhbZh6qunjMBs7Cx7oJtl+gmmjZ7219hDvMRCSb7XV6vS6KivUoKVFkUHSRUrDdzXypHGf3Q
bmgWAs4tXAb9itxvtFA+jkklQ/wCY7qOLczLy+N2z1rBI397DrM90oxRtmiKqIETSvwMegzt0Rq3
nwzJoMZjBlFtuZEXFh8E9CxVzCRynC/yOhLLA79yuzfk+exnwrgnK5Irg17NvjbIexauodtwaiAP
jNGEb99g2QbEcv1u2xdsRhDGZYENavv0ieA3r6yUOzyPNQEVQnswB5DcY3/E5epXlYgFYb1AynpM
XqJp3pT1t7bb9THBY3HaHiP6QcbVIgRykymkJ4eNnE4+ZNqjinf2YKa/unXw326SjoboHoMdmzwX
mhb+3lz6lpgdx/W57abtIK01BptbWo+w7XXbH3qNpHKb1GeuAMl226d0baOcY+tf/tX6Rt+fuH3W
9vL/+Jy5UU6+32G7t73u+7nvh99v8/31vp9Lak7WIKRm1hrJS/D9zts/RvrE1OPPd/9+DWKhaL9I
svv91J9/IiAYZozsOvJTSVdYkH4eiRDVvapJr3LG+V6Sre72a4wlikDGhvXoo3gVlXuV6slxe7Jc
puexI1dHTRIdZkRIEnRQHssQzJraKLSQt0NmO3K34+T7ZjLMO5pbstcsSSW64y1RkuZoGsQmx8CG
7XExSmeBD5ahLsM4C+0vcKrE4GJC47U6bl+CQv/jiHbeM03ShGIl3+uC0R6NoiJCz0RVa+YS0SaE
hDQEeSh5HR8itUkMBFRBQoA0M1BSGO+lDPsRGcosCiSyPrb34CqOVmBctM5viO+qEAb5cZf/brqo
/v9xyv+rxoLEiU2l/z/HKR+Kn/Fn8T96Cn+95q+egqn+A0GBohmyBUxD1U1Sk8dfbfd//49gmv8Q
LZGKviiZmvbnT38FKqvSPyAhGqJoGBqi4LVx8M+egvEPgz9Ylq5YiJQ0w/x/6SngX1x7Bv+jpyAp
oOustash4wRcY53/tafQy20UL2SfgjB1FxVYqk4HXEji/BrMEbR5i9zJqDfu2mSKsUFh7lVn/Oyz
lOM3SWjFTaqvZqvFTMSnCCFVP/Zj5uesApklfXZtjjQZQ5Nu4KlUC+nW6LJ6HNL4s4Zy7I1jBM1f
NbtTWdKEzfK1MgcBfDfqkXhu4d8sJdWcmnR7Mgbeul5LzyKJxlWvDCcCWTkX5QauHqj33EDKpOTl
GRtU5EUzuZwzUBqxHNclrHjRLF12BBmpc10nP2amQTtBhbDXTgE9c5iCVdc/CFxXG4sMQyMedCfI
NdIGZ5LzFCZ9AfZ5RLUQlzXjoxSmCMyf5BCPlZ1qolb4J1TdwtEXQkRYPUkOF6l1m4YpeaIWPzVd
eydpdGfkmEVSgiOGVwLgPHIJs1NfJqZDjLrlyJHmWgkLbdIciV4TanIbQpVNTINzN0jafmwkN7NG
xcW8h16syg/i8EnP8VeKlaNGyZJnqT8U0lUMM3mdgCKnH+sXDeoqPQEq3l10CaSpu1MpXDc9quA4
ju6hpmeuXKo/QjXqrpGKSRwEQb0vQ/FReMwjjC8xIRU7so1tYDtgyyLJneXCurOCSUT28zvprpYs
h6/jZJbohvGYKYb8RTfDOI56j9QMHRxV7eVOhceTL8bDHFc4PnNVv9bZLV1XOgN1Nz3NRrddVhgE
VtdD3gkPglJIuxr4qY7O0x4WSLvMhWHGCmPox0b+UJI3hecDOnQUJ4qdALZzJMjXrRlDttFhuw5V
9hWUAD8TA4AW/TGkusR5tQaiYYIIngnbRAzcKLcogunfDwRxxTMxUQNUz6moF7d9KadSP8jZ/NAp
g+Qo5dgeAkOiqK5XZ8Z7FxS1CdWjhqzfao6swY2YxTG8KyzJcvtgTQcS9ccxLavXcrW6pY6ZhT2V
F1y3QCTRhxNMtys6lgFLVNFtAe1hqmRYl/2474T4Ja1KyvigbgMCcA8yWW5CBm1RFjV9r1szuAjE
Gx5FJsTu4DMUoT9GOY4vOEV3uvZhjOr0RAeCmiWFoSXE7ZhgXTZ7QcTqLPhtuLqHy/pqmCoIoQKJ
AjO+BlWhcZZKwDVtpu3EnCXHKObRORbbtW3wSgNe5GKFIQZrn5wMV5TxiBJjEgvTrnqgMKeds/pm
jIl5h+uuR9WDTVyD6+AMxq80jJMDsbP4/wdQ90Qk0qEPfxDf46WUK31ryb8EjMeRIsw+y/m9zP5G
hIuwXRBmug9gpkSTiiRGqrRCeC9JAmVEVO7TrEI+gUhy0nr9fmbity9VrMEDFCh4ChBwDBNRYPeG
q+GUANTZZy1lenP5QtVOy67XL2GCFalA8uqNYXfrtf5XKobWTpA7FVX07BiaMO0Co4ceo4K00Q31
ob4obC5yZALA3lTOFgXTD5QGub0Lqf0jZ7jr6oEEuBTrb77sUyMwQbAvoCcrBiD8eyC1TazhXQIA
nRq/oleRC2X5KImiSp2tFDBniQa4yrPE0XGYimmfrOZ8IdRHB7biLVprCAMkFJvawNRrykXNGNpj
C79fh3xqkJQHsTLeYT5Txc3z0yi8ZjLdgbxPXwWVaCItjrCVjMhBl1S9CVYN5UOB85LCz7KmCjJr
VzBG6ETgiNZbNE6aW0hD5SzyYPpTU3+GtXw3xBHthLR8MefK2LeDJjhRWuybMf4lQYO/ITaPdupi
PkHjp2INiOuxhMEbxvlIs4+096V/mGLAH6gLS1dqupEVQ2OD3kHNOiUqYrWOLCfQzTGkVrl/ruCy
3LT4l9lNgM6Qd+K6RZoiTJqP3+Vtlcizsn9D6HwpxeyBWJOHTqx/qoSg2PGQdzDAzHOAU52Ts++O
83SVRHQvEhPNsJqw1ArV4JrmRI+o90OKB+S6K04l3tE9qa69ZDwXLFwvpoSbG8IZzdT6vaD9c0ok
4aykluCl5fI51UnlL1L0SyGr5pwYv2H3k/NsHQphrh1IDIe5ksjhk3CQK1m5q5ergiDmQQ0YQ7Go
uv2EVk7qk3nfUMqz6zYu/XjUromFqVQzZgDpWcZ6tzFbt9VsJVy9PpPxGI7zQRZEOLv0VZSJGlaa
9ZUj9AIJzOJSn1tz+QzUIjmmVfqiGyIRYpV2CCu0O1o1VQ/5FO8Jqst8VWU0QKONoTAEnlAXtxF5
zhrCgofLQsNcNELmtmL1q7IK8dyADUcPTjdN1vtPvUEKN2vEHuRycqkD8MzI9Ig17wF2Z7BLki4g
nEFTsOsHFiAkFDiLQhBlUgvIWxu3V60fgxGSX1mbmm8kcuVpOdymoizuBU0/0l+k5mstP/G7/Ejm
XkWNCLKi7or5xKB0TBDXBeQYnQpTIzbemgiiFOlv9FwqehBmztzVT2LKFEfI9cHVlMWtJNT/U2TU
jlwsT3WVQhbusnvSqSobt5juoWFfV7ao1iyo9dTwna6akksDDC/RBf1AXg51zgSRQZW2eCqTLncm
6bfMKsE3K/1idOI+7A3dmel/QHxC95tzga731iIBUFOwOhWVzuxLEQ0/QXpih8S6w2wzrwX+D5IA
3tomBDKCVTyJge1pcIVz5k+n2RDvw5kCIpB6lf5QhsV9kD+DGueXTl7lJYQiZ6utIPka6V+QXLqf
UqhNJKytSRsZOjaNX5I8lTVpSlLZ/JyMvvRKqXzWsUpCfx72mERguqkKMGHrOJdd9kjyguIwGprS
aDqVkL9GMVpGKqg2yJzKiwYoaYiTGbOrCUuFQNe3JWIPNOwdwnt9bViAGo3VF7mTZE+ukJVl3mA1
L6jLA3z4kPBB/KJLkCpJ9UyI9HYyUMYP8SOI5fJFe4LMGGZ6EIr7UyKnNM8MXL1ZxSobco9fzWj5
8kXCJQcUac4bBrZ0Nb9mxGPO8hqYC7GBjs4ukBjXpBqOs4DsuR9EPCq1l5U0NblE9IdBQ7YKr5CR
VqSbJTAHKZfkxVRq8QrFIRKsxzjthIMSd4RISLOr1hR6lvaUJ+Zy7OYYEzgqgnwlgVnzy8JAP5FI
PFnl6JmZ6Q2SFO4KIWEVWiaCZ5bMAo2pPnRNLR+64AIpCy+yKn5Ea3liZpaPiG+0dolKjfMURFrt
T4J4xPX4KBvAAxBUUiFRGirhGAxKEvtE1rZVVbTulEc/yQOiYpxB2p56Ml3V6CkOJrxXKG1RdaYh
61W1Ae+I7cWmjg85dCOLrghSj3bKX4+3J5ljS4e0eVBGiwxznCGUqtYqHa9NCNTl9wplrGCsV6fM
NdGX0rblz/DcRE+DCVuvxS2uIvVxu/fvHv6756YBCT9yGUI81tdmMIzweukVHqy1WPaf3hQJAHki
EEmw7JKE+i//WqMXRq/yn6/umMM7kMZQS37/5V/ufn9EqONxqs2GmIJ/vloQZDhkIWG6oslk6s/7
/m9/pfSHJDbqO06Bj7nGeff9aX9+wfZWadVzeCsCRdN//t6yKXSbVG9K1ypdMTzbu7orlb22HQro
EAiVXP9QrkfAdq/N6hwhNZez7z80DcPNqsG3MzrVO6nrup0ubSAGiPLs5rXett1A6TqVTOZ9MAuU
79aCyPfN9pylTDCJCKy08wLsewcoSl5rXlu3BC8k2dVR3DFHJ8yLGEDkFlmePcvrDo1yjtBvUjT9
5X/Pq1ZVcy8mQ4+IjHnLSa6BCqkWwZ8zMYnYE8FNrwW9rUUigxLicxpWvxH0IT6DKNY47m25DDFl
rTTo75utR7O1Mr+fK1HfZcai/en4bf2ZcIEDGYzpOV6ba1t3b3sez5HlzaV83hqBvYFsQsj5zO2P
VqQ/RFKBnG5r2/1p+mx/UaiIKfLQ7LcvvPV5vls83w9loCbkmZw4os/aWglbv0HWdnTH67Y5pjJl
rO2euXZAt4dRNWAjiZLY0duZThwXuz/tuO3hn+fWfidmPj893M/ecryHa3SfIPLJu6Ogeq+iZfvZ
yCQremjc0SMPxzYur9OxsOlKeLXTOpo/zG5r7Md+l2je/XJ8HT0fcoetA+x0K5q0ydkiv2M5BI/+
APr9jKvPDx4bV7sBIPXOug1800FLNtv+cmwdskrd9/XDzgzOFKfv8SG+JubuPO3Sw2thOK+m4OnX
+YsneocPpC39qFHmKH9KWAvSR05sPz+/Bo8d4jwmOjF2c1IEj/GBWfCN74b8gg/3eW+O7d9kKtm1
Q3zobnQI5INwRqZO41QWOZDwEtgWs7LGoYxvcX1RiyubZcn9drkvtS82z5yK7gJdTXvDyDx9TPMV
0Z+7xN0+ko91i4KAZBBPFDzk5AO+nflaL/e6QVPcnZYD+c1Mcu74bKIzuxBpFFqv+9FbjcyBOxJ1
Q6JCuocHOvxGNU/NAoqqFGG5c8zxle+Rgg31+Rpqj9sd66c9emA9ULGN/KylsVsSHVawmssdHiKB
rpYDiRNTRIXAxsCmXqPCF8fT2jxY85HtNWDRuiCf7r8UjQuuRxVIhmHyMQQuz2oYBMhfCJ0mfRzp
OdUrLvQYZx7BuEz+1w+b7qTMYS+UbwvIMNoq/Y5PL8HWkBp/0EOHhDcUgOJ14boGyMy14gOHhY2E
Ctc3ZhQgjyRkuOajea0PpnnNgnuuWBj07tXX0pV9xjv5RsuTJMogcxYyFV5mMkRelCs4kmoXYN2z
1QfoFNJuuERHgV96RA05PrHChMs5mj/EL7EHYmqPph/9EO9XpMfoDL9qGN8fbJ18fgkeGBVtS77L
ok/0FF70NDgwAuYf+/ZJ9NyJkfVcHuLm0gmulf+qSkcWDjj+H9Jd9qPILwmExTx9kYj0C4mkRe73
0NuWEzvoM38HX0wW6UcxBt5VoKNP3R2SsOosHH5jLAMT/T4cpuzWyXvDK/ODRom9CnYouDiih2gC
oQffVVFA39padlR+T79h25P6eE4+OQR6srJFA6DA4iRu/zjc5T8JiGxepORgEpGr7KrZZT8lL3p1
s1r2T/Uk5X5Y39rinZfDxQvldXuoV3LswKqx16EacPBO04eArAQfFAzXQ97vXpej+OXzx/6NWsnH
2l7dDSzeER7gpiBWb9kXv2kSTbulfZCItiiufDZ2SpQ92W92fwVXmfOm2lFCVKsLB1cYORFVdA40
9qz5WEDWfuHH8ZacEBE71mgfEObU6npEp8puXrMyUPzhuwabDkdAY6niteNJFTwGA9wW6E7trv/k
SEYkKdPqFUA9Y/XcZYazMvJUjyf7meD24mS2x2zbSkWKTOK5rp6s6qtXfkb1Dgy3WzcH/AAimmoK
W43HW8bJWWh+tAFXH/Ri5qPSeLl8BvW3G7LWLiRMNvNe6j+V4H5QmAIuh7y+YYbeMVbUxbtIehZI
ELm64COAZrEyZNkjI0k1nN/Qaqms4DnCvin5vEVU/nwtEHq8tK0bNkzEHM49aoEQE9dMFA/DNeoo
ZTfs1C8TsZaHkLZf7q0P88oelps923XYfRICeu3suzh60Pz5izNYxzO3lgxZEO3GZt9RdcXUcgUo
/ancFB8JVLZjKE/PQOokn3vsDsMfjoO7jt2Mse8cSnyGLx3BNvMzWRTNSHUZdYvfKNsql69yLl6o
M82ezGzMVvmlofWJ91B+FH4RU8LRw26j2/clepWLIrjZqylz8rvZUx/1q3GJtqEp7n2FgkHuKlDc
YMba03F+62zgVByEzuqg9xf1rUcMGLrBdfZG2Q6fGDnjMzuObE62ltE/8xVU/rFm7ABGcvCakzd7
dH/mL0YfhlKsivyu1OSyGOylo+SvVw41dAY33mEgyd3ihcGyd1jcE+nG+gyiML/B8M34rOPr40rK
US88q51f/BY+Si7umDOP7CzKOPJVl6AuufnBMpiX2nny8a4+CpdfIArFLzYdHTLiK4ksXLHJ29tj
lDcfGXa1+IDPnDOYvzJUbx+v5L6Ak/WMhu/T+ABYZAvPxq2zxzfTtj6MG5c/9qPhs4Giz/GLOz78
4ma9iqQxLW8PQDvXYS7sIjt6vRKqhHTa8FWeh4g9xbGhFPcV/CnzmhgOF7PlhoDE5dDiu4JW2OVn
FvYcDo1tsjsUNhdTyfSw/uSd+PXJkcflAjWt3R3rM9cv88pesnCn7xauxK1HVu4ZXB3vx/XAfzU+
WIadK94Y8y7/nEFB8cWrcBGepSM7if9ek5dp98VG0B8nAIsOm0m7sMW5y+/nZ3Hwcwkdjut5qp0q
FxkNjqIblxdNd7TyJXuRH9mN5ZnLc/BoXDqyCKG1PPDVE4YstpVx4eqn3TjL8jNvm3yS8SSz/7Ch
43Hb84mLz6XMhEfDlx4tjhkOFtakvJKhkjqrxyjavr3zYuYoOYe0lZ8YKvEGLPv4zI5n8MleGAal
I2ce/ZIzv4wx4I2Lu3Z551coH/waYji5hrJlMe65reDxUcbHe9OeYy6oH9xQ8ZyRwDvhE4d9fpgh
GN16gQO6ctkvMFxVL/ostFPLdfLQuarDKMnBSs+HL2D4bOG8cZQb4z+vmtaDVJ88DrPsN1+Liz8f
wVJ82ffNvgru2y9O68Dw2SvFAs53N8PH7wAEONZlcIX4wCxKOPPKWQfS+LgepaqbSb7MgX5WRD+o
DxSNJyYLqjfeZ7+pxZvM9sIHhAyLjzbokfpBROG1f+a6SeabWX/Qzcf+Pt6zCcpzfJ9gAMWvO+zy
A2aF0C1OCHbXmj5HPQZWVWZP2kAo1pTaGaHng0ExcD+xidEiVVZ7pvgxUCuJ2pZ/1/SeOuinLIr3
i8IS/tAZcG8cxE5Ve980u05/qtZIYNl0E2mnXT7NRxbpdqXZDA3TOsjJkm3txukuNJ7v5/qtyP0M
4+vHyI4XqQbsQriLqVDuYm0HZO1gBMt53fhSsU3RYDE/vmY5lUWPaVPlclk1h5P8KBPejOHCwAjJ
1OVrOkoIauAfJirGwDh553I68jZjDEoiGeyGq9pUu7AVLcyfL9gprWPFTqQhIvlk5RbFnTW56rAe
BmZ5qZq1Nrx7DlvyCMgSbLx5vmdmLo7AGy74LLAEstpQHVFxSwZ/Zq7sn4fwouFtz09R/stkrf/C
pdV4TlhRcgCHrsJ5Gjq0fpjTrAfYGbEsH/6IaHe9nDPP5tjN95PljPcE+kIcnXc4VzrAeaKfaV79
NgNiPgQeO7rv94nqTarHNbAoTpF51/HwNpl3krhD+zNYDml+vu8zyHXNg/BMXhRHWvnGeMURMBG7
Sk178nrrkjMdwgkKOCN2LDf1S2wvjAIMKzN5DTtJPtAUZIXBbGXaiT/N2FdEVxCfxuHEF2bFwbGF
2gz7EuvWQ8/czcaobz4VCViBHZN0rhgtnPs7yMrMDdAoRkyERy5QO+UyzXs5dPJz+zW1v3MU7MKN
7l6hsTE77Sg/SR+1w0mJBhfXN9Lq5rSCepkaMyCrR4U4qoAqeyZO9zUV6S5Q98YPq5FY8Efvtay7
ySdkEJDXWWw9ZslR615SnxeGLFG9OH8gvYhNgWXpg8S6yTiqmpM0bgS+BVk4fvPTkl7jm+Ayt3Q1
Di5MaKy/OAA7OK05RKgVan9p3ztOd2Dx5o5Za/eg72lZZNCjhZ1oV3cg57845crE5SRODJvuco5m
BkyeDakE2NBC/mFxoPJF8vYr9aaZenwIc8muv7rfXKaME5Qa8IPChcGEnRupPgTlEsu8sM+kXX4Z
LxQfaXa2NxHhff5BcxfK0R7lOVZUkQIiUxf4QSt9BFaN7uI/wQJHS2ykXKsjoLNX/s9uamjUgiq7
F9/xNnMIrQFNMMv7n6YV2fe14Eeql0P75InoviM9sX8Z6XRrx0R4I6xgaXaTchFA1mnHmZX3C0AW
7Y4ExkBxVEb+Fp332wSRS4Y47Yi921q/AC3Y83uv7aTKT8ojib8t3SOMtsSBAd3ob110tcRPGur8
FD2GerAPmT3rDsnyOlkQO/Ppwdq1XnS3TUzWtG47/LDuVsvXg6X5+a/web7ngkcCmRnD0DolVHbl
mpFxP1AI4Kqbo6Lqi3OiMA3xhd38M6RI/9CrTnoquAzaxavQexYgnqdgz6J76gmMU0oH8PdRTHBY
CN1Is+emPbQUhlWU9T7xqRatT7utPwzGn/pjwH/SIfnLI8BKzGFtq9lpD8ENeL7yk2Cy/CX4UEGD
Y9JtTDt5DC/Ud7UHqw/t6ocJx7s4VLhuaEY+gqyGJcEwJn0EZ+uhq6Vd2Zlol91hnyQjV0V2szoc
Yt+Uz0HH+ELYcmxzKBg278S+ziAlGGetu2totJOsM9xi7T4cn5bsTR3cMpr9KHonSdamoot/x14T
cBQd0cFZgnB7zb4WUsNvxfv4UWcs5R2uwIySp8lm/XoGtofn79ieuSrLsM86u/nB/6NrdpWfu3sa
MS0I45xcBrheV2u4Q/YQqI4K8JrxInGFSy47cefWVNoQHnwyYrQjYH+QbphXsMyDUXKRnJ2rA/kE
R7bdWIM9+Fg87MbniNHN7c6hxEgIWpzpwafpX2CtPKVuOrK2jAo3ZIsMBwLcQ/0D9YJTkyVrHPdJ
xVyZ9d5uiT5bwbwXDc6p6qDuyg/LkzzGTC7mbv0Smo550Z8psrgypWHxoqINZqjiqH0l5D2QwE/Z
EoU7+qiWB+EFwRPVDqww9hQQvWA32SVG1ealp5AJvXUVTqc5P9DG0G/hqfbDZ7nf1ySA+mni4PaL
roym6nt6mU6aaCv7PHWVveLkDwiQ7egcMZw5GDuFk3aVHCrejAoQRPbYWYkbDD8VGwLbgPvkrTgU
NH+c4L32RZKMCHRwW/1Y+eq5hwtr1/ePROA60dm4CpQUbONaumRGI959jPe9ADnqbMjn/PfE8u5a
T870FLvETAAqXt709/Cjf+5EooGOiVM/q2zxPd+4hTV+3pJ2djVclkv1Kj2Aay2BdBNhcypNt2kf
2dEkPTB62ABdCmiP6NZwR8AjQonBZMsvL5ju1jFxJW8clbsK4MHBcNu35JVRVHynQxb6gLI65QDY
JmlO5ZqsYddkutQfVfykxw5nsfRQq/cghyRY4urBlH4z6zKbPXMEsTkkJCsw685zDHv/xd55LUeu
ZFn2V/oHUOYAHOo1tKLWfIGRTBJaAw7x9b2ArLp5q8ZmrOe9X5ARQSYZRAAuztl77doUqze2Tkx/
rBA0NW9iUI9eg8pYa7SE53/Rn3PGU+7mi7vNT9M2yNbNES5ywph5DodVSl2F9xIcM3uO+SGBYN2u
u0v/6iBBYE3rvmQXrLf477po3NcvaBSKAC8wxtQVgAJAhJuMXRUtHVptZNeQONusOlKgNihESWak
MUMQto1bdzu0x7w7GAMSShjd3K3xE8tNdujjK6E+07hlqV9uHe920u8o9QvCntizoyTZRvwSfH7a
jmqGdjXuPrgK8IOx7M32tG3G+B1YXbomyvcaD90vWn/smjBBOvRNVsETfj754GzbF88+IbFYRc+w
LYP8IK+IhHqbR+/gqaU1tDJ3w2vyE710n2AwCsrvG/3Lonqy8Q4JqAOsYONRNJcEBfxPCt/LRDHB
OO5dafw51Zr74gesGmMc6gJWHBe92tAWpwFlNLDv6PMd8nBbrdIjbSb0QZQPUACxQmCUR9FRapv4
tXwI4TJjNFyRc3Bkkf8wVadmTbg5V0a888uP4q4GC1sixjmjf6I45F2HN4Rs6PkhfXGZqwBeW+Cu
V/6vONe3yTFzu0tj4j7hNAJLH07RW7fRqBSZ8+4lfFY6EVwbizjvew0ZE9tnr3ornympfrXxHSst
bZ/JW3yagbz2CEFsKAkD3i+mA0NHcvLUijistTr21/qL+wZYeV/t2d5fuCXNnXpoX+y3kFGUlviu
CKw1s5I1HIL4NulQr1lgA1fdN2eAXeAPyvzi28Kp3MqLCX/17D05ECDVVfJhsO8l/JNLpFjpO2xC
+PK2NAmA0uUv5Wf5WXx5VxZg4LnCIW6QC6AWMKuHlBsapiuo4y1Lle/Ym+sjfXTrXZtnro7oMINg
99bNUN4F1BdO7UnoP/6l/YyeypdyO6/KbvzH3DwE7U0AGN5EQEoyjf9dze54UMhz5u1jSsI9wUeA
dL7hz+HDPARnSgPOdqbTbolZZos+fyxsGffqk0CqleL24aeGNN3Ow6E9DGgR1vN5PDCSBHcsb6+8
a2wPjwTtXCfOK0RWHL8SUataId54uPeug3f6VSFB8eJNPFBje/6gAWTPo+1z+MISKuZT5teihK2e
3NuUJGXWAMGKYV+9ONdWsaEufoMZlXHYo/i5incG+/h9dmW9DL8Aehbv5n3x5BMTs3JeotPwyJX4
XcW3ipTQKn6Wwcm5f5Qaf9tXtY6eoDZd+6gbmrV2nZy0644ZmUvBv0037bSp9vigSS1+z5Asrm6S
8KCMrSFep7O9tk8szqhuJMZd2/uHpD+23qNTaJdWC26DuXkaZAN7/+Vhb869oHpkDSkcmAp9Ya5F
q4C7LD6JTnMQeOFAWzT0vy0RVXQu0fHsF0/AEtiIRIJ6j1FTksQcOq7/fCX7yzywfKMMFLoH8diK
HMD33IRbXl4Oy7e25EzRW0gs4MtDxTjw7/8/MWr9GPSnSNDYaTW7+n0I5qfLa37Zs0QPXesD9AVl
c7bDTgcF6K9v/Y//uXzBIm/ob99S1H6xS5PmwbJcxH8EwNOoPfgV3aLlEFTz71geWjTsYYLOXyIP
sdG3jsjzfTOE5z/frv763X9eA5ZT/fNHLC8u3wM1Mjow1ez+fN/y+p+nvx9B7Rbr//hKIkMThQxT
058vkF7GL1meF5C78DOV3mb5EX/79csJQBEasFceua1wdboG93RWemqLMori11zDjUDuq9KjoFdl
M/HzYFkONKzYFXvDrK6CjJ5XFFO7msxH+KSsR/uHRvcOXcn2LzHlUVOttemQT9Q2PK6Wqd0O3fso
0D7Bv1410nj3AFONOTrKVlBGA1+adeZLaNb92qRl4Wnk+4SS+s+oyWSNljdfCy+eqDW7e5XpOhVj
JXdK6QdRIytIfMc7mBYy2TB5Sft4WNuNdWzHGg2eeCwXrQ8hhPzI4cn0dEZB0u37fjoDWwfhU21z
2HmxfjBibztI1pZVchtnr0Ew+5dgIbN5s1zvqDVAA4s4oyqX1jsP51EZRjdhk5GT5TB2mcHt9CHI
dHZmrDvGhpPM6qcy0qBoTne5lez84LNXJr2gnH0zA45n3Ew13HY0KrBFyVba2l175XQ6BdCJoo7v
vA/IRdeDm98iNQvAs5UWmyPUkewA6L4yi1jeWxAg1islBZ2iV9pVmIKwdL4JtTI2ZGD9QklyJQLn
NQC1ujG6aT8kX7p+Cvr0K+9r8s3yiUVA2KBf7X7C3P2kjZyfOyIXYXhN4X7Okiq1w1QhTbQsttOt
gUy3zV+cMaZXrp/qaoQbYB+zjD7L5F+GyLhvanU7jsYq6mvUUflpTOgI1WRli3aXtWCZe5u1GMO9
X6NqlMZT5+0VAGA5Yf1zjG1nTXtQMeeAmmdrvXOaPhtEf7qX3uhG/ClZbaWDN6zI790act2XVD0y
zpkZ699l3H02gfBpNoA3EczxNSIXzthoO/BiQToCwiW3cHJXfqsD7UQ6u/Iq096Uw10VlPJrwsNf
+9Z91o6vWVlTB/U6qqn4bB2Vf+sB8Rlhp537ptgMssgPSeXsh4wyGC5wtCRzn5qFZRxr4zGs4l9F
tpaGIzZB1j+VLrPr2BJLkUOFPKokvgzogcDvDptGq2FxAIG6jhrxNpUGWVGGq22UyX4yM56HTi+O
TTa9E8rMkGLoaGWaeoMMQNugDXxjr0/3KQBIjPKSxBpYv/KbK2mr6+0zTLePdrRviCDZ4vEw1pMY
SPNQZ5VG29quUO6qLNjo4mp0ggcnxEOnmyR/e5Q/zN64B0qbUdBJPWUcYWNuS6M1yA+XT2bnQpgj
zKb6Eqb3UyWZOiYFp2uoFJPseDYs3ScplB/ujSOTl/LPrRWplVYNANutkx5q15Pwdyh8/WvEr2cv
br91OD0bn80DBJEn1OQ1QkzUt2MVXE3K+rDJ2gI0zTqajtgERwNktJgBiwQrjkBSfLO7SQRM/mS6
Rvx8A8OM9Qc89J0M/B/f7ONL371CR6LZKIaTldr2VjfpboekUaJG9+CpYzpxfICCPbM4Vqnab1hk
5CzI1Q+RbQ+onWHEBWwLyc8YiGWMz7bdvEQdu4vM6Od8i44yjEezI3WrZFs+p3pm7Vtrui417Tnk
3uTsWq8ROZQ7XaMiE4mjG4z0Km3i07r4fez1FxJ4J6bbNgAMxo45Ci3MCaNJeWgM1z7phiDWryxX
P9uR0bCjEddZSJxa1Ae3xbeqy19+S5/HogGZncxwgmkpI2cdgpxzDFDSttNsDUXACuFC85KQjos/
RrPD772Y6H5aGmVPjbHnUKc+FbMhug3T6t0qmyfSBq4559dTbRwqFrRDF9M11cRL4FL0SrxHv69u
s2kiRqe8jSQOUi1nYqidCeZQFv3I4cEk33AVmDbmiCK8NcgLRhqcUpHHxBp7ur0yUJiuNUuh6LLn
KIw5lk2lX1rhhoir2x/Qe4rUmOoYQF5MGLzX0Cw+XbxNR6TBwxla6mlk/Ma/WKzg+iFGRArntA9Y
W39AY4y3BABt6ylArS49+IPzLIjsoQAvBb8ogoG9jZvqlZB6wOxtfmPe4q6atBL7ZvZNuKqx/mVL
2gVV+Ja2n3Y4casLkgqKkZwGPZu2CPVPRnan+TXZVVVzjbp6VpVSUNeLkZ2NXx/8HgSU32bPWth9
WoZZbhxjbnXNtTpZb1RG/lRfALurxv4pAiTJ6tS7QfZJZg/CuZK+J1H0m97YaimGscFxIJ5C2MsJ
XO4LKuZlSxHERds7lMWtmdP7Qoqbr6Tfv4gBeGwkodQXJGDmA8b9yLNeRC1YscPP35ZdSyGkTh7F
ZHwVKtwWTXfywvUQUKwtLVZPxAQAwCYKK4aHfcFNthtbdp8hFbFtkUGKBjqtjrkkAbNv1qZ50rqL
YxLfbgraDIEPF7oc0gNBzz6ECIEoCdGnY45fHryXlWgoGc0oTgAOHi3p66wr/E2oOo93S58kzwco
r5U+e7jz+66pmp2SAoJzQwnANU7CnxgQo2EAJgMusCYHJEIctiVz/EtP7MP/sur+J6w6HbwcWLf/
h6Ws6P/DT7b8h3/6yTzxD91yHExmkkyAv7xknv0PG5SwbhuO7jmGbdl/+HTmPyxhE30sTXdh0P3x
kknxD9N2PMvFwk8Kw/y//gXp+zfY4B/44H+RsISwC085vDmMbf/uJRMz/g6hr2FKTyAnNYHy/d1L
NmZtq3Inck+VmbwwWSMQwc7U5Nq6q7xiLXyUsRirL65GsSJCBRuW1owjMz60mZ+swZzd+2WB82JS
l9J9D7mPj8SHNEn0FE04Gsr0B3FbdAAugBKZbo6mn2VKB35U5FIlkfFoimk7lK55LkV9iRSjfNc/
+TXZYBmp6TusaaTrwZoaHTQ0DWNe2eenKIgiVLxajzfI597p3QdZuuwAWwwpCXKIAGRLUFPvqNVw
tMok2JmzcN7yZbsLanOrkfMB9cqJjnniNDSZ7ZeQ9OabwsggRYLpL+NgurYgD8U2+1e/lOZdldvf
jp1SsA/VN2F11I9r6xJ57XCULpPGMAU7J21o/vrIsGVhamfyOw9d3771EUi9qGPEQ3pPFIG/93N9
eILyvS5NeWXILvsESHgumghO0TTeDX4ujjphQa5JIiWZJBNZqUa890f3RLAzkTKKzmdtOUe3KtMN
4WPUbcsbAIN5NOdYeuTJKdp45mhF57p0JjRlBn7qcpzOdWIeiE2HNL9hc9rsB0CDIZOlGYV0AssI
cCCpXFpqXMbOE1unJ2jLpKsrVaeTzZrSasnfZd08jUbU4ZRCsZ+GFN1861eV03hsUhtYSxkztBsj
HSNFRW7sAfEUCeCD2jh1tkmm5HTfZTrVg2Ib20xduuXG8Moc4gq3BlnpqGh6d+ug92QDIH9MkxWw
37fnXKsv8aB5F1Z9O/s5aXNSJrzhKh2QSkxp+Il5bqa8CbAWiXFqA+taWkVGIFM0HKLiGw0OzS3Y
sLuEttJexN1b7vS0wicWV6qFKZ771tEw9DPxdiBhnCDdxmadI6ubnV5WY4LLttZKOb/ywqItJpkT
ReD/0u2oP5izXyAJ3GiTRCOlW51U+1Jz7qyckoGaq/1WYOk711bvOJyGQyoBfQQT0RQ+3o+ib4+Z
VhwtJwCySwcQmKpbFP4LfOoyaII7Oz6YtLb0EM9EwgW2r3RJt9N9tTRzOo+1y8bZIBXQKO/qWpFi
zrbpEus/sh5StO2dv7Vytt215tPyBDdWOrI+23rPjoz1DuVncc5k2R1Lr843bUvVEzvTWsLfY12V
2ZTDv7Shqfeeyt6Cse1ZPabTZi6ZnOiMGJ6D8cPwLzVLV/rGFfypfqQbk7n7tNWJpLK0mz6TuASJ
LHVn/ShBs9AuN52SaDslrHY9C2Zedn/IPXtns/XDuYoBVLq07vUATEaCuqsdG+tgtdWONKbP3FZy
D1UoWEc9IGMvTl7bVCKdVixLLPoe7xEN1F2D5cxjs173DFz6OBLCQRKSQVvNapg+K5+rJs7f9cmK
Dn2MPiHMaFQYRroVRXOXGtOP9MXGTbJzQPhx5w34Py3x7cLwsAvNIgcM85k/Vochzr543yD/EucI
d58eNyrerQuG33KKgv7itAa+NsA3acJ9G70NVNkTv9G2Tab4ACd3O4jwKWPQXtljS7c1pRWZtnjG
6obi5n1d0NOafBD1lj0k19p9UGGGyvPoaJTpjWx6RTXV/lJhCJZDjxFLEZ+FRJ8N/whQ/QhVZ1q3
KYx9O76tG0wzwDzKrcScmbfIk+bCfm9rLk36GxseO/RGBEVYNomK8pN4O2rhzqsIpG4JnZrqhMAv
MlWyOGIDgfdAVtOFDOR+kxbThJ7mlxXYdBYS3JZGEOwy3MjQ/ep3e+D6kQN/ZdUicMJC+pJ9Q4RM
iUuop2ONjBJ/AXnPxXgB4dID4stJ3/YuAlX8ddKxZ2/1VtsIRXsdlUgU8pYL1dNArAv8WRmx9ZVh
QQfUvicW2XCv8NkXg0AR038nDqaLcfCaVROZwTNz7q5lBzDV5MUIshFodY6XOA4Zk/LsU9rakyb8
sz6TWQKLNVhgIG7Q1Es1dOgJvDWrLx/zgu5sc48mStoED16m7kmWt3bTYNZbU5KypbqKfkKo6GZi
8Rr92bAGimDjNMK4QV2qnkfT9U9dTGmkMZxh05MpsmpKfdz7jcyuhdNi6YUKv5UNqVeBgw2kkNOt
n9QtsZzVRSdZeDtY9C+m2BlvEx1klz7W3Bs0s1oouJiTHe9E7hVV4JqV7VBa5gbYByvyStPX0quM
fWi0BzmVhyICljeyZBWeS7G2QQWWh7OZt4nbk6J+ayt2fDgeYbbYdD5LzDuRD6KMbXO587T0yR3J
2YCZ/iQEii43aMKtw+Z51YyD2nQCRbRtAOxvJ85bPZGuh0WahMNiZPD1211v1wS4lRdYtwQC1ih2
AromdsNtYg1FfNOnOAcD83oqvf5kkI2ANZ6+d0T+pxEd1IyEs7UWQrlHGYSZvToNPYaCkr4Zqxbc
OdjHBtS8zMgTvogivIPGghJB5kRSVNXZabODV+FyHCJ2S27teHu9QxuQahHEbeormAPbIyipTRrh
Phg8yYXgsj8ODRd+vwT1+KBFVJhCkN8rcj4ffQfmOjN8tbf9Uq17wjsPeLqZcumqWrZ+sXximsM4
tq5kqYi2LXdVqQ0XYujFKlXWsSMud2v32Ht4l9lNE7EM8BJro1GyD1LtwYXLexSti0FBs/GMdVN6
wfK7p7oQ4A/D+1sNFZrCHpjMYmbAQhV3Dy3yBycojUMwOdB8VAobLghGCwq83Wz8kLCBhe5FtAYR
NyOFG+B2M/nrDwNMzkYEB++gI2Cyp416GJBDndwOi2NVOCjNiQY+lYZtkE8SE7bEZXayS/M9TqjN
xjllTLM0caSU6UFQqrZEN56Ww5R2hONJ7yPJesSxlvrSJp96/+IFEdn8aadwkOXcFMisqTvMshp7
wAkmwwA1a+TR1OmSHGeZW+7bxqWPUcnWRPXqMA8kFvthbd5/B9q4xSLz2bIGhxOFEGZ5kwPFRG5H
8mCLmdU2dBabRJXQ0G6e6sym+NkIVDn1k5+0uExnwN3C49LRo8XFSC3acmdTqnvB1UfDcobhjFEH
xmZ+ZCxAm/nR8nQ5ZAAbzTKi8qz39Wk5NH89Gg1TOyLJqpUfIZ7CwFN496Yv4nNF4PhRMZ7knYue
LQfRlMeoZQsLr1vL+nWny/J2ebs90rN9iI7EnvEq6QJnmw9mj19q9ee5HYQOqgP7ZZhJNXJuZCgQ
9fnBn2/7IaqRp7GXYW6t1ZEyKGESMz+HwA5eWx42ktObiHQgGRC4kdBfdEWC80LYo9CtIXCcoUap
RbgTkX/uZvlYF4ada3XYnH4flxd0WdxONnpOiH5vCwqN65NO0AxF+3MwZw/NYmqSJLnbBtDJaW7o
/GbCzXQiaz4sT+sx+RZYubd/XkoA1qykB8JKn3FGy7mwltOynKvGsC6WEZGF+5jX7XQKrVqe/Il+
tjvFObOUEZ6XAzCq8Ny4P1WXx6uwLwhmJ/sB7Q57lCKv1GlQpMmx2Dn4IOtOfw5enfQnkTrFLvGm
p0wrtRPAQ+0EHZprLuL+rKiaThqoquXgKkJ4hd18gxHvBfGZFTFm+HYWz9BCTVwOi3vo96Nc4t6l
7CG3g9a+tbN7aDmQ9sVw6drVjoUjYx9FB0Z11EdxxV9qR921X9fBfpATdXkKtPee04+75YtqvtlN
Ul7WbTUYKHcJXwQZiStMFBhsl3Hity9p/m3LI3106cvW83PVBs+R2we75UNZPgsg2fgJEwKR7Nx5
gKWK+86PGXIqfFskcNr75ZP5j+u36UEblLBPaKP/68J2qBOxbD4aXUUzdLmQB0YNlJxj1RxqFgTu
ckKYxwnOmT1WywHrvEIoF3fhke3E71Ow/JXL3ysjYzr9+csZtmEG1eExG9UGWHQMXsX8VaQuhWJo
oAen1e90dsSOdLGHGDVrb5MuuZjkWxMEcO0Udlygs6Dhn7QcOl3sknNhTBOyOrf9FnwqLpLWIe3H
1zohcA4GIHKCHLB6UnvYRUZUdX8Ow6wjdAghnNFonky7rT1R7kSWIhwyDI3IulchlUYklJVWXRuB
f1vb7N20kIleEm0WkwBO+PdRNvK+aIsH/MDMmHTa5UQkD7ZyhPpo4YlXGtRVnOdfuqM/wypVq1Sj
fNb30UsmnuMQjUTqlq+Byl8Nx7fXscktoGfxdR3mKYSH4U6gJiuqeNcPqEpgWtAmwKdvKxNUBTvP
mtU7hudm1zmAQMVEsylIu0Pvjyx9HPUYl0Z5Dur2qjV79xCk4VOlwzCfF6pCJkRAYi096oL5NRDt
sXPJxdbJz9PH4dbL3MfYzAguSqKz+6lRJ9iOWXYYO7e/tzqX1ZerTo2UV2n9NRh37nQPdzXa+aGG
3jVLCIEePtmQULvWtGuto2duEE+Mt5rdukthMiGWaWUTgkLNQeMTqx/iwIL2fzu6yS+K0XA0x5AB
NA0+mo7FijZS6BddcnGtgXRTRx2IhL136yMsiH1l+NRdXZsow6K9TZyMdcKAYVVm5OH12VVXgDKZ
YnUlhmffoW3XBvbVyCKjrYm/ZQkZYbzYhKyZN05ZPrnkmugmcDK6zjXpldgP2gKb+9zQ/mgs9djY
7rviJEwhioOuJ5vKs62HOk1Obibuq7RFWAfGuKynr8RgT61iGONx39xJ38FGj7C2Tj0sGinSGiJG
8Pk+jb6Pqo1MFriz33VtknZkVsfOCB0UQt1tVqptWNBhGs6tF++54X+aqMUUQ/wN7MOZ/29dqhhW
gVXQ9iLeQK8ihxxQ5A6laO6zEiwtmtyYuiilv8/JSO7BLJjrIbGv0hGNpZvklzlmzMzHU5uNZwKZ
dolKgpWSw1fe6dcYVZ+m2nlIdO/NszvShriPpmKyjsJEv1pWaCaIq8kFncik71esSfe13b1CRr3n
XUKSpOgMjtrd5yhTfJmSOUUO72akZ0elZBZjsXN3ommj8TEE6N5TycIx2YqDribqNcp2UI0jIZcI
qC2JRtzMvNtoaF5hyOF58JFVN81rHYSknzeI/g1isjPX7RCwBrDUiQ09G1EV7fNJe6tzAEWQ/pkK
sA71307RODvfpSkRVupDoNUDHthtLYN2YzsxHNgdMaNO2t52jQs+aUaAzEKEgLWylkZnO9cfG5eE
ZhdTPICEbBPDRl6bNd0zzhqBNpTl6KX15Dw08Efb4DBaUK0b2QIr7EVFFDp4pjj/SSsyaZRdksBL
6kCpvG2h698tGkboKhDWWWKtaJw1c+Jluu5K7DSBQjklQ3QZ0f2YhOO5yxRdKrU3E7zoZUZevUhs
2j2Odor7SrsIg5h2kQNf6EV8i8UakX1t7hsLbW1Yp+uCfh3VeFSX6eDsKPH/sLJA6d6pas096hiB
fhqyZ3phd+yLp4sucRqBVIYs3f2YnYfRq6IgUZsfg1WL/VSLtzyKCyyj8tw5dPtBYKwGF+xBZ/6C
LuiAbp6GrRv0G9g360FisDFdjHGkB/mAU+j8GsgHK1In+NmloC3i+PlTFI23TU41NkvoW4tW6icW
sM/MGojqfAqBY36BBcRWzelBYot79ASftjDxSCJ+gUtEYGybWjeCiHMGZxr4UYaprFUHlSg0fiFl
gTYzafW5P7B+0Irb0PUBeXWb2ImIqCWTM7TK14aK9YVhbRMNfJpWUP9Q9hh39UCWkEzKg/D9h4ox
6JR71U+Y9vSriMHKsvo7pIqC8fHHBZ+40fKLK9J2G8j0Dm5NskkgOsNAEJe27m5klf5iirk0DGS7
bLF6t6+dcr+Z0tXaHOgM4rI+6aBx4/hXYtnjtif/9WL3zI0xa7JOmmujcRuqV7u4kSxlmdK4kRob
/zDgaydGi1/MdlmlBafM3xSud6urDniGxijDqhZvjiDtvJWkTFeT9ul0tYUx0kVRNCNd6ui+Tqzs
2s575OeZTaexI/qJ36Snzm3KxnrduiWgFtmbGyW3dQcTfFjrUr7XJGWxzux64hGsg5i+a5dbPtO9
nVfAvzGRA6xd3lrRIrgzqJ/TVepOVRG+FaIC7oMwu8LnrnqadVMz3vmWb9OsiwhlGwKsytGA+c68
IXc4WqkKkVmCyLcQOiwOw75vYI5iik1iouYOpln1F812P0PPutLYhW1siUQyl495MqEnjRMSbwsG
tKBTtz7Kjq4uDz2hBWsjG67HQMkrk6s6gt4+xf14kWZPytpodLvwlCAB2gxA0iJGibVmI6LUUxrm
5AG/RBaBEw3mE+Ivg7JbSUu/D7j0U31nps7OcvqvxEwei+6qgfeyUnQSNmkXemvVATmNPNg42UQF
ziZHGsMrja/odlQkf0+CLN0eF6DAewZfADtubd9FkXEbZmO3SeVLQn17tfBAl4NDHHaV5Bh98vIR
zN0jbUZ67CunReAfUxwqyTLYUguG04qlaowSJv/gJxv88uz3UpDnbSi8IfY8GA4HzUyvmObWSdh5
1/QZ7VU65A+x+ozas29U1paMzgiJpm+tfdN8qls67yUqk5YoZc9H+Ekvoj4QifQ26cMn66atHqTv
AsNEjw7tjljajalYt9TRHVG7Prb8/tcQyiOVyouWEeWeObNwQn5YRJOeWvAzbJSPk2B7FbXpN1i3
+6JCJtg27cYy48/SkJ8TFY9N2RJ1OEi2mqRNrFxXuzIiFSPlBKYydAjc+UwYhhOkbk7Afl/rbD7O
UKIaLNY9kgJoy9a9CT1kjapqa2UmcWne0bcBohhpXO1I7KCU1GfPtW4Q6ew05DaidiaMIqPk0Z3H
AQJhaMsbR5/jSNyYKKLMs2H5FphiUniACeoadgNErCpQHkOdVJfQ9laJyMoNBZVmF1kfuVIEQYiv
qgTq6fE5ZmVo7DobG1cpvI++zBGtYEoha9oA28Ytjv59LpgTEXRxquueDFOSN4vHLHVq9lcEPYS6
2eDxSkW6IiijPS3PRRW0lJrYej2nM1++XuoIWRR3p+X5nwNBPAwXFiO9thCC8YiEem/+ZtqO808g
LAd7/bJnc7necH6diKwBVz/kd/REBgI8wYkuL/05KORdmPSIcyvmXxoPVtoclATlIuD+TNmbSykD
OIMH8m9Gnw4zh5VQHXrUuTtZ6zhSzCvFjIZpA0SIHV2HUz8feAMXREf5fnld2G+xIcdjRIrtyeyG
nkoOC8FptPRNHxT1iZZ/R8ONzsjy1LFbUGsFGQUUywilnwsaoaiy8oCYcRVUcONod+GiySesn3NB
BGEim/CFNvLXIW1FhBxmwpo0b+wXJOvgm/d6m7JSi9JHqzfqnTWHCyyHao4emBB6xpGtHfx54xzH
oMfC+bA8+vNaIYjs6/FTEShCUX7egQf+iADDRnv1+/mfF/MaVISVosOLQQynU7utE7s8aBabo2ko
Q2Z3n2ZRbcXdakHBpnM5q8pdlAtVjPkhjRG9dXS3tJj/twBgy2rCgDnjZOV8WB7N34ESqj2YHl6I
piW4og1vXdOZ/V4dmhyzi92TMHT+RLuWv5HPGQE/p1LAfYbcHhwdOp+qcQn6S3qZkdINu8wBuru8
FgeMnMsjHTHaSnQ2Bc68+9ZNcyA9vGI1oYUYg30F/af6XJ4sL0ugcceETwyZK17H+VD/9eg/nrLg
hbZd4vpaaNRaMZhctxu94Q8WM5p6OSwvj23rH4firmsmDBBsExJM5/G1LkOeAlg0IH5xSFgkAK4x
dZQYvEdJIurJng/L0+VgVy1+jfo+KZmJ4Rx2UHp///6/vYn5JNmu5WBMm9/H8hUwj0AnWDKHfWJt
fcIyqho3z1iuyasK2HOtikq8ZAGblclBfBqFwBhiQHLW6OBaGEz/gCvCrEt5jT4LdV5BSVtTVLMb
v73oBrS0wY0/kiH9ZA20Ts2RDHkjszd6EaFkz5+KlqskgdcXFjArpkR0dHo6AXaV0zXkIBD9kb2E
RvNQRU221SlU7MxRnlt2NCReWvtE8eNqLdz8CBJs5bSffAlvuA7OFH1rXjnWkf5U6OpbS/kLbEUq
cRAj/R7RztMp5cpVJDHPADJHQQzVcOFUNkL5/xWN/E9EI0gqBFze/7to5AWk8H89RzVZdP+ecPjP
//mvhEPgwQahQa4nXNvTpUAm0vNfZxqx8Q/bMiXZOJ60Db7hbwoS8Q/IcrpwXAfqsEueyN9pxLrn
2kLAfBLSgCL8/6MgQc74fyQcIkjRXfahjo5SxtR5F39XkASj7ElhDsIjCb/xzsWqkakKyGkf3TRO
W5PxjJgiLQsBOav7aDsXF7t2SXqdCO3dCLf22HcKuwZg2G6iXJ0nPpH3OCYbioGl7XwQmX7TDViF
CiJlVux6cOBVpb9PwfOt+sC/imxiVjD9juJkmCMNmABhXWfUCVWR6aX/sKVV4hGpnE03AckAtUCj
49ALxWKqSKqdsD36/uZmqqpjTTX9KKWWbdRIrjxdzA8nCKEEuP2OsA/kVv5wVkE6XXqSJCbUzZsg
rG4yNZEFxqYtZTkE6Q/IBwpWL6S/m/v5lcZdvsHIjQ7TeOjCLCKloiNPTKqrVJjT7UADeZuNttzS
YytWTRuDwRih+5VtiW7bnP2WOgoL6WLWKOZgpjRKKMUZGOo7GpdWxN2MYGzMK8aA7qMe6X/LqB2B
TDKdkskGuwCBKZP41h7Lq7qffXCRQ5OkShzGmYGaFfWcTVCxTK9Ai/b0u3ZhSBffKINdOI3Do6nc
+8wFvlykuI0turOG1UDPxIJ0yErjsWxVfxGh9qgbgIbb5pnQoTsLfbKClgP5DIEak25N8GL0MuF0
jTwMiQKlcendsEW4Qvb2JJzyQ+L8UyUYoQTeClLQmkqJe5y/aqb/TdmZLTeOpFn6VcbqHjWAY2+b
7gtxJ0VJVGgL3cAkhRI73LE5lqefD4ysyqkas7GevKBRS6QkEov7+c/5Tlxxc/Rv4qp9HzJ2xG6F
dNqVi45qQUtMG5wYHoBAGL0nexxpYrYqssGJtQeFegQKi+UANH3Mjf0UmPqMzeQtlRQyzpMI1mK0
5DaxoTbVJq1ODCYZYZPXC3PH2mV6Zp/LKAI9xesglLZbLIMkSlryMTS2AUpwy3Zl1jAp+rSo32ab
xVFFG7ffcMDF5G0Cs1srax5WtShXEmrhjmYKeC3jV1fGT6Yo8cqyjmN1lZ9Fk2C+Ne1HZYnbPHIv
ogjvZU6/Qz28O3HBuNTK3mqVNPcNk0G6Lwe2IIzY854WMjaCm57O8I3RhluyHazJqLO4RdXjPpnC
8AZek5sCVmuFAUcrNmBDuLMnGkooek4oCMVZBZ0RYEH/KqjPOnAvhDeUAKVxfU6zkT0WSxgIC9Ft
1BgXLeA1+dxFE3s4MxfYWS20LQlnnbW83BSlDyY3TX7gjqFoZg4RJVuLRiuf5H9Zn0F3bzVxiufk
CTnoMW0eoY3CjXTI0ptq/pV1iJ2VFL8gRtxF0bSFU8q56LTlrgcYSLkXW8lpboaNDLrkbXAfosLr
9pigGFTOLTuSyKf9Eghw/pZlj1CpCU0Paq19QXuQ5d75DRsV2nuJEL1izPqeDO3vEu3e1d546K1G
bH1u1NKlSH3OLblOxiUDwNy3l3D5dCBICvdE9QZQAUW4DHfpWKPEIDSjS6vvI9HOmwZrKQfenY9t
iAuAh06BdM1AwK9XesYjH0u7RN0A0ELx4R5cc0hjJvnSj3HssY2a/nqKzQ9zXt6geE6AG8DojPqd
rxMuZVkb741Fm0OZ+eqFCfqjBENeYKWoRShui4HtnWlHj2MdRs9JWRzrAk54DRwyrT4m1NS1tJP4
2FYef4xMvhWcSQtuOc3U5C8K27+344j9RDK8+KHN9Nh5gQaLvj0SzxmCQ5onwUXbALGUptRUI18E
IYvAMJZqUyT4CgfV3ZaB++1lf6SG98KimoTOFLIhzcX3QL5gKEHSTh6uJ8M1n3xqPWmR+ooxf2Ce
l/TmFSY5tVJuIeMDJfE/A0onV+WEchnaXLA6e2VnAeMcxZWpluRBJPaxvnDiC5XoCDnnzpjw/aWK
d7dJgde409rrGMZoIzRwrpi3+EJwFxMDRII8JXQ4NInzXCqi0HbCwLPNDtNcpMcIuFUgC7Gxqds9
xpYBUMEytwl10SbUvzORgOfa3LdBfT/oYQeTmhhMRimg5i4ZNZG4lJAUckcxSFDlcGxdsrqWu3Fd
l6wEsrkWZBOHxeiAQXtD8oAQueWtg6lCgm8mwgpxtpvz8N0LGROUkLi6tywgU+QD724nNR6s/ThH
ZDby6b4w72jq9bjCcXnpVL9OHPC+TWcj5pkIvGbc7LBxEJ+kg3CdFkS53Qh0Wh8irtscO+kL9wLg
qrkJgcKIrTud2AfdLFnWsn7A9BY8SMtZlcxFPMev3kbhJCcvge0yY7HskSPWBdbk29RT53Zf2Z5x
7+Ckh62k73yn5w6pTfAGsFdbYylKM/IHozd5AFB4YANFJLJlXe4zne9/sCZ/dp3wKY84UOL8NZEV
8fRgeA0tDksL3Oug+ukg/XpcqoF3ZWzM68EOD1A2IHWDgTcBskwGe++5vg+GRF/y4KQGhOzab+7C
ATeinMENBD7f18yQH3V4ofgdxa2vm2Uv8quf0DbTpb6PU+1dNcNjjyvi0FKtTN6GvJ7iwGTNMezT
CD1pnmy6GyFT9t2G4/feHdy1lDQm9xWioxzIDTvqW7K53Naj/K77iQBkjVHKwqfTsLtH4hgshrLB
sWXfwH4u+VmO9lPTA6TSjoOGRuSygBXTh2G/SSKGfj0REROdNJo6GlhL+HXcjqjJm9aaDAI3BX32
9VuKUSaaMbOV9YScye6H0ei92QSbJBXxe+37yCuWQeetRsiXc/KsJRrWVIp3qiLJJCPNMXENw3Z8
xUuvNqIuyc75r24/bvkfk+OUgxlRJWYRc+4qsffCjhRRzBuK5K+3Y/rhUgL51pjxlwSjuWuCfGcL
++TVQ8sJxCtmGoj0tgifQbSvcSt7twJz9TaMB/LBPtPp2BUvtChgaPOKj6wzu6Wx7cavqfFya+mt
DEM/llP3UvR6poUzidcSlcifa4hKIam4cUE++fq5DtnBItKThx+MBVJi83/xZ3UmzIHYTuxFfZpR
bd/ZaPMuigcGiDGj6gbbZop5yFLuKVfuh9Jps7Ga+ZLiOU6JLXlz/EaNNVfE+t1rjKc864j5J1FE
zBz6VjRSazD5CQnCnLbRYr4UqdvDX8zcS0TavyyhGzqehidPKWvD8olpip8dFH4qmqywEkavlGmF
W8qNtz7v84HVSnEbWOj0FNfAG49g1xGP3HTtoJhAMD9Lcw3lcxo5vppzjFVqO/ufGXvpm3Eo1G5A
OacExDBGgleCiIghTKJn4t0R1CowHbgvuIuerJLuznJW7H/vK5NLdDXMCtNf9RjV9b3lg+h3++wx
m++QsS+Rk5ebzktZUhaMgaswSAmrE9RTsnzyce7J1rlMVSPWJjazqTbtbdOaj3LU1V3H2sdPWKKH
AfexQQG6FsvFPXPq3bzsGvpH1xwsklMNJHb3Nii7c5TP1DHosd8XBpOhAWXmxjHalrssGBASYsae
KxIIyHZufkIKeWXJy9qu1QDQ9SKYqfahryaChJYRrhyZHJRj10+QngIybll/tgqNBmwbAWc3r7fv
JzeKfxOH47jDLv08+gzE+YOY9ARjtJ2XmSP+HKqMbDyfox0funkE75cJNCbjD64xFGrUffnu6oOP
7EHW66XBJEjNLYtUB0p/zBzC4W8muykxTauGjl6QKmPojzctdXs3S0LJx3kEOoBweMvcgropP7/P
IqIjrJPq91qNJGhs1e/niEyibcTJxiupRtXR8EKEajf7FUk5ImmyK4c3nNxfOmA1muXj/WJ9723w
jPCqAbKV7gOEcOfW7bmiwK8Yy5i218gj3rx8ieNPRk578Ib0s6X+xQw4RnNOgHVSiM+kQLl2+VFw
pbfJUL9O7vQt6pxJBb5PVqyw60Zx254dw91VdXXGccfv1LZYnheOLaATwHbJZ5z3GDKz+r0EAhl4
E/e9hyZLj+RgPthFXTw9QfppALUyiBXiVJLy6oyh28WVBSNmDh9LTZ9i5IANw7pnZgTq40Kv5kdP
hY/uCIYFBBuOik3jAjYXJlXc8Udk9IfFZOE61jZme+M7w1nk4MgjMq6hxpRVoNsVPgIqPZXYO3au
w4C19fZelHyG1vOIO3Zm96ZH9ZPp1srywmfHH5nSb8KRiNkUfrH6/OlrriFYj1eG+imsc+jQ+sjA
LOPWgkTG3qB6mDsuf370QEfIqUrUS2po0oOk7oP2wQljRP/Cf6TweF0kM+Asa7EjZTnTWqj+HfvN
WB+X/xWc7ItyOrycNgO2fFqXEfMjYYz3rpfcouI+ZLN4q/CQZMOwcjVCdcQV2oBE5gJbqeI7Ccce
FMICbigZKScAcxYv0RiLC2OoF7tuMLxbZPZz9zOnQ0TK82wEJpye/IlSpnOmmvvJNx5ExIzf+9kr
1NNc3sbUI/qtsVaNs5mVSm/fmrTKtpZtPiWVue8zrsrWgXwEnm48y2PjANdTT2YrzhRw3vU5yHqD
RSFGtjF/d0PoYbp2P/syvGX9K5jZMDiznP5rrL0tpPkdBYIYJop1Xo/cClgIMDGvWdp5AO9xOG7K
NvkK3fFSLIO9KGPbJ/wHN6B9UuknZk6rukQ0WN6aiupUNyy3ZUPGgs07Yz5D1D8yGedra0B8G/0Q
E/qwUkZ5HCV5hRD+A/C+wBWvAZNNwpfR68AdaXnNjSF4wv29C+PkKVJnPagPyI5pJQCRaA/mvevD
TAkfejG8xJq5eou3O8qwngInc9xnlhUvqBcFyyh2z/RgP+Se3saLc9vRjvvjUXlAyirD6gGz5Oqm
L/OHfAT8Zw+sp1BczkZumrep2xLDm+l30lw0CAhoOtA3tiQ6E/A2FaZ3iHWIB6QFi+UYVFsHese9
H1uR3Z3T2LynE4P1c4bu0Kry7A3Gj1SKrZEwAjMi54E4U4P3ngNfFt24yafoVDHnmnMqYCpYrY2s
vyVpQdY2DIU5h2aCAPdt7b/iudZ7hP6bxAOXMvYtWI0sxBdjzHdFFsHqi/aiV2xfzeSjYVmXatI9
hSw3lH7d2rHaoVyxjMNUjEm13/p3XnBuapYFWQLKl1s0a8dPX9ufxnBoG5Zx2cDdgtkHmm/t3U0T
/JeRLRpOLaCDSn6qVAeHEjMvoXgiEFY5bJOwfVAxQOLOkK+el51GH9RL1JqfjTFMT2Z6XwcRUJqI
AH3UuU9OHJy59T1oOyPnZ8J1nIwnTxv3eDpeRIsEI1vUKlOFWyMV975bcF+U87u1dNjbNtyzLiBJ
KEEzlclWEIBcqTKMicfn59QMgrs0tk55JJJtQHlNM6fwf4CH6ojZlawH5CaOO9ciRp8o8W5LySJa
fTm6i4gCgdeThXug6WKTCdtcyVx+yAhf39Cti9m/zUMh78w47Z6qFIomxYtJ0nSnAsVz7YJcimcQ
1QlYUA03xW8x5XrUPxS2OlUUiuyQstm3WwB8shampo+EnczNvlVcNiykzk2ZD7f2oDF5+4I8NlsO
Of7IEkx4YRlBJe7erWDhW7GwAW6Ag4TkumvRYBu73WmiAWTT9dFbjH2zbrB1Y7HcVmHbrufGtvZW
M9zJdLHCuYiT6SzBlkOk0Zygvc8skTTcm9cBYpPDj6IwmGk3TQ/rCQJQG7IrGQrfPoXNDAdJGQCM
BKmaXOSbRLDxK12i9XaX74WI2N3N7p57Kr1EAWXwWrfsElichRk328HvikPuuvtp9GC9A6Oowcg4
TmSgoyBvlNakH8f+l7QHIgOtXCwEA2oVBei9Exys2BzWVKRtqN1hXVCOt51CqCxUezdkzYM/SohJ
THQHDKmbmt4bi6Jr8jCcwdmvefT8Vc6GbsVK9MuP3O8Sl+h2KAjN4KbLTlqZP5qw3ZuGatdOHz90
ZnyxU+MuCjRHdUjQjvEFS7yB/F0/9njYTEzXwH5U4XylbZitg0zfppL4O2l64CjLKWovnc3MlCWu
w1WcG4dKPEXk/WcNUCagt3OcijvC1P5NlXUX+j2eekMiDkzGe2XgHyx9Zlbat9mNESSOTeMMpceO
DLVNTQ/GEiH9FkvXzi2Jmvm7JupeZBujx8beRtHntnFySMvCBtlWooxWtKj27SYhPv/LMMWzN6NI
eRnAitLVUHdZYkYYZiMSAzdGCuzVb8aK+QrMvzjDVGBRIF3RhNWNfYCDI1zN4lBHtwV2K5pBvhp6
nDYRh/KyZbqExSSOFFaLY9wqwSwTfqZntQ82Cc19uiCB8mUmKD2a2pL2z2dN3MybYaiW64ZhULiM
hp6y11m7Adrn9YH4vHeciKUexcTgFP4qX+mW6hRhc6q3XDOPfZz2WxvB6nA1osd44hBkqF5dKmDV
UseKNCNurjUGV8O9HcfJn0XW07XC1Y5DoHpBw2YD8ogzgQhDTq6Patb7YSmE/d3Uvbh7r8+GjkVN
MB2gIXC595JDLy8EA2mYbemaja6ts9efnixVtIpOWq+iGW6NJh/8jgBcf5mraxxJ/P+s0v4dELDg
veES3bdLFa5eSnGHpR53WIpyRYLugwwtjtUyU70+JBXbViYrr/biSx8xUdHLtjTwXp/6wdLLS40T
3exLWW/acf+hf+IWxsFieXfck2Yyv+PMU8cuTZiCKx3dWCkt9dbSwH196DlrNoMwP/76lIDTwypX
YfTskdT++oKasAn89SEQCGspPeKU+ucXBskAw6YfZEl4HlAA2921A+SvB2xqGJ6vH6cLobAREg4B
Z0HQhjDBRW/s/N44Vm3crbsYPEdQ1j/8IirPMmY9rOl8HwcE7LqMTvQ2gnNwcJOZet5YvWURwiIt
hxlgVfQlBWn5QTJQ7MuezviKzUoWGjAwS6hh3AkuZcWNf2Dg+VjADkgVa6SMe+nNKGbB/XRIb33S
t8AKEHm9pUMr0d73LIxuryp9YE/g3vZTumu6AJYtqpQx/hBxDcKB1S0qJJ4oJ3gaOA3XloGqOKXl
85SBFXaYw/oclKfMsb9SwY1ldFEg8il7sqIF0a9yBHo/2XCNPk7xuNwEoE+6Av6AjPoHpwjbE9yY
jSUnOswxfM8BNZYMu7N9hzS0Un58nMnxrrjMydWMZwkZBktvmZv7ypz6o4w0dNLy2RxbscnQg/A4
9EN5YZ8IVsBV/qFYeMdDAz3chIFbtzsj63mQLOJE/Mnelx4rw0rp8ypChjagRh1muZX6VQt535p3
MaGjmrhZY9O87KN7lu5LTmIYl7j9XRrej4ZNdVGrU1FMxcHGKKMNJ8K+lp1tWzznNf5V170p8+Dg
OSDrWJMRhdHjUzv5xyx/ovscvcUe7qPeeQwbdRjC7M6kXE/V8gUxnv1+NYFWw7g4gTijNQ1vQq/f
E1ysy49VAZSirsRl6ilzjeWFFC1uNRR8BnHTW1SbmzJagBpm+cN1/FfHYIKjEWWLxHyreq6smPd+
DY391vEXuhnCCEU0uCRE+zOZ0LCl+NF0+CBTD4cSvERnal+Xv27lIDecc8+bKSnsPnwdP4T0lLrS
5bdM1BHAJi/TXRYH7NwcTOjuk4pY/8ycHoUqKnLu5nPdjTstZnaJaf+rHTqWV+xzUcC5V4qDMh0D
BvOTyMC9E7npuJ4FB4EZNxXNhvwwd/m6XLjO5XfuOAUTEy3XSxFAKunIiUmlsau4maIG7KA1PSkR
fnmkDU+tQoOy+qFa5VPb3RsTPNFwqFn3wVfujKRBcdi5PTJ9YPjuys4Dva+T1HuoUDGlS+zAZJZR
yKralE1HFcfMn1Ax2VteOgZF9kedTxtYPO93pWSXKiKGEH7vvhl0FGIS+EF/3Y4pJUl1RnCZ7gwq
2dC8IwvBN6rPjWeD5+P9aEARbJukCemKas/kO151Y35wrbThmdo/tQQQ65A9ruqGoICevqjEppOt
2MRYF3bdQBGeEzVPnpMjIEweCxv7Pq6WQsehbrboNYA0M/fWQqzbe77E89dRDAu62BLtJfXaP/wc
IXQGWDuVEpqeawwruuXorGAQYfIuwmMDdpfAmVUBbw9wqtoJb+ewfoywM1JsSa1KhOYq8airjtSg
w5PlS2mKvTnP21+iNW9k4Lx4KSdplGpOR/nS+NZ9OOlh6+Z62DSOsSvqFzZZIdAXEaziwvFWztBk
hzCKV23OlrIs3Scm6ouNDvE3HHx2bjbGLL/e2BmV4mmrWTqn6br+afZzvXZLOMhZylsSNCdyxK+m
QbA9LQEwzxsaQ19bXR+EM9x3S/Nr5/GTRUAUfYlwDq61117ylCVuTfS8WZapDO8CwyEzOLE2JijE
67qs3dlthWJHRx7CiKBvMiD/qN+MxIbnFnAzP+W+dds0HvRcRsEumWY6wgkJBo916H0GPpMbDpvK
ht4o54uqcVHLzeQgA44Rx+LyhcwlE1LV0dtywDfJvOnTcGM48cF2jOPYwm5MeueS5/7amLIPvJr7
0KPBLidv2ntoceFgPkwRSgyLBRCV0/icSNUQUjYey7y4VfqTOl/6CnR3mF3zMNWZs/KaGKKnxfDQ
DTY2vrWZZNlGqABfso9F3jb2uTfdoVNdPN97sIvuUvUGnjBvLQv7/vpzp67IIP/S4+d1xbbx5WPS
mvJG4EqwZpbcjgkZN/X86IYFEiuifNr2TvHsJ2PI1DVucRNM30bYUYcHA2JEU4H7j8jmClov+0eq
bRf3qi9XQVOdwyp69Cwqeaeh2ZXOB/Vf6sZz3S/FdWsgaNk29XNWZ7u2SU5uZdwRJjqmCVfFMXwI
UJNsYhycuhTTMoX9aIvpaEzwN4Lgj6D4NCHi3DA7e6rwPrS41czKt7BFM3VvTBBR9hJsQGEdzf08
NO/IuGwWg4xtJKUXXGiNqv7I4vIRM8V9E7qrAsv2vgOGA9HHnzesQTDex0czdJ5c03lVktes5A9g
bXlIJ1oJQn6XKcbNMKG8K6wUijHMjYF8ypqcgLk+Zq63YRz4QRqm3PSFes70SLvco+l2X2bMGkfk
q25od+RMb7nRwhfQ9yY3Azyk2wbbopLIxNaMLhkoq1zVFtP2BtBlNjETU5nYNSaRVyq9zkGabibT
eatnc5leRScZddCP6dHxKQCIsWLdmC7paPUz6/Vrm8PxAS14bycQzbosvQxd9SsIUJAIk7wFRb1p
u/aznpz3sq5eqoJlQZ8+157+6fg5pcHVeGGtUW3ZP/rcAMBrEev7SDp7GzKdwMHLoKFqPl3ezygY
BScDhi1J/Kuw8n0w/cDF1V0yad6qcS3Mul4x67NhHluUFdQpZcO1XvzuxlHa69TnHVX9iNFvSDkS
3IZ0VareEPTXGJNMBl4dc0kr/4DEjerFjYKxmL31OjqNSubFDi8MdgI883pgfivin63hbU0aeKuO
lY8TcKfEQnJCeX1wDZop/eSQjc7HoHOHl/opmKwPRDMKfga9w1+P2lxWX8v5Hcm4XrUdHuyxpDxI
dATzHO/JoeRGJ5qrz8IEGezp1vWZtAUNsHFP+BQukP2K/Q4Cb5+zARXGl6z5v7jGC2lXkEpkoMix
wXpsnFesAXungrAMbgdcHZLxdbnvd7+Ehz7VxQYxAMNabs33lY5YqNRcMom5gnz6Mhx+i9awPlvS
87MxALoHTZFVGw8jD047HOZ+jGWSf7c3jrWVPueiohhE5jD1ggczz9JTz6TEhgUDCIGJjGRAKqOn
MPXezIS5QByNsKSjl87UJ68NcHzXLXUXSctPUd8TDeo3QoBXpGvPT6GOt2V+kmyHUBUYhQC+uvFt
Wlt6/8OGzUOW2V37YwZvq802Xj7uq9LaOEz4qQGNPdzMWFOZHhA+MNzXek6HQ92WqHQW80k/fa3F
fN+ziNxR7wprXOQXlkB4FCb/DeMN5bVNuGK51awiE2+itJlx9yTI6PnbFP0dncEL3GDkkuG9j8gV
dLZxXeHNpeXBSB7rOq43VkTN8pBtPRnfy6R9E3NmbQYybGsDY1ILGlMEPjRsu7rh1YfFFXdwBlAM
fCauDINOqmVXIVv3zorwZ9jB+MyhAJSgfhDuMByw/VwMP3seTKhv2HegHlTcyJZGrWwcIETaVPay
WCOCVPGXc4k6VHiHogndp124ZYpzBQ5fziLPNzBMeWG/Heho3qv4QIKYtBEbQrO2Gc8PjEutzhnQ
CbyHcMIYIt30XKBb7Zg5mztt5Y+usj9VDAbRdA9hftewyb70FrD5JLYPjMw6Erg3cVeysuGGVWYA
aumTng+OmmlDNumRUBleKdQ81ZesIxPzpgnH5w5ZaBDVYyeH25pkx4oZ/kvXEt6zXeqSv7wOopHR
ptGNKdJH4iGPlY1M1zCznAgKPUb5JZDxiWzA2TeQxSTqvdcXw7aYjT+aeWaklMLsVvMYrqTQB9ft
/xAhflP4eTsnM58d473IvW8TH/1QCbg8Fc4ZW1/d4/MmjAVRELpF0qG6E3Px4rgc1hWxDAOxLYPx
VgZFtTW8xNv22G2HtrvT1miunUkgDpLbiRIr3aBHAwwB63sz2ybXxKlaJzb3EN411jbZoe0pJkoQ
UaciIqEX7ryR8khZ+btgfEGeQSPEYE3ZrP6sBGOZUkU/htF/s8T4ghzx3FcAUPDCNDuj9O7GivLt
dvplNSiyBWiVqGFqExfgCss+IpJlHGZl9tTT9VC1h9hdcw/lMC3ah8xzkpuEus61n+ttV7mHOkSr
j3EAzwW7tr58GwrsT1H/3ibhtupIzJkqqllQDWcG4udpZHJArsC7MJv17erbqzR0x4ipR9+P2Xpg
+xnP5R5Cyn2QBnjOZlJ0E7dswvvi3o0dFlpIna69TVpQ0oOgUm60PikE74AYUxwUZ3vuffFOWs99
6JQrxsSYT4qy2tr0NlA9/pC5CcA5W1/CSvwAbdSS7QvDAPZPhITd9W9etopUU54LFzzAggiYsSzR
7lEAAKP0xjZ7trmChHIlnCPj7n2eLv3CM1p6a+7Z9RnofpuBjVgzbjxZEmsDaluSX1UOXQWhOY/r
DuxjX/1RV7kEZhIDDEm9T2cal3plGuJ1aj0mDiFeIB4LQsR76z8DKRIYpUyTkBh734KkONFJlxEN
EhXNxRFb2nx4DtyaKj4aOIjb33RzNa3d+jmN2prmt/kHDJL8mHL+suAriL4IRU3WSK6kKXqxwSWz
Ex3gqaTaW3ZH1wMDnDmOBCfrvdugrFtR+uHBGz5ooe9bg2RjM8L0KEYosEkKxG923F1Yaf+RwNzK
88zbzICAlSCvYKesVr1saGgbHeyKxZ5hzlIrOZD9NfZC6f6Sx/xmItM49DQz3JjuJ3P8dXUf/8+v
8T/+gsG1V1jcF8uvBi9b928f/tcTQ3ZZ/q/l3/zze/71X/zXOf1qZCv/6P6f37X7lncf5Xf779/0
L/9nfvqfv936o/v4lw82V4v1pf9upsfvti+6f0Dulu/8737xf3z/d4zalocd9fpS/X6llp/w579c
/oT//Nvpo2o/2r/9+bnDLzB6v//JP/h+zt8hJPu+awau44TCCv/p0LZM8XfTdQSwPidgK+dC16vI
giT/+TdAfubyn++J0A75Cr9Di/mHL9ne30NmH4jgwvYCy3Os/x+HtmWa/zfjL2T4EtgWdvFAcHT9
q0Obu19QkBLzTlYUHeysMG8Hpzdv/W4gOUNyJDZTb1dNihlAX+tTuuBLnHaUxc01pdP7QWKRLWRO
7KVQgpfQTr58z/WZXpTdvz4En7fSXePur1+sovc0cpCIFnSItaBDrs/s5VnT9zjIauyS//j0X1+7
fq4g75yTNPvHlzt8ujtl56fm2i+ckLrbplTtufS4UILzE1uVtUUT01HNtXoRbTGrdey/2e4GbcL/
q18020rolFYDmWxmr1b7JjQLGo3MJ+aL495yjPWQGMmpEClXKc/7Q3d9vcPEkTi3TdliH28QQ0vX
PF4f2ojECYijV/KowJbtkTiFyet9UHRSXV+jiBtdFxg769qnvMSc+HkKk9pSr/zPD0coODNc5007
j/d+EbMpTCiNL+b+fM2TWZRQgoFud9e40/WhcIkPV5DVbhy43kW0tOGFLi1PAoj89cGYCU0hS/Ex
FB21L/ibZRlD89HIvn/9GtffZV5+oeuz6wO/R7dtzeESLimselHV/3q4fq6T0F/gL+2rrI720EHY
JoDfycBNeBJqbbDy3CLZOAZ8LzsIyCZyN/4z82QC8wJUrvdjNxN3KhUdDl1hbGed/BjDdDzK0U2P
s4nxrBmhjsAHIQ4+YdQ7wiNuqMZQtHrOBAvGGci7A9l/F8DauUa10tLeAreR+/E+NnR4hFTGrsPK
9KbqKVaxJfKTiVhCfJDeYNYPVpkyRJpDgIGKQaGs6auqIjg/gwU9TtXWZyiD2yywKYSW+s8H7upY
dAO9un4qlTLYBn1yZhTK/TleODfXh2iZEFyfyQlLj1U8Aop59ScASh5nVTrTS35TW15wsL0Dkb1t
gKluX7HZ3IdZz+xeshnwCnqJlrwgVnmQ8Ozn19fkYBJQ99WJ8I+wpjYyS1GDYRKTkPr93aqMofBe
v9Npv8f2Z0RNHjOvvc6ciFe3vzgQCbaW7+Pz1eKLjd/EMdngJsMqSzkpCTp8+4yEyhl5l8Z51lCZ
whWCVJ8sL4c3BZxLtSamfX0Z3NxCxVXq8d/+9mqBTWExg3YXNQbjF4aPaE5cBJaH67PruemWiEm/
T1MITkTVKnff+6tyYbc4qfGrwYK4NUoAYHN0Izoyk0MbMgtNwpACN2YmEWjizRwxZi8MgLzsI7sb
r0+gWPXqyRsz3Nva945+o58xhNFb2ofJNqnqXZ6nVPaM21FErLO6wTwOC84GYHNrgn8XCwcIzVGR
2dOUE4ulDz6YqJfhIBerYaEzBxWDpQjtlsoa20JOwyxfa3fY+zCImgXe5DiCZrWKKwUsRCZZ5WiB
G4k/yn+mPEUTFltjjD/jiQNU6hDIMna5vU6Dfa5TMrFUGJA0a2FtF+POWshR9vJwTVten10/FwyW
3uRe9nU9+4OaYoi6zrkaEMEGculZOJ2UJu3uMolFacSEbLMNJkShoZxhkvv9K9Hpvq81Y/yWoOv1
Uxi/uxuHLfNaFx/WEgq9JkPBwVBHhgCSlfNimpN7v3Zpj6l4O6/Hwu+nzgIe6z29D5fBmpVTTlWl
9ia3o+6YhxjqYwEMhA3PDRhAZw1OnOVzHo4kAvVdorhCiIUJlrMyBJzwEFqK1dn1lUVXYa55GtIF
he/Gz564zCUdQRKpsYMMsTbxTN9cL7jX6xsQzBNyQ/b7uhwkRKAjEGtMbdNqb1rK2OXxcDEQgocE
G5qj1DmVND2pZYqHEpvTpYMYYRMgWptzGq+J9qPRZs0tzBygtFHak+4lk3t9BrmfvQrjq7IP8XJJ
3g4rNBvisVybrx9GomeDK3HuJnhTpuVHXUeHrm9/T7ltbSRK72lIzPxE9QvB9KMbc+MdsyXcd316
ffCXT/5+JhABIo/LZkPaZTViULlJphRbhkMiET1aHvDYlmwCi/I0WX156gdPbaQh8SV0LtvxCh9h
tQwYx7rPDlHJYh+xmLV/lGTHGsqUXYZH0+QKG3MUbXF2PlYttbmdTaA1CC4w0xANCrErJbt4O2vl
wQdxE4rlXnD93OQpsQ4LcNz/m70z224cybLsr/QHNHJhNMBeOZOa5ZLc5S9Y8gnzPBnw9bUNHhmM
jM6qVdXP9RAIgKLoIgkYzO49Z59iYpyHLzEfLZbKdBfB1jejtGjvNvExlDXMnAklncjvRmWq0zSp
5TIYhN7MGBDGkJ5w2s0Uzxwv2geZdQ5sWLAI+ujCGuMNzd/xRpL32KAlgr1vqTo8CKAm5nb9forW
/OObWg9jJkJHxycuVW6LHsJBFw3PatYjsYvJiIL00Lgx9mkIcheAJXnDdbBuaLekB6cu3wYdCpPo
aU+uJzDrptR7QV2kZ6+EUhLqsJnfP6BhmJf4mPKfrZoeCr+ebm0rYfzqo21m20RYtNZzWk32BiTQ
h43rCLMJddN8/JxE1ceM3P/oTC1pN8ZASvpsAuiiYDj7n4pa6phqx9zp9l0S1vtQTW+5F1MlEkO6
zabPc5Z3e29Yoa0IjGNIpZB3L5nB+BJTF2+95nMxCtT2KtvERrccNR7Yy+t9B7hk4mLEE57c9aGX
H230k0Pg2secRJmtl8i3wkpue7xyJ+E4B/rVv8Do3Vf4Ws5DaO/VSG4HjNzlraXWQ9t2PDgLHE2/
bd7ESKZqkr/5lDvuQRwVzkxBPsmpkaSxwxrYv+8y89ZMqlE7d776Fd04tF57qlXpHkI7mV5lcUr9
ZaTmA7KeGeMpb8CJ5X7f7yqV71jp6PvAR43yg+JEQ7JKpcvKVKpOKuvtxyYWrwWoIP5lPy7qhxAr
zMbr9d1HcmtZRrxioSKD0wVWy3R1ICRz7HbghCktuMVLYtMcqZOJfL9FWW8d96RgNH+B2iB+Pje+
96YjDmPe7CA0iU24CDyFIbM/JX5YI/+HLU2TKKdSNKBQjWooPeUIknphkiFRme0LdHdVhZJ17Ljo
rOhG1ecwRVCdR+idE5M0zc75Ms+T9TQSuLMll2FQ9GEERSXAC18br4oRTQGYouTDmKbl2r7/YJPj
cnanmY9Xhh9B5V3cnhqw76cZEkb66s4jRdb0OUto5NpODmO18M8OzWn6Gma/VyKlWUF6GWm8SkDE
QkNcHwyPaBCo0692Q7+JkyDfdjgWN31ADjp6M1LebeQCgv60cncxzpFjEpc0DYlip+t35E9AQ9Na
+PdJnC1iLE6uMX7FIeAeZGy+TR5WgFQ8TxB1Tm4VvGdzgc/Rc+/LmNpidydspHquAxkMydN0N8C6
LVmnw+Gw6DsE/cFa5HtOVcaQ/KXjyxA9ZQLEouhBodNBpVvV2htnjl9dVNjIp2iPsAjdJEn12Ds4
9KuM7rk78XSlUBF7SffV578prXsdWurVMbEuqY96KKx39ZLe9l7OlLSrwXCAAncmZzlRcXuaoxgm
7EyrtaWWpjz5o4taBkIXp4Vb+dlRjKF5NExFe2o6qVA8jGkluYopTuWFS0kfcFpPc+FIQZPamcy2
oeUd87miwRL68y6G90ZIFrguGjvF+AkezQ/DqI+1xRs3uwAYS7qPZPU5UuW3KKYqukz45cHhyM3A
F7Ox/fhb5SsT9/jwbplu/s3qxcdIbOHEchmw6vCllbA3hI8ZvkesO0doU+EsxDMRuVbFRFsWqrjU
jWDNNOvl2qjS9OBy22CJ5dXEGq9PuG7WJ10Py/U3Kz21XB/824//Px8rkvZOGjVFG9SZDrOjSK9q
HH3HtZRmjq7H6ybRP7keTo6OIFuPBXPGAzDsuzYs20tGC+2y7vXCrM+RiUEfHplRsGZYH143hX7W
9anXx9Y90leYvf2nP76+TEqP5/c/Nn/KRj6b6wvRMI7Os64h67/q+sS//APX1xmzUE8XXZGxOv7z
DVTMnI9hTmOVahRS7OZzqu9xiZ7GDyRO7bKWWKJ8XW2vD66b63Ouj1WzXt1fj//2HH+k212CpiRj
hIBv/frXzfW58GCZYV6P1+esMWzXx8qhTkmhX5/5b/+yQTrwSYOSkPfry+WYdQ/ZlCKIbx06mpP/
aAHuOpQWWJOxo/xx3Qg961oPm5kq5BTSqU7WudZY6zLK9ee/j//9z9w/X2V9ftbGgKRUxVrWpRiN
EjIryIlJRhNfyroUxnafTQ/r7uL6LCpUQwoycO+Lp8mX6951k+Az+stjJrTznMH0dH3GulcaSBpF
pyYg9v/yC+vv/7vHuGISrHB/Pvv6HFPKp5qMPYwXjoWEbmTTlj8NUdBbrY3g+L8lzP9OCdO2AygO
/wVr4v7nt/ajy/4lpOSPX/pnEdP7h0OB0sU16QlKlvr1/sBMMHZTxPQ94fiB5VNABGvxzyKmQxET
FQlCtDWnxOFHfxQxXfN/VLS0ff7Buspp+Ze6xEox1fVMz3KB3jAForCqi5rfP56TMtJBJv83J63D
nMN4vC3hPunBuAnbu7WOsJZU1r3r5n/+2LoqxX6GYvO/fpnWjQ0iSitd+MNeinlXl3Sq9eaz/ubo
OikCtcTVN7Y2zOnuTxXy9oW2pT0dm4DkwH5qX+LpraJbcQZ/RKvU4a4XWNZ7YaADFjDeUy+HnFe2
n4uL60MjrJlfuh/DYAC+QHrpIWdzxAD/T08hHC05lvVLGMRf6oFJWVvMmAmc155YLnx+wyOZEKC0
qyDaTm01Y1cGNZGOb0HZnvO8FXcyZR6FacG71CysbEoH9ErwWwDqwLiItNvEa06qG1Zv8YH4CvVM
SAI08KBtPaM79kxAw5ltvBeCEbjopaUBkyAmnB9MBFjQjZuSf2czOHZ2cBVCOzMivNQIqi0FLCj0
gT880EKjYZYsWvxOp2lO0YFaHQbog58y20gzlKM9qyk7jWjmecOZ6d4vEJDuLprKT5mp7a6DhMhA
K+vgIcoLFNoOJ3+L+KL2fnDJ3NDG1Q4XVpWQBq0TYem1Z3iHktZkOVItxqhHYorKKYD/CONJHsaA
GhsGO+yQXnRLGftNRgV9UBE0+7FFMCN+9BHWbdc0+7s5Qdw5VfljSyPyOPQHVOHIvxz5eUytT+DV
vIPr1sfOL57QmzGTbbqta2TUSCIo73DfWVS3iF6o6JxVZtwFqXN2GlYujnS+j0kD3FBxHiSW+zWF
M7sLpzrd5uLNhNd1qEqmJ67ZsuTyaU3HKIfSgXhXH4leaQFqNskXxtibusg6slouGCq3GQw0BQut
gYlGHYg3rzFpITLQtsYSa5kEYQFSS70PxDjdITdBrJHitpk1dC3Q+DWMQv3G0ki2ATZbryFtmEnE
rtTgtkAj3BJYbtDUBCz24cbXmLcC3tuQoP+HE1DtI1G9lZVfnwa7bg7DiGyO2s5ZQI7rIMi5GiVn
w5RTGi4XxdXW1rg5xwPV7ijqZg0VfaGhdBCdMFlrUB23RnC/dnxfRIiJrNw4WSIdtvyp8c5q/G95
W3yLmwEiBa6GERZeChPPNIHjxaxENSxPaGye4X6UGqPnd3AKR5vcick7U1j4kY4oOp3+ydUIPgMW
n9JQPgs6nw2lL4PWh9fx2wK9L1aY3LwM5DjywY9AI/46WH8GzL9Aw/8G5M3aAubt0/7GkN+g1H/S
4yswOlfypbnALJB/aaRgr9mCoU2a4ARusNTgwT5MfgkqLQyP+0UTAHQtiEY75DUBnn6KMRMjSRic
F7qfL63GGxqIl1Z2+u8N7v1N4X5ONBQxTezHFEpi1htyl4YoRbyOwExrCMyLsI+phiuyoD1O9L02
ljBvFg1gbCMQ+BD6tn5K6HGrMY3lcJdCbeyL4XvK1eUay4EBwIHtaJCW6MB6JEHSvWmMvbMkn70F
OfLSd5oqDiCSMupNrpGRCV4gAJKeRklSyid+g9oL7+XHsuIm4U6qFUBpN7oAs4169djkEVDFCNa5
XzCL87PXmUi+TeQDtATCeBf5wTe/MadbWlJKoy9ByvqsEYPnKgnyQ5RjcJwgZXoamek5D6ZGaKLv
IRM9C+a9oQGbrkZtYhMrH0Lom0jgaw3jFHb67qLRKmqgHeQGIBJjLZz2M4BOF1FFEYSHTuM9reVn
De1TjGA/Ow0AtSGB1hgHu+GunfdpQ/e7hp+6q0EKbGPkxAjrBwtxKeAW+MPgkTadBo46bfJsCRZh
GkVKI4q8wcX4hr8nQSdi2VvbJbQxD5GMssxNdnUgH0sSaTTmlCQW+ixaieS7amOhH97HcDQRZlOR
i82DvcT9ztHo1BmGqr60FNbDWwIp5n2W/rA1RQDqarsgXLRQJ3DRGT+bafzCgMSjoFrlYN1WcfUD
l88DN4PbNqKxgQsrAzWRP9FkA/ha3UoNgG2nX4kGwpaaDCt0HS2cuFX2v+YQhXyXoVPtu/qEmohG
RLQcetH/ShXIWSMgG0BDaBOv/lJCpYWjTMC7BtUKjazNNLzWgGKLzdpB5Eu+rQbcdpBuU4i3hUbf
WhqCO2garsbiOqw7CYGJq7vYRS+h7OeW1Jc+AqYba6zuGB5gIXYULXPUvIB3IYOMx17DeNNkfgwQ
uZMRhQ5aA3s9SpHeAsJ31jBfQXFsnsK7nq5AF+DnDDFkZZ7aV73ysfr8lEnZYTA1mDvYUMphBstM
A0cD9d5PmXkMUWWHyDpcDRqO/OEXfjZizzWDWMOIly55mou3QEOKuQH57kJMmMYXZ3CMPQ00piO8
qVEkkN4BIqf3/GdekoIoGOR4AoicaDSyBSM507DkcYhvMBBqrjkgZVcjlSv7yJMTNOvNfBP0z1PN
LIPi9W7UOOZCg5lNjWhuNKyZMtz9oPHNNRxnard76QJ2pqb8pVhRzzCfJaqVbgIC3TOlQ4ELT0JC
iB41Kproo+lmhh5t4vrauBoojREMXTcoLhKp8x1NDByUDGzwbm+oelIT0mhqL9nb/MFI3sdH5pFU
51Sc7GQJG8xhON53yXTqA/UR9nS/Ao2/HuFgRxdDQ7GJhJK7Ck428avJUXX+cMNcAYEIcAJu9nSV
agQfiNhAdOeITCzQ3yDC+lNoiOzWMAvy2oKHubentRq+I1Vs7wuD3mThyp0rl+McFZAdFflnQCmI
EKFYOmYd4mS33plzCgnV0SVTrKbw/pufw8CA4ThVAOUCNR9j2bwpZiu+bzy04WODvs4FEXDs/aK6
Q9uLA7L0N4MwOYGUFmk6xU9/djJyimng9SdzSn6UfJPNQgKqOxfT2Z+xd005ngZ4BPPt5LfOIfAi
nHmGzWVk2Pu5mT2wHtxZ6whLZ4q5kdo2quvF3ZZzBy/NLMn0nUoS3IFNVp4yn2gd0tdo4v7QCqs9
jmn8XBKicesZtX2ooH8DrxjuxpT0BUwnCG2zfROFnJ7l+MPvsh9LClui9T+FsSJ50yWeJxuGrw0x
xntY/N6lTct+M3N/30O3faU8k55EWSjqK86LXAA5VdVs4dgm32/84Srk5H1MysKAH2jM2bRzfOQe
RlcjqW7QoH+3iYV7kH6yL2hoHUVtvBRFUD9Rq0oIfwsaLLUu1IZDhGWkqZJqRweHROeoHndOUOrm
RzTcdr46iBQzbdP5LV2AxLjJ52UL+rp48EpzOkIIQUQ4sZBvF+b0MFrGF0N5D1Xb3md5HCEncglk
yF2JiZHkawLb4ziFcRb2yX1aEboG4wHpseZzCqMYkY3RSIphbGNZZ2bjiJi+b1lLBuWkpv0dgdHK
mp+mzJqbLnWam3UPN/iD4+GQx8rPtNGfHPoIxKFMMfrOqJo+w0QyjlMGxdkbvPvY58L2kv40p/Nw
nrht4ubD/5Kao7Fnkn6vAJFr5ijTdh/3HCvH+mRXxMqhu7+jl0SO3Fh7hwmOZurOiAPIoGs7H88v
kQenLlye5nQMqbCTEzCZ/gW5qIZhNMsFw+ZzPtblTiY4QMK0Md+KwHlMQQspa+73mQ2qwgYDNFu0
fWYUoYMuMTdhcAe5ZiRD+rarFvNR0dbHQBPfDo547wGwbEw3DE+Zql6abgluirr55Ml6h+LbP9nF
cweY4nGhkbdvlgKLRFmEeymrEhGZILKCkulhItzlMgjjk1lMCSAkNzyU4OdpKVqfe3s/MnMD1FNM
9ygzq4dyuo1Cqv1LwOR0zXopNG520RKGdfO3x4Is/55EzDhCnQRTBxTrIW+HMHoNjbRdHzVrf1dU
jGe04lFFaAQuOld0wdfjsUiSM5Ij1g8AwDZjMTf7sox+peaic2G0hmDdIAOhk+eM9k3UOB9J7+Bg
/52AolvFUhbYgtYwFGM97puPqKYKJjqMB1Zm0HN0udeeEi/etTHqjPUH6yZxmp0xRsNpcIk5u2Eg
J6iPsCdfFWCL18AWso2QD667I7iQPZEDn2OPftkaLnTdoAv947HZMJ4a1yMMtIODMURwGK/hLusL
mQzsLED835Ew60O//wHdzEa9Y+yu8UVku9B5W/+d64PSTai8m/Nx1CIh+OGApIh/mLfrLt2p5RxZ
t8Uq71hjjGRvc2Gsu6HuZjdZouBZGg+r55SFh7EA21HiqKgfZLqBLocQIUCMkZIwGsskuwKSdFma
rDdIZu/xBoL88YcYOpc2uq4bQ5fVxG3WeLG9z5ADtaEJQUVreqT+atY9hYoSLYmx0UEIl1aLda4J
SMiI8QO4CF8HRnCaY6iPaM3Ul6oeluo0awFYKM0T9wWcqhranJW6qbwe21pbwPxkOTkGKRqa+tw3
FJjXPbfNhpPnDxC0KV1f46kAfbnIUtQ7jA2SdMxdTwf+kmiY9nryrXsJyhFOUFXOWyvNs+16tkXM
dcga0O/+dwCPxIOS+jhCEv2Oe32qDTjkoHcW+TFOLXFcM8jWzZoZVLt1c5lQS00mHOv1oYVEeFBx
kJyy8tVb5Rur7TjQRdI14Gk9LN0aH4Az/PB05VfO/ROdbByzuJVQNZlV/M9dfTzHIHwyWVibQZem
ZWRwLqxhV+vxulkPF8KxsSKUsrxFRVNAAUI2Yy7DLYu48LCeOAZLBoBdxZc4Rji1afU7WN/Q+l7U
81BZ2aVZ04/mMsYuY2sdCsNEjcyrLI9iEIg74Cz7Wl/VJjJvT4GbMpTYz547QVsZ5qyn3k8XPteb
jAtl11YYBcpVEKc3XNNI4/TeLHrey/V4fRCoJg/KMZv2cmaN/OfvCRMV1X497ge7aL+su9ffhr1Y
nDvzp1oL4Y3Lefd7121kzig+MDfRD6ZkwW+KNmGcvz5zLamTI/DP4rp+4qi4D1O9wQiixRM2Iqna
E8VpPTK1qGLdk077pRl6gC/6WW1GqW1vRvh7pqUmzMEoE6gVI708rcVYn+Ppvb8dCmhkUjCqTFrr
s7m+vOOAOQHeh1hJf7brxyoDPv71cN1M+gfXw789JSZR5jSC5tp5+lpc1ZJOZYXm3ohacfIpeLLM
dgtsEgyeymom6mfaZ/87umCNRVt3m9m+S/xUHKR6XCVmwSpRWwenVWUTrLuUcZvd0nBP6LFIrN/m
qrj6y+4qmSTi8OSTynGU6yDJLZyhspLkV6Ht2a46TweWNHQhEy4oQ8n1z18PV9HjurduICa+L9Pg
7G1JIpuhtYQjQxbn8J/HIV3mY4D7/Pfb0Vqyda9k/FQjcDrKxO3ORsH4l+wGr2uJ8qAGBSt1ZoU3
U/vT4wsXUNye1l1lONWWmna/vaqXUj0Mr4cqalmBrtT+Pv+IkUudgewNl3XjcNdnbNLHk2Xca5vA
305Cfbh2adaT16P+drAm9/Ev5/e62+PD3GST0CZTvuXagXWeW9bNX563nuNmb91bnkEy6PXkX59z
/TcaqzYhUcDaWR8j5JGxolTMYEm4/+MPXH+lE7XASiV8qEXmtKCL0dLXazvsb92x9XBtmxFv5P8v
/fu/KSp3A1TW/zn9+4aXGb5n87/Kytdf+qMjE1j/kL4EFS994Qn7GhwfyH94vu1Tz3A8oTXlKMf/
6Mc48h+Wa0sk4PRMhG2ZNFWuonJi7JGa01OhUGf9z4LjHfjhf+3OuDjALHzLHvHxhCPY9t8k5Y5w
YqJrwugyqT3uPqYL2SrJFco4V3V4F8ro4vlLe8l996Woc6QyQRmfTAUQMb+kxqTO2GBGit+Um0w/
xGEvKwVzCgEH8IOYVW6B/q8mmk1XsOMs/ZQZPQZEhd+ZmxFOJJy3k0zC89RMP8HzJtaw0AD78yt5
/N1s+j/lUDziSe/pKtmu+f++Tz4pmlGmLWwXOT8Nrr92oVTnzaBpA3HGkW9hn+yhVWZQXvTUi4lY
e+F+Tv1KRv6OAZM7iZ66RLjDsYt2uzFbsHNY5lsZOhesyMgrWjIOFu0MTLHIxyIECuwMzGmsV23a
2lpD9ak0zG+oy9zHdZMX4CyEVOY+lOEBPtBO2dM5MbSKqW60sgJLv9BI3HnJphsDNvfMLOtEeFCz
n31W0mZoTzeyyyL+dvcjc4DYttnMEtlsX9awB6GXlxIV7kU3kf5MeFhVsDODwnkxnq4PS79NN0sR
EacCcqSTem6okxDXTZygWAstSQyOVr+vm9Uh4IThk0oQ6IcetGFqyTTSqtB5r061b/8cqzjbzm7E
raZlghLNzZfKxBQOcqu/xAOfWamBLZEwzUutfUzYlu/RdiKjA6fjIc+gMBt5+fLdcuktc4vLM5Xp
hVZwQDf5LPIR/XxVhBdXOPWeGRxjpz5celP+ZbM+ZnBT7tzZP9VFGR8Tp3tU+lkdp59O2TrZTOh3
KVIa/OdQDzIbYY9v8eQNYtPonGkqACYr6Mqjd1n3Zi3K7j4zK6LbxfJ4KzyyjSNcsdxHsBYulEp/
i9tBCFw6LofdBHZzgzEZaoCzyE3ICszOBuYwes2w3t9mx3oyex5aTPuAvXy4lcJHGh+PIFj1phZk
vjpRlQCc9LCiVh15MvXwtj60bqJI8cNiMQ7Sc54W2O3lJqfjeFk3dfDL0sGdOTQslHlf6ywfzzgO
hcdJ1ZjK3yVYwIDbLEDBIQxAdPI2drvcJA4E2rFxbtqqvc1ZxAFbsr8GAo5Bl+1VzCzsmn5TI/HH
TGq8VQa3qXoS6bmvoW/kCZ2MGjxHybK7HW9Wc0jkE01VjQHQxU6+MTMrDmGZmpeOpURfLJht0z6+
KedIHFgAvURpi0qLvupWPQ4IEZkcZ3fwaZJjIyMQ3k1wsqU3UV2PTn5KGdfI1QQqA2AZ9mNaIpnq
56PR57e5abRbZvXO1mjn6YyvZXAH67CEeMwT7T6gC8PsUa+WlMmi3Wrsclspplp6ylNL7KixIbTv
7TO/D+RFJ5wsCNI3LUSsfdywmGYZcOxjquyp5BItRiSaZtWgyKceAeT04Eq1DUV3k1GP2tl1/9Ym
/YdYcpgJA8TLAABioLbl4I9IeWOWR0nzKarn8YZ873p0kd9NVKuLJdgB9l42NKVa6jfuzi2CvRdN
ciPy+t2ZYudgs5xFv90dwwi7b6wnUhEfEWexPNoOTXDeH872XhQH2mA4mwH36p5woze5fEY+P58z
b6m3Mq86/MIMitz7mpNbjHt6KPBaVfFEtZV6BtlOGFhgMRTlS5t32Ppiz9/2FVy/LIDq0CvlbYH0
GMhq8wfqjPMFfIJzltFrjO/9okh1BsD2S0bZhCXyMmShQZlo/IlD/jAtkY6kSG9ZnGIcyOWX2KeI
aVnWwYzyNzKPqnNMVxKnUbMLoD0jRItDsE6s0e1UfPSdwwyf1folbgybOL/sZaJUGjTOK5ZSsL8Y
e/AH3VcDfV0aPj9R3LpR+TXsGXyxAK2n+Zyj/00AMomg+FqaptjTtFoukXQJ/iwJYqF9xSncCmAr
C38lcQKp7/acD0OxYXpI052u3gUCg22L7hB19luYGLhb/fDZd946C7LJmBsdGXKouzkhnscM46xN
DgFVX+hIPZAkuF0sydeqTgm1dDgRMGbuJHUlVgXU/Cyqd24BxykF4rvTDkq+nMnLvFNSo2obvGGf
G47YlnIBNT/bJ0DZ/dkdOL1K5xm5ptqVwrwrYucdOmVKQ6hL6p9iju/dgHp41KX4j1Vzllbp3QkP
iXsBF6Hrh3oHqwaSFb/hzL1/b2FI3TtJ3tPUXxZs9hBtK7PbOzbWkkD5Prk5dnM0ZzqnaXVIEDo+
LRHMPVZ35H554wMMphvHzIDeZ5LMjny/qqGIKi9PnV2e2vkw9fVMR6ggc02GkBPyjEyK5rNtxZiY
aKqi8JTEzjJ9icf2m9/GuMgiB7KJMmqsZmm/T/JxIc1KnNKohtY5zfuACgEtp8E6VeFyp1o6slmT
tdhMd50zEuJZd2qPepLxaMExS9ucHNQ6AePO0k4O7mFcCv6M2Xj1kwoVcEnJS3T65yl66cK+2PWy
DYx8Z4jvYRjx/1oQ0mgjlRQ83+prqL9jMmO8qPdDpgPYPbuDYsa45Qfk8Tble2IyM5ueFRczHi2n
QREdPk4CN6uo8zvXH/Y9aZsE2LsaH2Uc9FB2cPrqQdmieC0H/rnss5CS2Z6gvZvYIDrGtn1cKmz1
VXaJl9GEnQ/Gj9yQybcKrvPhyTTb/GiAcr2BAuX13luSY/qNXMh9XsJpabmZsWMFROGfhkkFE6ZL
BoIcer5+Cv3YyHsBFZ1elWvClG1m4jqI0rA/5wAS4+eQ2IiHKQrewSW0u24phv1M+4DwOUv6X3KJ
8tYtjZYkLsc92rrcRWrOl9SWpLMOk4UFWViPrO7txyKm21yBpUmK4FjX00szQTAgd+5XjkqompPu
llCqQyqZkVEsG3ZzBVkwt4gQ6PxSnFMMV7vuF+lrxH+C4Uv78NgHHihkFsBlSRLwkriwMTsHAlRP
5k0iUnkC7UHTKgubY5R30AQNpsBDSFc1ivpbXzbcQsjEKMCm18UtbPu7wOaDSdIGhGB3DiYYlZhl
tp0ZTV9n886lVPEWVMU5UANVODIpWo0cTr0FrG/t3/hoVlHh/tAtyYJm/xfMc6izqSILl5ZSbrnI
LjtMVElQXYLMmffSj8WHv2kboiqwdVfYu0HA0FMBjksfeL6t/RBge2IrWNysqT02hnaK++m2wThe
Ib0ItJM8YO6edj/40j9VGM0z7TiXWM9dLOhEjJSHTrvSR+1Pr63Xbp3nYVzPMbAr7WTP5fxtQdeP
+IRYHczuDd1RgfndxwS/aDd8UdIIyzJKFpmSD1FYnqrFAUuBhz7Xbnpf++qpwFGOgrWB3x7uvQDB
b98ZiL4DkbWHSrvze2z6ILC+Kmz7uC2+zNj44Up8iL6b6O7jWzX6Q8+fvMu09z8qukdL0wBszQXI
NSHA1KyAEGilZgdUMPaZOMAT8DVZwAYx0M8/Zk0ciEpxPzcwCEZNI0jBEtjgCRTV2hJcQaW5BRKA
Qa9JBr5mGkj1VoM48BWsA2cOEcgbhHWi+iLTdOu3537gCk40J8G24EF0qL+1LnkzaZoCE33qBQAW
PE1amDRzAdHn/QiEIeJbpoIOlyED0BA1co83sN56oBvoo741TX3vO+4+jNCjm3Tl9y64B1dzH5Qm
QFigIGIZ/KyGj6mzX7nfHB0JMQLR1i/MN7T8YEmAHBGbTvMlmHP+8jVxAp4GLVcNRRbyTgKlMLIn
jLDTc8d0rNLUihJ8hQXGAlNDCPsWOmHsfV/K93oggSiB2tlqAsbAxDTy6mfdPTNy87UgqQKQanmG
xETzB4xGA06jEsB+hSZslJq1gVcPRDX0jUFzOBpgRJrLMQLo4L5fP4UZRZlzo/kdApDHBNADzpl5
LDTjowb2EWrqhwf+w9YcEERyjMOaDRJrSIimhRDNpzQ9ZFk5Ipoosmi2SKMpI5mHMia00nSLW2TT
x8nZhr0HD6mxAK3SRXFMcmaSaNyDqmmQGaV81JprAlfitQF04ngQT1rrccqYj7e8Z691/KNb+vey
BZOO9uyG7uuPhTCKUHNUIg+iiiKnKBRJfPQ1bSViya3pK3hurH0NkMUHzKJSzn04LQ3Z5fs25k1r
houpaS7wSvK9zOVX16ntOzwzy4InCTQmZPH8oVTNm11EZGl7BmnPEYQu1jfanP1zME6zo60wZSiP
CL42Zd1bWwLKFCs74zkOTRAo6FpABLUFOQR5vW1b9yVDeADi/tIKcgK6kGa4VKRmlx3Zn1lBWH0p
HioD3Y/KmRMPXXsfDHlLamlLYy6xP6ISnq1j2Q/lwuiFLwwFkveaC+fObIPvIQ4/n0zcrcgZJdzc
zvdZ9j21aLxjPXr3XJRSZkzIvayoNlt0VUrmu6TVJ7gZT0NeniKHOKaaaBjwbtWBtdnGwMJ0z+C4
RMwcIyuAYNHf59DvZoN0QUP9glv5PiXoxiLbepMtNZCZqnE8fa/7vD4b80k6bnJEdgaqmjYXCFU6
1uGkJyUIeCkm5t+HLr6VhfxehWgFwBySilMRaDGch0kHcdCy42OSD7bl3Pg496zq15R384thMOcg
R3KXdGcn6plxF6I9tnkF6he/H/izR4PUaCoA3t7qDGIoPNJPrEUAVlk8oi8g40Dt3tUhcJp2SGh3
Ij/dJSl0cDsBdGGiZgylRWvNcxSB8kzhfQ1bdbwsoXeVHfs+7o+jUkQGyZYqdPRaOkkAhbTad1n2
XAM9QuL602Yt4hatvTcPrj9/HRXAvS71ueinr/kQfEpQrgICvIeIwd+Q62zYSoYI4L76zOCRRnIL
U765BYP7Je+WU+eycMj9cuu2zSdemGkTdNE9wKUvZjft66yjf66wPZsBk7yekK1D34NLqPr3JJ/K
M73SizWjjOAyLlnq0hmN6N/4Pi7x2deijvuBtRyA9npA9Frt6hgXapqKLQ1qIp8asCYuo7sxsrjE
y51ylkByNJlh04MeN7agH1OpARnXUr/QtwKQVNi0wVLUgvHAHDCEXc5/BQ7xBP+NAiMWlzXiS++d
CiKnq0q2/YzubWBCMg/LOTbjL5WRc381kCIHTbChRgzEEoaUqjJmDFwOTAsGlC6Ip+rC5/LXH2RW
25+DW/LA+DB8yEkOtkTPDuHbZwhPvQ5EC6XHDflEX90FHzTC22QzVfUFJl/DS8hfeZx9qpNDHec/
DWoBDYS7DSDhEBmY9+iZsiI3g/AMgVBqo2VlzO3f0gpmjxe+Sge5mZLBCyGA0dZpQ2A/VfhkNNzI
VJgRRKxt1kP+0CzBD7SJdLSfJSjlISUoY66Ybkyl2JppgHE160JsI+hNXK2uQAljj9W2o/DIzfE7
QG9yv21oAK4PL6zLbNby3CdAQKhTKPjcwgmXdkaATtiFISnH7kzdrWFFXiswtY3wDsvgJIS1O/52
8uLoGHZyjxIQcJaov0mA3jvAqc+hviKjkQRPWac3McbwI6J2yic2N6T0rY7ctxxQ1FHJhnwF4/s0
ddxj+69JjIOk9k9VP961HhTH+Y4xZByMTx7G4Y2ZFC9z9FATGKiKHnfdKHnaBDU7vG9VSMEOjjRy
z69Ihp2RxLJ5+sXUgjimZ+JqgYR6igjhhoQ6zIvw2wLs8wBptvKmxao4O3yAzPJflVVeOhdFUqDp
VDnXVUrnCEOxg/SHQXQJGekSVgI5ze9tgARnN4W/mFeN9+Dznps+jE55FmaXAiVVY7SXoSUuQla3
tstsPq9GhRF8eXUa9Qnv0EMfuABhBcFjxJYJaB+4e71nD5Amiu8nQhYcb3irPBfKLbpyVMWKOYWv
8hu4ep96onK2I7P+uLCfi3aHtgQtXRHCdoz8G6lYtS7A4OGy23n4HrK6MQZ0ZI7S8MRtEvc/Qb2z
ajHJxqBlOcDKl0b/YOprzSGQqS0/o1gmyAlnIskX35fKsP6DvDNbbhvZsugXoQPITCCBV86kSM2S
Jb8gZMvGPM/4+l6Qb99y6XaUo587ooJRqrJoEASQJ8/Ze+1f6DR25bdt1yAYw6xZ5+LJtx4MhywR
VRg/m3a6uAEKzcjAOM7VM27SDHFiUI/fE2Kx9ayDdc+MFtv+22gQXETOxcidIb9RsK2HCBUhWNeX
yomOUxdpNtGduWr76BartRM7P0WfXBPmTK/MCt5C6d367DgXTTZ6jp+GkT0Uy2c2hvbJKeJN1vEg
d01kkNoS5H44PKKRunNO4Hvk7gXliEW+2w75wrulRmDEurguzcsYRAJ0THlMKFPXeY22lZm2tdPm
iEMZIiB+32E3wpSm+jqxA0nHBdiB87aZIlqIsTufJipJ5L4r25q2Imp7uvqtcQwM7yFiryArk1U6
fjZ8az7AoGBUPmP0rHxEf0iVjyOw7lXZlLuAifOChF33OsMyq4qN3aKxcYGYjwIsXkrJ7GLeX40Z
9gO/Iw0yna3XglgP0m8SUA9lfip0Fh4iQc7AaMImcxA9U2LTwpyH7xnqylVPZohLtB8dSfbmTkam
HExvqleTPd31oKrnZGfhcWbjbYmdGaln16aiMXrTYYKdXqPhz9fSmL+l5WhAlxzxuvW5ItUTr6zb
EwoVVZhW5+RLE5NBbjT3lZ/KjQOh/WE0TzyInG3a4PFeuk+Hqii+EsXzRDw5CrGpeFfUumvjDlj6
xSrR/ZEwFG3Cth/Pbli/t2FAWFGkrH2BthW0Q6IvPkU+tdb8NhLMgrIqVddq5kKo3Ok2m9V85Q3B
xshEfCmZard1QLznxBrCEzRr3ZuQUFN6+jBpNKyhPSnf0TaVwbD2Z2s6kOqSje11NLf00iy5ICtJ
qmsBpAwQg7sEtFD6U4YA6rw2V+t0olHZUlryucGeoM/lYyLj8ifazR4pR1gqHoXZ+XCzUmdHDDK4
3D6+nQzPZwcyPg4IQdAGA6amO46W1um3POPcVZXze+UAspjU1fXs9CUkMG+EN2c/eMhE0Y1C2Y7j
E9L86YoqmcfX1Cn8GfW3KBvfS9oyJ53bJ12mt2kOa7Cf4VKXvmnvteMMWz/W3/DDbxvt+s+5K68B
Lnwb6f1cETYIDsKRzW4cjJXXIE31kWHzuMcd5NYNIjVqJEfgX6AT/xYTabLqxUgYAv2ic+NmP+LJ
Tre+pCtFHMyCQXZtPOnpHQhKdVlsmIr29S6JLWz2XL3tmJb3AzFHmMXlMeqr4do0wmc/NyIgA+Nb
G1fVGXE+dS+A4Y0abSIkyeORhmnehMS5TOPSrFTd2rRWshXNYp/APVxTxckYrzNJJjdRpfN9LmKP
u1aPB5CllPuht1WDwJ4Tq+l+Km6MHotGbJbdXZSbW7MWR5YJYBjmMcyVfczrn3VgDGe+vPehikmE
KWaGGUSUR5Zx1mYfXWn3RTIT2TcJJb42qvnSNfbTIGRx45XXuRQbxcYZP/DeNBknZEGCzbhg1OSG
DYKSvuYOJTIlbU9+6vP8tp0zrdlmJ90O8bVZvetuugd0fF9O4aWdnReT1WOhtSaoMffVwDeq2YN6
7YgWNPpRtRlEPdE9sV32gbD+7KFlpxi6V3YZVRTAJCeZqPICo4NtHCH2NubuXhXBLa2jYc+jEDVt
6z7kveHv7Nl99NEjr0VRDHfNEP2IkhxWrm0AwWWJH5LieYhCGl7cksR2vSExd/fLtHATDaO9jUzv
JXKKR4s09ht/LBui7RZb1RS8BD47DjNRdzOkP4YsYc8QTKgVFoAv0NijXTB9Cebkqg1oos6lfu0s
ed/E4QY3PGKxFM7c0NnyQgXRwQCkGQHSJMqru1iSF9JH2bJO9Acw0tORbF+NOpP2ZWysgfWqVegj
OYKGvK0FahVthZdxmA42AMutWzbVOirmZJtqnwzDDFd7Yu/KtgKUkg5IJGfuyeraPhlqyYrwq5pL
kD2n0PpcwmjX6r5RGrogLXBn2U2GyUgmV6mIRdLuOgubH8rgOEOoAkUfkwhhqktNHuqmd+fvGRSD
pHPDg/RR+3rVixokUSw+/ZXM2RUGgNZKNuFBdc6tPUwFwyVFMJgFYlBbcAoJwespsDHoSSS/BWAt
2DGZ6f/0CyvbamZ2Vqcm+nXJNcTc72yuwj30pZ12vLexJHtElEjnVYHBJojio65/kL2KMSuKoIMJ
pNfSUPra9m/rTKozZpL7hDSUVTJJbs+4v3G97mtANlffTITlGu6XKuvfinAIF6U+QS4x005RJDvJ
2eqzCopxTnyQAUaWfnlxk7BtJjjAh9PhmBuJjbuXLUBku4D1T2IeX974qG1cS/N1lGF0Y/zWnSwb
MTdLiUjyaqe9SaylaTuHIGMsLRsS6MZgIKwObS5Zxw+dET2X3XDw1KRWNBYBP5OoE2e0Z+Ju6dsv
hArc1mqX+IzrnTFPNq8FreovYa/47abb1qBjtlGXBdeZWQ5XLYGIcZ3DhEQvw7JbbX2SvzJrIISB
iOZjWFXWRkTDPcQR54jXKE3gnmMhcAYwNuCixl1rhuQ9WoZAX+xtncl7SlLVHMaIPMHKxPhuTMVe
IIw9sfJ9p2yYsZNE2Mu0vEsqv9lAmZCryKICKfuCLZzO7hNjoLi3sWAMM5GEjMWQ6BXJe6By4gFb
475NW8150cGtTtJh6/YWzcYYVEQKgUg5N3NUCnj75K9lrAZeNF8rNoQ8tBd3mtaYPcX3fKBQH0dY
KL4QwZekvam7nz61+d0scu+6QQqVL4ykGdHDlIAy6UTH5XYHgOFBAr4kfIK23BDI5qYzrW/ZNKXb
KDFAJMO7oOI/GxbLc5+24aUqk4NT5RtTDdVzjVLIwgO1H3ILwk6yr4U+pz1mjs77kYRvg06Omcnd
VKpKbgMSS3ShDsFADdihd9pPIq/B30HPdeNMg4tByKiwVLRF7G6Uwtflmtau+xLP5c+87iiR23Sd
1vLVs4v8XTrZyYbtPdXFJQ41iSCy2+vZqvak4cCnqtOrObM2pTGGeDE1myKS4fthWnGmCG7hcZGh
oFkbs+ls+sKlI40ENh2G+wKuJ4NDH/z/2GAvQycRyeCbnpDStb0lyEKfL4mBDWOYvGQXTf3ZdoJw
F4/ZuesIVl/034w3xnozBQa5NF1/ZSXzvuvs5NyNL3XeNEeT2mjxHsE6CUkNzvBLZBl9vRJHHn4u
t70aegPb8qD5pgglomUMUS6b7xyE9hsC075RbRhg1t/SDrYq0QdMhfBMQmMMln33QFiv2qO6Y/Gb
rOxOLvUNUcXQOepoWw4xyWS0ywGOscHuZXoz+rOmx9DuK7UViYN7sPwek7m7hZiCuwRLL0zDEVbp
HKw9l3yhRh3xFTJtcGIS0/P0PmoQwfdJf9MB3mdrzNcZV/M3xpUXgCvxj1lD0yd2OQ+D7RTyKShw
mntisM9mie/HtskPbRABkEl7dMwiuLZVx9o3j8uW0drGidyhQ4wuCwadWVt74zg1X5/FLZ2QIRHx
dwqeFYjxNzQJMGyJrrgVIa0THRlym1YuJDS/PDB1Z2gs6GrjiSQxmzvXsPJXL85vbNLGN42oGb7E
53S0kgdioGb8veePF8OIswUozs6iF5sQ1xzTuQjwjgUcxk7gyXh0CPIo7k51wWY+ysgH7xq3uJo1
VrxU9ztdOl+jQjO7DWd565kVT03miqgGmEQ0lXnVjvZLQNIuqJN+QzzJTW7H2Zcs5btuGb7nS/JU
0NroSJZJp8W8imxIKLUwsqYbHH0QC10Krskj2beggc87FzkkcWflRdWj7CYNeMkzNnTqwImdjIam
l2uLfYWFfz30RbuOBmON+gSwjE7G20TMa4KjJpJOxhvHTYt90oBa9ADQVpSBFHE/xnxmbkkfc+i6
fiu9JWqgxPbmOnaxJXKWAJ6JAqWmQ6Ss4QpdChkqebYPRB9fo32+T8yMrvXckyHkeDTuWuIuEBKj
7hkx90bL5JCQl6ZMAD844ug1fnX98WLqeBstXltbRmCvFekuMjT35chjlp6cQhcW119CKipn6vO9
6dPFqUIJId8l19Fs5O0IovccLsAqSctV9iH7U78dVq6eoYBK7wxwfj1jrL8Nevx/I3HEDrXT2DIB
mYKDm+eCIEn4R8F8Bdb4Oahs+yzCCNxSg0QUyNAb4Ndqm6WEA6VuQI7eBEJMDPGXgsHmlCbmturF
eRx5MBVldTSeY4V2gzzHfkffmQDohsVdSJ+bbO5DBKCAkpsS/s5I5b1EfDOG7ud7Miewu83yHHSJ
fgBL/N0lPEio51JS1pbG2syxlU5Ol53j1sWKwvcjE28fORnIgEjfBuwRaoFN3ZNZtcakYZDlXP6U
SfSOBdbdVabTbEtNhqZNBgMdFMUtQKLdfuZqKoT9Lc08hDZZTBcT+ZlpaGKjkaLkgT66ifOaRxHd
pda7oGQPHoj2suKcnHfs5fsufaqsZrhG/CXiYisAIzMJYUeXu0f2/qwyPPgZw5ItGORrFhKahQXE
dC2wwWbxoRR86Q27BTJhGKhFNb/SBe5OjM6unYPbjgEZ7bupQSZcIQ/MQUqxil3XA8SssGuuMA5D
DWdJ6EywhpgseBC3EBtod6cwLfZkX6Q70Y0cKYEFIpuOjAEZVlMeGEx2d3VxH0T+vCNwRR3MvLPI
HslfHfdRWoyGzD45k3HIvCanu0Ff3YPhJvPsa5YKdtvtmqJuumfL7x/bmGmM5SFwION9Xfp1fa9d
k71Sc6TbEmyseOCcCfs0FB6teMYR7JE76ltzuplDgARxekf2DDulMTyFyPn2ngKHL4eGjN+JTa+D
3s8FAeFY7jqNTeDTafvqJK6BUJr6oYuMm8oeACzYPHdnQhPXputsC1WGj70zECtVzndqbIjrlD4q
zKInRMFuKN1m7yrrIv+wtLzHEj9k1Kp3b2Jvn3r5oR8Ka5+rGmJwOp3i3CJUKoZVuQhyvOXl49/U
gmdsyRBF5Wj2uIh9BqYWOVofUJiPlw81BtIETCmpOTKEDtEY1R/2BoFK6cSOg4FPVFCwhuynUIeR
NJGu6UYzF+J/ffz/j5dmrAgwMtwnDp2R7weg1RtzWp9Wc/vBJ/34TwHtaPyowyFepG2RQjiU6mKn
UkLeap4ZNOKTlvhhh8QCb8NDebGp8IKmEAFIbJvswyQ7vqnDmAWi9dfLc9ryod1FfZYb8aOugT8s
vvFf/8lbkj4/1Kj/QmD/S476icj96cf/n4BugJBws/8t3P0PQPcS5dVEb/nf8DbWr9/6HzG1+1+A
tIXHreIqveip/4238dR/mciZ+QfdtPVLaf0/cmrwNgKls+e4JIt48Lr+LacWvCGZhKanhfBQW3v/
R0b3J50xgjNJlKSybI0+W7NH/7vOOJrqoSNmtD7mNvjAKGy8vVtPj9VMwwfGLn0jx9jmIU/7qSbS
HS/dTqQoOIA4mSHtkjDBda5ZdTx8yS6KFOKyL2Pb2Xe1nz1xo1K0DRb0C9dgfts2WLJcl0CzCpv8
GB4zi1mOonKk7Q34oX5NVZXtmlr066g0qk1XM2ytv7ikf1fJXtcNRALCzcrihXyEeZfHskd4aB3j
HoHTaKN/MHxNqNbQwT1kz15mi9O9Yxra4fUgvBHhNwdRZW9VqrqDo+rHuiKpF2gA+k6z9dga0bhS
lgBsaBMwRovUyo3uR6t789ihuUpZoLe6kwy1jGnH5gMDSJ6+lRlvUJcTzNIp2yGsKHD3V+OV5aJ1
XISYLnlFU3NgtG6uR7og26jnweCM6GFeQ6suMYoZAfnqjsE8Q8hdUjCtxCbirAdLBpuAvZGnnHqX
WfRCcjrIK8qf+dCh5HYDDf/BVV+nxJaH367o/0WKbv3nBaIUEnSbq4RrjgbW3y+QeHLrvujL8lhK
79FsLazAy0vqNgzoHOLEgqlDYJHC1Ok4KJWaiI30v07mPx/LJzIT1yqYe2lKpeDaa8v8pIkXhkXT
P0mguhs1u+Uyf5UWvclDYXS3gcieDC//Ean0T2fgE8V++Ws1Ij8gVNgOLCE/nYG5c6y5CZ302BgR
PRO4vlzYy14mXCDYraj3k4EpL0bzuSoX16eBRX3vD+2Jj+Ec6c8+//N5WGICfjdBfByRgk8FV5/n
h2ni0fjdHBCbohmyvEmPKuREoB9Wa6I0BVLudj8WhSQJDam8Qwt768TJFYb5GQ0qMrkYNNQoHbFG
dfujH7FvE0po7b0i3X+8leMjk5ZCIHmIH/75oOVyUL9xtT4O2sYC4irLVY52P317+NkHqKgxB+3V
8y5qpkMbYztuewOJV+wQ5KntaCOH6tWx6CdVAfdh5DNwU55Z0Op7r5wpR9vTUjYYxZ3DRhmh8VPq
y201EkNeAJWmubtOq/hbW5RII0STnGDyNyyt0zeva2AZLCdCRO+jAWTetwvapaG4p3Jtt6iXHv/w
iZcL49Mn9jRdQeS75I1Z6tMnHpMgRcRhRjhOhqM0qP/qKmLvMjyF7izOkghpL0cwYwoVn9AxYWM3
LB/2vgMratm9l5INbN9n9PdoN5m1zYYGugw+DLLfvMee2Rzb6+vOpyvtlDwEvBJZa576b15p0ZDq
quQEGZ1Yabt7q4pxPtQG44ECVHnlQ3kJFGIq/0/3C4vTp49tm6artTK1x6v+dL8QLKzR2JKT09be
Y+F1A6d8voFP9s3o/G5f/cxBseTCMrYjdfWGNieizy1BbxTBDZJiBBAtA8J1RmPw+g9fyf92bJZl
CxxErgv1/JN9qMb7KdsaqX81Hcw60ac5LV4KpiSbqnEeS4Md7WzY24/lQPQItxwsAXnAjkemXb8e
evgOy23eia+NDr+peUq2LXI+Lstm0xHitSYXM2YzVf+0lemuiI6evelk51eua99WgVUfDDGY2wJR
2WZJv2mQkmyMIEJ4WJLoG0dfI+U7l3/+2NZ/PsJsVBOEkluO42la0n9/YNDjHaLAKePj7JBBQEfl
VjWzt8bPBLplju7ySm5U3u6Hlh2Gzw8zOS5IysL7OFPZIY8QDP7hkD6tKx+4P0U1alLK2KD+Ph0S
UH2sj6EXHUOC2VepOZOh56h9neXHHO/WMcT3ewh680p4rr1pNWm9mu5Ck1l/OpLlNvztNv0FHrSY
JShXm8q2Pl2vMWNXoza4TdvIX9vqvQnxki2+ll0Uk6YkeA4l6PNOC4KIDSTEj7A8tFk5nqYhdday
1U8Ep9OpQIuzs4W9LRzxh2OUy3X5H8dIKIvnsPLxNFnO5m9Qws5JkekXI4+Sxr72WssjwCChZ1Q8
G8JtviLamwOgMDoiEaMMv+l+hqtCyPO1HWXXFJTvSQyiyS3fE9uLH0YLsQpRCn3sZrfCSIONHzHB
LjyVb905A1sujKeug8pVTKK5pCPVnlsvgDdAJ3+4Dj4tC8vZtzyXNd1ytHDMz3dkP1lJVGHNOppq
Ig8bPnZY9dNV5LrBpm2IQZUtUj3BLKElmRvFWQddXk40cJuCxqIeTkN+0Els/OGesT9VG8uBCQ09
25Eu+3SwkH8/5T2b5mL2dXQcYm+vW/qSTVzErPXTIwjCeD3CQF1HyXzv+tJaTiBRXLzuFIJCQasE
SBoLGzPdTTOix7W9aFOUUh+VmKzDnDa7mT4+MLn0xmSUstM9DjvSFizCUZ1DhDrqUS5tmm6Ojbci
K9n29w0D7PZ9xP69VbPVrX3VkahDWGFhZ3ddVYS7CUrHIiSjDSfCae0VQ30O3fadhPj5CrLNdS4S
Gu4932ObHCq7bN+gi1xGceJUo3wP04OH0b/zSPWFFojwskCT8AGe9DmQu3/+8vVy2X66rFFesT3S
7JA883NAEOWqP8zaMA6K8uMw9CjOgEChRuODp53t3Mqsv/M9xwdi1efIriGnYS8sd46FSNcKBCGk
qVx5yQi7n3ASO8wY1rvmZuqL8lgX+Y9CqmqHJuYLodXNgfuZSFwPgJmgzMTGOURHt1U0jxLfo00F
ULCv1WvpP2L6Q7YvzoWdkrg6ey9xEDqMiUS0kjlpRlMvi9PcKMoOMgtTcH7UTsvzYbwCobVmQvVz
ADyzsQfokAGQXAaF6KcGtBeCe/ktbOi6pKBwSPHC6qAxZTRecGgTNvyRQWOHIFnGiFV7sFwonKVj
9BvgSV/tgCFTXkw3HHG7qupiNxtFfFLzyOzd9n5t/X8FTt3++iZ+N6Jan9ZLbgIX/LgkFMqmVv2P
BCfTy9uiSTlLRkR4c5s3N4mfE6o2ktI8WdM+tlsIxfRAKpdZrjnmj05Kj127xV1oW3TOtWDeUaRr
mUDIYnrRbv/5Evp4Ov/9EnJN1nHqDXCwPMA/FVmRIbiIiBz8VQtXQ/+Q+UGwLaD7zAiOwC7kRKJE
eG98eMBpTf0TVMXXKaJMBlgFDR4NupqJD9YzG7A/HB39gk8XuGtq7Qq2DjYu6MWb/ftze3Ibu1Ej
QlW3FmofMVJfBx1i0lgnO1+UkK4YXV8Zqp2u8iySjMwO2RwLKAXLohcytf7nA5K/dvSfTphEKWPi
rDQlh/bphKV1idGrElCQZCo2tmyS+2yk7LLcY97nxgv/a4coPD8HEWrtrPzhpaJ8k8UrDUTyp6Ws
v3f0FQ0jzA7D7IZXqvhBOdNd+XrI0cU76S6M5C0kunE7hJW7w9jGfd1zVyBwl+ueTncHAKUP220P
Nua21hFbKu7qI1/lJR6b96Is4gv47fLQtPOtL5hpNwFGWjJGo10YBO569nq5d+roWx2H4Xm0UYck
Rd1vvZgq2PYcUj/0bUeFcQo9jrNnntYo97s5rQSRM6ouT0qO3qHKg6su5a1QAjc7Qt+rVWwG954z
u0fG3gOCj0Wj5mfRqYxhBcpiHvdh3/zk627WFdOvHcaed1nDNQVuy4cid69dZG45lqSDKQnsRQJ0
VQSRtdGhih+F+8rJDi8yJw0TNBTIQxSXQZvAvmYDzSLnWoj+sfz6aTA8+zSPu4Z5mZdDqdw7gdi4
oqyvWFC/GnqY7+SIFEnTkrBnIhAywFqndOlcoDmJ9laRvmrLGK+itAuX7Hfq2czPT3OvXjN63tR6
C0xGb0qUdBcsKeNVhsp1VbH6HrzOYcXq0nHlhX64L2rfeZkFc0ECjEEUHttM/MT5Le67NH7T8zTQ
B5qMvYuDmVnHsoY47p4Rudq88BC8zizDuyAsPpJd71+ny5S+zWnFEo/KN+n2O+HFAt0E1Nc6JDa1
1N6ALX+s1oqm6G0pMowJKj/4AnUZuxuxbwV39UxY9nFWhENJA+BPWOjnwGIsO5X5dTOMSH0ciTzX
ZByLqODVbYl+iIMckA5A0Y0zuN+hRJY73JDJmR7QYjBNkZzSS39k25ztHEYi/CaBCJYBNd+HDr8O
86I9OvXwPhBBsA8Mx0IcUuJFxv+7aVBA0ry4KLshiU0jPRzx7XvT8KRmjB4UVcHGmbtNX1ntqmHX
DO0V3X9aOlfKa2gLDQ2GxUbvhaovZpyGiFLgHIs42YFANjaW1SaIbRjKKWKcDk6k7oTs253OR+rU
jlnQXOC9ikc0aqmfBacxq27nbvkrHH3WaWHemZV1FcJM9KGH/Sq669zHXdbNG/BziBgdzI5Jbu3Z
4ohjAXoQDLy1DQzESGVtUyNqwilrLcc9BiyM7ir94oMD3DYNWumk96LbNGWKOjcsX9J9Lhh/3dWW
wYyETNCdX5j9xbMm61kS6LsKxZMwgvFZLEMv1aBpEhRMiJhDQmf6AIqf0xAQHfhnpB/sx1w0n5Ks
oWR86PPJuVADlXHmI5q15yWJ9cZD30+G9PfexPQzK98GmesxSF4OOmq8GytFyBMWSF8bRDeQHSt6
nRIMdB8G1cYLMR+VWGVkGFyL6buDEGBCAXJJ+tlYqbgAqacY5xlxbp9NfPtsBkn4jub+UeGVC3Gr
nPsRwxLoecJbTfRyDfMSPKrn3hovvjO0W5GHkAvHbmMtHxyb2rC3erfeqrgbn92yTZD7zU+JJc7U
j8YBV099A26zYpgR+V/Cdn5GeuChV/Osy+zC5MMBQXxVZO9BncnnUuPYMQogaL1kl8tqGIVJuua2
2pWNnZ8dSa40uc7qSy4CZyNlnF9NAoFiYTTma+UDTYzxFjUIIvds3TlPLv0Ji4lVlDDIsyyok9bo
fi8G2TOjU9jXY6LJafrc13AoHhwDv0g9xeLKsuOvMDiYaHK7UkpeT2BjKDTY+lfzi6p59FRLXGmK
8KX2f2Q9XQNTee+iqJod5MnuCO6ov8EQyynMvDsIlg5XH9JSttnscHICkbzR2uSTwlOaH2wdPmbD
WMP3LtqNwo3GfhzPVDJctH/DV5kerQFjrYe1uzCt8oirA3Gu0ctr2iQvFoVMZrfNaQij8JLl0IEj
sZ/T6s4OuQeLWjL8hgLGsx4kaB03zSkdUFJGhDbVw1teqOcWHfcliYmX6mtd7ZCvnCLSwUk3ma4/
3hXWZ7w2I9ffJuNQb3F+hDtlfYU8ybNqsAkLSk3cojX8yNwsL3OD/PkDSYK9i4QvckuEd8JZwCWO
PwXs9ZDjebia47i+w8dUrNwG5IflW/jD+4c6c+JdGkg41V5NUJAVo2YrHOSItXUT0g7XndutmVKk
p2EmSTGStXm0vMI8BJgH8JsMW2MgK5YcAB/8dwootcSTTdPVL8io6vJqugxF/QQShBpa9i9p99Zm
NG/YsUCBd5PrMURZBfJ9PkQwVYbMdjAkpvWO5wVmnjTGP5LHcCntM4Dz+AyysqZcGxiqSkb5WGJY
1VgEq6yQDyEjZWVdGR7eULOqj7FRbIc8c89ND+1E6oOqFinfnB7TULzMnrbOoTbhvodQy5ZspYwS
EHdgjOG3aNlGdu3Bywk2cx+9kN0D7LVTZjTWSkUst6bp2JhpXDDSCzi3L8kIkllXX5mg6J2oNrZ+
KECZTaU8YFsizibRFspq9wkPKMLPEJi2ConrpMnVxWWHVRCjR+JPV/PQkP3cww1P0I31se2wj+kg
vQfjTapyDxcWrv4eDT+w3GQ27lNVh9smY4YyYSffpIB0S90np7qxkcWOM1a+mPBuUDbktYfE7hRd
uHOzArWLOZRHlAzPbjR8HYwvY+ZAZQXpb3TTunJ9+yFZBh48x4/cBe4q8qgM7dp/Kod1zSw618Bq
kX6sRaCss8i2rhs9RB1tRm65hkU3wp+MZJuxzkwSWLl3kvaNZCw43fp5nLIbg/73ip0fbSc8rkZa
7SYXr8wI2mFqnOcA3usiGbTpmfl3uvJOSYaA32kNA4sIYI5pDHZdW15L3TGmoXba1TA5Y2U/UFIj
y3OGc4djM8A6vZv6mRy7Lv0Ggi7vCECHiILCBaObfAXMzZ7dTw+uSh5rWiMr0+ggE+LR6VkGjgRl
4x9sEagxX4ePMjnN2vAp2wS5r2YZbYj92icRaAlzjiseb7m3GpPO3zIVsA9SmDDAoaSMmFZ6s9+U
XwY0/6ynCb61lKWZmJLHYX4RmEe3SQAlW8mix1AM+XrUWbsdqum9HCQ0g5QILlU+x0MdMnBrEJ4b
8c5wKSfwFOzg4myJiHmNwGVUCS6ytG7QgNo839FqEBpYrEMxkp41Gut5MF5UuyBFpjf29mg+Kncf
Nmy30/Hokke7ChOkR9iQawLsmqeQDRxlBew6yva+N4pNEJbfLAc7nwNifGKRowETXvqcll3s7GOJ
Laqpwmxbx94p9xzAKwzu5mBexaNxk+RbD/HvGiHjSuuMqBvUICuG3qQCZvj/fexRfYtCrE2HTTJb
2JDp/K9YvW5ksB8BLsD+X41snLoQdeDSDPJK8RZ15aWaDMDSyDRrI/0ukNR7wXlyllzaCce8ZeZU
Cl1yjf64ZbmuzXXofyMq8t7R2UPp1DDRy6eWfgOhZzQ5Ko9NukLUkcCxyIlX9QIefB5tmZWfcrsg
Hv+etGKTDTm9CdTZLZoieonWRmJAb3CSHJ0lGvJrU2T5XeZ6h5BHwcZJMNrGSzfQ7EW/r8vwoYQH
jPvXri+MALklqtHYTHP9leKIJbu3E8JZvScnMlk6QQD+hXP8gIO62P7WEXAgBLoAE//CPn78+Ovl
IxVJ0zyFUrsEJA1+v4UF8PbxVs5HzNDHH/xFjvz4Mx8/T5UZLU+hq4+ffv1BHF8eeD/z/OvHj7f4
628ZEjcggzUEb2sRiIgROt6XVcZXsTAp/3pn0ZZi3v7+tlOzpC8iLvnrzT7+7ddv/vrLfnuXwBMP
OHSQC38kKH8chomZn0I+xsO0fMyPX/90fL+95ac/8+nEfT41v95nedugy5+8hmbUFFwwvjCfbc3s
aDdNf8NU+NDHqAMGPb55KSCcPuj2IzZcROrhfDJqjeq2p7OPdhYJHE+0XYwhFD9vP9xKlwI/zoaX
LOx2YRK99Ul+SWvaoE1pk3sFzlolckOi9/PQjg6XeuduzTYhkQMO09Ya+y9BmHsXDdmAkAEfK0uY
s7QpABEZwsA8KZuVJftbc04Iw/SNJSAmPDVumZ8LZu9A+s6Om2W30juOjpug8mULxgYk3JIDbK0c
Yf5sQi+4j81v9YAkTiQEwea1wsTtqXHnHuec+twY5zcymO6SMdyiJ1tbJkGBkK7XFd0+eNU8TaH1
XpDuD8fUghZSDyYAMnlXT8scgozhtTueW3AMZZSah6KfNSEDBDKgYu32UKX2oXIQcqb4pqdxTaIb
hl2FlM01blEiV7RI8k0u+3Q1lISZePIQ2IZxH2xrdmwAppW/rgzsshU+9G3jG0w3O5TtCo+N+RDR
6ibIQH93+06sWwnKvQGJ7gxHh0tnpcV7Ss0mJGejxZlGPl0FHycN/pu9M1luXMmy7b/UHGlwdA6Y
VdWABHtSonqFJrBQSIG+cfTA19cCb9rLrKi09wZvWoOU5VVQIkUC7sfP2XttRm7tBeGESXSABry9
6OoLjQnqnh5vZ67d5aPy7jX3oPLhQl/jpy76Xal3PsEO4ypvOAdFA2HVsn1JzMA9R16+jWvePdOb
flTCu6IdbHd1Iujk5tq2H9qOvOt6SfdNyFxs04cKewHZE54kgG+6WhkLqkWqIrCebe/Ud0NhZ5Ci
BuZY5pvR4+VyegoRJdOSV0s7nUjUc82J+t7FthiqO6kHIBUm08YlhiFtLF21C3JrPIYN6vB5InVV
elAC6L7G1RiszUl/SZGyrd1Zi/czCDiSjJnkOFZ3TLNpJeg9EIXs7oq6wgw11YclodqMmGROGJll
gZ8t79gDJ42ICVcHT3CrFx3NIXJkEgSbIrImxTeM95WIv4DKFNtcN7+CKYl247SgR1rHvYvQUIme
V4zOBBuFjAOM4tWVP6255EwTCubKd1qC0TSW302GwEUL8AEacSfWiW2Dio6SDdJ5OOaGH2hoqE2l
DiIe8W5wYbkqTJ7k+GXpjX7gh6JVO4LKyRfvTel89DifiIT/TOYnVIPZHm8wDXyzuUzuuurjejMj
xkUtPP8k9oqkkni4z4rgOQ2tL6ZIVi0BV8gFV6Udg6jlReZZsO+lqwH6INesChGWe4FtouH3qg2b
3fvYwYVzF+c6em2odK26NxP8UHSOQD+k6TkQ5SaqmQiQq8VGTA7ialL1ybBKRNDzp6vTOivExswR
MdT4LbZ6Jt9AqiAMxDfJvmk9N036sIwHpm4Y2bWdeGvGzXPahGfb/sRVHtA11a71jK4lyoFwyIX4
kU04DHV9hE8U9vfQtKY1+SYFH20l9krZH8DBWDQsEA3ChlImkfmvjQEFslm171BVTq0USCTN+UtP
FvHg9ISbbhf/BkQuSLR0jn3nNUQ6it9cgMN6GDNqiMR6FfBPA+p8FOwWgn5NTlvPNHCXk/samAYX
IFIU0MVrXAzelmMypsRJ0J4zsnyTfVJjjG0Yn3BAAUXLsOO2CPGW4XNo1I9eQQIgCwaptWS3pvGr
p5uryiCQGzNmsosTccEHsetnGEmWRxfV6g/2FD9rQLLWzBRDXyrE765m5bsa+gwhAKVLEUo6gF8k
RrnWclNuurx/TmhbmCr5nWvug4uZBA6/RU4F1Oz4scmV2maq4R6Zsoc8zS+TbegbhgWmFF+taRqb
pm3PeajevAkPX7J41Lohf65mLKNJjiEC/hoCraB1NuNcbQepZVtZztQz5kJ9ppkg2o0jeJp0asor
irXwoul3sY5PvGqYTpjDzwDZBGZdkkanbmJ0PYevhGR9G2oibGZpPc2zgziTjR+gkXw022grTaIh
cNPYSprnhjsgqrXPBn7hapDvWl1wYMG2e+lb0nNt+1WK7qgrSEK6WmPb71n8pkPYaFddxWrnCtT0
6eIGnyVkMcnsLArqbqcV7mu00ASVnv9wKPRUC5XQ6CQlPI5EfxidZ1ghexFADwDAT50Jv8gh8pRs
BQtyzMB5NmdOWibjXk8I7M0QDMdd8DOy8O2kJhEuXVZe4s7+6Gjgbr2WkKxJ7miKvveijU/EOn87
sAVxxkWkJnBIjANv3VSJov6mL+zGXJmRZ0PqMgpFboZZ7XNj6xScN9x4ghXXNcW2l0fMxOjF0RL7
lPnKBaqQxiQjDAv1Qgwl1CjVPhoOPQ1lZc9Nt9UczVyZrJ4cVVG6Zz0Ja4khTnW0HPGaxji2Zftc
eZzrXcBc666y0dg7vb6LLSp+tqqj3gC2IlCG82Ad44crpK/pfba32/B3gI4doYrcUYqwLA9MtucG
AkbYLtZNuomrpUM1WEEOp4SNU4+m05jk+zLsD8RrrCys1CycDi4Tn7CAxofG8YJKO10XxoiNJh6v
hjWBXOhpCpu4uEudbh7L94A5HGIl6P7QRN0Le7ofy33teO3GzlFqpwit++UmJSI42/CMOFEgfnkE
MnmQJy033KdJlPPGEuvWCcwO7oSbAniQvQESNfo0K2rGMLBgiBpS4TfZzpY/19LdJEaF7cJNHxN0
/rtOVJOP02kuzeKLvnimgNUhs6gwdmTxGzSzt87CE4nGmuJIqJO2GMELgpBnmxoIkb6NCeUe9xMG
Gk2euIm+7BKbItHu5nEibBw7oHGnDXmEu5jsMbDT76GIty55VLm157RDo66pPvKGsDijrO5Ilkru
lHQONYkbZN15w7aRenFwFGEqyb6t+uToc3DDBJ3r0AdwVU9R7u0nfXocA5j1qbZp6nrnJHXPcQbf
ZvyBtQ1D0yauoMHnoqtW+BQfydXr/drsKsKGrVflDfhtm1cVMc4mmvoN17Sx1eb7zgoAnxjtRY8o
Say8vSDhO+mhecXkxDswkLPRRvcOt/+agftdYvc5N7sKgB7S72yat6BzRlY2iU/Ywtc2sjUqzmNc
I7gV2nHeEAxGnqEo+qMIz+XYPjMnSNau5uWYtJPHWVzbOl8kmyieFEDcFcEfPs7MctVhcp21+ow+
0Nr0Y0/J5eGVth11F+hVdLHz4bETPb3Pkn4kk3eh3eMyeMoXWPfNikPrlqZ0ETvhJqnopvz1za5n
vF4jDjJkyWAJdCcJT1rFFluZL6HBjKoLNW3VNInBRAbbWDuXhd9ZJfBX0DAkyESSaEVPP96+yJDA
cyuidEpazCTLFyeYSz+S0OrsTu+OcvmCkeUoZ90kOwhaatnBNyuxbcLkMo5DplEstpXw26GJT4Pz
0sYRcwItm3+gzt2kZif3IvXGYzXWKNDM8nyLObh9uQUg3P4f2xWx4jSE/gpFgBVkjyr5K+qhxfl+
vIUh4HFhiCqGsN2VYKqsJZrjFhsw3P7Cf/w36WsSHxuMWbycZneyuwTredWS9QWb9XgL0ihuGa7m
gAFm1brhm5FmAXL4zZRUWBqW5yzMCAL+P54+pvvWgNeAo+gMR1rWSb7yihmW1qw9WR1+nOYHg2YU
9Mu/3x40EsK+GQ1ob7MZsEC3jQb8J12gOIW9dirOH6HUq00masboRURAokU3ou7JVtMICFmZcbEu
FLnaMMG6daH3hGr/kYiQNjnuzrtbtsNfOSMzyJm4CuKDR+71jnbQ/q9/XM7vfJAMCsfP2TWhKyZL
ssNfoQ9tzl/CsPvhFhBy+5KwVfgjbavVLRRjijt4yTCxUPveJU6OBrVqE58qDjhRCAz2FpGByRDJ
DOPydl8neJ7byThCHOhXg+YaP0Cktgc3TvdouWEOpOFP5SwReQXXL5kZ23+kB9DP9kUnKZUJq1tP
wOzoaMD0uj3i9v9u+QK1WzFJaT0sUB1Dz0gD/2kuvTXZj69NVjHKUVCplg6OERHF3r2UjknEyQzp
KJ1+sAJiRSVm1EVE02f4nqWBXABQI1yL32HJt+d+eMjcUxror4B1mGYGPV1e/XXmXLtCsno1RvNN
GOLV7uNm3ULvgAL3GMT9dppHEEhGd6Am/i5D6uaP0O7eoYzZqPr41XZR3EtteECB+drAaUOu8zI6
VCCy/4lVmOcWqvU19Skt6yfiy4exdjhsViRwolk65G5x0mjyr92BlrlhYAqGatBzouT+taCl9Dkl
I6tSCf1jOmN+5lC3fOsfXxr6UQwduuhQEChw+34mldppCWf25d/+eGicUdMuCx101uWf9Y7AiXq0
3v54XE9wBrvn8mS3x82N7UILsy5lmjMVKnJIYpOZrRk1/Ma7c7Ey1C7Ki9/h+sR+TbcprxYwKBXA
SuZee+xr3Xe1U54E7qnuNGSnGYwWOBhr5oIPGplkAewTRBYwXpTZ4gzmAyG2CAZJ8GiZyyTM1rZh
6nGGxQBK4CLmPJfRxhI5Si1eySduOaH/7rAT3lcwk4px2NhlfREsHmcH1/IQE8mWRv7k9ckj0IqE
ip7ipijT5AjX+DQ2xDXawKHX9dK7C7OCOUbVfipknrsSyScmLIKBSgP/lXrm2C+p6dTOJrFkZbck
EqJR9vO4IHSoE08iUSN2/ZCiO2AvdqkxJrbrnemQighDM1LNdYSrqhodPHZgHGo7gq7lAlZM3HEf
cWShVERxHSEy39GJ5Kzfit8SPjoZsZPfpEySEjN5J3+BFo01byR7/jS86cLtj/B1foo4a7eEQf1q
MvcineYBU9LVacMvi6SvE+hsPwxBOEX9y5AaOz1tbIxv+DF1it+p2bW22x84zr7ktWswG2ZQJ/Lp
i/i4V2WY4VYtg4CmlHfcHS+xF6E3EGG7yk1367YRttrhndWeP7E8WKbBWSKKngFCX6WNyIl5/5xB
dMpT7rN2qLZ9qQZmLnO3Q/L1rX1xzhrOies8CycEVBiDq8c78YzjpD3aFpFlMK6XYAn5m/hGMBwz
xr0G2VptHplj5p6GLrgGZZHOTxaHldw2xE7kb6Zj/ZLES3HrMvtgrjZtFi10yzR2lLweM4gXLRWU
244hUod1dxfX+ZVWL1Uuh3Mz2gyase+a7lyMc7m1NbBQmtWvLT2+Ehn+Ic3oOoT9NUEMYGccKAcr
AugUwIgdPEXrOvVtjcgUss9nnjt1TlOF495keJWiJDHsjnOyMT6HgiFwUUdfmjmT+aK0U6Fwebnd
ZczHHxbu1VVkDldY9w+1Q6+itR/1oX+Lsv69iCLMz+M+oWdvJxX+vCn/cCX6M8gwK1PjtrCG8lwW
xU8+fTJyrPABgNgvaq0ZeHl0MKb0zEKvM1f6cpry3DnD9yis746RPAv0zzFD0NbYAAHj7jqTiYlX
sgE47BhnmU+feeP+xvZJQWxjmql17k5xNZsvNDCfvXA+jGfYUyTTLQvlrMpfk+7w7kffpLbRPAPs
t4YkcRfl5o+UbGIofswsmv518oyRM1GCWICI6JqAhkmBQ0Pg/oPrMt4kuqTJXpp3pEC/tq4TEYDH
qT3I9K1afg96EcDCAmPrNKYn062fhIvroWGaSOskX9sB0D60OosMUFLrQeMjNZDZLX6BzJjPpjQZ
0vPC0wbQCTCC50S11a6YC0b96hR17Y820wtG/2+xm6Z4sMUqFznNvj6AUgbOK62rVavZ99Foqp0o
DNqgih4FGnJRDJ4/iPHO7HGHIjAgxi7d9bU6OyODDQ7X91FoHMcJVDS2IUu91DR5ndA+txO9K7ms
WYYN8z6IDjrBww4zKVpr1q9BR4ZjJMqfiDn2jbCj9tW7Z7dJHodmWAHaFOMSWNWVTEA0Wr84eVit
uAATQQHLH7bXanfPXbrohA/J0Dx0pvYz8NxH3mGyF0b29v46hSw9ebUhpRX0d3DUuvYerPmxDO19
adD5GoxNmQ+vNJhMqf9G/Fx0HhMCmT4Sg/jUt/NbRVTnyhPZEYjLGcRjt9L4eHob/aOggSXiXwhD
0sx8MFMsKrL1PoWtN+u4ByQbDea2iXUUNXa/roq42RVmicq1QUryM0RLRw5U8DEPer8RvI6MuzLS
rjZQHKKgENQwr+zMT1oTp9nGomQF1S9wim8WfZ2kahxOGd9VhwytdgJmV9IGsN+8RrHzwtSCJlpH
Bxns4ndbkirSC/cBHsKuUz8CfYnMlfqdnmuXROCOjr3XMWQUyqQQQRzYPJuc9KB4JTEPd4VX/Qqj
hFZgFSw4YrXt3UBsGxr768njeGo17wyTrPWQuNUeqwI2r75H12boVA/jdDCM/ovQ0IUkM19rBzJb
EOW6j2yGZnnxW6ctyubaP8DW4aZETTAlCjts9Dw3v7QY21GX1lwtbXsSfcBFhKB/m+VPeS0wjilE
bSSKdVgZKIGhu0yhjC+xV7+FBThoEAjgi+mmrpglfwqGAnvcT6B7c8DOEWuJpTGIQJiQ+xpON3/W
eD8TyGmoQWmBzoZ5Lmf6rLoEzN1H+p23yOj1KjiGrn3njo71pCbIISlKvRJ5hUCNRyRFwpyCYGBI
Nz7bUe5D8foVUNSc1NzwFg94Rbpg2M1dqPYmB7GNTGM4fiahpkGFfL10OF8STiMYPze/UzHsMw/Z
E4kprK+GURFqyuPnGmkVsSztMYb4tx3diuhc4ZFln1VPbZLSQrGafke5GW+8DgiY3abxqbCnB8U8
7+xZrTw7sTK2eEvIr1V2eRY5WY6hMC7k9H6GvZzPAT6Kw8hMbPCkOnfLF7eM280o+Hjx7jlHY/Gd
TGN2Kkda5Ho1F9AAOSCm6dJZWmIA6qzztosNc8pysad/du8kqOduX9wO6JOR+2TbervUltMxbkw0
QbT1Q2cAntWxiQoLfNGQNvTH2Erubl/EhHJP81CaW/PVZXAP1mFYXImIPoHJeeeFYLXNnBFnYQLm
q0f1a6jSOo9shvjJO8gX5Qjrrmv0J2rV/klilNbnJ9dOSe/QbePkdKVBYgjTrz4f6udWjPkWVwRV
YpIYOzfhkgtbW3swy5ewK+EGLP/hhGLaimWGX2pggiwbwpPB7eVbBorutGnmu2iO2FcdqplKB7Xg
tbw9jlFY56gvvhurjXemUTvnbMZZJep47zChWzvkba71CPGPDMw7T47I5joiGpwUW0RGJ3htycHa
wBFudwYE/lWbQAYderz7k6cxXM9bflvPYHgumfJPOj2X1rsb3d1gVtMTv8U3EqJK2dTv0wREkNWL
EhleT8rK4PA7d9CwxDmc2OLA1yNmNDQyB9JRw5nXcWSIwERMnb4PevOgeViMIsqJLBHJqRt7NizY
6Z56bGczohEooO/RM8dExxBj1uD8253vRtTuTofyDnlM63ObWSypBK+PycxFqiYEo5tWsTPFDT9s
6uHW4S3bVQ6NeK2ir9g0resPPeoLxAOYKK1jECOobMyGWlEew8y6Qrk6CBp/VFAazALj1dU5e9wM
vV1lxWs9bCAUcfIDooM/jw10Y7nJRljhRGhLfQlHJS9RMma7ua3vq9kiQBrk+ijrH2mvfXnWYKEl
BTYZLvKWEqxrk/NGoNfh6BqkJ4JGPQbTQU5uMCvM3H1a03Q39wWAyR4UlQdup2xCspqo4cySbbPA
1BJLbWPXYbxx8ylc2A6/02Co9y3dPCRO451MgtPyv9lm900kOEHlqbcIkRhjzageAAgFxnM1xdO9
O2icPln/TVhX4xT9gI3wWDbaahRhgJAlReFFpimbK0EBzM6AObFUWyWQCwRQa3AOsGDbbiGEhZ9Z
AlfFMydaA1M5X5L4V1bYHslJxAxDyYDfXE8VLG1kmHGApVhz7EtaqIUEhiU79GiC1emRxisAQTOB
uAL3mBVUZ0bmvOGSSa5kiL+rgPIj6rp9EXJgm4eE/HNQsH1unaaxWyzTsAk9SiZHgEoJUzOkmmmj
vTlysk5yHTtkHm4NNQRH08m4K0lRfwRnvU+sryD1ImpwFNcjo9VTkETXzu61Q8BMug0F2RpxgU8p
EuQAj65fuiECrKzPNzk9wuUa1zcdudSreYkKnlqxVQUbxjS6h6ir6oOO+SohThv4+PyQiewaqdzZ
kwQEm0iK+FzYlQZkX96zH77oY/WDWwjen4bW051r7yBFCLuXTp5hlK8GU6id07WfRZIMx86OH1EV
L26T8TwlsA272OUUTH3RFMNrTSDM7AyoTph5jA7NWYfIlQgS7tpJmJDM84fq6462on1udOwDVsWJ
imgTdElAerBSJkeur5heXnW1gb6O5JsQ0FDhPi+sQzcjpQkfiqq38I/bJxewio1omamE/ZahiDDt
3sVh0mPoLqxPMQttW6QuPXQmEpt4rPzAaz9v1vjbO5YXbb9J4/sIY1LQYAudXyp7r4MHXFWuPJFM
iC6yLhu/tCgRMwGFM6WyQmGO+zOWzMNrmhSuRUaNZz/0BKqsbx7gm9lPH1r75HCBrwN7JBvWtue9
jaL/rrIeb4+q2xqFpoenFUwBYu+CGqSPGhRQkSLZ3A1iDtMIEQx3JwfHI9abzHkAycSsNISiKlgo
VpFcpM7cRDkIRwjKXHuI4y6l15j8LHiBVm1v1kw91D7DKX/mrM/MbI72zF5OqUgpNnHTlOlnNIT6
Xjg0gxviaFM7/iwsRKxIWiDXL1570VvbYWCAW+RImALuAAiqnDvntthFm4X8ss4XlAAGcEyayPQ0
y8az8GFWAzZvZKObcoKgFzDgdAvMc6H8kdGMW3PCfIZCgx3erEAgquCQEeTpo4s65hitVg0O2M5B
Mxtnz5YaeeoUqzE9k71V9dfOpOKCE94zykItGdTVpvGCbnV7pEw50N6W1NRW+Tq0gh9EVz+H7cRK
xwwJ+Rqn3Y7AnMHTfps9NOpcQcXpZyY0KQbqGmsIOiu4wRq9K2gxCodOk6RXUdGLM4bCXAmX50hV
4kcRUojBgPqf9OfYNn9KwXoEcf6ujKiodSBbocE6HzE/Rs7IvWDfa4PFh2TYj4qLZOJVuY32DBrU
W1fJ9KPtOIsRHMJuFfNhWxDcoimhMNJQmTWNv7wzDCNhD7oUd80IyW1E4UGO1U4iLjTzzPU7EX3e
9pNZLcFVxWFKrr1h/wLQhqLW40du7bvaBNnDQ0dqybHo36OZz06UGmihssAOjQgFqMtCbb+3hEls
bTXmp8QDI1RjIGi6dtzmEYdc16Ccd7NBe3GidjwOwtorXb+bG6e51KprLyUzdxDK2UGmxXhYamAn
G9QVPDUHh8n60YWDde0pI/XRqDH8ZRvNNPpr2i4Tntln1kZq6DAm+6JzfjQhlLnbF63vPqJIC4+T
Vtkb8gTOWtjpwZrOXO8LDiEnIH5v0aAhnyU+4zKNerwPZpzgrKOPDNv73Wzoj5XdOlvWEvtkdsEJ
MQr1EPybiiP+Xrnqw8uEQV68eIjAwPrtpG0Gh01yuaj0hegQdda7RlKEn7TL+0d77WhPONMswuos
mqD8lefRI9ai9XbLmX8aW7lC4KQfWncvVebtaPKTGIi+D1ih7meDXh9gBoK4X2S3ouvNtTCgI3R8
ehQGZDBSJgzLSc2ojXDTMIBpS0Z/3IghdPb4PelRgqYSNwP144OdEgQyhljKZr/G3dPkErVpHXMt
DdpdSSWDxIGiKXPSJ6u1C2Q43zjsXN8xEWALTusrwHNgp1U1rcsaUOXgvLaVW3MMolwKUfcUjXqt
qYzXamQNui1EtFfAP3mmBwKa7TjINJub/XMultNoJzn7x/DDFXe/ZC7B7J7iVq3UCFIOZcQhl0z9
6az1YF7vcx1kyRBMaq9DiVgiYfzesFB0wAHk2ViNu6Z/ExqG64CyjMBN+t8cD4lYWrdZfcT1gtq2
Z1O9vU+O864NaNMssUQz4hi6vWAI+mQcUW3pQ/gyUwj6lK7s9TBQRJ7Btk6DbcQlgDBFfEPQG33u
SV8rLdxYHWIJdwgoWkcambjq6Chwr8bwnUC0JvQMWLAMwVKTIvdp276j6mHoEBH85MoDKYRE81XR
sZbR52L+b5vsMy+4mhDSIvYWGmTnxXbu9k+haF8nLis8SpBU/n4J6jVD7wTPN3DgZ0GKJStWCst7
XQD9VnepN7E/uodYRO+46Bu/GDCiQYWgLOFBZSt3U25z9A1qKNSp/q1jYKdb5vp6zZIf3OXzxJrs
DBda19NagoMhUaNd2SEiE/QBzYKz5x3A6iLyR87xd1qIQVACFLut5H2z7RFFoNlnJW8mDnwpD7dq
Sj4MIrQqjeTTa6bLraWOjcRc5ZzikUmUtOCSydcs5yyXPiVL+7wNqoVykebXSnaXmEVmpeWfhDQq
bMT8NZWeb2aQ1cqa93nQRL5N+5wsID7Hv9bEbjhqIh223pB8kjcD8NHELENkUWz05ilLEFDYg0eK
KXe7O91zJonuFFOoVU7f9q3vI4VbpAy3mQTWm+M51Ad3aWd03zENnb0abf3qlgRoj0+hVxofNCpQ
PBfzfI4tJ9nb5lyvQ8zqvkaDqtRhm5aqPMS20V3MsT/kPYc/j9TYCyxiGP4zOuuS2CCPKAvcvBBS
CuSbaPu5nCuQByslCVAJh8wnsQ6qulZ82oUA4JFxPy5XSC26X603vRhGcYEpcDeU4ECCekmzYt/V
a+tA75tDTicY69FnHparx9YVixRVor6sBKOXss2yqJhEynFLccdZofsxgw6TGT5nx0rflvWQ+wTV
gSSYJv6MZPBcpuqhmK33doq+sszZR0PBqpaAZaOrQUQCLXzIwU+K8toc6BCa8dLZzyh3reUmUiNP
1JQ09mZ7sULm1X1InDJWXy7virID3y05tRPNN50VmRj12M/k/rZhB5xtdeOEaY7IJoJGCQ+HmZyc
+pNRu5+V7h5Sy8MdaBxARmPPaqtfQeNyzXJx6Z39PLrMycm1ws9cePm0KhRLNOxRct7YfAnAo4xl
kMLml3w6mKlX4eztl3vXSJp5m/NyRs19HluWu1pP0pWmtdAPqRW7pZwYTZJhFW5lt7wPKm4GvcAt
3dDqtkPrrkSHt7q98rrHpZ04E6hs7anrLY1xPPY3qohq9u6MxRs8zWwEcIWbVeuxyEV4rUYJzZ7L
/waiut0uIXhKDBIXDe00vUU+3xATQteRZWRXLEuAezcYNl6d5dvcD+Oqr03Al+wqJf5aPwf8UQpv
PU3WHZhC3gVL1ixgEJZjay52y/f1CakVpavrZz1SISRDdaD4JC0mphMpZ0Hn355reWzDAgceaVWG
oHZvx51K6sbaMLmTuviCI2rp0rPpRAWhEq7ZoqGiHVJoTEscFtuq46Jw8TRlTs2Hl7OHdXn2aeTm
khyPfWzhZCVxsc8kHUUA9AjsHP7s2UumzZSfbBc+VbSc7XMNsGxp/7IrTipBzv4c0YKWUeXtMo3k
Ryqf1x6IvVZzuOPqJ/cMy8DNmuvCZucCWjqFhPcFRPSphqN4nlEiSAI6JPAjhjsYMrTBfFKGHa+Q
tzns4vXSriCkA+C5WrZNLo4ST/q8w6KhbWaF+wxyP9fcR8knB4bVe2kw1ohYe4D4GiJl95iaWkA6
0d2tg9rSdwJYvU+6x5M1dK/tcsrKanlqe/Jx4pBt2tUZl0fDNcHb7Wdz/DkY3PS15ey6BffqpJS1
ChcHBqR6HyLxR2M5IymZPVrGy/U43PhIZW/xan/f1m68dDQaBAr2sdz38PmpG/nIRtN8clWV3MnJ
+s7yTzBm4ztjUH2CTmkXCPEzNL04mQ9wLqejEnWK+9nyfJtopzWyhvQ+ofcAKrGiCePIJZbMYwZe
uk+Mc9bFEBk+v2KLURh5EO47wR10sJJsM3jjS9pNke/VKSKcqWHEr7fxmuYhDG7oofoggos2s2IZ
cnp2TTRR3Py4NQidcpU37/umuQpe4ymRCNkmuz5Y8aC29XTf0PGa0S25SfDqFaIGzl1v0eE4uz7E
NThX8DRgRgiI4VhNvXrbmh17bEgBhLmhhHtfzNtRtVewR5hapjR7FCbKm5LlGyMN4ZSW0SWXhhM8
0ZW5T6Z0cR05LT7OCDg79CR/IX3+l074PFXf//FvP78YNdOea2smI/8ttN0jlOafzP//g054+RkX
3//iJ/5OJnScv5FqZFuOaYB2MG0Pvsnw3bT/8W+aFH8jeNzFaS4dw4ETAH/s72RCS/7Nsl1QC9LT
oSNCyfg/ZEILaKEtJaAhXZCftkAL//Pf/xtp4i+oZPhd/ivyxB/wLFg8EtYbvwg4jOcI5w/8SisT
XWtHDcLdtLJXS10omGn4KJ2NX+JYf3TPRLj4M1vAAXvRP71R/+rJ/wCs8eRQG23bFZBJYDOKP568
LOxSwesgYHyEgoyFoz0RHoDOnb4u5n5M6a7zjT7///NpF1bOP1N+8Cr3dczT1u9k1EY5OOwdYLL1
RFe9OdlgT/L/x1P+yT768w/9g32EtZwotZ5nRJTVzQ9CohvdhMjoY79NXv/vfx6Chv/xdK4A/oZ4
x9Algrw/aZNNplXoFtVtZQ6OiCN2UFsWzR0lWeEqymBSHcyFqO54AP0nTm4XLx8IHZN2vmIEieEF
YUaiBRB6yYNdFxOT2UGRADDXuQ3DwsSt2egdxFb9LZC9WJV4yrZTjieS3iUb+mrkg4dqKwuao4vF
xszbHeFCJIopGE7JcB/QLaFSQA3jkMMSz03iY8MrfOdmiutJFqLf2Jb6wSqNR+K3LRw+I2j4CdvJ
zPEDuvwdMbvRMUAdCLj2LfXY/LV4fDFdzokAgZ9GmQVPly42OKxU8X4YZn0TSB3MI70nQRtt79Q/
m2nkyjNZv7Fgl8X0YuvAIIuOWNnMXvQ8ck0z7SIHcgRs+0gE8IFZxi8i6e6MgLBSrzC/Qf9f4kp9
0Id4GabKb5rmotnD22QA5JUt7ywBjCTJ0dlIBXP1gc670xCtNCMVzpxPAKgVJyw4dHNvKWTEw8vY
sHtVVf2hh4oPBhl7EWvbaQI5n5cANBwwEr5Z7lX6i+H4N4kTCr4+n4SBFdIx+FVGmFZr183Xopgf
SlHuqiGbNnU3BBvetr2mpvdCOzpolMArzoyiK1oIGU7bWCyU+3hjWeWHpK2cxEwCu+k7nceXyMHA
GyIYqseXiVgTsusqsk0Rl6Zy/sZC/RJWX0Xe/OwalTFHX6qrpNHWnbae0iTfyKH6CLA/atLZGgXj
QdPpX+wq/9aHckkuzfzl9+Tm+KJP9v1UXh1FZZ02FidKUnErmwYY1Q/j9EecYhWgBJzWhcZDynJj
GQ0YeJKB8GsNfqdVzHyXQVtm0uLJG941F8f44GC6Qva6OhDIgBO9tL41AC47VOZri7zyVaoBQyE5
WCbx72apD/OGiU+ktefUFLjGTAANRla/039E1V02X16J+FKL5EgwM2FoKY/WZvNbz8g1ykKuOWN2
1qTZo0ovYbq6vBBlQVuaizlf6z2qVz0xLhlGI/SB6TpSvGbZFA+eqB9BDlHcCHEuEw8Xnka7y9RR
uGZadEBBsUHAS9NVcf2oFCp6RIAoUViUSCAdo1TVXDL8QK8IXOOD9lwWHRX8hKFz5XcBI2tZ4wPe
jAHAZsXUgGdvfRENl//i6cyW2ta2KPpFqlLfvFqW5N4YbCC8qCAE9d1Wr6+/Q5yq+3BSCTkB25L2
3mutOcfkrH2DI/Df7VuuqSYh8hMyVOBU2/kN8gnpSVG7bDodPjyu2DWkE3u6pCBtXjJQfsaCBcXM
9ut9Q8DvPSvGy6waJP/l3YfSmJELdcCrKib2uuWAN3CIYRlUbL0T0nFgiv9yCVf7HMu7oUdnPi5H
S7XSPWmuNN81sqkz8YRyDYJG354BOjykUuAlJz+R0Aqum0zqButuuU4YKKx5DPOkKYI0Db1EhJFn
rE9chbDbtQKaGL4z4AnB94Q7TlfT3UA/pldrfMSIwEGa8HRmEcEfkvyvULoXCPEXggXdFYviKusv
GgYWt+1Z43UhfMccH4PFZ9wa4sNare6W02PJMwkecWYwuRGBtBKykOE1HEjD7A1k3AXEOzrck+6y
fq7ZHQt25GK/3k52BZxqVlnMoi5BXJ88cu1VNCrZrTaRXkZh3owK96PJAxkTgTNXM403tEWhzJWn
2wHFhSX/dzlCTjC3q8sEKXlv9Nmmz7HIFyFviixa2eSHpJH+DwUv6S8zVwQYceVOI0DJ8BnCOH/N
RdUX9R9xP6zFjrNbNPM51piF8sK6iS+WTnVLdJAkwxj0onxIKvHL9IKxD5Crtv77aSGp2KreHHV8
NMP8EM7ayA6vTOjwfyeoZaJ0eqwzMtQTL/3SeCyqyMNHHDEVrxOxLGuMKD5EYjya0huimkwhoQFK
ooFhcDeyljHq0m6jnt8UubgVTvPjLNZ2wNAfqetzTNLaZpn4uFop8/UBJY3MLNNlGEC/HUGxLhWH
cGnPvcxHUUxcnZ5RTszHikTVckmM39RwuPhYY3RyICkg/hOsmbD/uGKeziKX2DUdFG20X/8xL2Xt
TJN73l2B2jQL7bkMTyvrp+Tw1iKbyLJJmvetIxiDzY8ZRDQvktYBVoVNge0P8svy+wYVCQVv08eH
3xsextwH7iXs4fRrHdJP+ZnurLCPJhXhZm33hx2ZCBOVPKeUC+4QLOLJbXGz9PbM1v4Ra9G7yHCv
J5aOJ3TJTuCVN70FicRJaChNMaGQqub1Iv9aFLN203VVYyZabUYlQ9sglgaoKgEmyZh4BGO61Thm
N3sU866qUQp0dYiI0Gpv6VzSKHBg3djCXENlcEmS96fEYnaVsbiJkodCncYnvYrB57TnpjSkzaqG
z9edL+7yMzPZmy5VPZrV+IU9+sglDLfpUFHQI+y0x0eN3d/XDXXZZGlFkMvk/HRRGRS4FrcoYOqt
QjxAa/MWoHDhAjDQYy20mSSe2IONZhed9fwgG91N8Yl7rLJSUNcFYKgkhjiEH2tuj2K8LyiUZCu7
dipGtNxslq092e+iAXHaq0Qwx/gXGmvA8oF91oL36XZRm3uywbdiU/1ujcWrSWNAuqGwAU6njP+q
Dgn3HHbkJgzqG/KrrW0UQT5wrAnT/jimXX9MTWQ1jeEPDLFPiwQKSu8Bq5BvQJSR8ce0uJWbauRH
TerHqKDXr7AExXVLV37p94PZgJSLnOsiphvKD2zWPbLrkKy+jCGQO4wtKJK8ZFaj8abi0ubjzM0C
gFF2Hxa67yrOAkbO8GarjEgdc2GvQBlPXIMks2ivmUw6MIiKNMxpifTVWQGFY+z2aVNqrsMomQHf
DbL2l07IhktY5IfUwbZGNMmnMQ+7xHIrOkxM10Z7w8L3LA32Xjj07FOVORJKL1R4k28BYeJei+pt
IXCByP1i7yRdnNSluWqjWR7bJXuNJBafAW2IRxa2R87YZAzyznYU2FNKTW51grgQJCjHshC7kLJG
ozHg2g32+HexSJRMNUEfz4AjRWzn3A13rNM6/bxVF0x0RRfL9ob/DrPGni70kcZM+81qNx5NUhsj
jYlpN2FusscetWBf0RIPP/GIT5v/XkTSgBuYjZ0+X1VpOTlT8oHqKVlt5/jhtRwWEBmNAJUwc2vg
QzDWRX4qyW9SFKJP6OqdCchytxAzjRSzXmd0MVrGDjE2Regmi/X7rCXPWmytMYFDdBCEtOJ8h4yl
OWG5VSqOP0h2RUD60kWnkVgmtMfYe9OG5kuSMn0wrD28ka/Q1sFckSUZQONSlul7sHiowlipzwng
aRZgDgVd2KFsxuwWR7W869TqmfwpTklN+7fl0aRL9I3aDUPtEP/V8cjSmQQOmObySklZtg4n3m06
d6HHRD4zpu9FHhRvKnMscmgF6O9lPC0suY1EwBy04eS/O4qFIrHshOclPCeMA7bO5IeWwIDF6hHN
J2WsySXuS5rjugrRlJbXWkkom5jkTkgHOLQnKXzKje8o52K3hKp6GBfOSKNzD9sLMeWYpabKSLzZ
DhtPS5KvrBtycnoTKpAU4aEDd8kxFmZNxAi7up2FxIp0EI8buPIWoTNeryAkkFT5kWhQtiOVGD2q
L9fJG9gno/FZEJPJYWuP+3d4KpKZZcBAchuFQcgW7qfrFEMbux8yUzm4TdkXVRHaVJWmXN3onIUL
uDca7cq6jtjR0X9zGwMZ1Qh3gwPtl7L6uioi3U5h/vtLYVaqC6gqydVi+sMEpTAZiUnslrFWr616
EBtx4ChNvxGIA0GHNXjgU9ajTnUdwgnwwRGAVxnaSU8QCpTMHZplz+CucPu1/z/p+oXA+u+egpXR
IFNM5ubrlJ9NX7e+i0j9KQmcPgiDoy1YQnJLVa6rqROUMJnNHqlZ5rYyDWhanW+5OTxbNT1spbJW
KXK8j2xAyrkadjcRE75lKaMXWymDpf7HEFPoGXVLYTunD03OY0DZ47jnjHox6KOrOQiaxNYqX1GH
5thytEAtI8lNR7GZpR5nSmJm6xYve9tTbBAnFZs93gU5880Z9Wxkhb4mJtQJrf3eZYqxFbr0ktTW
s1oPJtVE0Qa5toreYI0jWuHUzHwPuRiH2LlugzDdOYORnDUjfAnP6JSM5xbKImoF7Bf48YjhRDBf
GbTdB/5tCvWlgjOHt6jc86cva+nirUJG7+igeYlwWWzRALDaDIGmvyFl69CgOy8Ygbo9JysGgZMZ
ImZaQasOqVfccScOwkUwTDzXzuhcQexTkdMyiPsR4morSqYotu3j+b0jdwC6MH3pIse0yay7z6NL
ikNyX9KZDXNzBGY5fa2gThZFnjMFEY83hiW1u818jU+X270jbYoA9a2lR86+G/FT27pgJmFOVHFt
d5oACHp6Ksadia0VVrK9+Z1pUm1yezq4gKZIYLE2pGAY1zstJ1oaiXOgNSqCYcMfYypGoTh0olkt
abgiXCVj7IDmj/RszvogM2efSxVX0ZYOxK60ZTxqFkCeln5DmXkSeQwQ1ywgAPKyI6zrWI31ucsx
VjvmHKjMHK0E9lCsL0CsYp/oZ3lrltqfUqk9oYCNGpgxWFL8MaYIiP4KeTnonGo2tdF8VjoQ1HZS
kJjph0YGugfzabEncFUNQJ6suMlL8y+bZ2hTfIaOwP0fEwbE+s/9S79wZ7blH3mGDFCVyn6u6luV
SJ81DkBm2RRfBfbuYdbdclDY0zjmMJB1njugmturQkAWd6z4lscMhgncpI1agsEBa02UuEXybk/w
dlU99waVbNhVa7Zp9pVqUbuRS310Zx0JPT/mpdTpHGYrBCD0BkjwW5PZ9Sm0cC2VMnL0V2myymAx
jZjMnuKi2rTAEiTLkCdzryjJBUPTT/zL4ut1/4/QrOehiF+skuzddWpp5g0le1ya2ItYVC3pqMmG
tC1iXTABrd7gd6pbmH+VH9qeSj9qQ9QrljErc5nrLMcaDmoe8Qr4dE+T0G5top81UwBxkmFMpzXZ
hbk27XWdV5Ob9k439JOzIMJikHKWQjopKZeNU632VGPy9BFbrgOzAi6VpAc6FcrWygq/yJsHmVK1
O6ESC1dVKHYjfRvVxZO5aiEUukneXFPedTCdtj0He/gnLIJhjVC2GZ46bRJ0h9Z5n2y+mhySALdJ
biHWREq9NzFgyHssM4z0dzOqGciZ/Y8Zm802DX7n62XNx6W2EWekdXQN93PNGASjLQoGlI0SHnJU
VRvE1nlBOq1ZVZZL9/mB8tLx1/oO9ZPw5uaNMGcQqYwoiEf10YMQIiPPjPlXvWlTX3qLxzGe8/iU
pxx/Zl06VLL6nI/tu1V24DZmjEJDMV8ySzgsKBBftMQMZitb/Bh3Qq8opTu27bydE5awFVmbkdHF
rD1jqDQNZNpMmMySGLMBLcHdXKzAU6WadpImXASd2NfzWnvrU+vUI7L3MR6XgY52+FhlEwJo5t+a
XEv7wUifcfwW+0o1blqjaceSQ1C4LvUZzGI5rHzkuy3PHPAJhs8KSgM6v1oUFW4jYcTQZFQ986J9
xS2M0ra+qhaOM23VPDjzjKR+FL5qWTqPs3NGdyT2/ZjvB1W95k1lHCe4D3rUjMFvYk0BDUcMMQ0n
rC/YPP7bq83eyd2RMi2NqZochw3baGOOuqHl0E6T4+24NG/VUgRFD+rRRqkHJoYSXll1Fqppc5Kz
widHq7CMtJr7K3yp1RxDCJ1MgDLXaRzfQuKYN6Yq4wmc48OvnquyNLFvxt91MX3ALBd78qzCg0kG
WSuqKMD12bmDWuSe0Gm1NsYbVGfNU4HSCFN814X0JweVhK1uwo2bsSvkhoPIiA9QZQqm4KHjQGn7
NYPHKJt1xHOJE5RWKtyBtVeJQwOchfNqG+h7wRzSYUaB7hkkIq5J7HA6Dvksjia89ZhER/R67Jjj
VHFiybYpnTY+mdL/FVZx12yUOWMSuQoadVkyCYyZ/Xno262+3l9dryUBEVFIdYuGqR93Ti4xSp3b
v2ao064z1FfsE+ckL702SuJtJiJKoz+mUMZTtKXinoJJiH1VwMboRpqPmOF4Vkg8/514Z3Ha+4bB
sRxuHHJPhXuem3s60vH9JhuEpmDOKxOSfs416TqkhFlP06kslVU0qGZPei19kZ6bRJm1VeX60xGY
mEZ0a8wXK+UQfZjSj7owYQaKhGkJxSlq2djBrQbiRRsYKljYtSBo5uiMzooADbFqqHgrnLL68Qae
8yTpFBDOohhu42Tf5cT6PjtNGpQPUMseEq/QHQxZbBqrgaiwCikyLMgTg0RXW4VIrUWsphPTnjO4
/0Dn42NcZ+ZqKd1/FVaJNhouSJXYW0LoVRYBExth0glyQNXJTTTSpUWMun5nubPvrT3j1YDRm6nZ
33GcwCPPxS2ZP5fWSQO6KGdTwqoQIyJYd9EEDIFLwtVGQnkK08hwGMmuTcCF3ng1NtdRZUxKsddB
AqgeYwcsNRKMAyD1vKHnWs/WqgnS0LyOEg3oTt5jvHGLobhL30aIPn3pLBf1jOXOsQHgM/G7WkNL
Jem+McR+QzBTrzefjbGfRYZWtaEkb43wywwTP0Ruy+HKd3RYRA5qFStRmECb9ps2aUciJRjYzkSZ
dsoJhvGmhblaEE3rjLwLuxKfmSDTACwwGl8j6jetV4nhm/gzVGRKfjHB3RtZxME9bWevep7Mk2bO
aPXUSfI6o+CIaLHnddg3a7M9RXXI9LhX7lINFNuGZggriQ9SIvjHiG8RhkVDVAqdAQiGcqa9haj2
9Kb5tNWZoU0v3TihftYICAHQvKWRfWJOcGsVFrtROtQJ4+dFFZ9TNtfuWFc7M+Gtian6pDH4lkza
fZH0+5hBsOrGs8TMcZNpDnKXGnQ0d/wnrskXXSr/6IIvZJI4Om1PjoAB2U4Cv2RK9XNeAyNt2Syz
xcCqgIKFPtb7r0ynTpxTwb2Afqr6S9A9UkaBIOJXTDi/ForyAZuVj0VXCZBhv/uVvFgVKzmRlm5D
zKABqug/PYZIqIFzAs+pr2TsRIHepEi4CnAF0RSfVxWHQlkLZGnaFqi3XEN/rkzdeSGoGS8nRSBy
O6JIYS1OrU20cs2Z22DMYqbCdIdOxdm9n3kkya8NB4Lthb0Z7cJCt5uON2DNO9zJHyrZ5hTa15b+
kpfqNlg7k0hXAOv0zxEoFvSaVPOctbgY5tZ6WwzC7c0h2aoFR6c4rkYPomK8KjB+BeNDSuUuRz2H
TiCLvzqNeJWy/BZ5eUQXQR840smpH0tg3bN5urQGy36CtX5TRCmvgdpvmRH2dJZVg6GrXpRBs9GF
0tGb8Zqi85lhyKs1gQ9h59zGIpCLf+PgfJU2PBL8QpDhmz/TwGrR4eEc7LskJn5eipQldwj4MCKk
PxyMSLyQc9vFrsw0MZ3pKa+FbaftjJB8SYXHKtcU5KTFzV4j7fqUBXKKqwNZpVT7PccSS7HugxI9
oxumgTqM2NXrw++BpUFAAzxjyI94n9oyFYizracpLasT0pT6Zsr7QZNfixEMTCtk82BMyVvaNxFq
P0JDiGr3pUqOjxWzOiKhzIfRjPoOnw5tgSQA0h4eC84uOiOmpqnVnSiyZ3QZzcW0+32FjDRYSIUN
gKgTjyqhGdLu8Tx9txIqbZj+85HDnjgaWL6kqXDQbzCCCanm+2lhN2krNt2IC6GGJisVn5ltVUiM
BnL0jEchJdEeNUq0k94ayCiYS/agmw+o28GbrefU370QkDgqX/UZBQC7wWReIoMtG0TRhTh4LjZN
VS83zo1mYwc0gF9ItXX/lT+KKQbXgOU0CVtmoxNjRJmL97vQo1goN+0Y3joDZVuDdO/31oX0RIkv
5wYwpzUIkEguDQjGT440cauT0isX9pOM3H1bZMMFdinGL2RYFjovYOPDx6pCswfUdL/POfXKjya4
7sjlRKLQV27qnz6KPTvk24JPhGZaVxpJvch617thIFbMWV9jtQYENtmy7WxaF01FacGi5TZpVW2r
smImNtMIRQZl1ox7EW6QHo/66VcBFmNfxVSwYM23TTch3+qgps6nMzImRXLk1bk979KME0BqEZ8i
K7j/Kqje21Cn35EP4a3XXzQaiwAFFhp0uYfiDilZjpeQ7nCMItdzFnblpe0ZfQNg8vmE0mGcDwq4
kW1ZLluY8DyDWrFwPuFFqtQbKnzZXQeMxlk1R9RecCVlybMn+SdRwOE4sWMdBuugdOY3CXrOQWsj
eYMqQNvGVjddfn+H5FnZcqMqDPSnxCeRACAtSY0IV1HnymwRXURSok4Yy2bkdOzWiOvIyK0fuDOz
vZLtrOmmSjyzaVeQexC3NcmSM4B/m9U6Ut7UJDwyr8wPyiDxJJOBt1pWlCtWQmTm40AmOeLIOCXx
JmR/3AlpeiIVBQiuUyTXTs7/5Tq7zGQKCM4cH81Qzd+bVAuE7ARarv+BUT3dFmOmlEyeYjozfrSk
36VsMSZVbaY2CuFaffiBScpi3K9BByw+5jHqaWXnnBqtcxlv8bU5G8ns0ouz+mmaZcDzkTRvJTEv
nk0xBasLpBfWj/R95pXzTKICNQS1XR05W5yuIG9tcAAGnQW10RASNnUSWJX5d2QAb6g5z2wNmdPA
Ul6OKcEQVfM0rhsaKkytFjIbXop1SktJ0UjI21aS+afvyILqMCCii3gaqCM2RgJdp2wCWv/fYZ2c
pa5cg45lWm8xwsDCYa6RREiDrSh8i6A4f6zJ5Rrh6ulyrxoU45PV/nOYy28l4J86/d66Q4PJgB5J
ejpwQGa0utXTBM2hZQCnUpeDnFULL4pyn1jrq5I0p5okeGaEQ7tv6uxS1A2oPxUQvpG1RJczwFLC
4RPsXXmfelqxTgahQ7QPWN3VfkxQaHJiXa17IOqcNVlDkw9hC9WfxtjFyuZV3hzNAaebtQs+DSe9
1mOgepAi9fChUp7h4jLIGo3vii7CLRufzTFw1vch/1WivDAdP4SmDDvYAo0clfYZg3R3rAvlM+/Q
RE4w74ORuxHUJWc5VJeLR7a7CAqJ4adeZictm39UBiLbHnrtQaW3FOhZ+V6SOI4IcKI5xJTfjyd/
IFPgiDh730ZVGJhGx+lIVYMplbj5loWEZZMAHiUaGO9K+E3HMQGAHq3aCQV1qkWjdC7Hl1omls80
2EI52CCpZNZnW0vzbOkgtRv0lZXzNKo0Ok3ii5m6YMqTtMzv0uGa6aNyqJeCWIVM9UqYyruEeohA
c9snbQHaQaRQdjhxe/j9pWIXP2gKBFkk7sv/f6vK3GAKfl6Z/rBu+k3ZXv77p8wP+avf/7fpxKK9
/36HRL6nobrJEStQWQBE7nSIzoLrSD+eb0uyW+JrafiQo9oAWHu+l4ktrvlInqpSRlpAZVO4AKEc
FCiLc3N4AlytVmYwFrWzUxw/k8oIzmR0dWAXfj6bSyWwzDohOQbcLKX6VXbWv+w2R5KyTzriQuo5
vNbteMxiZ3niPSQHucbQlRooaZN+g+TfucpqXWPkjbw5UoneS5geE8+SIYD5ZxisY4WsWwjbMub7
/LwXhQ19QTYdwkfKcueE72pfGl3lp3X9J4uzjk7C+CctFLeYwuEs4/ANRhvmIGEReOQd7RwJHW54
zjXUMAlO9dj7zPVLpPJJdiyKKXASPpEC3MpGLYzh3FRw8+Bs7mpy5ncqR6YiLf3E0Y4iCTNO1uDh
ikr4UlY9JhVhRhoWME10TpDaxBUs+reuAtaT1S8zHCpPUbsnU8AuHk2iD8NWHOlJQeZbsMV0+WAc
pBXNFSuZvidMDyk3HlD+WLEgdDDDqx9aixzSjfzNqTC+J5Y/GmHN5T1A8aNT2hAFlh7lYn3SAbhg
r52SZ9ARl2G0rE1M59BTSNc6MMXfNzLTZZxuPhp3Sp8x2qYFXttINpH0gUGMUUKTlDPavmVp7aVf
OEFFbXfRZBXE4OIASp/Ig2sZq9F9MPoHKp2Uwnsm9Eit9zQAcWTKzm4ET05FCp9s/jeDxXxDULHB
O3ggZITw8xbtRxIzbW5KXG+zQS+vHPBzmo7a+1nJzY5aa9PkEEn6Nmb0VWeRB7ZC3fQSz39W199L
rFl+HdvPdT3SmaiZ4jYzo+l0lSENsZEe9ckA/CDMw0xuBBrT8UdNR1IIsDc4zO6spfpJNePVGOe/
xNIgK0r0k2EZR2ZvWxpDNCOh16ydpTdkeQCe+/LOTWxc9JmU0k7k2KnjRX8xn2wp6W99AndFjWhY
ykq6he5UkoUTmnA/RmtfQoiSrALmKtOtg0CPyqMyWGdg0mNgWDlNMwrynegK+4j/GJZwKzmHAeTK
voHKfBgN3ga3f7GPHHD0lVy11CCOejL7cAmmTNXOaVjb5LgMxqUKmbCn8blt9PCCHoqsGjWVnywl
LD2SLsvdwrQHhQva+Q7n+LNCH3JrKMbwTAe2346SIT1r2EUGiQOcHRXTS6czWhdSl9wbnbBdSTTy
vXeaGVumVTyQ7MA6tCoOwMQE42Ltpr0SUlDpPGGuWYbidaSMwWKaiVdQOtzhRlK/RqAA3Unuy9eu
YYhUE5r0qtg4xglxyV5lUecu7cv0Ffl97pIIEr/+OkEVJYtew5n5Usch9TGViAjy1LEfLEw05Nva
eiCvqlw8r+IJs7aH0Vylw408yhYoEn//mMaLeoG/LXtT8t7npAnVI7P10JEYLTbSE+nzxj4x2/ES
Rvpw6bpkBCtda6c+Zo65fr1rRkKanGJgTmUZ51bpjrjydkpv2q9dZj+6EV1kuXxBR0y20EfpiWBX
8go7+pMuHSa6WDA+jlpra06AH80ynfxqhJrc9mD37YELIU0VqVlY5JlXzn4iBOblwdS9pmI2KmRl
PqucS2iMZJqXdcWnNC8nGCDVU2qmwELqyzhqVZA3mfW08Iql1DyVUXpw0iZ/LgyWYybABb1Xh/Vs
KNFF8frDDLtBNqohGxETQb1GKaHjOV9Fjh3kFEEDXPJEEpvoAqzhbOgD05MxtA+IdrCaiP65i9Jj
J6olaNqRaY2RPQGd2vViTA/TqvkKFxb5YWCeTALbKazs0e2WQ9hYJuaLhJMdxyk2ge6jlKtlx5Ct
9YpZfNthSsMNG+u6akekj4P16QXhDaBYamEwG13rWqYkLqRWg8WdRQRn/akRbA1m3DD1M4MlQoiF
EKxGIKDS5Yk1bBmk+gBOwLvt5IPMXWVDSTJM85xy2KRoAkWizf1RAdSwKWkBX60qPTH5OgISBXAX
2pVf2wmGwVxMO26/NWTsKg1Tg4gVv+OQ0Dy3gDCUMxxHHTaYa+SxsetNk5p+KrcYKhQPFwSVQ8pg
UU8frak0T9E8gRmiKcayTbRI1eCx0NCOJq/LMizPEW0E3HRoW0pNDs9tPMauhqe7J7PggCQOIBzR
Y2Gcs5REws36BhblRE+AN7lADiRYzloUlU7d2ZaV7NKSKzWPvX7KCWb3iD2xD/pAEHOfxAV0kxl/
hLTWZeqVqSBCVU17k9L635yLR4yQmTsLj13NsHwyFG01ZxQYcwbi6lm1dnlk0LSs6NVifj3JYUtT
IJ2BTzvjFaHFZLEcO/CzDuz9oTebcenisXqrJuYjs+zgNelL8CuTPh71kNJDta5AeKttGzOw6Wu1
OEjxILPq96cJeRlGJTCGqV01J05ml2gJB7/nfmO0nkEBias7ZZ2C2ojAjsmZDt2kC3r3A3wVHST3
3PU+lUl+MCxJeOOMEq+K/kiyg+ydlnEw983TPK15bPh8duyh76pKGRRr9tr82QlLXBwVt7Le5qlf
NnYeEA3UeE64ejTN6NDbBZtnLW6tRgU8cCCAqT7SQy0J4VmmiVlsKJ842QCmsoaTZXU+wG8B2c+8
/haOfJIbUZhSEDfLzspBGeYGCoLBCNCkmjfJFDideyP3et6PD4/6bFjIcfNyML1Mpo5uZBVluBRd
lkKtT+1CeSFpM4gKU6etQ94Apx1armOBbnxI01ctCvNDtsDZlVXz6Jgd+Aij2+lp+mRUM12SPCII
uNH7PX5faqEuypVjVPXKcRmYD8JQpBG6fu33l2H9Xbg4yNIMMdOsLlpjW5iAyYTZkmBgkf5Bzpnk
4rHy9bAp9to0y8dk/Yvf36klY/7SWRnDUwdK92zj4bkNXWCo7gINifv0kCwbVKL2bXgfkbvfo22z
T7bKU/lufwx/nRP5qXqM19iXaPwC09rqr5QL+q3hRtC98YbVLfzUMMKNt7YJHLSE0mZtq8AK1P3Y
2Sh/osGvg3Qn7/Kg9My/fOFavZj8U2T0CvVGtSleVXxel+WPlQIjchHZGU+k5hA8LB7WKfGXsyT7
0u5VYKDDCcoB/0o0k3NnRCh/WXv1kmqu9pJ9mZavV9sF5EEwbZtsW37X94xGW3O26issaPMWvZJS
3TZfQ31mQVhRIewjjDLLo9J6sFk0ddvjdMU5eUYZXUCFLGnYbR07SGoqhtxPoR8FSGHU5+arAkmx
K/Kzbd0l6S9vHXGerz2yzkXaQ49p/G72CEs6RpGfMFani45MS7j1oQ6a7F68cOrWYRWAwkCuyNpx
w0PS78vX9FX6QEpAKwnbg1cFveFpr/pXrh5VeaOBe4//dWft4RwgVOe7vkB7vIsYJm6GIwC5Agb8
Jv0YPotho93irf3Em5td/e8UjG9kUcM9uPevik8sBVLbM5EKNVCuF3Y1JEQBFafiIRcZLrq1gX6d
o8LYlA9SmVCTSPcUmA1uzsEbum3YXZZrO25hxpTMcxj40K7cwNsfUxd04cu4w/5S+Qx7pNRjunUE
m8a1mQ/lqXhVrsa9HF3dvPXqLkfhe9YPAOiGHuid77zIN+uuzluVG0fak6TC8fK9P+ANWOgNp650
Ko72mcYxheQ93efTegdEVBzzLnpjYDf45T9xbv5It4kINF8Liv3i6ccHwkmPvDbezBvsVwQ1dJP/
thx5P0kSucgX5Xui3b8BXY3N4QokvvvADvHGAlxo+6r2lCQY9QAlRsemenH2MeLr1rX2c7GRtX36
sGW3p5KdDhZNZh7VbX9v/PJCHY6WYAaWfIhfiTRzzC1XpGXEIrbtSd2kh+hlekhBejGCZG89RPlk
JHtinsNo+6bc1Kdwz9k0AxD51kHb+CeOhcsy2NIsobfqR9CgUIL+geDyLo4his233ics/nnltKNj
23S7eM2O28SX6TM/iLP1VAefU+y2Jy2oPVS5zRbP81v2gSHkxbqhcane18BimMyenvmEhsYkSfyk
PxBsEE+0zQYR4kXWnrqdcqTpM36wlGlfzPlWQT0K8IDud44s76LxwaDU3JUvzpeRufg7H5LLyARy
0b072iNyh53y1X7IK+fNdTzp3Ozl3kUF6riTa783e/tFgRj1FyjfVgT9tXhZHT1IcckK22Uv+biT
7vSK0o5LSjtIvgN6+du+p5/gchrPCozbYm3EWw0K9oU6cfkBttjlu+Ikv2g35xane9pg4X6hgXzh
E6JYB2Ntb9ovSd92AceN0mNMZB7iQ3U130ff+ghP4hgF5a7+af04dNMvzNlzv3EIVWd6wjff1Pqm
lzdhtWNOd+yt5/wGJi/xB2mTP+jbv8uai+VT3xqrq3vb7nBbI0ZGWjf+RPIZxEzasyVurG90nDPZ
KfZlRFqDD50V6I5noWGv4aaBVTlDN0GaRxIZSHWSufZ88pv6Nf6ULLxGbvuXinXyupmQzg3D2HxD
ONxOeSJiBe0IEVLH/pQILjY3EzkJ69a0ah829rW+YTS3K0hCzHaO0hhAcUUAjbzO9NpD+CD6UofK
LJ4RRE7Lk/SiMnd8Th/ouSVawZu8CDCQKud5h/FO3zEz7VxW3b/RxT7XIA+3stedpJfpyTktV4kh
KieGs3OKjHP4b4Q3eCLjkA4wE9E7OyLcivLduFtP1p/ohS3hj7XXvqVTu+P5SynqaRgU/yPtPJYb
R7ct/So37hzR8GZwJ7SglShSoqQJQhbeezx9f9DpQSaTIUZ3TzLqVNUpksBv917rW/jRpp5dPBVr
xEA+StGpeGfNMTNMvRf9290gE3dpvk5k4omnEHzpSMBSZABDHpz4Sxq51rp00SmQBsRknlnW3DwW
5P58i+5cWAevAIicB2kl3eX1W7CNz3DGqNoRPDcGqU+5tSGTgYvT8nXuIpay3rFz1kOxXaqrMp+5
q7hfBN9WRYrGxJxpLVumShzQlEavYM1cbcbMIkMYms1LvCozm5YSmgqDcb4SdrRgUVn3MwWxDA0Q
ezh4yVKUJ8ncheQ+9eYG0uyD0k/kRfVk7SRxmW0wQWrGJF92W31pMU2kO+E5nFc2R3f53v9yd0E6
Mz/FZqWzpt4DvEC7UM+MeIlOmEOQ+pHY1YYeZ8xPzB/h2/XtVE6m3WYMQJ2n++TFeuaMLm1zAQw3
cMeZ8EadHzmu86ntQ4iw9yHxns6AnmVSvVsiOj0ExrvCYVmYwfM7us1B79bDJpqVy3LqYgBa5jvC
9d6Ts3zqn2OaRu+Ufry1uYHSos7LF+8p6+flB1MOele1Ud6FB57uQiIYZ8YDM9o7HsSQT4G9+KfQ
sy3rELSTWlrJtNFIKxV4S8zpiXIW/bVuzruVFm7BodvSckCk8VzZFcpdcwIjVf90YLV1MwCB4obE
YGPXfFdA+Kh9ydSClslTiWBw2jwKLwNPupkTek1QEohG+k3zpH+AWplsiJvl7j/Jt56tvqvWoQaa
ibKlnwIU+nBWijC1SAF4CDRbIKHhkXBI/IsVTB88Wzy8DQbFfk6iipvZ7Z1Wb3VviRsD8O43+bKE
T2kA33b05LUDyHZFOPacN/yp9lQcWmTy71DrsfLj9LgHpo2kBmWtgTIZQOOciQngb2naMfg8sicg
MNzH2UpKZp44pWGF/KHeRBUI7UmfrOUH/n2DpCTcBs2cjIhmQzL5qK0MQZdP6CPp3kJJFlDiubP7
+oGTQpA+6uquqmaleeIiKdQ7DmzZV/FQWVA0bYdj6GsQr6QDCxTyJ9l/pCiYPJR3/l2Cp3Ld5nP3
WJ/DfAmZkRlDu2ZCVM6K1IFF9gG012PTf9LuOgWfyoJbMcoA3XZTYBBrinMc51Ah+Xv3zXyVdywS
0VdwaF4Nanc28Sav6TZfeet6U72oD1m07OkIoyk9QgYkoo6Qlqk3kKg7y+a5YVuvVbw0URTFm5RU
guSO/BMsgB6Akjt3OKaf2euIs8G9iebB5Gj+RYQIdo/kG29XrH7hLeuf8S5iw4p0YEho57EwTjkz
Esh8V8BUWVMmPSVLv96UR7qdzlkAJrgbvtOtfkyfA3Pq2ObJ5fi1Tp7woE6Vatrhzdtl2izjZWEd
0ac5k5W3xGA75NK0QIEyjR45x1XJm0sSLqXRXUdd78z3xByKeYDtaw3pBIOO+UDHzcnOWnMQ7uMj
TpkOtCLTjFsHUtF3xJ7DFxtbjjFiA02VGqWzEc/oVo4lt441oAiNXvvetMmI4vER2K0dtB06+uCp
XzicUd8Z+AKUljXnVgw/5AFPk1c/nxVf9RYiMlOG7QlVHYL8J4DdZF3ZnFtm8QF4czHTFuk6WoD0
2ZnbDC+YySl4Ci7yjpOD+8qciTZNus6wwKhLIrKyoz6QxL4Y/bYhCvY5oBKiQ1HTSdpa2xsAqDfU
1alTqGA1kfIvAILQ8cyOtH/dV4kFixNVMMNYkmxCcxk9ORJ5uJ8vwmvWvYrpoSFO75mqswvPcMEJ
yl8iUUBIzfGMRPBOJYjooc4Ia+FYX+Hb5+wjTqxPXga7asgxngvNCijULj51j6Y/aV6JOC7WAMKo
sn/22kQ7YWihOykROHNf0PJb5GfCdgFcP5AaxK3dLzceBz+ZDKOFSZ70IxM0RTm+ACl3cJeIbE3W
zzURt9v0rTEn7iY6ufuMK5TFWalGsPNFIeBBfac/w0WUA6s5xyZjbVEsQwBELL7275MHvrZ0L76C
qzpRzOBjcUdxR3jB6wMNlLO4uElnvFxhE71Su+OiEH2VzgYBydhlP7mfrMbkB6GoqvbmGcPue/Bd
2AEtvVU2Vz+crYlZ0+HOxxl5ku6sB7yM1PWybbuOyylYxLn3GQf0sLgP2aQaMo+KdTBnj2K81OQP
jPt1/Uzpo8qnpD9zaZi5d+qD8BIvxA+xX4AzBA0s3Ieshwg/eeTVGxki6kcBXB9L+KwappCP2pXX
zEA0fzib8uwWmwAx70reCjNjHWNz82Y53A9zBVz8xSL7pGOG8rC/kdALYM/X+EAMtBIzp1toS+tQ
HKpHxJxnE0YI/keEn8xVFKGLfutBUp4H36x+UjTTAfi89xT43MlXk005InBsQp/NLl+d64OnbKNP
7ZnR+eC/OUvi4Z1Z58+sjbGX8Bd+0ltAdGENTxCx07mhIIWfqK/CVrRzjPJzCxbKjNVf39A6mXlE
EyD0mQercu1hgb+XjuNiM4rEuMMZK+k+Gy+xJh2GJfU8d98/Ss/PuURbfkbZh6YtnnM2xvw1Qss+
7RbqnoHDS/IO8sb7wv5qPoAA9b+DU/PBJiAcpUXykpz6eEmupX5wlt3KOLJGMSmMT7puW2Xbr0EF
GS+kzAGZGQjUmXYvlTuroYOQDKpwSpt6K07EzhfKca7raG+DL5UrBicjFULvxNthrxIfWOXdSYfd
YhfggTml+/QNObpFFN0UYQChds6De/SYTxPnHH0xhptnjtA9JKqpePDvWI5klhwsZxPaXeW5PGsv
5Znl0XsghnLi3+eL9szdVd0lW2lhbFbhQZwbzwWzLUdQmi5YPFkstRfO1o/Na2vTjTlnjwjUSG1F
R7puOEov+mcu7PAuy22GTjKflQuRlh/NvidrzWh6Lw45UbzuFB4kS0Z7Mp/7bmPNmr3z0XbnoFwI
8VITlynpMuz608o29qS1c/UbHT5c4lpsjBPxZZxAHQSvTfZNIIJsD+oi5gRQk+dhu0v+xXSpbfp9
dscqiObQWvd82WJZPGjrbskTELfKvKQh+IjH2JsQTUxJgsy/lLoQGyXNrf14fMZL+J5wLPPm3Vz8
JHogLOcs4GeBhXwULkwy29hlb+UzdgqZi6d0EB59bepqVcNUqtWlgQi6tSLg8bRm1j9/BZq2wYGa
WbOS2JuZUTClEe9jaHod47BT+pqkQNN1k6Btz6GGhxv/5++HiLDisMoZKla4KaWGgK6CfRzPkwOq
EsOUMkTPQqSUC6PS+N16KchrUUv4S9eEy6tSO8sD3CU+Zy9UyihE2/o+FIN8GRH6OPOyBqtzz2Ro
xz8CZDfTms4GHu9BQQZXblWp47jUpf/nj84sdrWa6ctQ96J1Rx6wWqkcKKMiytfWl/WVllaztYCk
A6dPU4qw6BPmcSZwU/n5Qx/IShfcJc0FipgIjEl2LHyOD555RmRZ2F7GwRzdIxZECs8q3lOUHJRo
e6IRteAkhPcuFYs2c01EAxLW52LfqvKnHIIXT4KRe20eHH7v2ofghpapnqU5dy7yneqphbs7d/sv
JXN2EOZljrBujXnsOdDlkqki4j/mRdSqbKNXjsl8G9geu4NREmMwYLWgMkPjzMme1PLcq6hXx7/2
zQ5GoV9+CkFwskCpF135UAlDyBqpTtMuemv1jBJqf+4zQVlWKvTTRl9IvXEf9q6dCfJe4eIJ2/8h
kdSjQe7cxJBJCSA4lCgZhZAi5+DQ3Jm3lfmU1YO2CF3UQE43PLaDfMfr4ABD1it1ouzTFMApGU09
g/L8YcqEa1qOh6PPIw+y2JZJV65qXFasM1G0IvKNRauzW7H39oWA6QQzRr908nrZiK4/HaFgMDOM
nRlZ3aZJOGSSCr1QoIPRBhrUpWXJH+ROK2T7Gc7ER5wBDd7BP3oeau1bbQsFkQizLqyjhRZxXBiT
vDCw74Pc4zYsmdP//q//dYHR+S8Q9fepn1Tl//y3BAIoS6PeTZPV5//8t6aaJuIlQ9MtFXcmH3oB
dNG7SE4awSzsVoUzkFpgChr2C5kYqjIm1iXOl4UarDMFriRh1I+/f/y/fJfx0y1JEU2dDpF6wc0x
Oq2rtNQo4H61306nzsTSpXQQUMUQRoES4UBUu0S80r9/rgR26J+fLcmKYZkazS1VHr/YH+QcsQTq
KndSQaeFnI8Cp1ihL32jve91vPCDiJo+LnbY8Ha6hZ6TdjI321RZqVa7vvFVxt94+QYkmYANku4s
vtHFG5BCTeyRhxa2I4JFCHIBLITw5cHBtoU7D/If/ckRCMPw7eieNY8EWAyE4y3Sxu1vDAfjyneR
4W8piqlqsnX5XTTfkWQh9emVgwZmeWCDH7ECUZ+9eXjRHMFUb7wJ5doAlLF4GFhMRF3VL95ESMdu
yDKBiPWEcp/Rxo+GoqGT5KRVD7A2x8dvSNVrlpF4HifLEidq3nG0Rw6AyyRaK8QQIDEOiBXkAgNm
n6ek8X9ywgW2WxxXRfFkogHJepSpVczrzYg9QVpJWTchLSmf+2Z1+P2lXnunsqIYWGTNkXp1Ma57
VyXpIHRL24zZCMljg5KTtzcmz88gvRw5iszc0UT4W4Yh/z2IO5zOfWXJhd0U2gk2zaGJjU1rUPyu
mDEZJVijTQ5D1oBjsPiL1lx1gbbD/wHnsI0OuseIisrsviWFwiQMGB+0qX5Z1cgsyV6jvNgNPQCN
TM+XYunci7X3nRZxsfj9Ycn/0LNYgxRZ12TRMiUQn+MQ+WMyWpoKOFxWuA5YHE1dI4VWAOKwptXS
x7zTofBjG1jwqoP2JI5lZXORFNGTK8F09UIII3r3Rej7lxkWAANhLigutIKhde+dGF7v71/36tqh
qDTuRuaYrP/88z++rlJaemr4fF1G1rSWoNpguJoOI3ZKipvHkJb66Ol/7bRNoFC7dBHAUZOZRKZY
3fou12aPwsItqijqEYZeDAEXYYkkmH1hhxrdEyMP+9lIG+k9akK5nC9djflUNbTYXdoYrRd//v4w
rk5fxdJkVYTzpjMQL94dfpP/jMEOQdGskGSKzI2PSLR/NMFsTmQlnZTjzMOXFQIEGV9OIx8Dk7rS
iJPpsMlhY+++CIDiTSP2n1aB9FUZIQVXd5dFGeyeiFs2Ya7knZ8az3mHE7HBRknBNGjWI2WpGjFU
v/+wqxujYpm6wW4sq+Y/6xIaVAaQWNhlutFqSuy6gisQ1dqiAzVD+ku4GiRrFVE4DyC//P7p1/ZF
RthIPBMB7ikXe4LaOWqtxuwJ/cjpEShNtCP7vGmDpeQaj4GWUCBpqxu/+dqqpYoQk1T4PpDsLnBy
IXHhTR+1hT10vEsEN6+6mb7+/stufcbFLwOfLOMTZcAi8tsNerFUzfjG4nt1TDIZJF4fo5JIgIsx
aQWwWuSKSZFLC6WlBdCzilgdA0xLkwN52hS+VH+u5fUOv8wBUxPNePTDUbSNnHzjF82uEfGHmrJE
Jl5El8qgYuD13qufuYtqZJISCdfDAusf4ZBQGR2BUa7xkPnO+wgcMx1UGr8/OGmcyn+v9oooaqYC
nlO0kOxf7CmqltWKACzIdhGnTyq28YlKKLmMCAoiOdPMKKNH3N20HMDduEJO1yTj6JtBkf/9q1jX
vgkkVw6rmiwZl4tOrhui2WdKbufJt+DSbPdk6tdGJdHH7Qm7rJyNArDCUza/f+6/pxNUkybCOkOH
rW/+PKE/Fl7LlaqhCKOcUBdvZsjMyZKHPU2zBj8ai+6YP/n7J44j/uKZ8/tMzcA4rynq5enYKn1/
IKoAd5gKoTdAmc1R9jkrgqf/h89RZVHiBbOaq+Mv/+OXkXuAuawwUtukdjM45C5B4gZTfeOsaSrX
fs8fn3Nx2BKUSCd7k88BSVEJljpD880tX58IHbIAKVXpKz5Efroi8K5j3c5e1GBl5MGJn0+toamb
hWCNmislnivosSTFExcBJ6HJQGo04ZvEOqiUoAjd9O1cBXBTu9SMyH/Efp+JZCnIyFsghaPohe5T
WyaiCsc9urCWZdnhmh8oKy0v3cXQLNLYi4kLp0NHDFY6tVwVAXxazb10+MBnLqxaLpR4JlvkkfTy
s/qjMUXkBaFHpnOe4NrpwrfWmHE9pdU2spCtyHyRDJQSYB8zzE1tNUtXyJCkEz7Gtel6L22siwhX
oetonXqAuv0twsSbhQ4dbEMzqWEOkrEoNO2Z4M9guOfSnC8dKqypRQO80bHbBCHiAbPznvxhOLn+
3e8jRbqyMXGgNDQWAxFlmHZ5WoqiQVC4pqXkGQMEkL322ETJQWnlo1lY71QjmonYhwfsPGcrDu5L
y1OBNLVY/bepr637RD1iXn/WpHwuednjIESvkk5WpqxUZLxH8nLoPQo7uQ7H330qGp14Rc+pp5gS
lx3BQUWJv9oID9ja6FKp3lPa0DoVAIIq1nvUtkeN1Kuhqo8yZOiyAfgdJDREYmtf5N5cxUZYqfwf
gog4jq6eeS1ezuAQy+oWL8lBrpojljm3+Az6ZKUo0mfvSktHAO2tUuhQCvmtTqRl1tF69HnsDmm+
qu9HlJrmkKQRV+BZmI7fU1bbcFYa9dHTpc+f/1+jb8u0PKC+nZUNhAoZOV8VWWuo5LZGW7AuxLcy
aGynY02T1GdFTlb4LNaRn+wGT753NfXODWFDeMWjMKQ73C4wdzzv0WvDl4IE2W3lweRxXOGhSsqd
WhufZJhTzTeLc4od8T5siLpJ4BsPdfrAHZQxNYLtb4yQKxuFbEFLpfikoco0LhYTJ4ZaKhc96mgw
ZKlb9OsKculUt6hDxoW2gKL96SNgR5JRIGcRee1h2dEEdZTWvvFdxu38YgFVZEMFN2HB8rAuryhU
WZqmzeLUBgeCPH0dCoI/GtUIQ0QvV+tSQ1436VdC1r51RvUhpeKxLFDWeJ6pztMmo5toCu6qrbob
m5j0761D4YYm6rosmVAxL9f2wu0bwat1Eo2xDFDvykyksjReEJe7G6crXpx4gE5oyJFdGnC2PKFd
1eSs3NjURjjy5SOCb8t+ZprkAHJi+Xvtr/qQCI2+Bi9rPkIEiJf4/2Jh/sMNwdQx6YKu3yQR4kSF
xN+RplGNnnO1sZAVR/DQRf1DizcRdgLK8t09vL9hlzoC8ieMJbIaTmUL5axTVLNBF+6VJuK3+JUM
cQ62lkrUilPrEywb0Y3N89pKxf2I/FdRo7YhyxfnsDKssijEUwWhtd5XskXrvXiDQTVpouKUt8kp
qnukP8oALCZ9+33k/XuCVsfdVDJAQhuWpl2cM8Mmw90kBdhRTNpN+JVmXd+fqNYtfD3ftnL8MAiI
h37/0CtjilM7uGvD4GCkiPrFL87KNK3dpo7sNETyiZYwC8u3Qa+BfgR3moNOOsEj173FgXFARf35
+8f/HAH/nm2qqPCzZUmVdF27PJi5fpQlapSTeqdVKr3FhtGhy0jvyPQd1Lsg0g8N5gDa2xo9aQG0
RUt1Im/USSea56JWTvX4jwl6v+tLvPxZZ1IxSd/6/kGpd2D81kGKRd8obr2tf5cJvjiXDg7tmsbX
H5e0P84/uUbdWq9jvjime0/BDTyYnwEmfBCUN24H1waGQtFP5zFxEtIuPspDKuyYlRXaYQjXwMDh
4RrLWKt3BjpvLGPcKCvr/PuL+ffAzM+DmK4AOR8Xm8tjl5oB1hRMQlJY70Ire0t76QSSYSZm0uPP
Iw+deK7Kxo3x+O/xVRW5kivieFjngy8mgVZSxKgcI7SFul73UUOQXXjn6+L2958nXXummki5SyG/
hcd6sYRx7Op8n/+27SbaQW+4wxPIPRbc2CrTl1xQtqEqLwJRW5iwBdSSVbZQcFrV/cpHFAikilgL
hdAqwbk1sq4sQjwDSeT8bsqizo3w76HVCXJHmB+23wIf0OB7R0XrWAOcbeVXm7p5kQgknOgBjCjp
1lDTxp32cj6OS5+hAQljp7n4bDYQAmi8KrQtDbiEitGPCgisBdFIWdfTdlXBdJtg0ATXAIkkIYOZ
X4CqOCZfcYx4axtnICTK3/0Ab00JI6DJpFYkvMddHEKsYScgYp5pT8FMkosZzjhEIVmdLJwyeYhU
TOTdSJD5gY5VY/6mi5sEn1g0OtpOPywDITfnWgu86OdfB4hnwU4C+oSJnFIrOLi2fa1Kbf2TyjKk
4miKJ2faVPIp7GOQHP47dT2Ubx1wPyFtbEBc1lSW8jcAz4tsvAbcGHDjJP3nwZrWWJqRTEu9HHBD
AMPVU1no+lZ4dQL0cp421/t1XKBGywGiOFq9ThNIJJimPnHnzJWsvP/9S1ydXEQO0L6wZPj/FwtJ
rOYcHtw0svF0IqniZ4uhdDKN6sal7Uq9kRFs6dx7WdR1an1/j2DcbkqS5UlktwpNJ7SJZg2yg3W6
zJs1R6gTzAP04OAyKkUjrU3eFk6zbc3h1hf596QyVugl2kQmxU+e/t9fZAhEbMSgWW2phHtR88es
K5al+xbG/bM2Wjl/8m1ybT8a4WPz/f/+gfMUVDZ01RTFy4oc00BvQo/VrA+dz/F5F+jL4sK5sVjL
/16SKYKxMtJnoHwvX87argwTaUhZMfSQFoMF538SZRHqLOMQ9kSX6KxZgVLZfqNbk7ZilAMkJ/K0
X8hEGXGWRmkOkXOwOPKO7Ttftc4xzBzZIWygQx5YSgicbi/D11YbYihUibbDlbKMqRcmCL8mRNlZ
rwVyvYUse+NRTomc3/bizVX/6nOSFVh3YC/Mfzo3EQ/J0Kl+2X13J0g1SOQwe6spm4KENFHWRP57
Hb2rgF9aAVxVy4lUz9d+ggDm94FhjDPgcjngRdHkVSWFcJKLfc6qZQBPbh7amIxx6QD6NwE/QKAk
vCr00X5hkkqr8t7jNMGR4GCZ5VI0XwxTPcVoa9KvzsW64seNXXJcCtggQU2T0TjwR2ORWNR22k6z
nF1fySezo5iRMRhEJXtTq/DJUqpjnKVvViduM0D1ZIHhZSpeClOb5y7JU9go3yhVU4K0ToOUPyjQ
mgi/GsHDX35Ks90zY2WeyvoWj/FDo4CAyYxi49UKeAsCfwiOdAwD4Kl+TnyuuQx7EcVpJ4K1lLce
w2FChimsndefvzb0mJBannKWU1Hx0vdAvLWrqlffvUGFlfUPb9/l0b5wyrGkELOz5cU6AbZkhs26
pck5GydE0bbog7ze1iRSwDuSwnjSgSWdgiJ5C9zio/bK1SCqJ8HnlFm1LNh5kR9hcdwPatFyLLWm
YeF9BO+SBXKk9hAl6P09Di87hUUWjpwpI9JRRgv6Z8PgMjOtnDYKusdxLVYM/pEIAR+8VIZbp8FJ
kLoPVUk/yxBubAPXDhiSqHKNxOBtjde4v1fFyKi7wAcgYguVNJG65MHtnDWpf5KbP6ZF/yZmaHWc
6GCl/Y07jnxlC5JYDMdDM81a5fK8L0vMahX7tj040ie4tmdg/0+G5M1zKzkG2WstKbZi91/6aCzT
EO54z2JqbFNHeTOb6pjkAPXMjK5fNlaqlmWHgEJ2kgX1HixVVnX0imj1+1y9trpS05J0zvucx/65
djfQVrvCTVO7DVC0Gckqr6nvxO2xCJPVkIVrsTUWiodDC5Vmn/Dl0JFMWrE+RhXqCMPDOuPdEer5
EXTqc2yKnwMsuMB8lOL+LSzFG3eqq69XkmhL0ovhTne5+6qCFfiFWaY2drp9rrcFoqEnt8o2ougf
XA5bSdTN+8Bd9qZ2M1foysGazx4rz7KkWazVf48tlry2KtWcsUV4ypQ8eAaYumXWLLV0pgnBEWf9
2hvEzywSP6lTLyC2LZPW2WtyfcSaPwkrExkz8GlFTHa/v8lrl12+HNcZhTMYN7eLVTcmfw3gPG9y
qNJncGOLftCeA43l0vWMCffTrZhQW3I1ba+71lrt3Kcb3+DKvYo3I1qKqXPBMi+PgZmh+lWcUF3K
++Y4vp9Wt2y3BGJePatWcyTc+imN9W0Xmnuiey10HmmgPJNU+FkZ7oEgyucEyL5AZC2e4huz88p2
LCmoaixFZU/6pzvfwLckAzJPUELX3KvTL03LT1HJAPLd/GDWya1m8LXBohCzJWuSLHPduxgsjAwn
lcshsakOLAoC4gp4JhPIq7NM946B1/M3uxvTeXzHFzsv/XpRUxQ60KpsjSvUHxf3bGi7QnQoXuFY
Pg/oGDu84Ua1Q390q/BtXHvbf37WxXizhCAMVHUslFnwsUrfwWAqQerihiP5b3mXAmAzkTWqytIT
8/2QpQYmHHNj9haTVp9hWT+NRN9YNRYu/bwi61diqp4B1cd08kknAbcUDctsjM1tDXFVCtkJS6wH
Ql+pKNZCkdgYm6wuTj/kYySaMe1H2HzZl5pINvHLdqA1YFeCYVV60ipPjHmSNne9/+nKxtwqE5R0
xtrEg03JRSY9sEr7pZhbm6xo9lYM9EXol8VQkv+cn0IAPrWA1RQDaNTs4qZfKTUutbz+DoLq1JR8
SzfZdwkEk9gZjlpEp0S2iDRKMWlPfQOETUS2b/ZurrwxeDZVLZgvjvhMlM1LWOqEGNYToVf6KSBt
q5s1IiE5CkSaRY4f7YdwafFTFioqSdx46lpHE2QEbr6IO5TSYvyWIc2isliSg1VtBrePYKEm7CN6
TpJPyggEL7BUFeI9Tcv118xgnKC0WpaB2yLcrFrYdICi2j4gIKIOH+qYQ6JiqYBBIjHiPzFS95El
wkrQ9l5neEvIQkjGqWBPCGF4JmezI8ZBWSbEAplCdgCjh0eHUT+YyQHU+UzJOI8ZYrcqE7ZCDWpc
iF+4ITvICr8s7EGGX55MxxyTMb8aPz24RXIQygothYPmScXSnn6UpnSWI3yLSZg+Bd0KluHE0MHd
0jg4G8CRnAyTN5Biy7M9jf9W6OxEQq1qwAGKpy0qYTUOiU7PD1ZvbEy9x0TKlxzXASDpS/StSyWE
e+h429avn1PD7WZJ3S9/Xy6vzh/JMCQWBwXZysWFVc/LvOp1FiS5dGaFzopMLmafkXiBSkjt9Xk9
WBt+4o118NohhfoHt1fEFGiVLj5W83oYKi6hyxXtH0m09kkYU89PbqxEV7cjjROmQseWNqJ18Tkq
4iDg9VZit71l122NJwoSfIxbl2pKipxukvnewSrknU8sTi7dPilcW/HZVA2dZ0wV9vLiaGVxHmet
RkcBD0eUozit0b+3gr7lb+8RCnDpMyeOOzyw+M89orVnIBG3YgEg2aT4SC7ttqqK+1AmUsvUN04s
08HSgCU7BNG0kDMnsZQwBUvHdqPkM3Wrh9pz13DFN1bfAFMgbarRChwKCdV8l6AQFwNx3NazPtVP
Sg0GLmS5rPuxRxgJU7mAVur1o9NJ7N+UZLCJa0b0bUwlApNjT0TI/ymXIcKcBgM+uV6ElPsPeXYo
zBQNu4ppQKyGt/FtppDB8H914cwM9CeuUmFMRnPWg88KDgW8Jci9nEReHUJh/9Ox81g3FDh6M8n1
KdQ0wc7kkEpWQQBOgSpUGRvVTA4a0soLMI4SCOGIeGMiP0ghQKBeRdkXRirApCJs7q4By48wonVV
Ig0q9ZR1JJj2aP6NrHLBO1g4tCU4FPQejUZflyImyqhwJ3WHx7YJnoYwg74RjyJxPJ++wweMWMHf
5+C1/VJXuKJb6N0YquMc/WO/9MVSi5OwSaAf0mOSH2M92vStuAwl4mr+vz7q8orWZPCGU5CPtmdA
UkzgCyfU2MEkTttKuPGzrp6Sde5V6FKQo3Gd+/t3ibmcpbla8LtCu/RI03OTudeli/HcHkj9i0Ri
+oCTHdzwjZ957dRDlYaSFEct7mEXpx69QFaQRCwvHW1fCOhxjOWlqvaGZ22kjPfL//79wV7/RI1K
/hhs+k+1ATg16hY4hnYRFBjAihNUmTfJ6c9pVHxV7CFQnea/f+TP0nF5zhr1sdQ6USsbl+Kfocyg
+pOgYAdd5E1VQg4bNI6YLS2CRsViMlT6sYTNRBZcGx1N80QQNoKYnjNC0Y6tvhSPeXUQ2KhKzK74
TOOKE6k/LK0eaYMmpFAnSB4xYm0TInqj0OVgihtWembo04GIZtfJqqlhMt9aXGlkDVDb3jRwdGfM
lY3vw5eieVuSSnwsIoxxFUy42FLsNJYfOyu/T4SknzhUYhE0z7zKgyZsCeFMJj+B2myL63h0n+cl
0CQEgISEpVNun8kUjv9LYEKd0IDj/f5Ur45axqxCK4jWNBrUv0dt2zlkpXlWbLd59hX1BBxTSXGG
Ffi6vazOq3oW4HccbhUyrw0geEAUMinoqv/cDMpG6L1M1mMbQvVXMPD6rKF866PqLR41GF2RHeD+
nH7/sdd2fzpPKN7F8Y+f0/UfK49oFSGCZMiHIVtICq5maqHTGrf+ItXWgSndRWl+Gs8nv3/utRXv
j8+9vD8Hgxo1qSbGGJu7pUlUPZyhct/K0rlIm/9kO/8VCvynm8G6UqEmhVhHJMa1lFXholRetSaB
HoQy2UoSPHRd0858ZOsu1Vi5iCpiXLJvjTA3uk/Dshc9vOwmzAzqhhIv2nFKY6KVtuJ+Rin0I13v
7gJXOcCq7GIHwKkSIfITpE9Xx4tVqsDyHO0lQCM5l2VkeR2xeyWMQS8AnKMNj1UN0mQIj6yNsHsh
Ty28ZMWZFls0bpMStzbJbecfc4luBiKxT9jurH2Y4kbKBe4bEvjrCTcvCsYpZ30hORGzUWIJoe7s
SEu30ci4q0rS9AiGREo1T7T2pRnUlhA4rj1SpS2Re+0d3YXk3AK/JNOELbiCMRFOXRmGcKh0BzXy
1uO5OS+Us8mJuCsZG0QqzF2vO6vuQAxWdQrSek/cQzY3QmHThdq8BT/rC963MBT9XPOqNRmz1V4r
PNKiML+S0Htji7k2aawxgJrGA7P1UtQZRVmJ7jKjrp5xu0qVcwOOohLVs5ZpGxq+54qIshsrvXxt
8FpoMnBDGLSKL8cT90uX3EIWCD0y9jLAe2S3jjyTymkOCdcf06GksQVX+patOwGRhrGz7/wgsN0g
PhY1bc1Mpu0bk9ohB9+Jkz2jtyfcqhlGtES4gcULL6EGqA42ax41WIAlDRrE73PwilNAxWOBzkNm
uaFWeTEvXKGP0FRGMI+ceIF+Coe7SMW7K6S9GvOryN8inB1Tn9DDXw8Fj7A9y0KY3adUyF2MiIJV
LZuaVbhKjqTqod/C6rQktQAnLvx2Ij2ip0ZZOLoCPD6DeFkJBFBE4hgNLZL76jee/fuP+qkvXeyJ
nPY1aTxMmZR/xhHzx4pm6b0ZV7IS2R0R9zlFdVBq5qlK9WZayN1Cspxslsagw2NZOnnwFbjD/2/2
zmy5jSNt07fS4fPy1L5ETP8H2AkQIARCIIWTCogia98ra7v6eRK2O9qSpjV9Pg5bIZokUKjK/PJb
3iWH3hvgDdLmyTpKKANQrXRD9xdx6GdADEDbjI5kluD80JgNBmsq/Y5gW7rho4jSm5JWn8ICYrRl
QkRu8Tip0fFurOGM+ONTOLR7i9HXrPOpPNvGufSrLMzf24QHhUo9MLfsfcStwOl5CZG7O0xrQPuY
yscv7qn6kwgKNgKoAAA3BjvfTzXV2A9s2kYZ+OwaI6UEvp8YCRu+usX5GYwId3eYiuihD7dej/RA
ESfT3lPRbujDb+pY6U8M0JhupygGGb705xQVqDdtvAUT22VMv+IPmS/7vH1CHRXdE5wVvZIeR26z
W6yoUxYxuqr4drLZRlTHLTc6EawQqMwLZ5Mmnonbbk4t5RrbQschxwjpC8vJF7op4RYBNUT6UhoU
XSd1Tf13eIqnl6YyQrCGnrJUqxLkqWKcXCt6yYEhzQxharO+JFdyFfcx8d6cnhBsx+JbYKkL3yKb
ybsNQLZFZV9RLH0P/GA7BGg/BbG1CIzikzxPOuczNphXmRS2qfHS1PVZE+Kbzqyv4+su0jWm/7yw
obbnkJy/77sHr2wZkIc7VOu7RRD1H3tfNQ4ep0FgxsmabiGU9LrCMsVzPmGHTPmIIiAhtkPzq2w3
Uyp1R0f1mhfj2y/Wws+WAoA0QwW0QlH7/VRtZJiQNq2RbYa4SJGFNGbI+56yoBnW1HPcn8j71JkK
Jp4yfsGzSTLtF8iSnyQtEARdcOaWPNG/b/Bid11VmUzQvILH16flxXaQGO68insDnHTjjdVygkc6
i9Ba/tUu/kn0p1XCTIc2Lhni9933nBm76LMo3yQCE8kyjzdmgYaZg9D9wqigVxWQkR5d69liD6wy
P0Q8tNn4ZYHvc9i6az2PD76o9AdjlBaAnYcIIb5cqvXQicHfo5a5wDDpHLkYh5JbrMlqyAnr+o9T
7H/9LS1q7qTPt6LEeDUI2+++/J9zkfHv/5a/86+f+ftv/M8e57aiKT7a//hT6/ficMvem+9/6G+v
zLv/eXWLW3v72xfLHFzN+Em81+PpvRFp+xdZVf7k/+s3//F+f5XzWL7/87fbNx4BasTQnt/a3/78
liS3MluSEIV/0WHlO/z5bfkR/vnbKSy+vf/joUlv+bef/OL7rWn/+ZviaL9rOpg0NgDnpwuO57d/
9O9/fUuiT6BjQNt0JV8mL+o2/Odvpv47v0EEteVAnjEX32oKcf8WL2daquZZhsb//uvjH/842f54
bsF78efX/57t0j3jhPv7CSi3J9N32F8e+Kvv6hdSSlFnHjrICibrSJ2G13Eb2up5dFt9jffBsW5U
/NqMupt3eYvMnTfYqyKP8Z7VpGOcc4jnIsiObtWd3WLaRbr16gY2BXT06DZxMudIovtzy/xk7xQq
Jg+Yd8X7MCvIwA6GFX2ixX3oY6+cW2T3nSbNv1CIqgrXXWN+eooG291q5SfEfVfZFCZop0iWnB9s
giw9pCryga1LvsgpjltZMqEbKNSLmPZO7Zow2YQ6rxQTbRrcopW4qVDkAmmhWR9tpe5y5SqtFKCK
qhe0eg9eLqEHcEZzPAZmqNTOio70RCZeeLJQYTbOoUwZw0P8PWL3u2kx7OxGenWoEqOj0us4RJob
z8j2eoCQuG4uDHLMqhbn1uS9MdXxHAxiQEMqeMxNYfA+Wgt4Ykj00reyBE3jSHl2gNxR6Hb7xC92
QcPddAYFS4zuU6+me1Tf9wVqMyLHeNgqAVih69WPx6h2DkqEaKc67QpPPTL4v4QK7m35eIRePuv1
Fbq8lxq/LytBrLIZ15Gd7us2+tAQc/GU6MVvxlPkijPGCq8C+e9s2/jN0incg2MMazpzezuJb1Qm
dJz4mEm+77XuFKr+gx48IEK9MiP0AvVkL8YJWfARY+Z+Tdm47b1oWyPk1E3xPnJVVkW0LyH7pMnK
6cSqNVusuR1o90hzt8kWt1/qOyCnjv1ajUgtYIOsTva+HV9U6qGZZ4YfhmRLBnaxG6zwwbeRN63M
TZ+jxRPTXFdMZOcAi24E71w0SIelg7bAGnihtcZr0qW3wEofg37JWPJYog1ctpiH5/jJ6cFWrZO9
fMKa319Eo2O+lHw1k/TDCsKPqh1O8jaWynSpXBa1OZ01GO6J+jbCbp2hQ5qqw3rEqLF28anIk4cq
QQrO6E/YPmAEVvS7yS59LNfDWWN420HrQfPbGzFGWwxd8Ew9FMwq9JA7WA47LTQ3QTDuojD9cAMk
GFW6VJhLrVQz2RvWdJFrcqqsDWSPuWlFW99ChKDU9y5w/GQ42+F46kvzNTTA+vUa05lkX1fx7f4e
I8nVMBrHBiRJAMRmLqrgw0eXGIeDYR2go8DgY2cjBw1KZRuiJcOMAXwwGljjsaN1G6nRqyXQ4UGz
YzTaVebEW7joe8VMmNXE+2yMNn6BLEM9Xgap39MhDylJL1OyT3B2rGLWqlI/o5nUxSQFVXcyUwGw
Ndt3Mhy4X4dwuniTONHyLYLhpPNIaju9Nd0Xb2y3bT9dnGq6yCdIA3qnpAmyh9lN3hi5HrWgPzlR
v1CK6dKMYtGhKNj1+kx+JLBUi8HCB8QxNxapKn7M07Fv1GOr9+siWOkD0u9GzevVC4/Pk3hMquDp
9L312qB+gznmJjLdr4zEppCYAOHyWVCyyLWdJMNOXlsaEMv6jhNaG+bxpK/jON/HEaFAhBOefmIx
oYpB01vgg5Z+DKa5jKLXvsPBIBrOutau5GLysEmrIv3iI2ijZ5eWO2V0zutQVqwXdbqoKNcp3nNQ
NvCK4q2CrV5hCML0dESE+BhSI2SqtWhRoMzQbxPjxUGt3M0FUaaIbm6gvEDA+fTYDCjt1+pbWJdo
e2OXhvT1HIz6wXCGN8/yP9MdmHlW/NHm404X2hxP9Z0SRMsW/ZvAPmh05pSj3xePBgmM3WurUW83
FV7GqWsfTKs7T5V6lNpfg/yrheXJtDO+2jEiOEW8BZyxqfR0n1Vc+8D2GEOWBHfaTrGMvDZG/STE
hORne26aaTWlziz2h93ERpD/KVG0Kir0w1heAwK+VqDtKku8YWJ+HFibtYmGqs4Wi81y7YfTsnaw
GCdYkRi0s0kTKJwGePY43VkGbHOowUvFTx4nWxtPFy3Obm1Vfdb9CzOKs+GDUojM4U0P36ndH6Sp
lNySMiaQDh/CmGfHJmroPs40LcKXKXBfhUBiTcs5aTzzFb3oDWciADG1Pdkme55ANUu6Y9jGt5b3
SHOimyf2zC1xTDZstlp2i72e/RE+1uFBvlemO4f7jtOkuxEC975iXltFOWgYpi1VJXzqItJ95Oml
KJrxedItqQGoowwP4Yry3NikQ+DPVUxc3Li6jV7bbaxYe4sDO3ioPDh7rV8+MvkZ5jrypTEh9jHB
9hSR/1Fd2vDSE8fectx9TmE6buKuWWQhI9ZUJK/ZgC5nkYy7sch2rdZcDcWCVQB6fplgdILgaD9C
ioyYJuQWnDfgMwilq+ehD7utFvcgH21T/PG3+/8bp2hc91mLnbb9KQpjfTXFtrHN/MikuORv9z9w
vP/zS9OQlz1T86zZeq5o0AT26q3nBC+diZddZ7SPjggBW3k+7Hol9eeOFaK76NWTtr3/cVfpyWLs
TPzJetFQOJlGVIZ8N18NRfqCBUezDFq/37peiTJnh95K2jE1UqOLBo4KQd9+6YbYInsCLa0WERpM
+eAIIHuTLPEMpg3WzDgDZoXy6jYfdm2vMBJdjugtoj2xwPsME2L460uAg49KGfbLjAk5I3yl2ZVj
gb+P/AP4Yrvj4qbN5DQMLuphRVKEMGju89SjVaqEx7xAq5H86+LOvNS6TZa3gQcJwDB0b3Wuodkm
OhdwpbhGA4hPJWbW6nkz7GWRpLcHTuPUvNhQrBZl2dOZV+yEcIOoWwvxLQBfPJti/S1Vkm2XWwfa
qHhzohCa1O6GmuNVlNAbJ7Z5XBM82AL5KE4ZaEXoZXM223L0SXTgo31JqYmegL95BButaJYu4W/Q
K/pAifPqgHK3sv4MPe2cmMUBOuqs8t31ZEW3yKRFXO9MO/nv2/wAtKHymxIjSkdG1nn/1iiKYpZh
3CfFRqAqUCUPvZaec6c/++5wwAFgUsZdRR41ONUvxjY/mUl7VJAw36Bpmsy/v+u7eWYvaN84+cYP
GD3iWg9THK3mBS0WnFYQnEUAb0h9lF/tg0yV/q2a+UmBoFHtfFcfAAqkcOYK5ITj+54pbjYDdkaY
W+otSTyxJg/bFcTwtaeeEq0/2UZ0a4qHdvgUwSCrTaIaiS2us79AHvyEIMKFSI4dSZv3I9cuMHIv
dBs/38iHbw3dySIzSZWd66hPY0likLYnx8lnbmXNhVajASlOOaV9rnH6pCSsnrmJcozrnJf/fIvu
mgZ/L6G4MsD1KjN72GLf1/jY5PRTPLr5xhOUUGqOjrUBACSimdgjsAD2Felr8fW+vMuG/Dwd38jE
zkFzLKz4pnrDmxESAO7poWtNx2ANxRmh6enScnThBjlHlmovczs7G9dOBc+aFMT2+nXCFC5kA8gs
XW3ZKelwysJ4i9vBccIzs+ZZ9AFkC9TpwrA7xaJewkpFRmRVcfj5rlhLkAjgxBNGPpsUrEFi4kOS
ApqBdpujJK0GDZ3RejlkwUUJxrdkUl+wTzkw9Js7Rn10NXHyy+yj8gQvH9/qoso5w+a0kbuZw6ph
OoJmaUr9lxUDqgl9dw5reIP/+Sn82NsHJMcQDoIDnL0f2ux6GnlZoZuMqvUG6X71KLx0i1vuPbMe
Llpb/wosYlCA/7A17mBxWNsme+T75nGvudSm7MzAHnf4TjzHGS7hxiUu+lPDwbdyzeQ2DgS1SfFh
ynZnyt0tHOStQV6PCdWDNj2HTf6QF3u8TU6YXs8HPX8yHLkYVBLStBuPRo+4lKs/NfoualFUtPOR
m8jR0eeP2Ey9ClIx+bq9i+E0BtKdvTFJQGVVkLISvDDbajrif706H53p0lFVZVaNRnqImd3VbrS5
Ivo19f3ajNN9HnWrqPnqhj1pSiIWnu2Ui0FjyOqUuNXr9nLoXesh1rCex6t5xmw80MulwMSIVYTE
mwsgjFr/TWvBT5NJ6VW5xCXrKU+GS+/45yjCg5ASjAzceNVTsuO6wErD+FJTjhZpdJNJa1v269hK
D9nY0C4e3zqddCyPKNnDU4XdPWLFInjouMeBFe8TNdtD9X3VC2vTd9vMHB8HJf5Q9HKjI4btBmI1
lulNQyDQQdPYOA6lsQlHazMStbvWfbU77SjLPTKW3bhU2K6W80edVNgbXUyE3XBbofqhc2jxOZSe
/M0ODihlztECWDhat+td9c13zYOj0Sb4z0v7xw4mSxv6HYgg0ALW9+NP8ObgIhTpIUX5Jku6gceu
XUCXvciPnNvl5lcE8J9FfUsl5WTaC/X1e6xArY+YG5sgIqyEgqyhMC1+faT+ZMsyOYfqJ/9k/iIv
4t/P1LBK2lRV840pLYp6q6GJk07nekhQDJR+tvXsU6JWp2kiN3CBJmjqrgkR9SHLhuWAS6S9jADa
eJYmOy0bD1W/hLKn081Xh0Do5Ok2Dvmdop43cfzVtXmbqkv2LrqLSPHNZCBOsuEiAv3SxYTqGj9r
LEYxT8n2DRPSwRGwVqej8JOb7o27tm13Rc5lUpc5BlqpnnlISmxTDVLyJsfy5TT1A0IA3VlepEUe
Utn2AbDHGQA6S2bZueXnkg6D682mCG9jI957vThrjvWK6dfOteN9Xhv7UEcpvhl3smxqw2ivTs4i
sepHlgcgySfXp/XR0C/QJY2B7h4+GsWLJpxq5mMzIAZSL1WPPiyOC2WkJomSfTckWzC/s5Qn6abG
RvYV5NupNYGmA0if20JqWGAO4byquTqXRYk3pHOFa/H9/iwjOEDMX8z2QbX9GEZZYrTGqYpAAFvf
dSBzvWyHYszAHKccn3mG9n0VS2lg6qaaSeRMSRAGTrHC0kKekTLgnNFgezdgFeDNUwSVukNNmddR
GgrTPgjT3TbtxSowuaZCl6Vb1x2bbDiFSvDYuPpj5cZfUCiD8tjSklNx/IheRje5xTqvD9Eesk4u
HszIXxVy4mqJmdCJeWiBJx07n2xUJhWiHk7Ct/BlpBE0dW+F38wUtdlFfv/mEPkzgpljFHuz5J1G
d6uYFsnHsNZoLkitaGU4eW53YsCzEPBJs+Iqi1QnibfYwa6tiakOzZHGEFCLyXbovyA4eKlC9UiB
N/Tm3KBZJrMxP2HuQzEHTP6Qt6tAE1uzbvAX699GMaxlEmQ1smVhvHpIstjoCtm+g7lmf7EtPrEI
2BKG/6mkRde6XxOs6Mjd28V/HcVI3OQ/UH5+5Gf3QeWkOHODrcRLF8XSGYxm+pp9v5aL3GiHIzrt
fhn8Yn3plvHj+nJJnzmh4V8w//guga5MYzR0ifluQ+uS1elennMuxhepWPYqDyPN9j4yLrJ/lsTd
wjfMTU3CU440Xuhw6mwUo7FmYtJB1NKyIslOaGvWqjaXuZhmf0V2Fh18dKTJl1wapc5wlN2NPHFf
O69Z9VW8lSGjj/ZCUdZNZ6+B7jpwMfHKJAvLxrfAtw8h1CeT5l481qAe072VqRcZd2MWXZzTQsxB
nYDwFtWyibP96AEBSfpTQNJDPlFU05suD6Ocpxmbj3Y/AY9O9rlBPR5PpyEdd5lD3JB7ODCSm/zM
xqReJk29gCDaV4LnknxVnHQ/mpR9/G4SgTF16qVuE32xM5aJjjOou5Zl31C5TuZCVOmhrReu5b/S
D2THdu6r7FAEeIOB0OK4NQ/YtH7IdojbDU85mfm3gmlklw17zLohan3UeHbhcLa3TbKOcZreMnWJ
BaRsEcztHEOMATEYdqVM6yYrv0143Tf9+AR1BgUSk/FrWOHng39NQ7kb4yI2qiaMOBXtNzqxsXMQ
yPiI0TnIrjU8nbnsNo1VsFJGpJ9pwlF7vckP7RlkLIl2rBRcVB26abE4yRMey6Ztj81j4I9H+XWp
jzuYChHtolpE+5x2cjfY+xAdr14qIkZSIhxzvHmbmhsZfWVnraBeNNvuSesB6VPEjuLsjj16JfHz
RHNGE+ozqvZEXUGTXPXjvc7oQJvimxnFey0XFJvhzTS5KgXtoJzuK4B+5HBjKU67Y/z5KjttWc4P
sHtz1XrlCN8hkrNXyS5L+BuVjS8KrwVOzUzN1xgT8cLXl1oyveHjdjLIJrocY7cu3oYefUSvXun2
hCrZNsLCWfba2jalvYibAjpTtETLctzdFzxDD5lGRhzDQ8/9JHqZdAXMPF/KajwtnYOHAwQ9xLme
9Q/y8MnNlgrSOnRNh4L/m4p6L0zLdim7rzGHajlQOzRwA70hYwRBe6Fxuks6MeEJJ07SiuA/deuu
outMOJZ9QhAT7/85amnGj4hsWW1K8r0F6halzL9nKeloxJVuWuBenPENE9UThJUHw/9Mn4uGh1R7
kcWoK7JH2pjMaHqEd/OF7D3LhYUFuT1zW2qA1qNFXPTpKU2se9i+v4CjY/pDgltHH4U3vsWuwkhn
OHB4P3uJt4DBjOx/n9SP9IP6ZfMpUXRw1wDAhgjZaRMju1mOCsRSxU/JG8S4Maoyw4hRHDOHIj3Q
1ZlqlaTM7rTPi+hVk10ke2KbDDYqnJpe3craw/EkLtEdp6lRF/RC24LeJtzUfnbIqYTndggrRy+k
eTSdcOC4LUDHihIR1fraQKqBDS7jSzghBoRdc1+qcxnVbbPdLXWCk4w5z4GiHtQKgag6vKlIZbtd
fzHU4TTE5qYtEWDHqbZAepozPI0wBUNiu7BxY+pJ9eS5K9K9x4qU+69xvGfNeO6Ya6TYrMpXk2lS
oMvSONomT0qN3RkzAbkqEsdEw5y+Mf3+mvay7AxIBHmio3FNpWE23VlL7A22em9jxgXQt89GpIM9
bbWpS7KgQpzg81aOitlWv+6SibBULoOqwcZKnA17OMoN3Tp/pf7/f+7+q7k7nFM24v997r6/1eMP
M/c/fumvmbv1uwpSTUpmwPgi5fi3mbv3O8BZ9CkRipGqCxT2fw7dDe936B/AwYCCM6uH5favobvh
/E4xBDPERsrPUR3V+G8G79r3YcWT6gNScxfuIUD+72EpuSriOguTaVNOopc0H0BZZgOHkCRkVDI0
zCFuJKBD5xU9eJjavb9NE8elv4Vf0Wh/o7B/NHMKacOJ/9ueIxfnGI5LH4WP6f4AiEfQLERMHQs8
pRFb3TFp2Xf4JVht/0T8gJef1ZfRhJeVdWstI40rbaP5RdUrn8Lf2itcBDWvjqa1BZLsh45Oi/RM
V1nhsBnbKlqrIJTIijgnx5KbQiehRIAoC4wDAt/vX+OCDWl1ABKVFzXhElO8yyGrPRcORl1xa85V
KF/zUk2vaXs1ldLHtphrVkL3V5pVElj0w6VDTtaRWaFdzEr7nkckxOhGoAJa5lsOxmfipXPScglI
aJP6QTaPB9uau1m0c8JYXQRqbS1ULBft6Uuk8ilbJT0C0uvm93s9JWRSKgWRbrcADTlgEws5QQOV
605jUqKH9TbyOKU7/ws3ydhgQb9zct6GiPiJU6fflB0jnwG8U6AKbDaEPs71yo02EeSU2bTRnNqc
ZYPQlwA6x9kIvxX0G3AktzzpyKfMfVNLVjbJno/38XJ0KMW8IJV+29UcuX2XjHPARdlXsx4pRqbI
Wof7iKvHmCn51CZW/mCK8jkIlKMyBNgEFvxMmtk8mRyrh8Ry506kb5KaD5/6rgvyr7w6QBLawaoW
Tpet8edGr3SykoWFerotQoxgLXkn5U/X4Jzt+IgxNHybSUQYPQbgh0sMihsTPU/Mq3elYyw17GQx
yMWry0hfg9yJ8DKsMLL2TUw89ODDY9r30GddNhOuFa51X1yD3nwtXMiHlVzgvo4mBUp+Ks12o5t7
0OP7qODeJTtULN5Sav6FEbvJYlQCbxZaT/w6mq/MPeeVXvUYoo0AH6N8bhvAuaP4YoqgWkSOghUY
FlNmYTw6sU7SM5XHCl4GJnMp7kixvc69KcWdBZxjc9WgJIbuk2kqs6qiadZy2mKu7s6tEkfCpA2y
WVPq77aDuWqrYBSBzi1ZIqIh912qdOoHNNhZ4/ImbIfAtaTDOCRVp39p7Phq5eGhzN0FKp3XGlCl
URnO3M+8M9BvqKOhNS8ds5nV+PCMgboZeZHZWAe7HoOFSGp+MjB4Gazkev9OpvGYur5fDZb5jCJk
A5gTW6cJHHyTTFhR4lrRhR0cb1uhgOqbz6aKE+gYm3Sbk2Vl++lKQicTM0cFI8nnbcW9c0q2dTWF
H04ZPEL2+oz88sxWLPxRRYEVreshp1NHq8T1lpOuw87CSa9XIOw6BI8a1PksCauDr7EQ8x7ooWbj
3mNCN01zFaYl9mB9oRGWS3dx/wRBhOdfkY/PZo+aUeCxUmM5+1I7RDPkc58686O3kceq+0cj7s/9
lNE60SrIZDy6IoEB04D0LglLAHCSU09D3h8WqFnjVN+TMvvUjrkh1JlrlMemGvQl/A+ZMO+7iFcY
XTNfmEm1FIVcGJ0TgD8wh5kT0DBJ6iJdWP30Je6ks54qvfXC7mmK8J9rBn4+AIE7VWvy3HLlV/BK
PWV86qb0Atfe2uq98RVBNeS+xzFZBVnxucZ0icjxDjisXJapgiNp31/yEYmMUqHdFk4Y/KqYgsQ+
YhmFweqNPATy0Bb5jD4+uPaUX8zycVMrLcrbjccjdauU+8WdK1QLiziYiWBYGA204AXAxjWzqGMp
8ZidMEA9VB40FZzEueLrT4FyQXHnTVgwAJGYegQoAreHArzF5MITF6ER2dwYDdL7sykF66Pw0us4
qYDj3XWBTWXVSHlDwSbpo5hGWMAbhDZYaq3U9qpmfq0zjogkHfUlIN6ZGHHYjQe2c/zUOX07j1uO
XzNha9+fiGgJzKiULKdBebeG8FQPxAg5t3VNrnpI42webVythDAX8OlydLhynYb3kPLq6H2uM7zW
wpxnJNtMRXlfprA7AX+hRVpkuKbVi6H4PIGKNmn6T31y1cjvl/c3IkthRw9bSxg69vR1tE4ZOTdu
9WTgKYNxGo+ds0FfBn1wmvQGFNvE1ujoZGjeLQZ7XVTB632JTD3RLFWDj6bA/AYsHLI1wcrVOhzg
ohOIZ3fmlPnVS2t8+rTkQ1c5gMqGw0PESK9resIW19Iny4Ls2OFH1wQYDw3yARo27Nl6kRTeE20q
4NVQ1jGaX6BPCSgnGxetpr8FCNXSDg2lqG55NHwsmcAYFXwGbijCcHyzBRnXmy9NKg0YBv/hvjD9
kcM7CpIPxQ/VhULnczRg0BRT87WNfIgwiJlVnXi+ryLDI6zARbkZIX68tbt0fE4JVedxVnKBN8jf
w4rLHkdd68BBhcnMRh7aFRMLtmZt1zGRTLGLq5566XwIGH539hcJDfR0ggqTbBlzpkWWQctRMTrM
KxzY798rs3KbBNVbHjoeQiOYQuNdg1NRtXQzQvEEoVaVGsEKjRUgUshu59HFlu88FhRGInnKjPxa
cqwC7x9nceefO4wQMHhEzqMojY6zgZCs0s4nyPPg0Y1CinyaZkHAuRNX8QLrmCfNzMH1xPE3WOIs
4rL63HBvfdeo545IcCe0+LLVA9RdxNUOy0VtJiifD406j/CUu5/YGhp9C+GF73HYrGCi9swWoa9b
mYFtuPW549MvOje73vMAZWDdDyrHJM9kNmU68T4/4Cwj5r4D6twYXtqKQyVOaGaMTfKRlOJLaTrH
zFLmVoH+ZdHN4X5ixBknH/lwBsNfzYfKvyoDi2t0Spk6P3bFALDBJLJ49jpDO2cmSgKZPmUPOWZf
IVnLQt4zQw1ugGE29w+ilHS6lXGeKpxCk0oijeTUG+ZGEWO4P7cF9zTS9bVDtJmVDTf3jxREAxfa
VZm0Q4ec07AsWrdejKXtAex+Kg0fjWpjFYZs86CvnrsWLJoNAcycYSJ0MJJ8GaFaMzORaJ47A8Zi
gNE3ph0umgadu7pmIQlfWcIFRYSOWYdxGCvlG0UJPBQGJnyzTeia6rvS9KR10vASpDU7UoZVRDAb
ch/uTl2UVy8g2lWoeM71g90wgzBCGOPyXjRCTRZl5hN8kC+cK04/CzLyK8PiEuJhC+Som9+3rM4A
EpJChRIDe1kJeDHTGb8FLg0w2ySQQtTK5iRieFlbyjtIuYwWyLBJpgpegS9T3bk6BahDa8jcBKZy
oQvy4bgcrZbH+ikiBQ9X74N6Y2WV9CJqjuAx11/beoOsPt646Kw0tNbmZMrjepJ5/EAXLGvTc6mk
08oY+ZB5EWxCxCAbnaiswEXAGrFYtSNjoYz7CWCJZzZGkI4SqPw2joJ6xoLJm+ytEeKk08GfV7Cx
FkCkd2VsvUjRrc6YEPT9QuecNRpru8gtHKAqTMxFfwHRDzu9+/BTtg4qLTjADwIRCGJSqLdPLYne
zE/DD1e+P7ggeKFI2qh9v0zt7MjE9AoW8FgqX9MhQpjHl8Iy93O0OLZBqG4c5OLpnV1TkbqLvOAc
Uup2m8Whgo2QqjNVNXeM6eaqOag0/VmrjZFB9CtIEZPiel9+XoeLfaMssqJb2lN1y2icsSn3oDpZ
RjKfK4bseE+DIv1L2mOfeA/Gseae7znIPYjHDYerFquffAMvS5Fo5D1JDY0FSTQepRDNZ6/OOOGg
O8+M3D2XWXQc8uYal1Q1OrSW4TCEn41SWwQTaYYXcDpnqjRnapK3e+4L4llf+jS/XEPZZR05eCk1
i4gH2AhG6QcKWOxuEu60Sb54lDczrSOFtFV/G4noI9KSa+jXxEs7+1T5JsbxNGDNrTYCUJiY4wCu
neculXYcNzCLkha9WlLUSYb/KUF1tJKN5kxmGy70WUf74ncE2LruNmFjXZOMgxR9i+fUSz7lMfe6
i9Kr05g4ItZztOup3ekq9+5ZRN55yA1iZGvv2tG63k/HSaFw1W1xyOhOVaTgFBS0uGLraJrpNWrI
agpn+kaCsnBkFp9m/hnOEckgnx3g26MXdMdO5g1ehjl0gIORW8QfZImUIZx7lpmAluQDIWHKzyTF
I50PkoDqsW4Y2cvkP4ism56/i4ggMRU2ctCYKq9LJXm/r33H7qN15Ec0/uVPpNHCJFeed4IsJhfN
c4aTj5PL8yWZSFqiV5kvINl9Tl2K7i4iHzbshEkD98btpz3tyUF2Rr8W7TWpODDvj3kKPyUCapYX
BxPYsfAYaO4GVYfHPiT2MIG46g3XWuvxOkLnZg2wEvXP5g0OoDZGGsE6/pAlEsRHGdCe+4lod1/H
8hyuTHOjjlxWJkjbk+zY9e5jr30a0ZYlOSRFGnXxTqp5hd8oVg1kw8xKP1oDMZeuG5djLevcPoQY
FnQhg7JmGzGl6/EHQm3ksVQzQOtlslNKHoRZuKvKnpSNolRfjMj63KruLfS8g5MWxxS4HIG1gYxg
p99yy+nWEKGS1VOiEmIAlEZAwAlKPaiLB0UWf2gycdgUoDP8fj71C91ql8ME50d3cnPm+XMbrufi
nlTKHoDWUK4XFtMiE0vze9EJYtmG6ESaR0KoldElYSbjFOOjMMoOcVhSC0RBPtsckDPPUQbqLw7J
CVZykRXYlpsGg1d9XJeR9ihKhkuqT3O70hRggoHxlKfeR+c74yzp00WcWMnK+6oXVbv2O3aNCPzV
0Kn0pQWwlDh5DFwysWZKIQag0wOSks1u2Xh65gNcRKh8as1DkuvccbqH6v8QdmbbbSNJGn4inIN9
uSW4k5Ioi7It3eBYtoUdicQOPP18CXd39dTM9FyUS6YpECSBzIj4tyEjLdIlgh495gs3ozg7QVqf
O68Gp58KEW0FuinF4ySrdVo8sc18wk0DHJeRdmTNebxVRSL03VD6xj5gGuumtTj/9UdN4XnWK0xf
0UEsxqaORbplaeDBMQ7tEjYU+XfJ3pbDq6Veej2JyKRYOSIFFef1wT4ChhKeke5MJPbnYkifEHG5
e33uh/NAIXb2HObnscWMOl9mIt17TVbn9Q/dMHdp4SfHvx768xR8zwIUJYX/jydqbcIvAgHQAUck
vUrFmvrXYdaf/nryX/8wzEsFvZU/1sfWv64//fVYsB75rwf/es7/+djfjpqWBLUOTGr+8fbK9U0O
Tkbw2l+vs55e6xG13XU5GuF/nVmkF2e4gYKpoda0l/XgeRfY5b9/KMEvEaTTyRJyPhs6fhyWq4Gn
6aWNI2KDxUzYDDFfyDBGLYnKVoWrMH+PYQT3tS/3kVFWJDC25mEE/pNd1Z/15L3vvG7PZzmeo558
+AlWeFgkhXvuicVE/A5Ic+a8nfP64PqHlETIWTGyFSe2CB5mkEQXl2Nv007eOS4yiAbqJ5ZTEDIw
D0i4BoaVLQSmyN6LOTbPWlOb54SBzDmah2dzDog/cekw20b+zNl/64iG4xQPQdhOPd2XV+5coyRX
oyiJJ9WzA/ctb1CnFSm1sdxEpA2IgICJBL2oW+U5gZFwQr3Afi00N/jVz7tsts7kNkhAHb8NY3KN
DZNoC8ctYTZl6cMA8F+dAmfRMf6PINsAKc0RPp8mCQb7AGudLnl0WrLykkqz2KNNQE7f4qZPKSBa
us7BuWf58FwP2KMZbfWo+UUbVk3wGOlkB6evsR6fxwJSN+pdrK1Gv9y2xhIdyWHYz1ryAHx+TdsU
7yLPhZ6f32oLnge2DH3YDQstTcG4M4+rsHcWf7NE8dOEU6LVx7dFwwJJE/1x6c2X3s/zy1ikMRsd
dGzoo7/N2f7pV54dalLzmDuVv4K2x5NHdj8lVk7TMO0mWdhUiPVBpN3NyfrHtjaogsvpiqMb7YrL
wiudkTAY2z8BEzxU3bgdIBFtgFyn7dj/Kox5+NK2rbWzbEIS6tKDQ80pu1wQfuEdRWQUp8kZMS/L
EPwUlniagONYqqkA59g7lk2KHr7GH7hUMncX3gsU3JzZDgobs0m+TKWLyq7P7YvuND6MX/zjYrvv
N0mLJ8rov0AHMakF5u9mgmi9GgDhJBVo6rfEyAUWEFxsM/Mt58eh1Iyjl82IgImykgSqhXaHSYUf
v0lJAATo1yUIOhGKwZpPeNFsW3A/nentJrKGd8NuIiYww3YMXsyUMTQOrRdzHAzmtuO17iwfrb4P
CbySx9rCO68EGgvrqPvFGdCvGFFwyK0aQ7N4Ww04TssULRYjDR/fuIOtJ8hqcAOPk6bjNLJdmRKK
FqfYRQSmeMwX74rAD9MDKnxsxZjH6WFGCDswuXMKpLe1BmJ2+7b+SWt4RNbwbrM1HnIqMXTZ+g7m
Vk0bwwwxa3gpSa5W5iZ7/Aguie77jwOzay4gZFuNjhW5TPcm4eCOu2y9Udh7OGkodRzj3XeKeNPE
9pM+QottIdsYrVHilg2HpktujBFeXUjovcVi4SbyJtzgoTS8exQxEoEYSb2aPrWo9O5aq3/QuDJS
cbNLr0HbSnqMbLz+VrcTsyxjDAu7hgSVDv6pCiR5ONkRN1tYpLPVq1CdR68LsjAf8aTtmhH1+HSi
U/lgNPSRwBwYDAsZFKbqafWI6CbJ+n0Tg5MYY8pmjES4ja5aQXyKi61xNWnPbZn/MHp84ds25rKN
GNoYj9WEL1bnMq6KYZIQoIr4kbocRrH3bZ684gmi4l5N5yp3aU9SyN9lUBKkTGW0mPM1RySCccK0
i5RJcbagpVki9wZY3BwlpsSzmdy7unyAkJRt5l7NHgPjaRyGh1mpPnAdPFhp3oQMvrlRobc7mX/y
23i3RLUJh3hJd32dhO1ghwuzhVPitIcox6C6KrLkwRznUzZp6akr89vY5TVrp9HvBKk7l2drsJ0X
tELoTtxhHyWEUna4B/cx+Sjd7H51bOd1qkI/onsR7bDTevIEzfHrPAc3KrltMLjuBk+YeVOhOkjb
H9ECVSe7E1RzYKm7p+MY4tsQpgJnP8A9FCU4iwzMe6EEdUhUgkGcS3MixFALNg4FSS5ivPIt+VKT
rl0DBUXzEROoPaJlEA56xBKsD6FJaNYDMVrudjG9GwSRNszZxHxnei7a5KdlD7s0Eo8zblV+P290
qng5oYklHD430lD6xWEkok63+59ZMjGbkMIMuzK49tL5sNUsQ2PCyGgdpETbdvkOlOxxac2HWtT3
zjXeCU1EgEX53nanaCg/AhBCR13SRpztr4OPKKkTFsTFaDuiKGqG8trVgt2ShIRiN+GbnNbNE1zq
B6if91lj2QiEeIBzZQ/mR2JSBpuyOVa68XWMzWfPlXuUNThFxTNjLfSxtkFZjjfY49TKS57F4AD9
0R4InuYzLxsMdhfzuzHVN6OIr2Y6PsFewZnKY9C+CPMslMq0KJ89vbg2MbVaxxabhXGGPftiVBkF
OWMqO1u2beF9sei5NgP3ZbFA6EkmcsCbr5puwaKKnyvb/qq+GnUoMn+PUmWeMBkzm4fM/24TDEvH
jh9KM7xFvvtzkt6dJIQAf4hp8l4Lvo5+qt9m7qERuzzfIJE3+XAw1Az8eBsVDohXgo9L4Z3ixT3X
WnkOjH5r5IWSLo4PzOA3NhatPiPwfupO2vQ+zSTDW4xOC1/uyC+DShb/YJ7yZf4yxwU9o57ZWyae
dkTofYEBXrIEX7QShIJlqTsUhaRVvSxatWxHPvi5YGVLvefWL39US3zuxM1nqFO0DdZf8l3LMNW2
Eu1Hy0rWZUyWCGG0t4uBqwPI/QM6r0Pz0E3mddRy9sAMMyRD5l8mZ/7NTOwbpcpW1vXPJr34GZdh
xXYVMj844bZH5Hd5mUpMIzCa04P2siwy2rtGPtDZ+s8zAw5vdBI67PHYNwRhV3kmw8LwbjCW9bCn
lWQoWl4jUueYjjgXl/GaETTwmnbaaF+6zMdUtXikro63s9suW0KL30lh+11PZJl3bRA2RuxudWMn
S825TLN+zOqK1aDqFMpUbzt/+mhz+eG27PqVzUWo50CsDkPl+loa085gyu3j2pFglT2142cyYIyD
Z07YOiaay6qmjXLit1HjWhsJPI8SyoMpGJFn4VVYIgLZ6n1HNKyXtBu+jpPmZa/WTH8kSxMdtk17
kVT1VptoqeA0frVHy7u4BpPjTPvChPvZ1SwrzFBIOu7EjNbM+ebnESWd8WWmSFKTl3wL/4GBMu0g
do1i7sdjpumXbMrtA6vfT8OIvjqxlh66enjrSRbZM1+aNs3UvwsA1ATnFiO9CbG86RO0p65iTydS
+WqP5cHR2LFt+6AJ8W0wuUbGrPyGFBuKFwZN+yodcbNg3Mbm+oAEkWt+7N/mJNn3egGoJSSaKogP
YZVqr3Fh85kU8lUb5gc3TV5LvSO70ZvgCuJ00Y39JTOdw+iaYTmbT3nE3MTT4xoIL4UERA8NRfgT
Xmqx2TpgXRvhJ3fpBLex9F9xnHQt1N0L9TW1nusxlZpLeuG8TJ8zkvnGyEYkWr8N/ZPRhY5vfMgF
5JX/ZngR1Othj+o/b0b4XsOLDvqOH/q4RxS3AeNlKiYRlePZwRjW3uhjvlO/5rN3m//4t3QyQ5vy
HhZkyC4H+FyGLReIzku4HF4dLcVfU9bGYUh+NLjb/PNXzaRmNYIsop4SgF1N2H7xcgJpnzpEX4Fz
RhHCj343czgqefVX06q2Vvq6oJPluLEkq135d/LkiNfoE9/DGyxnJeSsJqvC1hLFeY69w7YRDOaY
nQVVvjfYkOrE3db8bOFpsv6s/o3/6gAbB64cUmQ26+MUqYbsd/ApQ1v/GI+N0DaWlaz/r4F36Sqg
4xxgPvN7MRYQDfNrbVOTlKh+VrdjwGtlVfDQDPirib3dXkz7iXUoNJjYDZ3+qU6sIgsNiJIxbzo+
15nJbG7Yd/wG7qEBfx3KgBFOxY1zqG0H92cTzzRsXZP6nIhqq87VaWWxW8ro3cKRS7143fQ7nDBD
A+DayqcTWPIkofjxu+q81Mtq6u1gbby+d44hnUNMt6V+GxrqUwOSbZRMTHhqM0ah+njU21Mf4T/f
asBZmRPVHHMzudBM4LSaAqyJyd6xfqOU52rjsRYEbPbKrfpZPUeA9+vuh07bYgumGTy1zf88nYS+
g55GYcTh8iDa+CYceuZYTChk4u3VQzH/LFr/qJ6Cn/B26elQcBO0jeKnOpSuMbtGiOEydJ+b5mMU
1U0dUj0nQHy5PKlnqHOqxO/k8Z8nFfOgOuFYOCf1UrzEwzhkrNTLLmuN9eXU4dyxx5fn0WqIbc/m
L8FyJF+a6iXbuZW4lg1ZA4BYvso7NBksNiQpdhaoHnFMm6pvJAp1kI7YSj+xn7tb3FXZqEEF1tz6
kMS6xnY/31YAv+6yT7bbuzZxuZaOJKCgvMcZiXJ6qR97EHMTW4DEzXSuJWbResWl6CfdQxZFikNs
f9ZBe5wm0Gzii9J9lUcbd3Tk0WmwQpPZVcY/MgZ6bDbmM93CRzlMJYC797TSIGzJhTqUj2ySDMsU
KGLLuy1a/NFKr8XKbxY08koLtqBgK5OTFVcvYsCub/Fh6xALIalxGDcU51YMz+q/MpDmrlY0MUUF
ayENmbjS7wcIki0IFpsIYd2Ej0aD2KfeT9zXZNg487cuwsulcxhR6ymT74WKDS9Oc2c13qu1ZG9W
5fmhKxsym5RFFztE/T473UseUw8tDkN21wRtsmb2DHugjdNP3lQ5p1ltWE2mvPslQ2PECqxdsX5f
x904WfJMkXpbbduU5ZXgWLAqhcAwsCvCxgaPSS0UWXZ6DBqRhMxYubwZCs/lfEMKUuDnLR5i4v42
roLM9A4GRVvlP+0mbXfYGF8Cc+T8q9/CF4C1VvEGfwL9e0fFBLh/GhvjqJcASGaq56Ee7WRXf6tq
oyIfNs+2EUnxjWXvFwOgpfN7Edq9/oJlKiiZWbxHogeElBXmWYAUIo7IprXodVZwktr5WHnMDqqE
QbcJr2/TRdYBZweQ2IJtGIN/PE/ng+WKCluJ4aLXhX2qG/3SBAwj5hHF+ajATMcU13WEX5xKwWmu
zCsBVWyj1yP8P8R5Ew6TesQs21Aw9GjAeyvESxxRpK4Xuu8l0xbJ8K7BP2hHDDjOEnQyszekh6oF
9KvKGjsPhTv36pKvNbwFltHJ9o68urNjnWaNbxUpOGE81I2a7x8rZx4fMHLbAqs4T7p3DoT2dYmm
n9CKjV0aZDCwQUHlBP/CzbV0h4wxCQc7rk469bVTKc92GxLJZInHX7SCqq/04DFys0JzU3SwCluM
BaOONsZdP+W6GHX3azH5TViPDE77wtkPAXXLkj5FAsv7dOY3vcwJHZ2KCkbY3VLMjJE1OsOmb9Lw
qYfJcKhITCgrRs3J6Gkbc47Olm0WW3zTip7vNv3mRMLfSKYbLg6GCHuS6jBOP6k4BUYys3mA03Dp
yGSKJvO7bgBOJGNxpQ90wnla8n0/VjcrET/Bu5MNzJtgl9j1uY/krW+Tq+Fmn76iLVMayaKxMTpk
6qzuhajn2tbK6RWuSx/WLmsAHOSNOdBEGHp3DYwTxpHmbkpgb5UkJxMUBstihVMVoLiypErB+VDk
he2Svruj9WBQ73sFFJFupDxC/59BIcOLlm0oSHScuymNbBfxPhCUUgacex/rPOCiFTRoCnA5yo/3
nIIpxGgXBIm/6ba4OYvzpYRBCNgDcMMN3NfmY9dbX52MBq7SDjqQYz6I6+CiTjGmvZ65YD5jn+8j
D0RAKHMNsc+j26T3DHCxqlsWeHGVRVWmXmQEia4i41tRi/e2cF7yBB6QYnmxdVA9ApYt2JeUKTdw
qaKGC7/YR6X+W+FnKzFnGViHedELniL6hlnxQzxH4LT0aHaCo3h6pfdgiqT63Clm/mYN/kVm+btp
lDer5lpAYP6mjUm1aQG1TWwP9sXocT9PRBP0+taJ2PC7JeivbUcHqk/fkrh9S9QYyBlg8qQJXjK4
01INTfndWJgRVbzDZqonehIrD7MkZsuOIVaSZPALgpgFqIqTbsyITIsxRaQC97duMx7HvijJny6C
a6n5+9oxrzY6TFyEU0aHXCDuwJtI1ZdkRxVlBKR1IZVRgrBe6jaQZ0A2/JQIgXINmB4CLe0pcO0n
BB7vmWv+rPv2Q8/AkK2FGqDSuzAd+AoCFDAyRtLq/YEZ8c07J5HZQKrDrg5OT6cM4eMNYY18kApm
6hu6B7v399hNH0vAuSZuvxJejXqXT67xwLS97rPK/Psf8tTY/qjqT218Jh+8svsLFlrwYhXkV6Tu
w2IaZ13ROlvF9CSnbdulBnOTeoBQ0zaQRuLqXSF2rgLZJ8Cb3TynnwoUdP36a2uOL7kRMKyh3xhm
rl4GwVjl1u4z180XdBIbHV+i/Yqd4Z63qUXwvRmX7+PEAiQysE8ZJCzCRo31DVkM/0ZQ/1+sFFaz
w3/3CVBezQYJY1CrCbyBdw5r+N/0ro3JjQYHtsPeDw7FjEAdUBTk1/ezassO+rJADj2WLWNEG8F4
tgThyl3Iej6kSgN1V/QovWPhm9jYFVdJplwNohE3TTEZvZiyKAq80/o3J5rU5V6885nIcxK7BH13
7sNs0eHo9Tkrevq3ATgyUACe7OWZBvTLEvO5/ec37vxd4aneuHrblkfaOHriv5lnQOMSZZ3J7kib
dixYOKbFeMCDRT9qbM2bpXnI608xT/6WCCNnI33D2nAkOBci44agk4MVQLki4N/NiuaDOIklLs8+
KUJ+yFYVYEvw4UvMpQZ/3zt8eusuyoAtzCEUDAjMT2ZSvgxNxI0ABTnS0k9VNiXqOiVmgDXB4vv4
w7VXBIeqYhQUyflGlfU2NqzYaoUrXZOWKBlOvi7TY55c6t8yXZ4ajUDk//yhWX9XfasPjTdqWq7v
BIC7f/vQfM/PvUGz2qOWWhDg6ui+gFF6qiRasdypeelMJTNTrJ+VHgHqchI24zi1tdCwXD2B+Khy
tNeh0h5jae5XcswyUnotC4uH586CNq645F3LJ+dyCSV68syY9O0Pm822XgcTHHehRVLkhnhMj0ve
PHcDhlJVcmoEKTgMpdUd+J/fvvc/rxnLYdFAheHDZPwfEoS4l7kZpHGLrVlr7tNiq0V+HHoJ20Sp
xeBbQwpzm7VCNwlfbf30spL0NIuvMi0VCVyxyaM5enIIVbekt1PqtsVlqSuHU1tDsVwLhknOzxNM
A6E2ldgu32efT6YiZq/CXQUROuMWOBCsPxphGiMYUbD8oQ45WQJljraiqHVsEMZ2N3oCT1cfJlU2
wfAopqOHuj1b5pWHlI22PDsol12fIAVX7W12YgQHJ7VPQhGx/HioQ6MABrIYH6W04Fjnwf7M3/UI
7lE8v+ZQE/D3QfSodlfgqpqCPJfwyfnGzSzYwuNmAGafJEys/0e/a+qeuuT++wLmWSaiFURw2Gh7
f5fCOTje1sU8NsdMkMg4UKweOj+btiYOrmU1PrqLS4Bo57GVyv7sutLcNkPyyZ5ck3q+Mbv4FQEm
mKfiWVWyumDL+kDkmUu2Hr+kpdW3xqT5r8Cv/ixKrXGyCeJrB5ntNMP8oY/LLy+N3+Ge7cc2vZsB
png5C0epvTD4YENtTDAUWGV54+phK7yHzO7fl7Kud7OM+D7cN6l4nORcpTttSNKdcrIqPe016hKy
Uep+fAq8adct3UWTnb7PB5Pwxcq5VMboXBzornmOn20DTJJw6Csy1nMUDA2PVMYpGs1tWsqnllnd
kTTTnMKrJQZBtDpscriz23pk3IjB0Y6lDfGGeFccfE+6DDtZ8BQzbKWzoYfGEcH6pVb8pqBGUkWa
2xSfRRDvsQHB5timClyZVOu/mxRyVqM960P8WZXFRsusTWW2v9aCMi7rm6uBYDZVT36LujMUcavx
nPsSoS2kL47r9LuXNadARK+slO+qNaWLtsJZzYaSovs+Bs73SK/xIeih9A4R0pGgOTCGvMqFiivQ
qBEWMajYhTdFDKLiD21swPdwGD/tYXqWZXkx9cSlSYRDn1pU4Uvwa67ir3FT4HEIU7VLfoi4/0Dk
yLESegicmr0KSYRTloRS4ZY15Fwp+GaiT+zFTsvpRFNZXRvXu+caDF7F6lIVZ1u0piKDFPgYFFe/
SE5+7GBB/Yff1qu+oxq46fSyp49s5DGFQ+ozRPASRh2KQGcnwE45yVh2xemabUnKfY2BgmbX996A
zy/bIfRVK0wlu2shRu7b3nomNvR7pFYhb+HF9U5+TaX5fb3BsdXDHbCanpNsgAFQxwhgpHmrM9Ie
MYVF1MzgIQbRS/3mmx+PN8fSWGzoezbOmB0cenJfI06RmC+aZ0yjdoanf5mk+FKn4jYr3UQHlNzR
Hgctmz++O6QX2NFdY3i+jQwjbCwZ/Gm7O43BCW6rAwoecTMU/VFo/CLZVEk6Xvv4B5N+TVsv2yS5
GEbD7gFmVFj+pXZh+GedlV4aPmR7qSFJVNX3sVx20kfIlo8A1yDjr30ujEsPPY1wkHAc8/SWmeNp
nv3xKMyAQY9HwM+44DSEII2RBfldohrYT/TAOdhLcnPoLU9a7hbbOtIBAP3xOs7Lh5PP5ktOTi6R
V1fSqu/1goil8159or7AYEodYQATpxS+p56U28bDEKPuKgayXWrvq6Q1w9G0hh0dur/NEVb0fXFw
O80B/u/LrQgmNSVF177YAHddDbEHkmZ19FoH2SfsJKzN7JkcCr6J3eRgIAer7Gzltdxja3deltTd
NpNu4da9PJhMzQ/JoEFkqapT2c3meQmWh6Sy8x0SmJvWGzWHq5ewXPLDYi86hK7v9SwlmzcidZxR
PieTRx2NGYMwDesMJc06e177j5+ADQ3i38+aqT8vBvmz0NeOtW6Z28S17m4glnPQfR1JfWW+BBUF
TzunpILnxw4wqO/Sg0iUYyU844tJbiyUh+koo0W7pF7mnZvlc/0LNqraZf0JRR0gaGNDs61m8th9
y4EA6D8skNePOL4ElwgVOxaT1rdUBvl1iicsgZdyGxilAzQ16/jaioee/ucoxuUx9rzsWGSFgXIE
x960kCXmXpUWiiElMUM4ziUZzBskOuewnuV6FpZHcgUGB5+o2OHAi6qB/JACqfizEUa0oaEYLYe0
6+FgxnNycosCfEfm1yLKgtBJeTm01JdK1wmPK5T5K+DhzjLg8bYwBC9++VX20OtMJz7lXuNealWE
RAbmlv6Ehzlis2c77rrj6PgHz2CkgqAdauA8fcV/fY9X4XYyzV/WmOW7rDdxppNdc5kS46eEnL4v
J9FfknrCmtcvY8TO8y6fBuPk2RVgDlPCy2jaXpjFwIasxS9R7H/N0yFFZKdDZ4kQHZVuSBYD/vNW
dhnnZ6ebH6uW2yUJjJup0VowMYE/qLXZcXqJK0wN/fS8cAL9ElcMhsgAgeQ0HFoDd4d+7g566dIl
S7m0ZwdLaCYZFqa9gCjYUhi3CobTGYJ9dspEBPcY5QIzQiPvzrSFOSKTs89KzcaTedv1GDFU3uOI
LCM0PTwvijR5TGGIU6wwAqUZS8nrAYxrjfPKAM5blChCdDCztCpsWgzyLS85rhIuhOlMgPPhMybg
XBHiruuqhafuuIVe/atI3Fe7XF7X6gJnBLEFJzuMJnBe3LXfhxi2ow/cB5O7eMd4AVffCdcPpWdw
SN+GVoL3c7RbqdHFhMtMgqBqdgigavKPOY4vKz27Mgs39CikgeuQspuI1kZXe4QftV/PciVMqxHR
EpW3KUHBX5+NxHg0bAnJhHp96QPgr/a+1knNzPYxxuUhyaBbFVHQ4Mb1p5rHOKkNnWp5VtvnyiFH
/AKrv2Ht512QXpl9WSKmv2Wbv4+KGqxDO6dMb3BWLd8VH1axz10LBjrCJqDEadsiCUgRQUZiEevU
fIznLbs+pbTLkeoRag4+/W1EddkhQrRycLhahrnESYm54qbveZ0O6nMuIZ1pvaS14pFVJLPEtb55
X7n9A74fqZfuiZ2Hp57jYtGP96VLh1NVkgSXWslDU4xir7f7VbO1EoRJaCvDRqcXHeDZ7zz8YhSR
8tOqYzglLXPO0qK/ldPib1IXV7MO5WsmlAY1MI+TJh8bPbjHzgJWaeLlpbQh7njH4eaKFc/nIgvu
VSCoXrvnKkLdddEONPM7gSly0+lyZ87yJvECrmYXoQnmtKqB9hTbuG+9J9gST2PZWvuhhcXVec2p
WKdpSg8YaKcmam66SlIo4xlJhMt0VZzboN4uhfVSqIFmrdQ1mGoGG10GlzHpKVqsq2PCm6LTH1qU
L/w/HZlVYveIYRzod6bLfC8jpmh4FViRlQPIoKKKo99DQjzhekUsicUskjJyk5k1BuCAquuwZYro
T7yh+OaRu0IA8XekaacYfAVdcT5u9WxEScRJt6eyh65iT1RPVUxdRFbnFterBYlu+d5q2r4ttG/r
C8ROBKGH9cGqpm6TOe1diXZs1gdWW/lN1Z7r/CAiP6iTDmbF1OdYeLzkQNeIZKh9S4Y2WUZbn2ji
mjZaHfqj9wWXjUepdQ+pBws6amA6t01w1+MUUi34rUsuOo54NcKZjFxil8QlTk3vnfvokGUWT990
Az60iYEFcDBfD5mFJjwEnmgwfQ712fvFcAs+/6hEYKVQ35D72x8CbKfdNLh2SoqaKikS2Rmcmg1O
t7aIGocIvOTBH+JfWvwg0JwzrX7VregTA/Ac3mR+EMh3tpMnqMlHDKQrzjUizRn0yOtCexBPBXgr
qw9SF4xdUy3+MCo+Q1WlsmHvMPd8X0b5fhRz8KaX5adhIhZQ921nJM8ueQ5DV//Oo/xkqAFIyeQX
Xa9+yufm18Dk1FLniN/xvfZ60iAC3OuFFsAcqug+ykVE56WpT6VlQhcjaIBG4zhq3DpBZDtbTSPp
CRfcMOulfXAS2LrWlH2uExHSULexFpF5yCBwi5/6dn1YSwhhG4wXP/d/+FPwyAxqp+qlZOh3+uBH
imvFJ6DUfiJ+rxwbhWSPIWS7XHLVsP9Zy2K+6FFk7wHOPH6c/CZYUDKNrlFSY58SeUSIT9hHJ3Ty
kMThF7boJmbQUGukqLYOtehpcJTmriW7Ixykt1eiFdWPq5bEmWmvqcl4kTwhAKA8z2KmVVD6+sz6
QW4PgkGl8Fj7ozph146TGvFMxy0/BPdVOLUqMAx1UclZe61MqEnIqdcB3Dq3NlXV7LWIUroR9Q2G
CvBKYyS/FH6lmjNjTZSHFjcqFiTpsZ8MZPY5QZ3qUlz1OTo6R9I8Gfl7A1Ra1XXYph+meEbpp8Z1
qHup7AdDs9E+P7vBY790B3wuSRKDe3JKWwMyluuD4qTFOZ2Tiq3ltbddvgznktnxybBNJ7Rajwxg
16Ufg/iPSFd7HBb3S1dXUUhoFRhPhzNea/2c1Sqb04OOXYOjbAPxnH4NPZlbcxNh1Dft6wRKq566
3s62tmbHt7gqYvV0Zieqgh1y2qkg3MqoaPTLkW5vPQU7Y8UdI/lmJzr6dG5ubbKf2qlid2VFykqa
RWmj2vcY0OotxUE+2jup7JZmAwIGqguiZauTVeveRswIiRBrnFeB6BgfbaenNeq2SD216mkFONcm
1xzQ7VnetddycHam700p3qxO28dieWxHbtRVdRt54JWOnPq99dEH0z3Q2mnb2QjU0qmyT5lO/GHu
/hLIIPZd6V3xjQMl9xjk17OO4w3ZKyJh9qCbKH2j42rTMffa/GDaGMA7GG6OA8ISNfFxYhvNX+tX
V2bTZy9AezCxhDbz+ClyDf6nR24yPgRhUdyyFJaQT9UklMRw1SyvypNkkSdWtHtgy7cVcptn9jq/
m9+WwLhm+vI8lEu2gQrPYCzIFUuh2soge1sVb+vIOU76D8I1niZ426Pw7p2ccISqdl7u3sdoeGiE
c/BV/9ozqoA1hmZL+TpEsSZ2pVJ5KbjZlYhlOfkVxtV0/BpGLc42icgZ+aQCwrncoDgI/ux8Wd3c
2h70GDRzrxSI692VW/Pelu3Fr0yoS/mrHfNWRCZPQQ+HLuo2hSrvZMfyvN5ypUJkVlBDAUX98IG3
pGACrssDplaFTe/ecXFZ2S119F9Vz32pacl+cFk5gxK3AzU59j24rjohruuW7Ofxh5YJqMp8yn8g
aaPBY8oLXaWJ6hftGmmOiiBlVVbfIVQLsPqMoXMDmN/grtR7YBOtdwdoYmdRNZLQWZl6H7kc/OvT
NJXEBjCz13Tt92AP3/ELf2YcBuCQx9k2OaYut0fNAGO9GrQmrXfrfbHOEDQAFiAfDsh8ksxB74uq
mSFt5tsVuVgBrM75gav6y6olCpA245qIk9RC4MjkxzODRNwqJw1KQ5TsK+phZo+cK/lMCOELJwRq
5PA5IyhZ4GihJxHqAe4PBonYGKhxxrRcY3VB1j29s6qlews/BXrQk9ZUNzy0uEdYeI2CxbelZkpj
DcYDbG8KoelIBglAB5RPpNzFTdVjFum/pEXslF4Qbwg1+1KVlkHpuX7KWWJ/G6k7/YmBzyrxMl69
xc04Sx1cstXYxcj/oNoxov4y2/GnwvrSBH7KIh/rITusx3IUqrvU/8Xeee3GzaxZ+4q4wRxOO7CD
smTFE0K2bMZizlc/T5X2/uTf8PyDOR/AaHRSd5uhWPW+az2LTmrWNt9Y+P8qNQpNs+adffb8VhmL
ZcKbHPUp2xG/lB5UDWhGdaLqzXNsIDilJyG7LujP3K3ObI8Obh1meA+bqV9D2cJEakbPy2e3iPYW
e/NLx+J2bYJHrA80LqhloKg3r/IieVHnUGMYU+jNLYYVr4Kotuz9HoeJZNRIS5w7k2pT+PGtMtL6
0oAv3bye9lFQpMDFFBzwljDNkGemPxZvFI70lXWwGikGGtrGMu9zJkpzZsqN8aRaHKsASlC7D0vy
OPx0CHXezDbXnsi7xpfzVrKk3gSULuAz0F4qi1+WV76lYrpNAzhgemyo/rfthY2F9lj5JzWfi6pZ
c+WETH+5SJiA8PIyrOeDjR+gslk3yIN1SZnb97I6Jact9MjSHeFsoXIVyvlcKlEIlsD+Kh2ISjbi
WCIs7IyScUNTG/kUbk3taHkVSDLL3ZdpRNk446iVJxZtn7Mz23fEq9UIP5YptDE7k31CHGf1SwkG
kNjTMy373WTF/e6tbTUDRbkgjmRgghK7b3hhjnKTMdK96MESyuVMKr21diduE0C/W9n8lqNeVg97
1P4li6PY2kxz8SFrkNPAHFI5uLl+PMWwdCA5cFz7OdZgHa+PnKfXlH4HfKJr5Jwm10+36r+QjIQ2
BiX5Q1Xiogt/UB2MUh6bsx99U1yLHJs110jUv318rGAC5LU+bHPHfCN1laY451VKEAe6G4CPGo2z
BnoRr8MWYBlSm/hV405zEQPjabFxm7OEIPnFaO6ByjeseFn8DeyWgIyOeXA2o4aRmMNCTVZwQt2W
JckAPuE7bFH5bYnVsiKTjo7O1D9r0sKGk0ltaeM4+WVJBRlkYxGqMr/OwtTYla34GKASypnTmjNF
Y24bFlmKq7jk2KGt8qQblGFIOUdXQtSquT43AwZcj0IHORZ8j2kb8DvWCzVmdNKXnmUImnL8kyQ2
WRcR+QeUxff8XBZ6NNM/bfHMbObBY+nsU8s1ICy1Lku8al6XLbONHEsFq91Y7CT5gjIR7R3pcBBt
/1On4aGBMdmaIwOJ+IV0lOJu5J0GI6CewgrMloZbpx93aMmI2wDthRpj/OFmGSk24k2NiXmW8nVD
Fqp+iKvj+i88WkpMwdQ0U098pPzOD7/CAgFRMLPJOPb9MjrT09xOjebuZA1cIQv81AlZR10rVIEh
TfHJQpW3cjBLCeaQ6vxJLA8DhwzVEoWw9u0KAJfLo+3RD63j9Xqe8mjbpS0qPu9xaboaGfejKiao
OgYIYsLNR/NBwTHaYkFtm3eoPfEDjTnDqB8krKEt75yQ12wlHDkrFxsi0OKw+7baXLrzHGeW8Afs
Gr8WGwBSrmE9bRznIaEDvim19Tj3HANlyYVdD0YjrPLjIDEvwquutMGGQeIu7/70U7nUoyZHXhKw
zQdqNT6LVKdOLxOcuj44wY2x4usKJrPZSmFAz4qIMny9LUZOoiqiDJkwDlmEYW2jlCBScU4MuKpJ
uZPdd92j+jjKS91UP/UMybKyIirqMUZ9bFgZeQGiP8TDv9QCul+7B8sansZptrcm+yfPi/SgGEsR
7RKNru00WLt5miGtN4hvJxYYnpv/zOvqtBQ6U0B33dielPrKQj3qstclFe9mwhBBd27cTqvOWIdk
y/QQZ2iYdNJmb9cIuabChTOsL0jq7DshFR/FNF43rbnSr0mvbR8NVruigxNSPFXHTN4dzkqKs/uR
S0u8uPaGHK2U5IzO2OkEyCrJRe/6zHGc+NJlkrJtAsbjaP3pMbFFm4PrpfRIHvnsuq7iRTS4MZwW
ClDr8XkzQZacoQi7cnevxEOJi5ZuiVmedkSCEvZVvMyOpVQMnTG+Zz1BxCk/2WvfLJOGrIMkdyuv
5LInpsg7qUsDpHH4UI2gUs3W96qAwq5umJU8K7hKmjdXWjU+yOtmgwadwv1wAaEKG7lcwmd0h4Cy
s06Mix/V8KyGUDWeldlb6rIosGq0lPZzEaSHKKU+4I5zs5nb9sqj9xqyzH/TEmdviPouaX6O/vBe
N/TV/Yx9VphM2VJUddvZw4Bp5ZedLcVJDDQKFcJkvN5A86P++iZXd2UcHP102owIdayS4AY9PjTr
pTkmEg/QUa9BvxzadXChadEBrOl3BeUQGiOckKVpPASbVoo+4sj/FvTMwMBknjSf4VxWvzygAErT
Ma3JefLTFxSHFPdmKLn8TU2rZ4uf8BCMXnpUYCil9IK6a8VcB5RwQDb/chcRrR/nP5E8MTOKJN64
yX8qsBAhs7SXKmvHFfh5yOyfWVc8SoCRvGzC1cWkUbUfftVdIaL8UO061H6HpaufV595ENQdov6o
SqQDYjSpGRp71JYdnd1EnnxtX33DonlSDWDDo2NHgWZjB8EtLMCbCLnfHlMGQ22M5r2PHuTyaZ6Z
3pOdiD5V2s1GTxKsmB0KKfEbbMjCeWBu11L7qYrDpivtxPNIeWrY0iFByOqw340OJXzZQlxlcYCC
KEYnQ38OUxFMecRvW3WQ0hgdt87obgWR2rIRfz8kqGfl1ufgRtdDA1L09SVlwkupVcK9cFRzP7V2
q7TrVET71aenWbipg2fEw//VInxEmG0BaEKimx5mOz/0mftsmAzJqE2/J1JSmxjkNnQmLVLmIVbr
3/usac/pWD/3RP/saO9sA7e/RmuGEF6ixOQqbZZIJPx+9sZOX6VSehQF6ACN4qcsr1fdt47AtE8h
ay9JY6qNOgzmhwO9dzc4H4Uz4yiUOAm5spHV0ZQrYNnBY7BmD1siS7aClz1pn5VSEBtpSDb6N8ug
X5EwhFTAYn1mO80ZWifDaOm9yxMiE0jTTHw1chatBHB5x0zLW9PX5iZrWVAI+R9N5AygH260o9uK
ch/NRDD5Rnen+F35yuU69UN08z4rQBN2H+3WvYs0nIDvhHM50sJywTht0rLa1sRPG6b7TVbH18r7
KLX2XRKt5JqRxscjnpZjUzS3kilSpc7lStGDIjJzxtmmexo8gC19wUWID5ORnOGOceVWrPo3xT4s
5M8PtMtZ1/R9k+Mh7iSNDpKIOEQWMt3ugiLmu6qyGDMjR9KtLETbx4o6P8bTFBlgau3kJlzWvOYn
S7AwV6yqiiwaKIhgWGpZRflU6KqrriSUcuGpztxV0vXkGkzVnqhRnC1mL4Utfliyfiq3sl+vV6L2
z15Nu251f4ipwSaDRFcXvxZJi/PsDzOdSa/J3sitycOE9ibLYpoBLsche0OjyETPpvGYH7JP7QY6
bsUFnTaefJlcZi4EJQtbObOSm1nNiGU5Xa2vZxKGaCLT9ZDvXqDDoRZnyqxWgD14BZzH+cUiBwp5
BcdzlPeQ94Y5QyRRZ0DZSA3DwctQqO0dwXqYVcMbvuRXp2Pg1VqXCTecGrbEKqfavizfw7q8cWf8
alLluQ4ortvGv1dXkhGVD7gjnak8/f2sZibCIfrqAiwUqzjbUazCP8fhKi+HVznWqGu/E63XFsKj
PTpRewklim1AjkN+avorgoOxcfT0wqhhG6Zl/dJXD4vlfFMEKTnpda31rSgDcMksGMvJSjdrHD/3
13qXvNaa9VHf2SHRVs6urdmhclahLjaajxt0WUIkkQRAMFWVDQXzugOWsLHH8ZSV0wmb1A0S/aeO
nNYN7vpv5XSfCDrJWCK+NaZp0UjMGLryNzW/1Qgg24pok3bOY9U202c1Do5+wewdZ6MZW58qyP8j
Gv9PRGODBJffNHC7P5OEiWzt38v3/ydE+PNv/g00NnSbRGB0V7bODiCzF6Twv0OEDcP9l068gUfM
AbIPQ+eb/hMjHPxL13VYunRFHAcdHfzy7t8xwva/LNd2As8ydceh/Gv8b4jGYJL/YBoDSNddw+If
YUjEufh/BLrUa5WbUbQkN+7S3UVGa0nNZHksmxVvAh2LlfT1MCtw0CI73wNPefM7vz9bM8A8Yngp
wSYXg17iYFmpig0lw1W2KereeTX9/t6uiXr3RrqiC9KzUAle+4DxufGeOgLWxeTcBASncDk9+/q3
fOm/r2uxr7xsJUyTkzNvrVdUDj9Kszy4NhFzBV2AuySgIt6BZtNy2krRAFXPhYlb2PN+7G1W9rWx
s/JbNE5PmiOeLRT8h+pXPEGcW1oyjxbauoNdhkmbr/TSIfLEUXGI+TO56GSYTeOXosCZlHrLx4wd
n0Awf+u3dnxcR5q2dgfILljO8fg+r3p+J/pqPwS007u1zQh88S6QqRH2S68XpcYS79Bvog4M0o9m
8C9IHqjCwKGmPu6YLOD38qtDNQc0EoNhL2yoabxjPpgEzlKDcSGhIPZIyHjE4mXvHJ//OUCz4TJL
QeI4bogINCXFU/jI1fK96VTJLjOXW2RcZTE7N00pdmadkyVqx/QprODTSb+2+m0/Ekc8aGW/XRHv
Uyp96DgGkO05aJjs4sVou3lPvCfLGMpXVprEeBbJE01q4MXUNUIr616DTDqcV6val4N+NoNquqyb
JDR8e58ZXAhEgeY0ddvhELMFiCkbJozlb0Yx3gMotkMTUjABtRjG/RG3G2ESybbyl5tmSlrwbcWv
jPUnXAyioe3llICeOS4jn4Gq9QnGJeUqTwAJLsx3NCeULZ1xP2fofQuuqzsdDtGxwIfOjp2vNfLb
txmoppkqFB1RHVvr7BuH1BMhZ8qVQJKMMX44uLn3VuJe2NJAoKSy9O1Gv06aGEiHVb+L3s4AP5Z7
smOy68ZokffXqxvO1qVlumeKOISBtRn4haJhKm/+CvSE9BsxvOhpQYbpDPbDd6z9jIB9Z7VIAHo3
vujdY1f9yLVeEGrMXNPF3XiwLWe5RGmVbNPEvCOXs9wl7VjeJ8lTRO0SdQoQM4pvkDn7hLqaMDaD
tPY18yab03vM0bqbZPvG/uE0MsIARFR742lTCX5O2sDhwgrOb8/YOR45uTlX+AS7wmnxq2ciscGE
y9poSgZEi4F0p9neu2ijj54BDEKgoW3bBamvbOktALvsxfnplfOVpeO66jOyRciFJYcgnTjUR0jA
I/XVbZ3CtzCImhiDuj5qTbVbmHLFaHladFKJkb00jo9nsyYVtp1Avw1U/9qxibFA+fs2DQwik0gd
WEtBDk9xZK9hcZ29+EBUASgzX39LMZ9U8BoXNB6MwKArnQ+2OCvh3jQu8um276tTa/js294D7xOT
tEbbaOaYbeOjFbmsnvXKvMjT6Z2CFWZIjPTOkGYb6GUY5XQLiGMqcsoU1XTKzOQFCuI1jNV2hxUX
OUTFIZdS6dsRjWztfBz6QWUjF8nwP/RdDNGBnFnw12hHogn4VYBKDIN2ZXCElbN1aIbopkE1j0l3
wGl4og9pFba9NfSxDxHvvvuWuKcs/e6U6U0pLOdG83BkglcifSFe7rJhuUoe03RfQL7ZGVnfb2dd
wADvD83UIeNwUx9zAUVJklGPrU01rZ532nAanKK9SZiCnXsXL1w5jLjoSsrALJHXCW555bRnYPPd
eXLa4hDEhCP+85R6h2zIm835828+X5N/+NtjM0lgb641x6ivAQOj6nFW94zJumXW82Hl0SFLLONg
FtgeDMntchy/BvbEQ3WDVhg8Umz/Aj40kRrlIe1augBeKjPIPq9YSM2UXAd/im86YCM0KiBDRBMs
18S+XBmoWQx7JmJQT7tOEkQ4KxW9FADZFrlbefZ70yf+S2Gp5E1XtzmIUSbnq0MNSt2Uk0HYepci
HvznOaMnsrxMpnqrgTy7M7iMTl7c7RI5EmZre2+l1RmG5xjG5vqtghdp5US1rw4e0i4tjos9UNiz
MNXIm9oBR2XHyWnoBETxlsyUxrnguCLY23FvqYRgDRV33UxlPGZ5wnz/yu/94EQJCkFCW8fInnNz
3xtyzzlGE7Z9/ACAAOaCeq5r5N6klQks71EQKnwm6cnPu+UY03NwzTIO59l/Rz7E6Ww1F8Xk4PpY
nL1GDtkh87obR/LY5q6voOWaeJlJGy3r9WRbWkkAKfcJ8PsBfwUhN84F8olXWoOJQwEbuoO6CTS9
PQ+i4weru0bP8NjGVU+G5eIdUc8i2XfhA8xIP6YcYnxtE0/uxhp7aJCbv5ekNSvP87N95znzg014
DvF358TFUZe6SXGIDP0yzl1MIN74pkMoA0XqntKpEaFeGEdRjoAIJupqwo7R2Ea5QWNHHgGWPszb
3sa5YEjYm/qmr5s/njNBHO+6ySROceqFvk/lFhHw1bdrTVdBbSX6hNSF0uan2jZfN6s3cmjL7fXb
TUbei+fo96PdDmd1s/ZQoRYYJRxMFeIKGKaoelrgePbkzvVBBFSq5N5IHeZU6saKwDt7hvlCDmKh
DodV4/SNbYtiuW7+MhcKRks8RHoZHZBhpsn3pEh+aNgYl20jty/mXYEIEbXq10ORjyW4D/nKTEMM
GbF8pyA7Dzjy2Hq4w5e8+vc71Gtk3oT22CUA8UG8fn0SqHixc00LCr38NEuebure58d8foX6Hnnz
29eoVwYxPPoTkts/3qc+5vPnfH3V13vUc1WE25YGZ3wQmff2x4v/7UP1wh+f+flTP79Ovf75hNpm
v/03frur3kWYK/7Vec7ny6LVqs/N+fXRv739r/+Tv7/+17f+7Ud7wqbW7g+hTYr2trG65GK2s+QC
rcYch41uHKJ2hf0kX4gWo3Y/3yPiNK82cL6TC/WSIx45STjlE+fBozcVxog0zz6wYy7qf73b1Uzx
tAZvZmmgFzACyrLW3FMM8EgPQhJdEKmi/lQ9VjeYfCFZRcZuNuiNIP1FO0JrcKDKeUEcAP8JRO2b
mpbWTucyumd1HTSyqhsqoOSiMJI2F6JdnNY3nsBel3FAV3IM9+Uhpx7Oqc6R+/VYPanJI1/d++NP
6DT2KL2YFmH7P6sbhTVU98wcm40NhBkRw4zOW34I1E5asuruCMUKbZT8eqGeVXd/e3byrZeSFNu9
2y3NecGPjle0eXWNlcE46SiwZFpx6kcSB7eZH2j7OTcfU2gjsemyDpJno7rp5b2MyfDGiYC1QWz6
XiJnDzL6tPo6X+Q2dK4uGI70WSqutejLIRvWft2DwiFGUm4bq/8QkyZO6gNZmIrPj446bPe2d3LT
6WOdglv0zdR05X8pyt2HqKEUX6oBQT2nNgNjr3fi775+nymvmEh/Kxoj/9mK4PmYnytOpPARn0dS
oayQnsyUXkZDt/YIL6kWq7fYEhsKPeClng1nr7cFJTq61FyMNGAwi++dlsi6n9vswJQAlRA1V5Hh
9FKMS3NooFOmRlxRezGNnfqVRIFdt1ZuEUYBqlL9rgj02qk3b1aLvEbdtu4+3/jPrlUPywFOl4XJ
YK7AKy1VRuyU+hakz+wOydT8JIWqx58oUUMc6ypfCotuk07LAqgx6IZyuhp0hK2QpBsE2sx9phS7
J8fCrzoRUNvkXlV7olMf/c9D9ULqWz8JImY+HrQ7FIIU4xsPqIFe0bTwx6hBbF7tazaZ2jPqsI71
0UK8vEsi6s7qf6NeUzeL3OVfD9Wrnwe03Nl/e6jerN7y//+ovhxn5h5X6pRTx5r6MeqhqAquwF+P
1b3PJ1fUgDRiKK+qj0e34h51Ai7UW9TXstbkTFZ3UdVyqn3eVee3+nHM/P5zAubqi75+ckyWCn5d
G+TF8M2W1/1MnhuJFmnrXp0mlE3IKo0X+w0LI+3LZMyPVZck+l69/fNuJLdaCg8eTt2ml7xTdaSq
e183X88BTrfDRTb/YI39MQap/1iPqhA2vhy3AjU7UXc/f329zjdOdoUABXAi97tqWUN3xo28bQrS
3l37u69+iN2eTd/UT5/IVXnKqXtf2z745zmvwtdRxo4GW4hRQL2gvvLr4dffqntfu/Hrha/P++Nv
0xK3kdYxhrFp1MAJO6sl9FM+VmceWzzvL9Tjzx+/1jRwUm3Sd+qz1D797bhc32NNK0/qcE3pxxK1
KPdBMgxMZdSR8ve76iM+hypybTvENsWOXkV1zuSNGkvUQ3VPPff1UD3nylnw/+p96s1T9GMy2vKk
vl/9PqjcHLZf50zky8P482BWzwZmOaww3P9z3ql7n+9Sd/98/Nun/vauP7/gz7/SDAwGvQsSARiI
GmbUZUTdU3/7t+e+3qJeNdUsUN39ulH74+uhuqf+7r/91Nrw2QJff6Le+MdX/e25Pz71j2+K5YBP
D6EdkoE1upzaU0mwxmaFg8C5/nWz4udct5O8nnw9qe59PbcKwSmuHjc9fVl09vIz1HCrPvzrrb+9
ou6C9hs3eMoZkuV5Tc4jYOmvE+W3x5931Xn127PqsXr/76dn4G3nFClovhqU9JgcNz/0bu+aug0a
MXdZPPWhU9aAbBuKb8H0mM8lsSEkTDwynAD0wl99R124orU3NI913p3sBnUETrXltSS91gWl82hC
ir0dzarZmdH4kGd1GlbtHOx1qEokvlNxcJ37ckZ2aVh4ZaquqC/XJS13XtxnJzpBl6tHCJlGnQQl
TBcjiRPQ2zyqdUSzhnCAGP///A9/DidrCSpNLqpWMe8+adzq8qourF83v9Gzf7vkqrt/e/sfz6lL
t3ru8xv+9nef3zDlwaXbHXQ9Yeknp3Tyxlfn7tfjQE4B6e2yQlJPqseTHKA+n/zr63/8uYtdbOe5
HhKFXg5q6s+F75XZjXonEp8O40lzp15Y1Cn497sE4cZbp6h+GGmL4ruiI9WRRFVM/cBl047BciU/
8DsMWs2Orp6mzPaOafmSi8ImNKw9UrDzzpNuweGInPPo9/ZTV6e3RuteSo+BVY7vqU/8g69Z8EKE
8+oMzn006z9qSamRw/M+Zep/nAwfLcFKJKEtjTArFAc0pTIdKNa6XdMNHdojUZBT0FPXpM546LXh
on1z48QJzZiZYYOYgq+4jQk4OJKRnO+LBed0upKpO9HNhkXQHaGL61vDyS8MrrNgh/mfuOYKcsWT
loroyR2GVwCJ2jYuhLlzMGLCL9Oo8o1UwSiEbxpfVuAjBFWBB8LRm2dsdhG05gQ8tAaRkJKhqIj2
jmEpU7RYau45g7Wx42k9xB3+L7sDqlra1YdmBDe2hh9zRWfh1tovoc0LIgkzhcnHLy+cp8IliM6j
MNfUlXc7Jtl7sozx0VtpKxPR24GqHdzmjjSinZ+RRlK4bNWRWCLzuxWU/TXOwHUbNHroZE7otZG7
L0T5sfj1ydFGFArJPIcskqEM5uVtU+lwXxbjhxck2llSO45eVaEVpX5tTICvijGptx5gf+wGYUPv
tEPXG5pRKbaxX8gWerFn2UblvEtQQ5buEXTSWSMEFsuk3oZTBUxHp4kQ+IUIjZqkosnblABoDzmA
Y2HY7c7qqXhqpfUwVY1/4SyNTTJ2uWub7jFYI2vneTHsaz94yOYeUZrepXeZM7yQFXTIxax9qwLZ
NPWNb1pVBlvPDGx0xgHEZiO6Kte2DIeYUN8aN8qSpPpF2TrrvhwNRBIT9MygeV+EU6G4yc1dPRNO
RzBJhw6pmw6uVr4O/nW5dIDdil6mH2kUyg3vUSzGO6tPVpV2YUCZHo9z1Eb8d2eKziVlJnDRyNRH
sHmFjzW+OuO+cy8bawotr863cvRPLDnqUW+CKEOY3UBNFkV2O8B7tY3h1E99vbFOdBc18L7pK5DY
OcwpsCKwPIobu49lZAW9isBoX1er+5Bagn1huN8gDUkX3odXG8n3xdK/Z/VcPrQjefUlUU07l7w8
Djnjuse9tqHfsiUK7yJYU/9hKoxLb2IRFtk1iloS+9qyO04O15WKDttgVvFhGX7GXlre4h3/8I3p
mHY+os62ojnXu9dLm2xNd3owB/376pbmFSNFTgVhQBqi26/5vAwokBn+26Z5KTLH3qdB620R0rM4
zE6An9C1DMn72rs1Id8F088i27cR6Y6hWU2AlN3uzZ1oJWTLSzx5CzJ189KdzDfNHwLUMoBLg3Gv
d/dL/YNcr+Qu00HtQpKcw7gjMMZJtO1ote2l57dAFt3p1fRcDhJqxIt0oQea98OIEjccNZHfYOyh
lGi1xFob9dbSvW8L0n4ESGZFIPeM4n4BDNkxYpg6x2wGJGeUvcSiFs22roMPQalNzNOhjpb1skjK
O6/JLyjHznvPO+Uua02jeA4gXFCo9pE0bRat1R58KW0NWrz31D1LB4u9ld+RaekiKbvm8uc6OMbc
BuYw+xFexkOlt6SzlRtA/89TiSfA9hM9nAo0owUbUjOKiykb523L1+HIeTKd8TmYhBYWywIDjsGf
CeatcMTFRJg3kg1spzY0a7LDe3j/DWftYFsWP9p5Gp1KPzfR8woO1ynAtYjuCbgXDq3Am5Ahmhc+
ki6KINGdGcF1baMs9IcerP1aX+AmpUiua2yEykB4lpLDWM/X9qzB5bI7rhAL1yURN+uWBsByyXyG
6Kb2l13Z7lHKGMlK3YIW9w+jhRUYxTd12rU89W2bcn0dylNjsyJ0TXugoclZHlcGxgmTNOienbo0
03QV1bDifZrMYU3TJg0gnacDrvdsENRXUklcHib62RR2wxaLy2b1bJqyM1BqP3ite3qmZksrKCZY
hwDTH/E6rtveuhtB+xKGAYDUBm6CMizfJnBeSyeJr6zVfHR0otHLhSgE+CxIfgAi1dp1Ya4cLklx
NWn4MMD9jSeacptKKtfmzD4UDYMlQ8PGEyMxPyOIwZ5EDj/2nM1Avf+Z8RGWJQicWOdALUHvDRaD
lWloaG+8/J7q8q6XwTE6W2yXW0F2sPLkLTOq68yvjE3eTTkfWUFpiE2i7MfbtYfB2jK84Wz/zor5
0DUUa4P0iqa4CfrWJd0u52qkRfGV6Zr1llQHEiW0FK3bmqBDNuhWufOdk5LOCkCR/1a14ixBSXM2
anrBM6fjha6B12brxpTpcS1herPSZ9AY/r54jyK6+hoKoHDOmFin8XBMl6cRj/Z21O6aIk/PpuPe
zYt1oDEHRJuAIA8DvA/RPpg4xRvyRLtFdm+AINPd5gSN+KDKFmS4QhNwhPGYL0l/F0eQic3KPPjJ
dBoKtlDJ4NIGc3ZhYP/daNG+rS+nuQvu4zSeTiTwVin8DNOFzuXNmDhEVREdDJJZX845HeWiBG8X
O7eLi426n1C7c4U6myLot1PBfHx08n1pptW27gXY/dRg6FvThwFXM0Bjl9k03jjiKYNlY2iA9E3N
ZZLWNI+RceutxTXid+QVb1aw5tvFGiltmc2euLh5r0NGpPDjOPSiMmT96SIPWxJjhxRTw0hkEe48
W3tZcN4eYml3NAutxcXdva6I9ZvWWr/NC/D3TmbmlTn+ZKMyd1y7Dri+xGbyndcFpcYs6otJQ7Vf
zFq3sWZRHNNxevK75Gh4ZXPqs3beutjuuMidgHsDh/CTAZ7XQpBczIQ5TVClabeJZA0yb6oD0A1G
vd5nViidZNh6EVrp154WzdfR1IRBTvMJB1SOVfidShspUE7yUZfr5Wx50Z5+LVsiNcLkVHkxzvh0
vFnJrqytB1QSiJpTIEtzzwW1cMmvzVsmmPV65qpEJ3hoOAXxS0UC9ADqC1KQ61ffGTG2eZJmR7Rr
kPwSS/6K0gTnA3WJy7bs74FhB2HijM4RktT3ROTfHBHlewQxRDN6fh92BVzV2EA/7z0L1j+0oyWY
uajdPaFPSE6vPO3Ni5PmkA6sHRbtQptWsCmyV7VobtiB99rg6NsajKZVmSf36dhdeNXqnbCNSQZ+
v08XBuXGbIrdYnh0fRGbGZhYC3FrApo4EVf75C/+r7ZxDdJPXAtaE6rbZLkinwOZDdAAFzvigQDm
KVmRL+RDfUq1W3LQEeYD4eCEak+mN4A9yQZtE8/uyewC55LFBWsGMVJdPs/sqmPhE8KhvZSTyUS9
CqoLE193KfwTV0P7IWV08PwTI/qjWLHIUaa60NvbfNaDsBDTj3Wwf0VlNG5SJEBoBBG+2Vd9kWS7
tR5hnY9B2GTVzh2gFYPMXk5TFCHCG000iSdP9gpT+p1rOkyHMmvanZ5oLsRkPYVEIEcgBj+rm26H
eSbTIc+YVRWHtVuAk0cxxz04d6Hl+kGbSaCxepzXmbDvBPyniRQAgqACLXktl/a6c+L2ukelupuT
VrspYiNs6zJE5Vhf9yygDV8vr/N0Du1eLk3QvmeL/yYEIOTOyvttDVGMo99/xEMNO8A7zVF9n3nL
oTLsgz2CLIYoVlOM7bJdQfROUa77mLbkLnPNp6UxPjziGXe1AyY09chbrh1LYP7PDiwbXpoK9+eA
5qDQ3W6r5ZOHY5/Lp7E2x6BsD/OAkiDw9jO//2yuwyPRLt65zG4HHTJc4Ls4WEoyBPDNeikFICdA
SR0sqCwGwxkviNZykVpDY+UonMx+vQ4K8UAU0g/HdybCt4PnpoWyj7rzI80wwESDQSfVq4+zxfFV
2Nct9qenovWeQRXgQMuMfR+7xXktod+UFqjTvptCCPX9NmriIzEPTxC7xUPX45fDFQNHErFTBme+
zJY07PQekMwi9rpPFb001mfkvs1en4sw8dmXrpNx5FTdLm6XFTHykIQu84GWoNadjzANesl5MZId
6L7ryUK63FhFfQCLP27KeetpIyAkszAOsRcsRxeb7lDM5CNAHQLoyUTHnOcJYi6ROF6bgbuK70yu
NyH5nPRhCi65OZovw4F+BRdFEGS24sELKydCairDMuamw8rejUw5EhKFJqqfKICzczstxykHg4T8
HsJ9T/G58C9zHY9wOvTOs2C5lMW08itUaZgEWty+SNjWsUEEo/fiSMQdjgraYnMr2f1ZN4K6QD3G
PPimz3bIfVl8MJIVOeQYb3HCRBQRy8Ql2rXrBDw5WV2yK1glj353ECmjphDLcemyO+FitkmC+cRJ
DR0iwgkGweKmjEQU+rOlYcQF6FS3411GKJYTId5KPJvOCaBozCtOtmN1zgnHEQjOkNE/Lh3jnARW
EkZL8aRnFsM8Fy3c6NoBmgPdER9kU1vdz1P35BNxbPdPWV+RNxXn1Tb3SRzP3BN7A5ypu4mIRw1i
dp7tr7scLlrvDjgmes/aWJWO9zIJnpK6S/b0ve8MM3YPKMrKg2djwIUJtBtacvQMojFuDMjeuyxi
MmMgbwf8sl+85FfBtsSutQRE7+U/08n9Tv/+IH/iKXOHN4cqF7FfxWM7T1TDlv7o9PEhEEAJ/ahs
d9PwYkZdOHrBZRqEsWORDYFt9+JX02j5OcJ5g7nTvzdZgmDzyOrQhhgfR5gWgfpKLMkYsq4gKbhL
rgmgWjekNmY7CsNo8CDfN+bwuJrDC/Jt87pi65Fs2l6TqCg7Av/F3nksx420a/pWJmaPHtgEcmLm
LMob2qJYMhtEyRDee1z9PAn9/2m11KGOM+uzEKJIioRL85nXYIdqOHmzTbo038naeok91YMVbrAx
WlWDmB47vKl3sGd1dNpGjI0tI9giVJGePaNdLYDZ/8YW/xO2WHds67fY4lvT3L6EXfOtbZu/IIy/
/+a/EMZC/sEW7MHft13hCNP5T4Cxa/3hwM2wXAewsG3yP/4EGJt/eJ4HW1d4wjEt2/oBYGz8YVqe
lGzCFu4Nti7+KwDjn9DFtueBbwasjCO97QFx/kk+V1oTNoClVh70engobH3jEzS7YWntNK8Awu5h
UfXDQ/obxd6/O6Op03/VXWGZ1M3/KtibUpu25xHy37BtfEy2Z4/qpUAvHqbh4IfdP0i+/iyvqW6Q
E0kF7TZt2+Px/6gPHLQaLgxlUgI+BkXBaqS505UK0k1U8/X3d/Y3p0KB2LR1jJC5O/MnpHbvpgYs
rblk+cV0O03elB5uBCgALYTfn0ld9I+aodwUZwJaYLiMgV/eWivCuQkdaDW+Nsit9KiqNSEc/2SM
/un5GYz5X84lDAkHR5LLAor/6QGWWEQWIXdlJTVWH5Z+9YjaSk+cER0HA1vpPfTNo1G3GARN1Q7N
lQcrqLazmd///q5/Fu9Vdy1MU5q8TUP8goR3EZ7UWjmU+IdoOz3x70U3XaZgvNJzvSIIfmls95uP
ceHvT7vc4c9PW1hCIGdhohns/PQEwFoXlmsUDCEtQbekJcgG3FUMl6odLyhfRSt82eJ8vsZeBZVV
i261XaNigsV3ZIPXHz3xLhbJu/+fywJdbEnXtQUOGH99MaIuOpMqVXlo7YbMPHUOwuVsrUWJQPfa
r51+39UV34ghbCp5jbZIn6ckq1Zl1794zoTTD4KvIoA+8b/+4/98Gf938K34mwn+t68JmWGWJ1fX
WV7+el1zB7I1Qpv6oHX4jpV0nzZ112+mibhtsJkRCDi5ZvuxpC31D2uL8bPA8TJEfji3+vkPauCe
J+1eQ9kbnJb1OOgomxF8WORC1BTq8UoOw6OIx8MgxOcoes1rv/2H0fJ3i4D44Qp+eiugH0O681zB
HIIQN93xKsb4BhIQ0ixLwu8ftakbvz5tCSnEY1ziRmpS//zrHRd+5ngZxlyHQi93yLudBUoxg65U
tHR43zYGndjq0HV47VrfWU2hhg6gN1yc2jq0JFjUpaazx+9M6XSWPmPH0uRpHOSubPRrGUQ4GfQP
gd5dbKu7FDEovuK9omzJKL4JoyHs68frnO4k3jJlsO9EluEeyN9R/78TEw7x9EMGCBST9TJN+PQU
sJMb7w7hxHNFlxIyFv/JaTt9ZXUPtAGqFVoMjBXCfr8Hdc2EGvvhYtvi2JuoMBnhAa+3jIIFIg66
zO8XZRHNRrOmmm5DMz5FFV6lgXXyi/FYSK4x15GWpYvSuuOADgsSmFlG3wdBgWNG/gL6aNfE85X2
xsFuviZdfAPgdk6swFqTz0INRul06LemjN8U/VQxc9V4gkpBJzTnHqL82XKaL55aitWT0RP8q0Kz
2ZUD/PTR/KK5+GHrSrg5jPam6943TUPwzH0ZozgMY/8ubTs0XbGs4Hkui0crxjMOnlCI61IDpZTd
DM5p1zwgkxVvkMhJDdN0MSJK0Xp3GzRuzps7dCBbCnttSIjKOBhaqlmFMdLTdHktxZhvJ6C3oNov
y+P3HfiECbSUQntHEAzgvcje6qwh9EQtzaVsiFokQKVMQ0VCP/t9+UUCx7ZHblUbWHrwvL32Uf8Q
y2+jVxIBe8M1HNgnTMoUrWRdLOWpCo1H5MUoOttcie/Nz6OFwwGbsPT6i8SkKMuQI016fl82cvuc
NAC0RBncpMMjyEFE5bBz+vEMfvymTpHPsPDQv6Up2e3U+aKp+tQgEUen64ZdxZl8q1oR/DyMJfae
iX7FLx5+hPaWFHhzxtmtd2kZWOO1qiYwueHKK4JnqzCHFTJYlximAPJsjKnAIcslC0mygj9uUcSc
MBRVrcIM+uldDw+BlDw82yKtEFmbrjNXtIbKsavKSFs3VXyj3U5hbaoeRdB/8yJOZ1q8rFrIaV8l
D8W3zNgaT46L7WqbixPz6m65epfOzQo85UXtu3HVAK25mZSDsHG7DQjUDpN9J1tEHkYkgtY2TETs
Wa5qKA9qc7Z08YAQbo3bb3aIDd5NxB67B5KMLXF/tWoSl6YummMST69GlNd39si1dWnYcaA2heiU
X9NO1P2R8WFRw7Hix2U4IkQI7YeJOysiJFr9HywzeHbb3KR2xqmXpcSL0jdAz1eZMleKA8stWfRw
tUL2KUNjLa78yttoaLkHhY++hwxvLWhN1M8KJqdM9tP00szEhMuy1autPlRKSeBxIVbZ63GkzRK3
0xVzl2KDMp7+BdWUHodFcJNIRbndBYRF+OYWVPNTbIvWbU2iVCavUDFuWgXIOWo/OQgiTsyBnuFi
BCjnaWT0OvLComPLkgMh8AhsajVUmrVf/oOEKYVCESfor7BGKclrXNYouHTL4lQGZ/HZhzY1BYvG
o6jqTTgeQkan4EkyWLuwquaaunodaZtE+vc6ph8rOWvdftAPDl2xsXbRlrCoT9EZclbkytHOqUeU
3TvYOKN5RWiT2SWKkj9UrUTbTUg9MNO/K34aVC3K1pBb2PybovLTjX8/O4Fzl2g8mBJdjy29cgqB
w6k0G3TowuFkWRToWlbRplTbZIGZh4Za5E7o2jvmFur/QjlNw5g12+Ye9T6KGKFqL5f2CyoDyOmO
pdymZfyKzS3+LbmdbWXKg0sNfRtrzKs05FmJYbouop7LgFyCF9HFb2o70LP0DeX6g6arlsN0bVuM
0adW/1r5+kscwk7SjefBl+cJuRcKqBTzqYmCjlGvaGrxQsz2YxaAeWAEdtlQbNCPVvx6LWJA5XF+
M4xk2hopbKYGTQhaTPkaIAE1lp4mIe3SDl751ikEwvdL6TI+GtLKd3QRKMJM8LXHjrKAFdSvVccT
CZpo56HY1lIHoA1ufBZdAxh2TtBWBKKK/gCqKSJGsx8JWSobgbZH6BpFF6qXa8fUUE3DsCYqZ1z/
RkrItRWc3IGLR5WaFcZvNz3i4ACJZ9reFMPMacb6APaYrjfTpjK8FjSGPEZ5bq1C9OYQ/wrXTGQT
EZ7iPi9VnbAnbPemb4AjHsyOdWtiz4Q+/03oEP+ziofUJxgKpla47ryx3FkOJ+tZzCv4JCsv6re4
IahKP++uSJlD/Yz7DFCSunscR4ZLm9XuxpLmLQlRg0TcXUPcGMRRjZoPpL8BPTPjxi8+mDYyYDnG
rraNSMISE9nm+EXGMO08idMCpXTq2ghnlilFvIJmHJJN5BfhYG3glmrrTsWyfgdDofsGW2pcD966
wERgFdvFhZ72NR+ZAqHfvcz58EyraIB4+jDrTrR2GqZoMFgf3ByrvmUJcjoadLGRbUOInB1cI1Qf
vpSNc0X54ls6Mm0tT391B1ffzHnsILUNDKqIJPz/gU+8lXTTeiNYAZdIq8xOJJrtxrIDrCsR0mhh
gAaeCa0zyN/RI4+2rg+9T8AZ2drsi5t5EsVBqQcBa2aGExh0zGVMHEbnrsujcJW/mK3Xv4B7ZG1H
/MOcvS9TNjxDcR4+x3BFQ8inAcIzn4ItYORd02rDu7iw7/reKg8k39EmHqIPXtPr50zGw53mOTDm
Un9vFfHZrPp9hUXbfVCN+kaCwl+3ZgCHMw2ntbLfQp2MhmoVJ/tc2+qRcZW0MgSSBmtzTF8jtlLc
7hBbQzpxqmo2QUr1ejVXWwY0nc8xj+j4eQXNKk3fiKiaNpM5bYtEHOvQutcb8yUfFG3o05KT2wx7
pD23becqO21jF2QjfnnWXR4h6VM75pMDxGFjFMVjIuDbOpp3UCgV1KTyLXyYjA6LdzWiqThiTr2p
EtA1QdY96QbaPg6QtcxsgrOdVefK7qpdJ9B9E+3Ub1FIg/lVtV+1QTx0tBTXdNl3kRXJ/VhmZwdJ
SCZFcpFAd5zsCmENMqMKGeqRHRWUC271yMWh0Si28MY8iJThm+N+aUe2D70bjB3yud06LR5ry8BA
187XkVYXayPe6KAH1v1of7A1NHmmgJVcCxICrYDEpLJapr5g/k8wavsMKvVYhHvX4oQSq9XVXDow
oBO2gN7soLFFHgK1LuNy2jqSxtk8SRTUJ6rCetRRW0907H0L9AiEA1g/1p1DiFAewIzqLkQKtqDU
yo407rqp6YHb1I+0LxNkZcoJvIhN8TFxtw1VaOLY/mMTMdPmeejxPa4Jo7x0k3sR7iomiv4evEoX
qPBB+VMqJZ+qAUsgAxz2hs45FBqGqTU7DN4U/gQ1V0dNXTMothP5GZr/GZ0XhpPS4LPV2UXb7lsH
n3lHoJJWuyfmYLpfdrrcKkgycaRqBTxbfwzs41yj+A9X/MByJvd+nl/Myjb3M8ZbkRdYh06iRsyu
sEfMDZ93M7yXijvtB6+pD91s6pvPNPL93RRQWM7MBGPeVm6B4lcCXzDd7AGCNARFbRTsbUx8PGC4
IGCjHdmb2PlRfw9V/1ViwbyeMnp4YaRs1/xxo5vEBnPnHbwxIEDMCdONzoJiwyBAZZTg3TB76tzy
7JA+rDxpXKEZYzE6kWFohMlOZLF+l+lNbZjfq0vIqwdU1yPinxixiRVznfaB/R42/2kqIO4LFRQk
7gyGFZ+BQpF5G5M4S+hkZrAbcc9lEYxCuV/C1iS0YKpPXFnzPm3Re/fJZuK+LXd1NjyNknaV7sq9
ZoxcqcULGjSsKcS4Xp7JbHnvirx4Yk16X3jBwxLqtjFpJjapdMaj+Gp6BG9J0F4M3FrNb+3EfaM0
epMl0IX4hunANU8x1DMR2BK53u8jvc5BlH90WDtYBOnG4Fi2nS2Mh/gnTW46qVGeqRFUAoSXY+zq
P2ppiDZpzrfKAZ0+SM4AEZNbnRNoZBCmDeRLDihye6CLQg+O2eTvgDqhV4+wWA8gZbaILhBbYtnw
ta2Pq5XvYgOiGRVKcbzGWCVbnaq1dOophB7qK13kvtIO/IyXKRZ+NUBFK7mZNs9/mBsyTvI0Tcj4
VPHG2jgFtkJGsjdzHm6RPrn9+DC7zkvmiQdsft9KG9nfuN32XvVQAFdE4mC+OuzT0LMr5FxLNBu6
6sVRaciAOV6p5xVc7TSF2I/9No3bs9Wjhu3a2S6oPAVfQAvNRuqb/BJAijK3WKqhAXwTmi48WS3h
8D2kaoE/0QxBlZcIrEIUrWz8tZzZUFVaCvH4k9keMBblnSIbuIzQoGto+sv5HIMF9UofV2uUmZfL
7jyQTYURrHuDbAHzmINp6Y+YK9Io9pT4rNJyN4X7EqXysKihGll/sRRXMguNA/iHizVM56gmOO5o
IanIngRtl0XRmyYlNvJdf0kq4p4sDU5BVtyLgnaS0/RnDASuyzuADe5vLWUF26lrUOtqXqjcQuXH
eji9t5HEg6xY4E0cIRvqw2J3LcCkS5ZspWjqwUTWHUItoVOsnpmHRp8yuNRFmE2xkSq1zUV2r4Ip
nhMazCpZhf917pxXN8bbQCumU26CgquYE40zPYMfuXPd6Zwm7aNJGWIy5hNyQABlcv6H+tOq/uEE
PS7Br7bAubOb0k3MGMmt8AnE3TOCBoei8z6VPW7ppTHeGbjPIqUU3SyVog8BIZn/fim/LRdvqD2n
tBmvZkahImaTwjL5rRX5Zij4TS3JqPPK7kjlWeW7WBI1DPgkEg/gLkjcRiw8jOfRiAQlGKQEYnZM
DXo7uCOe/KtaMDoEelIdBCirjTuipx0Bd1rSNq0i0QGPekegQRBMrtfB8beql6WaXAWsdLUDQFBQ
PDNJLxN7AmshHkw8VVqMaOueOa2S+r4gZO8MuhVuIe9sRO6gw4frlj4zfouoEISW3LZkwoxgJQln
ATAI9oaOb6SatZDJDfLa9CvGzc56GfMe9GmFC2bE0iE95V3zCdB9hTktk/F9HvVf66q/qKVEvdVw
7g6icG4jFP/Y+IIw/Jq+JnoDac4yoz1OqNLqspg2c8SoUCWIvmH2BON4cdx34Ca/VMYOgQQEGoQZ
sKsf/Y4lA81U1mX/eZzHD+o2haZqyiyKJYhNx6OY6Wq8e1W47BqTbBKKZh6/msyOCug5kpsY4IwZ
O9fSGwCxiwxti/ae71vI+xnztdJwvinTSyWL3TyMGB0z/UcCdcTa8yPGRxrcPKRYDWQqa8zNY52i
V59/mAQ8Rjsl71AFHydAsdGmqiEGrjpstCOtnr1BkOiqob0c8BWlOLWKlNxjpUeIPE/hQaTiYRwZ
gk1Fg4mGxVYM45Mr0mm7FBbCd6mDBZtveqDKBwYe2BBVRsoatJmilYF8rAnYRUUCXWcYRGbU2ROq
HqiYfK94WBJkRN099Km566mdCEfl1oxKE/NohFr36BGSrS/ls3gfSXDhoeffA+LlxlnVJQ8nNrlN
bpG+/GeKh9uqHrZp5yt8BYFfZmQfoHrdL/Oh9W1eYa2gTCRUkJU3IhNfnbklF6pokJMH7oIRqJL3
3hLmwWtnhvgy/dAYs3ys0JZU20djD6vfk0GNsS/I2aYRYx3MUX2V3rPfI6/xJhSS0EGhpBtIi1CC
PNZDd0kHpBVK09pqFP9XkwE1AN1bCOcqkaQKu2RagSqVpSDip7yE7NaCz/DU/kjDZbXUSBETopRG
0S0HM6SRrcYhq4EIiN5yHMP6MqA4FfJCnJQhWc0mCymVuwwRoDAqoUhSpET/FTDqGKKOAV+/luhT
VFP00ogK99LjYKGlXyeptjFIkFHoeA7xRsZeHhsnv3kwARg6FctrH7+2Ac4PMCXFKnXSr3ndGw9L
7pnPAtCRF27ShkfUutlr3U53QzywS/mdtk7bzFjTcL25RkbE8BBYNoDV7G2p0mgaN12nEYgyQeyv
ex4+gfraCdnaUDX/vtkRKibbqmLYOqTG0sF8OI4JT3G7cEOUzKQqyWW+rThA3jcvIeWtkZJclaGF
WCkrVlkiGwvmlNRAov+YEiPjqfBUxJm7U0vJ4sxcSnpIoZG/t0fx1o3wOT0JZZsqAj4uyCA/ZRNb
SDxTUZqLD83cPpYaqbcPD3UzpQ4LqkJLBBM+tTiGLTlzbjGql70N3DVLnyu+VY02oAZIcKRKUwCJ
eblWgpNH8UiVYUWzOluJptvUgdzhaRzzX2L2rC671egpeNMuBKl9v8zlRjPJUcsZWAp/ZblRQq8J
gJPN2kySR2U2k+qlWy1/1Nb2PYDn5wAVZEDnnyUNRuCx98akf/Qdwu2SJgAoz09uhCOAFVo+JQeQ
MapPImyi66E6FnmA0RyjfkwuVZIQfHkps7LK900+fcRDg+DOjR5m+Ty4AfoKod+eLaSM2HnN/NTd
N+ylLKU1YpM5ij3c2skej7oHqcqvp6++5b7XbMgSpOd7J8BA2ZZTt65k9qGsMGQqUcmuuS2PoaXE
lpGgWIfVlxJ2AFjCRxzgj+jzf5wDz12DzkfntG1QKg3KY564GtyEuN+AkQd/FZn3o953L5OevaLK
gHapMx4SJc2qyd3sjBekabStS/luHelaiR5fCeWh0Oor1vPz6JwKH2hjMVu4M1lpjFe3fcauetON
ZrfT++qhT9JhpaV9uUtMvFoFxkno03YO1qtps4NoQGDbwTiNLP0Oasoq7FEY1j06c6Xv94cgHt7V
nSWOWYRzAeE26dENCT1743uvDt4RToaCJADoT8AFVY00iA9zCWq31BMwTgmGUAgq3hkYNSJImT/B
9g+MtefoF1F17W7xt8oadAMSdQAgU6Fkiea8Obqn5eAbfOo+YlNnnBgL4l8Hp3BPbTwR/utSo9CB
jvqun8rntErFaTkI/MZPDjNnCILi2AQlfz7NH/E9BgXUa1vFUUXZZaB+EFIvFsowzkCQgwohq52P
gCkUCwyTmjT90uiaicqJ/jEvaSggnW1sM9wSVwvzcjlEif9R1pPcmlblnAAb/nhYvhdjq7QNq+Rz
VAALTovpyNO0T2022Kfl009fWmFn7QMUXqIC507b7satkEDJtDzWT38eygE8tCHLeNtXPiWcaowa
lAmxyvLLLWSh7oCVb8Hsr4YqW7msAlZ0lwTWC14h3m6QHcJXI5jjECircspbDp2yu6sbNa8o+G//
/EHsc6I0oaJhKImb5UC53/z+qVNWnSgf8hN3ULVJ3bSZrVH1JDVAy0WpX5rE0C8FlqC7JKc0GPri
GCJFfZeY0asl6uoOyGVN4hhlBw1CmGISXwrAxfCQyhdd1Hf8eHwQRhdiJ5vGR4nSG4XIPAIBiwcP
3Avr2TE08zkK9XIrYgxHpYSH1BpOs7OJCFh0Jgmbq/NaBpT6kkJ7hQFLsF6+GgfH2FLh1zaDzL19
13E5wTCVl9nKystk2y6lceoUy/dc0rBWduLJ1h7HRC+ecUKgKIZAJZqqtl6kj9FmJDVUXrdhT3V/
thObjYjn3HSaoPytPjp5+BXRDlRUlcFgTm3utHzq1Vv44Xu6AHUW2B+wdQqxa/G7zWC6HzXdbXej
TKozLnbBOcNSEYHKU68Oy6exD18onM2rBqkC5qo+nsBrvsU02rcJbcPT8q3loCfyX1+WNWb2bloi
34ONxxHSH6rwExMq/MQFPic9o9wsgGI7IEKnZ9n6Pd0mDt40fWE7slfCnf2XydwXQ/3iIDvq18UE
DwU6oZrFrpqd7ST1PYrjd1XWBAw/BMaRs9tRccdPyOA7ZmAS/zv6th0f3K5OlNe8CTsB2zZEH4JN
WKn4tEaVy8CiWE1xtNU1SneljX+Ljplt9JwhWHbqE+FhC2OibZKqhabwi32UdHJv2VVs4LLuh5vS
xAZAJ6fcp6P5EKKYSCvRPPgt/BIgiug+Y19v4KYqIBUm6k8JeMm7OPMeu7gN8VY30KKYx4IquIaQ
lci/VBXnnvZ2p3MJNjJAhbqYwMRgk5CQj7pn94Ajg3hLKWJc536ESc2s26fl03Lwbbh4y6fIKc1d
Jj12zu44uSXeGXnVI5Rkc5Ih/Nen5XtO8DoE/nykeizZ50bK42E04zmEvREUCsW41Bx71RjNJ0Ts
z07kskVP/VMZRh/SsGoQGkYMrayngxG0r2bi8ubHVThN+ha2U0rhAVaZH3knE6TzWrR+eVdKhyKd
CI42KU+egsOMSv0z2FGUps5NrB/CYvwkq/I6O+37ZCRiNCYLTxEKmRpxyGkyCeGDyXp1YtCrXVQj
16aFj+gaZVuQxtQ97E+6WVMn6JuvFUF5W6fdHip/uX2zSm0VGbADBrgNx3AyweaDWEZpeONBt90U
Cf4h0m0+xE72uRHeZxITsKJYb6Cq8Hms/Ntk10iKNxcEE1jWZ4d+CEwzLTyqG9DNYZ+iqsKUGENr
v3goxBPBbacEM0FevGuxsafIsi57RBZZkHHcZW2r5Nqw3IcU5cWkFp+i1PpYz/wR2DVvHqDP1dBF
SANSajRQugxKWO1O6L0zZfAZH4HPiI9T93qOEogjaUAEB9sYVe2s/oATy91snWbUHfHjpt8r0Jpy
ZmViN8GjgyX0gVXoPtHDGm962lNuVe7NrnsyqxJDsLGbDnParjJUnbZW72PaFbHBzUiX04vrV/Xz
mDvDlmi2vpsFFXBaUW+xCfFsqfLYWrfJC/2sbiNUiUAav+vdOlsBSCSiRoKbfp2PyMU6Lg6ZXz8b
eo9lD+nTUtGLZfCmSkEYepJQ6VRYvCxft6Z/0nplC+kM11rqOZK+SqmaMkTrk0Aib0KiY2rkLXaM
n3fjQjyohq0lklsk9ReLYJHaITmzl2EXBCXS66kLIPdN1AiUoKMslEbpzaw8bXWwK3n6Pd7GVhC+
v0DB0HwFl6mDf7bQakXc9S/4omaeA7trKF8p3/N8IlcpDT3cGjNsRXokbpl9JtLzSWOgbiMC0y3l
LklDrUNFW4YxnsZE3RQoImzLVGawPMqAMqOt3EQGWIKks4Q8qizcPIyxoMvskFx2Pvk2AtNDP70J
i0HQxcSEOoTvwkFtmmpPEQtj16A/5Jm30Ym1tTao0kG6m1muCfnjDVRX6Jf99vcPxVCArl8eChhS
w7UdhX/8CffoBtjAepREDnVmXDvgRDVsleWSotG7N9zzPBwCZG5GCAib35/b/JtzGzqgQNs2AEDJ
n93TG7t3Mkr96aFUHe/MJ//iREZ4dSgzaKbzUJjTRYAWmUbj6rnmUQ7DSWVhtEUvvkTStLb1FXEE
LeX2vk7lcbQp+fz+KsUvoDCpo5rkSIQtpWXRNPzrsMnrMU9skTBsPK4ybEkQvaYZVizDJJOTKq/l
RgLlpJMoiYCrAjKGNtObAnNEEW8xy+mOdKm3K8iIwRrc0FClpp6C/nSL/IZ5yg3T2DfGxM42CcqC
OMRsPCK4fVogiIGiMzqqHNhW9kP1IYbQskKT8F84DdKENxrBYuOmIeZ9JPJmAsEiZsNF5OucqKv0
rNBcNz2tuLFO72E7HoYJG6vM6S9TFn5DGODxoxTpRSVs1Hluoh4uaQ0I3x7fm6rIGInq6OTEt9iR
z7Qea2t6Scfw8PtnbVi/gGN52I5hoqTu4jz/C2C1HKNC8yh94P+VYKqgo89V0eswFd6kViuZ3ShU
VAbNfgYDgdUyYuVIiD4Yvb0To16wHVBR9iBOk1OVDb7N0XBoem2fqp0bQl67m7PURbUGST4K3v3F
9mkAI3yDbKXMdr0+v2WzBuEKVMpOVBNOaeqdhFQsrCBcZyiANRpAOIN6Nar/N9VQzCOKZPHA2l+T
o+hgVFZWRtRlUhC1YvNQori8psxQ4MGwFmyh27h9GtDaJbyDOoLo0gd3JiOmp33LTGzjMFhYlxMr
T+27eCm6RIXq52HKYem3dtq3NB5KWDAbzWjhheftF8wDVJcBFhSRAuL6WLWFen7rTMqNmaVDvGxp
eenZNg96fR1brmqNRLhp5/orgR71Kio+NqW5xKzvNIpcYBi4a0e2l6XWXmrFg+0mx7DUvhWm8kbF
HHWDOsVHoyfc823IuXFCgqWDK2uCZl3T7l3lEPy1zBSrKq7KHe2SGMvX8ljeTCueTgOwqXWCHoPD
D+kQnIJi+GwPiDTAFfft7t4q3WOpQAIiYp+opThYtfYpyJjn6lKrY1CE37RhvHRJ0T9CpfNWBrJK
Ud+NV8t3AGug558MLTqcRfP6D8P1b3YUwzGFocMEcKSjOAA/IlaDbvBjW2uSg6VuWe0GLt8jhpNf
tfacuxDIQ5wkQOTAVylU8041zAqFpLMVjKpq03/A7/6K+JaWZJNwmEcoo5vmT5fUTmIQJVRXVJmD
j2UWPxE+H1XpOx3wxqmno68QZ8XQQ++Zrng23Xy9em95zj88m79Z3C0J3tqEImEDifwZeg4TtvdF
XkSHFgsJkDfMKnyD4qZcg2xp1yDFv9Skav3sfBE1/ZcAyHmj6htC4cfAU6BjOee443rv9C56Z9rh
tKUS5q+jcvwHJK78BSYvbZ01B4S8NAzL/hmHS4Bt0wYfwsOYxP4Gl88dyIqNjlACvgKmamaT1s8p
Fp8Or+2c6+fQ9IeTq9v11uQXKVDfTZBjt13kZWjn4QNuqmpUlEHstOxoQ50V6fcGYF7RySvmPwAe
9CEjecwLDTEB2RyHZETuIi5wrAMVa2bonfuJvZGaI6+SXMjUL2b9oiVpvV1q4oFSYJjq+WAm1oZK
n9z2A4W19H3ptMkhrfJuW3ZRuGNarFuQla8iM3cikw8inOZ72c+raKJvoVkD4hqlOMU108bCxBrH
CgNNF6m9r8smxfCzp7gq9Q9Q4yHSWgdVc1ygojk1NZQR34U0cHX2iNAMn3rBgjzn+YsMwUYFVjZt
Mks7St15yrvgDUUDNEysgx+niC40HgXtYox3lUDNQszVXSXL8pKiFc0oYLXKpnY81FH0rR2i4nv0
8d/UqH+iRtmOIPL9T1LAL7YLj/W3oMj/won6/iv/dl3AWkFRFnTrX/wmVsV/uy6Y9h8ObkdwBwwY
iIZiW/zbdUH8YcKgcgihSLfgPXAN/3ZdMP5gpbBd1/KEDRsCr4afGAvNT1//j7zLnooob5v/+z+B
Zfy0LCsGF5fgmDgf4RygL0vTD0SCpOnmZOhk9JT7nzy9atBymZsTmMtx3UD6nNJg5xfdNbQqnKAl
GES7Tl69Mfoa6GGz9iIwPn9KU3/Xq15E+2LrbhSOsaERg5kqEmTLASXLc1sVKVm0g/7jd8VmjNZ2
KEbfp0FnnpZDAcUPvG1sblrE1SV41SPxT7FtQ9o+hDBijyELZtZBCBQs6Ydt2WTJobP6s2/ZX+JU
85+qLm13rSWvOe4nq5kKsfDdJyFpAQzTE43x6DnxMlZ4+8EYPe8OWah7p0vqY95bnxFqPpU+KJIA
KWM0ndCoB4JIZLGoa9dK5nL5tEg+CwUzGPpgUxXiESBCuXdS5yHp9eSsgdJAaL756o/+F11VisbU
AximSldRJoaT7Y0GmQ4yoLXf7di6nXOpDrIfEeNIgT4H9bmCD76hkZavA+5Gi0+OUhklRcQiXukT
Ll8un4w8fzcmbcIrQ0wxD4R2gAiwIlINzsmMHvtMxR2pI3TBlSrYcg8SPtBhmm2kyvF9XC83p3M2
BcanNDK0GDoU6bvBiu9AxafnaTI7VPJxjTbrBBvULnQ2lEYfCb83OE0DGaIIB1EJL57ARCqrCTFQ
7NkfUFIT6K2o+D4oKASjeo0NWbPPnZxWtNGC+nQ6Ya7Gwa3P/ozqlZuQGmeBtzOzwN3rbm8c0ZP6
4dH/9Cb+fDtFlNh0Wbs3y873ejn5B5Rr4pUB7HNbt3l3Wg7jyJ7kFc433S0mqjQDUtQirvf4jdaU
w5gMy6c/D6NSqzbxcdhjL7AjuKpOy2G5oZ++jBDSO9Wz6pmqslWoKaMKmK6o/S4f59F8GlKaI5Fh
frRlVJ5mJS6/fPrzS9QJ+IFb2wcvo4+i3nkB6f37O1++/HMwLJ9mgjgKMA1Gakoo01MDwf2u5EeL
4LR8cxkdQ+x8sDJYez/Jxi8P8c/vWaGLWXx8GpRibKAmcjpjW48FAEKFi+j48hMw2j5QGBRqFqXx
RYB9OSxK48s8z6Ia4n+ThNHKgciyxTu9RCsXDM0K/3LExv/8OsXvemqfbVLHebsoV4d0DOZtnd7w
7+2QBS7sTaR5GMMAfjxZHlgSRx2WL5cDDBZsVwNKaci9AX09GIa/L/s8QW+txQYBWdyVND3sIsYp
QSN6cV2FA57v87E914P//9g7j2XHlWzJfhHKIoCAmh6CWh2ZagJLCSCgtfj6t8BbXXWrBv2s5z2h
kSl5SIgt3Jd/9spp2xMJGrhJb5w8y3qfvSXfjQ8U4ONNqW2XkJwu1s/48Qty/cgfDw/m979f+m0p
934j9vgcC+Rq/AVc1yaw7+TKDSKgBJHHlF3w2cnBihrCiLaGVS6nGEgN8GBjPvn1mOwWNX1J8sY/
JUYcn9TywSebMvFV2XAKLR6G2Gd8ygm/C2P7S9V20RkN/runQSw/3uID6R3nAsS5Y+bBA8b9+I0h
0Xn9BQ8tGtcRNMdNjvp9htzGGS3aIF1eCIqkLRtVtYW2cNPL9KNj5LaxDOoZMVySCGjNeqfbmGb4
i2iM7LjUFdqTvAPK2LxlnkgOUdp/Egr2gzeu8Dj/e15JO1jG/MXfkVtDDH0uLmOeEBhT8ydwLRyi
pVyIk9E+SvbsWgEY3HvT9HUalwCvz9dIlYQMTNoKkODSs1ewJsz1UJimu9UQ9EGL8xVmeLgtJU3n
1Pe3BGTYrtReegIwxYYZ1gwCdxZ+HQr/bTM7UVCYw30NQ8uqJecSMSQXRbzL4nI0Rfm1L20mldVy
fjBcUpUcGVReZT29eTHizNEOM2bvrk84Wm9u5577m+1Nh9oez4se+1PllcxNp7hloY2js0HwP2uj
CXAZ/EoxSWPD6H9iSVCnpQKhguQURWwLS7oeXkLPiLemP3wkS53uKz3fDe11x2gehx2B86yHM9iJ
DsNmYCvW2W3tnD0t+nlNjZmxayny3NnaYbpvbfpLbaruNM/l2Wh866lkBL+xp7betz3TS6sNu62d
9GYQjfcy0ubWVnW3sRSJlU0SMntd9AY1FkF/uA+IFPGgb/WltWngcu2IN7WYX6a/WU8LEnfm9z6b
71njjO+ZskCjWMauw3FK+Exn7cSMLhi9WUBEVX8w2c3hKuIfndtsTcNkAurCZzKL1LhNc8xfjn7F
xA7fPIjxAerufs9s/WOqOlKrXS13soSIzJpyNy7GqbAW5KlOFz3PWXW2Ok9gJok2BlyzGymPhMqN
qHD6fIC9Y6fT26ibdmerfkboBb/P6+XVq+wqyCW0c4Aq9Q8IZhEMUt5XYkGEMmMm2p5nfUanH/fn
kqQ+DAvmsYyHQIjkVxrhNBpzTDuxa1xXzYic63kzcD8/POTTQxF/bfOhoqUZ3WCoank0CtpQK2NI
QKLmlTfzCwajfhpMaWyltWnV8ksW1rObhy9F5ZIMzmfqiPJb57dfvRoD2uRfxxItgMt5m5p1Azk+
AisSewf4iAeKSyJ3Us7OOI5dwBj9pc2l/bG4hB7OSJZMOzKOTlHBpNKEsRinvpnkDsVDD80F4qLW
NUzLcVP2Kv5UOv7PzNTcTkj5DjxhG7el2/Z5qRFmO5yTEvwz5rWMtnDaiH7unxm/gyjBhkxlMAKK
I7U3zUI27pmdbjogPfLz2AoIiIb6OjnFaXR90p2mDyJAFiLY1Z+0ce2Xonlv5piFzYqvY9B3bFKQ
TtSl5qkoB96uDg+tRUpeaKf0m96hMczp2Uz9N97oM3S9foN4pL5qbCHJHB2JN/mtZ+vLUkUms3Zx
sUSIblYwtomsKkhideslteXgoCfqmDQj/hTGNQ9HXEJZchZW/acqPcazg4iRuzoGzgvYWRYylyWH
itU07o/JDu/a8OvdJOprEi56W4Lo20ypvHT9dLPmNtn0RfpigkprBLDCdujeVR+QdHDPuqQ5x6xb
GxcQX2Rj/RzTAWSabCGApQk4GQ84DZd+umKvltu6YpsxTO3nMcUzWd2RPhHG7rDxn9Us6VEz2Gu9
gePK+m7b31aU1bkJa3YWMWILwVnf1XDF8jR9Hl1KGaEiIIVU3kX7Y+jTjP2w8X0p2l3cF19iIhkO
PQrrIEMnJF3/c+zVK+yrpX9QYVDFY3/oK3E2ptRFSAr7JzXqX8Xid0c+COCF+k5XjjbNaJ4Xj6Uy
ojtX21fyTml7K25HRuKi3SRWCrTlHFhZ5J8GEp9Mi52JyR37zOBoy+Wpv3EvheTVPzcemc0yxIJm
MonsixmKsoNbMBdJeXATTZsjhm06gUzVMQXaaBU0J2s98nj9eBal/M7j5cioo50NSrIVtf14oDat
/nr2eMktsdiNbfFpUiQLDXmBniEvsBOMugj+wi6vldR/oZgfL8t+so8RokyTes/ibhLUy/xmWY1A
LVbB+hnb5Oz2rhdUSBH+CipgT5fRJSFwaJ2+AdUZfUxF9gFeZt4R5zSTJroSC2XV7BBA/IwkgdfJ
+oAN758PepqogD3KoEPBt5Szwz6xBdGB2cLMymOz4xoasm9eHyAvpfsEjUWjKuCf8/A9jYx5a5k5
OTYDA+/1lxvI8ZFrDodcOIiu6/lE4M58oseYT4mwO7i2+DoNQfaO55m/5mxpt16hcGPKpLKPgzjh
4SKN518P3VqVA9l117bu+ojSeDxUaz2cr5x832FrG+E7O1lrPd0pmw3v47WfhfOOvJ47rImKKpGO
htgznlprjJP+V7KBXMHX4U6tlT3jbzRz5vqUa1dMyBiFYc/udCqX29xiEEYQ/mZb5acwS4cDdxE4
m5OIrtFQXxeVq3fFWlhb3rORlxzcpTTu2k1+9STs7llCuOeZgNcdDpIC4aqebmxkIcvF3W+mZ9ku
s935ZIxk90hwSgCQep+gXLD7+zgkVYy9mSmdn0k0V4j6h2qTJ4To2ushEqOx2RNa69zlMB/Cgnqh
iJ3vfansCxKDU8Yg+1b4TK+GHEsg+hcGic6IOKhhoUbL5RLL9Xrh1lC94aLY5EbzWXY6enc8IEAA
oOyAbtx4QgFlfzC4TE+OiV5VDVjrw/LayY4Uj6yKtohVM66Hptoqe+CUdiV5Xn3U3PHlUH+Kst83
2sYvirY8iblkOolE65OXixMkBIkHyoinq+nPL1PWXiunvPFF+IcysxnVyt9W26Q3hcSqQGhKPLoT
WAUQspFbPKpN4lby1i137ertwp883/USQ3hy4FWmsifgd5pe8h6SOIzq6zDm9P8cME82S/xNBb5u
w5IX7cySn40ob44TOvKwUM3Nn5MW1NGE5T1hMhhPib62DvIjnI+/bYh5kR+Fe3fT1Ut37VoLOf2s
ntvEw6YAnm41VCxbMlRvLBmjVYqH7N8vTw71/QYUwXKG735sB0IoZxdzoJ2Z5tEpUQmYwAe0mZYH
Ywx3a6zjtqxjLJYJqXG+nJ9H3/3iegqC4SSPM3FfBkS8Fz3F8c5Lp++NH30zitl67uZ6uBWK4bJb
GFdbWOHe79WvpFuyPWQc9TTTY71YCMiT2Z6CnKplT/lwG2SRnQt7oJ7zNgUrH/hTTvEEpwytfMqV
SnNGITqX9R2vrOMm9y7p0L706qZN44xVdT4gUf3ZWZazZYeiUSNrfTM9VsgFILOXtI4K7F9bpin5
lq55vgAUOAkqiu3AfGuzNFIem+zL7GnaE1zmaGYnjYZP1TTvIcS2VpMDw09Ecm/rcnBVwz6OPf8p
r3k3iCOfCi4z+3aZIcynIT9pQ/hISrCCydDh0Nf6c+nQyC5pd3GeKiMNX1QkXvGUyAP/bLGtI9So
XlZwZDbuvihTFMus7WU6pXczabdxEoYXL5wsyANoX2T7koppBM3ojtDSeEaLgmfS0NgEnaZA8GGj
VKVMpe+JMFvOPgv35WrEEPVmVoxao6YIhT4PpNuR7aPBeA9K4mAbdqpM+quvQbBBzBpBD29Dzc5b
1H6Hw8Q/YQB03lL0968ymp4+kyi997vyZ+ZlAnYrPY4R6Xvv36duFFchB+KrQ/EqwEt3nF9lGe8A
rIrb4JThlqsr4ujmhxT4ezBnoHWE2wRVOV+OY8syzRx6arJRZvc2i/K7V8XpLWt/jCLCst9ZDWGZ
bvReLdHJyGrvWDf8EyQQ/hrlJRs8ZxMVsbvJmw6aWNSUN6HsvR5m+QQ9rzuXXfcd5pB18XGibnyI
aIGWNt9qhiqQWUd/sEvjV1+5865XbGxE4XxKm3I42Eq/9Z3f3GRsl8deyffHhZYUvtfIZq5hRPZ4
A5BAez+n+8kNl1NXNDjC8/nEnp8DoY8XnK/yWSVjdO0JjsU+lD/HlrhxN/q6RpSeCm96Ib1XXhOw
pHEHSq+vkN3YaCG3s2IKQQIZKtkMx7Hr+h9caLKjnFnQe+PPymbFPEc+/kDHZZPC+nJ/ZKdRb7WL
XLgcTRJSYkSaXltRrXgu3yyCiqL8koKTo8TsrklrynuS+nKvYUoETI3J2s4NuTMcuLF+TMxUZTb3
aUE/v05TJ4J8NJ5NB/hw62w5p1oWyDWZEWWyHsPlPirYKgrB6YBitozlaZI/KDHGAxvk8oBK7CnH
on5ES5MAemvrXZHWm8lIpn1Rlwc/c39ryvYPRXXf13SRsWE4V2mf4iqvD3Mxf9dutjpROJWcYZ42
qkWE3oHi/0ivAMOPOnEylL6l/UJ5PWzGJtXbZGSbhVu+3Him/6ddoF8UmCUpdVl+uQ4w8Mgg8Sks
KbB7WbzXVgT1Z0Y/w0qfjtb0dl3uqO2UoPxtTQrYxaGad9YaoMaxTnS1eXtUZqJDXFjYWKf7sv3U
ZZ5DzGkpTwhlPnCSnFTXF4Fd9sgKqghAI9ydgFvZZYDEe7FHRAREM55YxwaIOxEChPBVncW+LiZU
QTOEgpAs+T7qs58TCtsAndqr24GgdExE3YY6+7rvTphU8OMhtnFRLR49W4fvqO5QYY3fFXrJ85jV
XJ9mIlJFmuT3YakCGfnq6ufAjpTpUXPGEEdlupxcnx1c2VwR2QDidil8SXy0vWF+iyx3n7Z6PDCK
Uk+Asoct3rhkEydZfMug7Ty5akl3Pu1rDVSxkZhg+gpkitDYoz1//G431SsRkMRf1qi9Ewd6nzeF
78ucWow1DXCwhLhdwToxcPDFpU+WcCtcdGgL5Q8Rlz5dq/lGJ/VnWMR0cVtgoXSMLRhMkmo7Yppt
0zqOS7EFPpsEUZor7hlEqlkdg47exE6PI3Y6970BxIUtoCW94qNB8HrvrfDuqO8dnq3PCmDgvlwQ
uXce6BqySuUTV8kbObUrhdS2z0U77yyhhpe6EeQz2QVMT6nCPUhzI1BVw/izla8oxSkvc/8SDfHn
OfOpEWtkfqPBg8vO+pwTuoEtdQVlZYu40hxxP5wy8JQmDv+yz4wLcE6YWj6hFbkcEfMoJl3rAWs1
ZpDCly6caroqv4WvjbVM1F5zKUeS8Fze/WS45QbuEPRjxmaHbAm/51FVfcyciMngcZG1/enVqMf9
UhnRmw6Lw9jaHGMF+w+pJQ1oS8CzjdAfTzOCW9TaQUZru81FhK2MG802DsEkD6j7EQIMKBr9YoDN
kwIFsUYjCDvMXsn6v7RMblfAKTfSkmLes0jIBhPOdN2W71YSxTA923EDHt6hfaj7U6JfS6fwtwX/
KayGFldNQoWa1uUN/+yUNfYqpwrR7WRkyaXZizQS4mjRNgau39ngLhGyYxnmBkCLjWeDhNjEVJs4
irMrg4n9qHzjMNRme7ZGdLeqJSd2iCfNKsiVRwAiP02bokgSD7IPDTu8wSdfNlktIwRuTKvGiE9k
aZNtsuB+UaiDjjapqKvbuAmYQQ6BOxoYqguj2D8+aBmnG0vK+bY61xwrFGeX1bekPRu4Ey1FskPb
5x06B0tt4q7CQYguVcXldoRP5XwzlF9vCq98F5leDnZkGScdIXCdze5a5uPXIVskV9mI0cWkmCjm
/WLuqJUZkLbpF1VPy97OF+sS5rm/r+f8R5enhEPPvnvwcZ4yjyzYnFjFJXEoLkLGq4Eieu5cjuVO
GhWy9wki4zF1K3G0BUunUt+5J0dntFvZ1cnVlly78taJbg2ISPYIjmgM7eg1ZLZ5LQAZJ+MXxOrj
xUvRTjv47sjE6HAsuD5NWmm82hq17OPBa/DH+wYQZWGp/G5XVbpTUMo3XkQJWedes09G172aiVNc
+bG9PjHuSjtfbbv3MQzyqnP114nj4UxTPzDA51owWs7n3DWKW90LwPGW+VpFU3PWSUeMKD3r1k2n
bQVn/7VYHyafMIqif8W9w0x00s29VjiE/f6sbJKDaB5MXMRdtlnq0mYWpevzkkgNWSsdgyKTz2Zs
TG9iWdPg5wVu7LTAyVGSaHW+uE3cor8xek2yuVBgkFlYDgsggMSjdvW5dm2IUtbg2Jf71HL+luX0
Qw11cjD5Um9FhGsRJPfVj3pvo2Ip+Vf7n+NkqxfNYQj7RbwNIdDrTNyMqJQ3et7jghrvUuPGVMNC
cZ4dVWm3d196GRBoV6Ao6u8MCOvzGIET7yKVnp2CstFmcJvNfn8F/lQbCNQiWlOQ/2lQpHZzRAyD
jxuUydUnLEAzcXr2Og4ia2hSysxL3xT11WV0iHfMDLLKeh9t81w1tbc3dJQcIw8HoVl3LE9qP72n
M+xzNxrQFel9m2J2Vn6ZHHNshE1COCCZ9HjA2K+2kqQAFpj+08zFczPlrHg6UydbWRYWUIQSiEXu
c14Pzh+Q3L+Fduo9zoYf8UwAUDvkN0LnkGTqFkVJWMMZaxbiE8sY7ABhKzHD6aeK/fB+niYEXhm3
ek3btENesg7cVl2VUe29mhDymKSFT7ndkDrkEHnism9ekKnv5xynJ1if+Gxn3avweuj/Zcd7nSjT
K69/r0LfuzDAfY8k95IsLNj1ki60dXoY6eQit3V1xA1oHem5OTh6urfZ7ve5zWxXLnXDfQ3db1d7
Lx0Kv8Nok5dpGIYKZkjfT0XPRKmW7W8rmspzUbvbSNjlIQEHYAluMm3ffi6c8quYS1x08/i976ls
vYnw7vXn6L3a3luL+3mMCw5g1N2HUfYfsTf027jcGKzd7kv4yZlURNhIvXAJdBgQQ0NgDZY3p7JT
7/D6obVOX5TNfWdscN0bdo/b6T/Sl/+993s8e+wCo7B/j+ui2DHNZdibr7Okat3G9i0O55DVaBmr
zeINoH3WSRmZhxlXAsKK0FIzFyLUaJNBsd/89Vq37YalVXRkeCiIJR0ZsiJ6CuQYU74rNZ1050Nh
VwkAKBG9RL2PwSUm6P6xt39kJ1NDjQfZxAG6KaQJAk2hRYLrJIwDWBASZLJ9xOr4NK6TMpH5eIwj
3GutI0ecD0Ue1FYon7TuiA1fH+JM38IOaAsmNXkiXXjYKlgmbLGX8hwS7/FESfPCyYLhzqk/2cto
0rMkMTzrsCrPOgMdwNI/B0ztMcZwZFWdZ84QN07nY2aRAB1ZS7nRpm5OriGak79w5zUXn7yOyP+Q
GlddpHGx+Ra3v7BuWbSvhjBaEJBk60/yeMDBhMhvHfL9+9cMy9S7dC4//msPHVpUSSndiD2h43r8
5I9nJXkZf3v5+A1sHDpowJoihXepgpt0PD2eef969ngZr59VaZrvS1ff4jq3NnkFrosLO2FVNnTt
cX3A6kSLbxl2MKx2k8eDzd0L8EnJOoh15wKLGG/K+rTK2Hw+Hh4vF5ScfC8lKs18ugzYV89ttAjq
AD6M9b2BreToCx4yjPQhUki5OjNVZ2nMtmKliFsNfZ8X79tKfMHeYWzjdWhqCB7Sx7yUGqQ9+a79
qfd1vHtYdh6unMezh6kmLjIbWpG+P36JReJ0jN1P3b/cMw/fTFcNcTAOSGeHNdvvoZSJHI/c8Llg
+lYBwHHqH4PH0KyAq/eXz+phtno8DFZ56U3Z7B8WKwTTANYfE2GWg3LrWzo9GAMeknWSmUzqWXmp
3D1UT/9fIPa/CcQkkqr/m0Dsmvxkmvr9PyVif/2lf0rEPPMfVAjMPpVPt2kKC7HXPyVivviHEugs
bcUSDKWWAxP1/0jEvH9IzxcmI23LEXj5eBf/logx5xYWoz7WK1BF7P8nidj6n/zd9WB6Fn4UZbmO
8oRSKNn+U7hLVstETd7KsxHKN1ra8houA1Zd4BHl6P+YkKicRA9L3806sS3NZLk39RwT3oWVfX3V
y5JjOfNfZoLYXvI4JxViGc+PV/aU4baW8RrEFv1UufhdmO1Lye3uEuN+3CxE8wQphjEmdM62hxdy
jlKyrGAqsPxgfItlOZcHqy7q12kavlZZ6pxdZ6A/aaO7ib3kI9SMh41JoNxxPTCpY37ns34GITa9
Fq4D9s8J8eD7ogFL1+fhmTH8wQZpelcmKIpQ7HHuRS/SfrB9yURL7BZK3DIi/e/qQz4NBKjFg0A+
LYu3OtXs1ULP3LKMV0ewT4ARXEu9LNxhNm7oPA+habzl2sba0IqXiavaKiPgTdc/nTIa38hCp4HT
WR+seQVlbc7fIiGASnGHemITRvJf7jTYH6ZzR0H6lOEB3M5aDG80gwcAOP7FW5OjMgb4x3AwlsPa
Uj0xdXVvZEx0DBSJtFJSxxf8evcKoAjRMfNRdsZwY/20q1RUMOPt3QuKKP/NW5xNb5rlfhhw1Lep
FvfSDB3u/MBbkgGgapS0w8XpnDdHxOHeJDACh4cs7kUJqdvNnQsheShYE4/Ghc1WbGH6trFvl/zx
m2bbbUTNM2SWYqHn2/ha2YFpWO2Gn+4IOMx5dha+ltiOXrxRMCNyh9eF7JZXe+z2M3MTlgAsfw0k
ScFj5A2LcT/QdlzjzviWUalvu86vCY5nxZDVn6K8K89yWNhHi+p1JGllY7tlR8mZeme2kjbUNww0
gxe1B8+UW4+h+0bNQj63PvEakL6AjRVooGaLY7sa/xfv1X/L0k0sRPDbuSRgTLcZcPzXCee1PSRM
4u7Po4PtYAixq0Bbu1jdVD7JPrm2oo+PtpW8dXEkj0XSflUhc+9YaQA3Eeyfv12wnv/yN/1dJGpK
c/0f/2Z84h0pIVfXE+x8x+dK8J+XAAOvX2X0dIZ+RCAVeVR6Z+Pp32TViJcgV0cxMCFo6zbdeL3z
LZfCeAkrGnrW0rVvNZ8JLHMIUCFcJcu95zqjiwdSFH0b1Xhx8HgRwDp+dfneSGph0eT/xH85M2T3
5/PQQ2pAPqOelEwdonS8cKtbYsaAaWyGjr/BqPoKbAX9pT/DIuQvRk41BJEPhigi8OZoVXb/pFyU
h53dL3d31oxmyDqfZ/dYD3DsiuouM+Wc4wF4jpB0gLqJCICjXLDC/IeB8D4QoeHukdVcG7Xo96jv
LgS1uGeXdIyNJwbcx6m0jko619SQ0RUjRLohuYnk2yrurnkD4nA2vo04sV69hl6mEZ9SU6tLSTXh
mIZ6XpqQ1Z6MWeKN3s73h6DTlflOHm2JiknpSRxlRBNbmfqAHYYYJk0apoqnozTc/DCMf/LQ6vaY
dD8IPuXkTiRgGcsYgtaPb/NKhu5dUZ6BGlwcrQG95V/zvIvo4gubsHC/C2CKfPcxbKEDWpx92vef
3TW9a+5SePBjHVT0XkeDsKknt8JiHndxYOSoDogxPasW2LSHsvPQpNbwUrj9FovCkbdUHmIyULeU
YABGWtR/9ThdpgVlVAhNAkh73R+0K59MOfxy/bGkqAfN08Wk7clIbc2c8GxhuJfY1uUZ78HBc9sW
grIXtIh1jnJFeWBs/4plYY3YwaycRUiEVdzXzGAXY2OTOxRUcCagnnGONLZxWATrvDacPw9xAhJ5
1rvuMbfD21OCTfRRxrVmiPgIdpkP7JVROaaVWKkzxvF3fib62fBNYZ7eavqLayudW7bA+M1Yvt0y
hfGtZ8fs+p7A1EFelvZVQkgp4wBpfhrqmXEbZ8dGzKG7cxuxYaeiN2bpd+eY0XvpWf7FDl24MTrd
afLa2Dqh9qjX3jKyk3sjfYNp5keNY/2Y+bSOnhV+J4UKVKsfbRpiNvfYpZynNHwzejxYWezWV4Xg
q8/99NUuNqihyqDwS3/vT8iOCquRm773hv2kahTK7XvbyenVczHOG9wBwtaY2VTobaGm4khebM/8
236zJqnu0PUrJoHH1gL/XRO9N61jjzQJ3/GPfCpt9m6GVewRCyZbIrPKy8xOQk4b2dbTc6ZQXhH8
eqsAyQWhKfxtWCSfTKRNm8GpOB3gywdaz8h7Yvxs7Qw5u4LVXK7U37jNyQgekmK/MqGJlMV764Xp
LieabNNyl6qnxn6LGiwU4KBAU2cv1CTttpACv0hSQ8+YJ3/rteVHNMw/VNU3B2VFzxrTLqNIQYMO
22liyrWvVfbNN9TAscaVp16ab7HwGPHExuplbj4Nhf/RIpN6IjQOOm9Bxz6un0PJZFOw9A3Ssjjo
bDH3dvju9l/w05FnJZ87YZDoBxjkKeqjDjQSPCXf6bbEax2gHyWXMobeHWeGvR8r9bNKYBRYP/PF
LKkZ8qCvx52y5Z8xyTkWAfzYbfwrASi09deTsQjD59hp1uSq5MkamDhgdNk8rnFVqjgZFEVG61qX
ahq689xhhprgwSIEq09qbL6V46gPRr5xKpC2jei+VTmjssZT0NLqwnvSg8k2EROuv440aLiwVKoZ
/7uzsMdlTRMihbHzVxsKza4XrfsE5+XWjYW7e5yR6+AlnuPy5rrNqWopqJqWVewA1qpcyuplaELk
rUtzqeYK3hm7a9CjEYl5dfc7B511y/t+J92eBEWzuoWN9J6hufnPnjeDkIsQZakRRe1g9Ze5D2re
G2mgq5moxsI+D/SRoZW+OqztVTW35yyihC2T+Nj51bxxwYsh/1/Veo7/HmaWcyig5YDIcy841DAR
IFLXBnlHUWFewxl8EhRvjPuxAUHBI1jcA89OZqG9QwT6Zxw5/+IuXQLlkfo7FNZvZ0XMpKB3tkpO
cFv8yN3Z6LQCqhLEI6Fd4Ijw7I3VR79SPy1ekPJI1lwMeEJFLpfVv5Ruin+Oi8mtyRjCJf1iwC/q
5IXu4Ug8oH3sBBDEFgdlEUFgXCFzJYlwItHHFu2JlWenNjPD7aiQgXYMTnZAEb4TdDnvlAMZuWd0
9+xG/nUG2nMUmdNeVrc/DuSOm9G9iFFhxa3pBbOAFF33yn5awA8iNJ1hTcvqNoq4vnrkBm3aiIFU
p8wApiihk12HojRS8A49Fu5c03begITc5hPbiIE8LvSnbZCzAT1oRToY/GF+NoOTURm1fXTXnDFD
YxwtQigbhh5fjDJxg8erMTVYVa9za241IFO4xb5lZnywl0UcaprkfYHIa8jZjXOMpYEYuJazKT8i
2Q1fcGTaQuwtzws/5xU6VjTV+a6bxF0IKG2Lhpa12B7pCatJAp7sKhtGPNrC4i0i9TE335gDdltS
B/19sl5qe8KztiwCybjnVDrKfkZ+v8QX02Mfp9BJj60JmU63aQBMiFt8A5w4jl+7zvudZty3U9OQ
7y1Tpd6nasooaalbml9SVwhPXXmrLPnO29GHIk1+T5HoMJjZR1JV+QYnh5VjVH8wdoYKpxiPqyns
9mMNP3NYv/YEeNMNSN4nzEBVwKVI4NADIOrfuto4rkB/0n7/JALachzPe8Gxij0WtEIcg/tLuRks
8icgFoCupAnioN4anGSchAFvdAJRxIc7a1jmSE5euXUpZ5bA/cSz4LJ7UAvmOXKzV3pR5h5tP//q
ZjXOl8R5WZgYvlZNyh2QsMBtmfcEjFcVXRhbqESY7VZix7tZGZby1MA/4kXNDuiE9QFteus3Y5D4
ZfcMYnkduelkF68EosdDX4hfpdb8cSOmAWui+Rx3bBmH/Kx73+bu75obcwH30NXNxngsYWJ+ksME
uJrtOZ6+zrHLy18NZJO4yyv4rCSxkXj03JcrNr0okRBdJlSDAfCPFsWJpVbK6nSIlxAerWdGhyHs
kEWDjKtGYuJxRFdPZjWRNzk73QEH9u8wdPyNMQwjf5RFK3Hz6ki6DGp3E1lV0ldfH0dlDo32eRhj
pCb23a/q6jmuV/7gZFc7055+xHRIG02q7q5shLljtwdYTM3VrnLrzybdHZgZ9ApU14gZ0ashT2aF
yjvj7XUV3kdq+gC5dL5qM5DSZ3O8Wyy8neuln9UqRNp+dfibKSuT0aENJTZyGkPuW1Z5ZoK/BG5R
sX2Ly/VIX4iwzH+EwsdMwDHq4jlovOMsUpJjU0rzdnBeLSPRcHSyc2T4P6feFCfVJL+h9/2gxVVQ
N2r3IElEfBo8b6srxGtsuLJghNS78xHafRsfiw7b20SmcLnJcSrz686+6UD+OsRBAopjE1azZtpG
5tEaBnkZevOHnKlyIuVvrNk0t30FFh/nP8oAMIqMwknpQIAF5lZQW9mIEIKScf5TOZgwhmLvJVRu
xJ0HTH/bDuHF/kYQwXgbC/mK/flkSFawbAainSBRKrPL8pNdJhMx7YIIi8a14M2Dnc221kvZOd5h
ZvW3L+H4gAoCm2IQ0IRBa5Z5jQ+c8oN7hXX66cpJ3LKB1SuLRScoWKxZZr8cE0FxHTrR13XN9pZ2
5lvnzbCg6uyCa8C9WHxYWxp8kzyVKOWLQYPnRhpci1J/+FaSU/0/lJ1pb9tKuq1/EQGSxSJZX0Vq
lmx5yOQvRBInnOeZv/48VF/g9nYOdnDQgOGku2NZIotV71rrWRV1n3kpItjaR2sxxl3ZgwQx27Y8
yih/wjj1OYhL2zMHGKOJvd4FiriTZbAAqLz+EaStuMgexmxrOWeDFo6H7jAUhXvNRuJhJW2LFLNp
7YXp+LXsg/TMC/seTIvzJAMzBxe/Qi8IMV519txUzrO3Dq1bV6IUxW0TYUDg9hZ5bH1ml/uS0QXt
UBI7Fd0De4D0Qhko7QPt42zQ6hjJdL7pDHIMp85OwJCFhxgCTbGoOP9nV5k3VAlLlfq5ms6ytuTV
SOmrue/mCjMAO5aE1yxw9J20OTmAOO9QqUqFjC5i7O6tuuiwzUfiEDSc82WJtw240scgoiCiSUyw
lh3Sp1PqB7vgUJuY43tqcieNAxtGk73VWgn/PBZ9eR5BS+zbdewWV+vga0HSuA9v1op6DhTkBHCD
nZvScr3ApYBSo1/hHE9JjMWa72oj94OBmJKyOnvtVtBWC0V9YYfmHpCvH2N6VZ+ZTxaPIBU4obEQ
eGFSoirwd74z9d9FkKQ37pX0NsHg8UXP4bEy0x1AlOqxht11CcwOFXQwJvaiWpSd2erTNAoYD4MO
SiK2MQozaY3zRho1XLboyc/FTixK4Iv8mQGocTDm3tianRaSt/fiGpevVQTfgr6jcyJa76yC7CZG
DvfUS44Rg1NjHGpM7XVMiy/sdHsIWDOiYw5OkUvSyxS2tbvtE89os6KyY0hWdX5OmT2EAtKiVpbI
cwKrCh5kJuvKOLuRmT+O69BLm8TDMKmJ7lo7RKQL49cQjNCJ6gVMy7EeoYJVy2Uuw3ca/WLnRa8d
5yWqG5YEowADN8vGazD27HmMJ0/lnHqxST5VR1CyzIa1EaFkRbS9QTukRFXKgZnZUO5hxZm33g1e
Bk7sEN5UcqCkhhjMVGrHNHWP9186EemuDEHEzY15FW5jXO/XSoc/ktMwzSFmdavoltjch5CVaafn
hVGGbwXme2AjELBPzg51gCwbbGe9GG+cvjbhQvuqkUwU+Y7uzH7ZSXyGgWyDW/0a1SRDmuXSMA24
Npr9HNDZ49XS2Filpu+MWlmX+tp1v7DZlpd4ZFlyLJ1eD23Vuhr6gBu2Xr6MY+dM4WxDtxChEhVe
Byy4TAnTi2Mm0NXdNCCkReFw6MJcqkJ+JSOepo0q+aRat32l1YKgOzHXQ4u4C1GOHowsGK8wEwLP
Muv4QcPg52VgQq9CT0jUUEzjU6KEYWB1fy1D8JwDH7ikltUcMhZ0nraU4ESL8QtxuTq3Y5b5Ucwx
6W63DnqBNUDl52zqsIabc7QZ8enhweKLVZrdfhnHFzmYznkYsZ4O+UR+ad2AuFpzWsIm99t2As9n
rBZWvA3wQEKvLXRiS1Sk7NmliDwxfCBJvypVPE8Oan2hCY8V9XsowD3EzMa3Jk+onercnsqNQ8vQ
Y2MNwj1qktkPTW8OV/eA40TIGmLAA4Tyljai+lNT0Y5njOpTkV9NsJBrqWz4kBeGcZUaJH88RQce
GSbcV1bQOm3d29JlCftd96l36O5QVGtdFKWzqL3iXDfVY4OZ8jzV7VdRGdzfasSMj+vyXkkgreWE
meI1yNPd/SCJXZJzYw9G2GWg07YcbrHDg87riDOn/PrtmiYt7fJ73C6/ygjWuWq/YJFG87KdI8Gd
K/HnejeDE8bwOS1ektjLfik125uzPjosCGaE97b39iExDccKge5SasNTV0TxVYZkUmJtZOepvsv1
iEeuIlu30lNB33IQ5ygKybaxA7qh6V8vzq0cmSkknNWt2mTeFHDR5qHtceRlmIdUg0hKNU7GMk7t
IQFLK4bv4kizRmevTQz9cH/HDPMjO+VP9IaT/6Hxxi6F/hpKUmNtVcB7qUp9e//82brNMKwXBQ+2
+qINHflGBN2dmw3JzrDhASbiM+Sh7nHO8UUyBb0ox+V0H5qXJUNemOfY2lZZK65z4e6MfrT2mios
DhUMMum3Xm0VbQWlBk45z8pH4CBjSmcf76M4shOcbi1eAPI2FbhY1P7cnn+Ppl1fW1amtndxCzHp
BHML2i3SR0m0ssDokycHZknYr0cWwgY/JFsCd4MzpPHvBrrGHWxvCBhUVrF4tRHlvaly8FMRXfXC
3qm90DVJmUV7jgkYKRtcDzJNmkM88+JmMkO6Gk5tUPAuhEwx2enEp60w9PCIM+2rm+pYOyz7ucD1
xDwv/CyjtQDeVFRcaEz3OkiblNwF7yl8Ws7DK8U1bw4TmClPSeJDQcGYC+M4CaMU98uekQWHDCbD
v53CqC9aFmovPeKOXUJCvQ9T+qD+iuzxXE3psF2GjHDLgoMkXyHWdpGc8s+g8K1jyLu0EQ1bK8su
30UTE7CkTKMXnC4KTXNOsu5y34go+ISOuE5B4QmGAdyy0rjNtcI7l7ts/2OLsEm7bBybsY1tMd9h
/t5TZRS1fl+NxVaz39IRymZbsu6MplM8DWO9Cyt5Yudl7QjT4Qcf8pFCEkZBOBqLLQBTWGnfo24Y
37DVvZasHGS39KckuAoKZigUC32wusDh01pxzDSqb645Qp9XxbjFBBX7wxCymTJfu8pQx9Dq4vOE
C5hBz2KfuE6/ToyzYqag98m94Lp2rLp+EF383NoctNUCr6LjmKtKM8JsGqjPg3IpYl84OwQUzQzN
qJ0x3xLSWo+mvWANdxJ2W26y0CeXjbStoH+F4Zckbu2DowN4cGFxX1ziYRClVHwYLIF9YGDjx/LF
jMuOXuAvuRuBL5hjTIizQvTRC/4MCtVHMgByNVo46xfokVdYrR0EfTYtkYm5u2yxl2bgSE0unc5w
qRihqJqyCaNNeN1ufU7oPFpnAjDBlZ0eJX/UlJlf1PqlsLXPdlkSnWmi0DMwcj2UNXHniKW664yn
1EgjvxW/KX0Vh8IZ3mjdcplmWJyeamfZjp05b7I2dM6MSW/BaBWnKa3qSwsoSp+r8LQk9huJ8Xpf
lhVd6vUUPLVj/IXn/4+y7tRLysqFXlI7vsWO8pAuVktr35S9gpGh4D4ZvCUp1vGRMvcVuummErzQ
xhnEl2jpfqYth292RdiXE2IDFmUX+yntx62iez53e0AcndHyHLfzrdXMtZ9MZf666PmpNkFsdBo5
tW7q0X8DJNa0KuUntkCHAdDylrhYsF0yPbgmPRFx04xP/MvC65W7vLYum/5EIRvgTcYI5bi3Lsnf
mmrcRaBMXmvrvXV1YG6ho9+WpL6okeB4bcY5JB9RetbIFEws3SdbFgG4BqLhgzGKs2GWn3SXy1nh
hGKFwzgeTstXPNXtVkBFoLiJR+pYIdfmcmuME20bMxsUNeQk9s2USErlJcw1BXQAu+yQI1FpL4uy
bqHNW51l+vQFJuHvIF04DjJ1u7jDtNNZSr8Wlfkc4ktC1K5IMY88WPiItH1cxe1tgJ/K+ODC3WFc
k5igbRBA86B7rj4usdtvsrXaq4jc5ylUtofLM9zB76x2yQT5MEmir1o3U7FA/t83MmKjVYupdMic
hmEcq6QCnLC3i9jdTUFdfasA7VGFumBuXP9bnpnoojpRdKu42FqZ+iXio1ctnCIs0st4fB/7nENa
0pf7Ws43+smGI1hR8zqA00vsebxxH8Z7bnW6EUHU0lLdfwqi77U2Q7EyAgviHEMTzkTwWJmwXglc
MadW7OX7IgK9HbTJF1m+z1GYoLWVDMEDC9teXEfnsI9qnv35dJ4IUVHv4z5xfGMIiwS4NDPtCvli
XQkF0JcXJNBME427EauPPzX5ZYZbhWQDWSpeEjYkddM+ksQQF934bWIovMvaacIOX6U9KZG4eXHH
L7pt3mzqVDYtywhBK/fnkHVMv3EIk0wR3csE7//MMOemzcv72Bfdcygwp7vKJygPIXQxGTEayW8w
1rbf1OJ7YeqvdmgrkHkq3fnY7HJKr7Tam8M59LpJPFIdt+vgIe7jJHxMZP+CE/mYcPjYUggC95XL
3La19yBsLT/SjBRJmKMEaIFdqbXXjrMt72WLwfcAic05TcQ/4bYYZ843MW8bPOES0Llb5O3eGQ9N
MDw5aUKQosD7NA/5u6EbIdqDt0optrGQmCPg4hu5/taRh/IQ311vSmZu+nhAPtCynJl4DzcOZGNW
vWlVbHLLsHUBEpBUpHTssb7oOS3WUWSr6/27MNQuaTsq3FhTrxPhFcMBf8fXMXQh/TIlkLipPbuO
QqR9vty/u3/RllY/DaZ2KKYmfAiLHA5ZF73XQhDib7M6eqiC8diWw4xBZf07op3RA85QerUsnhOo
rYDmbNsAUYzvGcNgGT/cv8BHCrHi6Twk1r8LltnYNR0KiWNNyYMeuiTV5mg5hmF+oy0lefj/f3//
ztBpRVuGxsaZtqMakHFKX7nAeuzyYimXE1pZ/+JBzhJbYw9nD0nIXSs0PyE0uuPfJ8Iy9JAzGQjD
MxADM5ZUPwGDejNniugodKw9HfjooJGHsdyi9E3coltjLZHV43nZUmQP7BvY2kvKaPIyxIRCdPVs
20vozRYpZ5MVIeiY9zGLv+W8sx6IATbO2UNcMCETgf02cvLaVGX8iZbl38UYfxaQ3jj5n5gnd4gS
JKfDmlFON4t9I2LG7411NiaklVwQ/ii7k1PmyNPje1F8s+3hu4H4R+TTOIz1Ho+al2TOl8yQyGpR
i2POviiM2lTlCXZthJc3URE+t+ioqXR6EKF1svpB8TVwioOn0eNG3cyaolJCRl6Z6t/pQWw30Vtv
/HDQizhJWadynJxtUeO2N4aQZs4kfRAm8WBroIOPoCEV2YnM8ZmYxmYaDpZVTo9WA1jYsr8tRnaa
HaIvi5FjqXCdJ7K4SLxV8yCXYcexFVTfptGZrVlBjhyttGMQVNFKhyf+J/ungJG4h4OeDoWsf9AO
E+jPL0JWDr4V9gcJm0aA4szxuuzikLZYPQzfCrDE+ly0LLv1loeGx+hYUnHGv6ln66mwPaQaAe2i
/JENEgYWsWN/WIrO1wLbS5wtr0P6ghzixpkpL/uRTioHhRutG+mSrknDBkuiUsY2O1Qr9sO5k/lm
33L0XX+LRrwD8KFcx1qI8skXVdHPscTv0KlsZ70vGj3y6E6LN1bl/Fzi2oK3m2b7yIV9WtHrC4MC
7bgGi2lSeJJO9c5ugrMp6HbtQw5nljt72G+Iotfy1UUmUk7HiIfGAs+J5C+V0kXtoJq2BCDiVkD7
6KEKYj4+5KEg5B8Ue5uKLm8mmrzVSUjxv34ZB9jelK+fzWSGDlO0Decu6yWih4JMZKtvq2RgBEqi
dZLNF7PECC0J2fLs+CUd/cC2fWemOtEWqBGs8Azjox1URT6BwqAxdKmhCMp6ly/UJEE13AvNeVLO
iKIQguEeom4TDmG15Zz5boA56xumj1ZQEEOOuq0uO4xX8S9nbQ1rqSVErKQHmrxqr9rQJ2yDP9tp
9qYsHlsGPMKebFT6nKBaqr8hSn7jfY2rRzFpXOCwMb2Sisyt3iHQ99oW1ZpnTMkYpSK8BVCbXb3G
5xNgicBLXSANpO0x6toDZ84ClU0iwlQM7dPBhEwy8rSHmDzOya1dSSZtKg1Sz0r5TNB44JhrsTkB
6xfbZNvcDrsisWhoi0t0Q6v1iRWU/pJjTKIJuhnDBoHeTjYVRnM/dOoL/Yd0y5BepqZjdct7ZFFX
S327jbE3bRNywoaWPpVuYnkBNT/eogH4jZF15h6kUAhFbUtYaGXLiQfkUMgGWOM3I7jOzaj0H12G
qd6o2dqnTYYgrBeeVr1DhFyNxAztF1sZXh58KpV5yHJmKQ1NxT6C+0tPKmZDn1pp/cwxvy/5/B1n
0/eUFW3jyDrcRBhq6NyxdyMx+3pm5MMEY1NP4nM/kqByXvPegIsLcZWCv4Pj3LM6AXFGBnF0h3uF
Ufpy3W9aoyT1bw+4s9nE6+6Y7ofqrcHy4o0dVXxw9l7mMSa0VuCkLGnzlTEfqq3bZJfSIwe7L0mS
/jAimoYki3HRzFsVj9Fed9XrPJ1xnn8zWYl8Sq8merysZ51xfeQyXLZcTr5x+hX8cETJofmzKsPP
PXddomByJ+nERr1c3nKV/3KGttrjPKfO8xhWzbfc7kOfTkCkhuVSNrSZMRxiGNFMfp93klDAcDNa
WrcSLYjp/dJ/5EHSrSkyTCMJRuTCfscd8BaWw3i0O5dkn/pFEQ4YkkwjZenqf2FO3+Go/zSnQUPk
P3cutgA9/U9zWl3i2E+yKjhR2OHTjPqlsis4uQXWq2gMxd6kjImxhGmx9gfbNIPTnmrXlIO+T49E
vLVoEcIsaUf7kN3Rv3vnDOcP55zjSImv18bk61jK/OeLs4IlciK0hBMQc3Fs1vGXreJu55DeZ0TP
PD9TVyX6eJ1oUQLkQjRcYi+3EWY1g33ZuAQcUfKVC4MT1Zyf//ICcRd/sPaRvnR4eQqnoanrH6x9
A12ufQuw4GRxzCOj2LCbKCChLjENzrxwUk0jrIYAxfHeZZ3ZHsD48uHfX8YfHmOIlo6u0x+A2dil
Iumfb5MBa14LsR6ecNMgUiwp7cO2X+byrbTZdGbrh1mRbgnKLPuLvXH9p/95+cAqd/lkXKHDcFwx
nP/NJa5D5VS4g6niWSVpksU852J3K0cgz0s2upgJ4ZtBkvgr0n397D/8ZEOyfnLl6jZhmQ+wdAMI
WFlkuUSCiutHbF+njoilClpgA2G8EjxYttrptVjc35SpgwezbrS9sNvL4cuvbPd8ylJ/hk8LYWCC
Grb05yxphquU5ffcZhOP1+Fv9tSP2HHTtXinXLLmhAO5ZD7aU+eckY9iZ3wSfcN8RVtO4zqmKVcA
A/Cy4SYMD6WgOWDQsxaimgHgCorDkdCDeph3uBKT0SwvYYrmrpGzbvp2PsDRfqq6CsIKTTd9g3/P
Edoe3RgT+fKejy6F8W2C4IA0sckxXFxoOMEr50BNqtsE90Ri7pGmr2y8jdf/69XpQmPlKtEdx0Rk
/PBBlYVV67zT9qlnbgxjR/FII+tYD/3XVrATjBsGwIaTfGmAwOz+/Wf/ab3lZzvQDDiTSBNL8D8v
zywwR9zvrX0yKOcrFqgjmDTBFTuB76xj03//aX8uV650SAeCpYVH/Qek2ybeW+OWtE+xqf0ay+oT
Hu//0MRTI6dMMfj17z/P/ICfXS8maqWFDjSby4qZwD9/vbTOayYfpTylQeBsYy2h07zZG61VEJde
hx2rRBCXjP1D7bmqmgKbl+BpW7oMAVd5tG4c6yhCcuir9SyvVOIVglMVFA+tlOBIWbCWLpSPYVuf
2EOrvywf5p8LqGtLli/eMEvw3YcPiLZMUnaZbQFX0xyPmUWxT9rmZvRueJocNQGe1L4KhDBb8XIx
VPUblU/M2FY74ghRclPR80bCdZNZ4D+W0r66WvXZjKvwdSk+BbJe9v/+pv+52LrKVEi7vO087z++
58qkTGippHli1MCAX6J2EAkvDjgAj0ZQAocd/Bl3lxvm+vnff7Txv6x5XMmOLRhAgy/++Dx0GN7y
s3PzdO+0rotl3hguzh1ypWdDoOYHzTBfjc6tKEbp0LpWT20z6eS2nX74y9X+sdBjvfoIyFgucUUJ
lV6sr/a/4MeDDkaJbKNxyuya9Wp1Dy2r5+fG9RcRov/EqZwbjv2h5mjlX+7sOyn9n+s/SXVHYqgj
D40W/uHaX7UuVy8i/VTp+jdmghXOETF/le4+F9nzEiNBC5kzAoVct2nv0AXYKuDQ7Dcnpsop04wf
jeEcFnCUj4M4MbmHutBUfrOsLVDU8u1ihMvHyTJu4KMIcAfWKVS9cU6HejhJSdmKOej7ThY2uUgk
twpP7QMci61gzrIhMCJ3OYWgeG5ttY3LTPmJlT8Pojv0tSrOiBKr8CdnkxpTVrCDBft8Q50qgPKI
XtGsZZuuAIHtZ6N4S/Tw2SRav6MyxzqORnCAwgHx3fBjJ5wu0CXt/bg2EISVRv3fML9Nozho9LyP
Wg4Gb+2hZlN7aYdxQRdTiJ0tJ6qk1xc6ZQb3UjjZSxemt76NDE5nECL+/eI1/7x4lU4QCty+AKBj
3Bez/7pcCsLO8awF8hSOlnteAOrgNPiRRK37NHT62Q2xYaQznoHE4CDTQrErkuK1nwJ51JcGcZkh
a1jjKzb7bK+IqXo0hNGBF1fNsa8lMFdq10komH954fLPO55UJassfQfKFe5HZn+YDdhW2AOe7jZR
icdk0ebffRjKH3nevLngZTN4Y9d0WQKiTxmadNHfOmXRXVjxOMVCQ5MyQh7Oh0uQAXZTtsA9CCoC
sVMc4akxV0w+h6hV2wGVb08bBpGjCq2hRdYy1FeRjGAxDC23oGCh5NvY1E/GVN3uO6uOc/8lv5GY
YmFUk7nNzJgZMtry2crFE7BHMpnNz4aCgbM/ZTFKIUvmoWaC1wBN2mlvrqgIpcAzBqyEWrawuxe8
w495QIC9IQ12KDt8XtIcv/37VfG/xHWUzjOaVYSKFl3/SFDX6zZaBijSp8wFfjNFD63TAaFx8D9F
aq1D6QD7G6trNC0t8MmEy70pwhSRqircN+lfVnfjj0eqTasFtw0RItY26+PrqWMITJRXLCc+3vHo
tFgqnJWxqjcPMfgUu3tKu6L0HGiA5qRXu2jBqV44CG9xVLZAWozI/8tb9MeNw0si1SR0UPg8LT+u
dDCv8GQzPDyZUSywmVJ2y7wiGNEb0shgPGNir3Nsfb4y75+PdkYJiz6YZ2E4wvvLa/ljv7++FrzG
hg5dnwf2+lr/6ybOSefQ8K7PJwkHEX6iLI5tV0OfGMH19nxogWlifUX39DtbM3yn57VpY/UYpnDy
5jq/oesH/H96y6857XKYjJPzMi1vf3mhfz6dbDYU66GEcBMHhI9HM6rV48munPGkNaBGyU7qxzzU
L7hjKTJGdjwwgKVxF8//YxCog6b2dcmtreI8umjxs1gIoYyO/BSFTXOk57bfNI2bX8ADX6PdhNH3
uaqnfG0XeaAZvnphhcjPKJYEjsZqa/Ysw2XaVv5spc12KdW3oOh+6Qv2z3IWEOj0LsdnVRUKJgqG
cJlYDBdXY3VUB5QDuRJnod3uBU59q3XkUdZi2jRz7mw7s243FWGhs4wYbeNM21m96+z7NltdZE5x
YFgArIBd6m4pCwL7yTI/ck8XTCXHE7PRAHuj5nolDMLzJJCF71+qbgbMOpfW/n4AKRH0cL+K7rKQ
liQdUtiPMBwKH+BN75ifjJntfJKGn+gR+pa1HHHDONtqVgc+L3B/Nzp+kEEswO6K5hpGlI7bPcC0
+yKaMDQ86+7wMtf9N71cyEZo2xGn1QXw0XNrggAIJ7wUjhVew+oLgn9C5kCpk00N4f0kHQfN7wn0
PdEg4PgVTwKvWELAdlnMMy6HWmvJ6S97jj8vfmlw0idvrKQADbKeNv7r4o8LEjK4ucB/pvD1U7pJ
1z10NW5dMsA7YI/oIvP//e6XBrc9dRWIFI74uN/sQt3shimC85nSKKWV1jXrB3VONHAlyWDH/uKK
PcwEpjS4snLCPP/xK8jedi//flOZHw44wM/Yapk8CQmDSf2Pe6og+mHUjbSQprXX2nGLCzcRj2DJ
wBbbL2hArgI7Cq7aCn9e8xqLw5VIQa/6nKTaLmpGpDJ3vMZx8YONCINjU6OvXQeAlrN3Ukj5S/Qk
kP/8Eme2t5R0GabtFtqk+beV3v04XrL4XWxh24LfxaTHQ65lPf/1eVoZSqWFafsUTXXsQwY3Tksu
9VNORWW+uf+ZyKJxun+XFpnXVnN8HFfQXdKRhN7cv3UDLE+bjIaBHZSDz9MENuz+BcApZk1K2lh9
JLV2/L3USoaHK788rEHvm1OKoNB1YAuxovd6LXyQg2bw2M/Hpl4QUxJbQDRIaPSKKkot/t+3Os4U
jY7IDclxcUoiWjGk3f7O1axREUz5iGxBuDR5G0jacgFo0B+PbSkT+cGS6QHMBbp2YgEzxa4dAHFb
8sktNt367UxYCEEC/DNf7t+pFh70Ri90vpJOZrMq9CcYb4RlmuSFXnvS0kEdHjiLZofJtvamq2Oz
maKXuuehxSqGY65+zbuVdAbLGclq2TvRpygP5d6pibOhJeAX1+yYVozo9Z7M/E/8Cr8gkTsg03Ii
D9TPyDJVZtU3Lf5uULQViJySXYuu1q6Jp50gprXR2zKkaZJqiAkviYm48ZwYg/FaRFBL8bJspyBF
KsgQWMHlNGdFJmifsUp7c06TiZMLn9lzsKssutrWdXQeq5uVUORZhVS/ZlYXHTqCYvdXiQZ+LdDe
j3SUxp7uFPKlS83Yh1eU7Ti+oMxjEfJtWEAXGgn6S4L5icNFheXepMWs6Zg1dcVwC4Jaf01CXe1D
vMONpYIXMv9eWnMP6VoteC61leZHUH5w+1nXkNLzxzrBMFumOLDs0baP97gOjy0NHjvSldbAMMm6
gnj7TFyetNaBazCkgTLCvCpWDhf1GJuw5TitZAjrtf1JdvbQidF4Ha2UYvo61MiAMpKfS5lfcLms
bid5kSnOM+pdo32HyXVPcsvYwD8NPVVTNpkG9iuGMXOb4K7Zlzl5yBRwUOfGGvpP+JkZ0SNRK8ZQ
BhBoaHJHM7cOIYd9POoLuOygOc3x6CF9pEVtfC1y+Zn6gK9uC9Yz6iNypaTij2bfgHF15EGEBlE+
er1tnYh/BdvbbwbzC8ZZ9s5FZm2B7MSHNtqO/NCkb6YbL3PT2cTj/zOh1FNsh25DFTUudYJkz/dg
6rzacqdavZr4u1ZkEQgXtn6XYuofS4PWvEKDGuSO2KuGLP6CE7beDy6X0T1dHOCwvVkDCpMW2/HP
Jvquh4u9V62R7YEHrWmvzPSKJCqJtXJcJ2XA9bqYTzQcFK8jHvEN1OkIcxJ/zOr+SpDHYLXVbXwj
TBecfsTUEonpFoNcIZpIpWMeu8mhhbmupFYcBERr9GLCixOBv62lzWB6gkA84xfgxy8NhcyZ4+s0
KidaunJJ3WyT8OT13BTJszxas129QGaAAd7AglKxBVJ7QWEtstV/RPTW77jzdSKnGAiygxWWCtNQ
uD565xCzrY4FsokuDEsiioBZhVqdG6IQ4AZpMgI1CwzBHxCwrrZJoTzFsmdFJfyVS4H+lVLg0CNZ
cB73c/qrot7jjLevuuhxvDpTCJxkGCsvqnjipNJdGPVmWwaQyqudROzc0nK8TCvDI7A8dpl2WL+y
r/VA0llP7JiIrKj2WnS98aCEBrmnfia4A6yr6VljKIvI/KFTDFSsaTzz+0f0p9HCqLvTLZHFfMNB
RRcEkathdOqdtCI41WFrPFbcTDXHWS/EjHmKycGvA9zxNNTaJaGUNggRyXr9a1nBIsI/8JqaKuBJ
Oc9+V4WPGIhdqLM/eTCgsLbCpROeUw8nyTo0iW1i5rX2HSGLIRgwQt3UZLSvjOWNnV5D5aVzI6Mk
KTzn04mWOIdoSfedkjPwcDm05LBKex+ya3AuS/e51Scq4tV3mNJHRU7mlCpMcDPm912MrL2xoSlt
ZDPkn/L0U98KbyJtdY5xkx8GeO2ojMlZkzziGiUDMiAVvkbHYltZsaQ8a2m4qzT8H0apHstOd3ZT
ozf7IE2erIJRX1dx4wNBsnxNJ5PW4zA/xnmhH8M5/8Qjn4UKjyrvts6gT7U9gST8bR57YkUEaRr8
DDEYEKi9mShyvKupSYWLyHLbc0UGN97Q6K3VFXezLh9UIn6noe3P1Dds8AWQkpaT3Ma4pooQvRvj
bHmec7bLdeCD13oL6tncQEMwd50r2Tdn6SOuez6GpNL9FtIDCvBI8kvbhxlBAdJiywOSJIM2SvV8
gzTxLiK2vCUVk++DhbKKTFGu3ehXs9fFA8cWvGrwaR7Hht6JAFsr3iRTbF1m9vupa/zSMV3YhLLf
lhKYMNYtSkBa3voum3dlnU5HKWoy5+s/jSgce8ZKa8G6Q5emM73cKz8dllCXNeilNsOETtF+wjxx
s6SQLzVLZe60xW2Zy2I/Dt0IH9omcDKkRHyC3gUApxtb3kmqzx1JlnJu18hIfKHlFFfeQvWsrj7b
cLjj3vlmw9toZZ2R1yqtTTKNwwsuNe/u/S3TGJklkt9zx8ZVmGTRUWndtg4065oX1rxthubGkfLd
jOuDO6jlaOi+xVaKg9H0jp2D9GHePjnwoDd6aciD1dOjnYYPJjPuR7Odv81WFfhZmFFDpquDSaOE
twistpQZJ14fjsaeLdoWfqp9aAlPbBxGl8ziOHVEFrUIM2OGrgWbBmv/mKc1TaO19XKXZfpOpEdb
a2xed/EmdBwc3WBfuqI+W6vZegoFMJv0UiZWczTTHjk5CAlaDx34RzVOB8FPMfJqhBtIs2IYGRc5
2OfFzd7rLlEr7MwXDHj23dLc6kmk/BrB7JXBAvLTCPxoORezqh7wl2EptioNQiECp9IbCl15O2Ig
DYyCIAjMAEKVG10l8QkDxPilbmzfXYSk2HX8fk+WwxPfuHUebZulvdRu526kgiCjAAHfxZCuEtqm
H1K/rg3Dn7C2AvxlRkQ5iblFz8fTqo+0WVWR7+bGU8V0JOl/6nJXY0awmkAd6S+gKCaglFbqBO6t
gui9XRF9H9cIIwlRcsKNQKiLfmAtng50Sd1wtBb+nDTVyjQOThzy8MkTjfaMld4aEM/cx6b8HgdC
XOXSrkGl5Gjq2ddgGq0deiiY65zMvUPWJ9YL2qcc+0VllQc9VzsFOWXGdskJNK3Gl0JQPNBboY+I
OnvdTL1ZLtqDQezXZGv+zGzvNZ9N/Zwt+FXGID1SEy6Rt4dhS4Vl9ICdhEYc4s0ASpyL0XcETyig
W5vOjC2hjOzEWDDnwCxvthZ/ZhlvTiPDo8eFh7HA3noUbsQC0qUP/SLVI6MTO8ZAGaMIYrBE9vsf
9s5sx3Ek27K/0qh3JkgaR6CrHyRqHlw+hEeEvxDuMXAejaSR/PpeVGRVZF407u0L9GMjCypJLpcU
cspo55y9127k8Eb3r350Hu+Akyhzx9t9H4poepv7IiZIzhMs40i6taZrNxrffJJEZx11IUjlFhDj
abYCC9TyAZGHDCLhDY+arw46vuZL12sSJbwNZch2sh3k8IdUt9qdVuSYZmaEdzALEKrI5MMdsvkw
qh7Hql88tUbGCa3QSH6xCH0W0me5hyg+2wozeBIe/LGpn8oZUIKhOcuZM9qHNa81DtnnQcjnphhf
HUOFT3SL0EPVmfkAidJeQPv9akolYj5CBfcyo2rB24Q1byAjSurzg9kDHmgLpb1NIn/AidQ7mvsz
jFP+ta3+Tj2sBa3ZnZOW6Wgz0wXtMoMom5L9jcWxQXBThanlIGtMR+ToqbPAH7p3Gu8DOoCJc+zU
dEzJ5nAqjlnVEApBvCTGDehOv0TAEjgB4lHGqZiLVk4zqSMcn0+NbW5isiAeUWNXB1IYAG7G/aMn
Cvdd8QXzZ2xBfS4Jf0Mc+USIHZrP1jkk0RK2NfYpBvVwOWdQao1FfEytL06jsR8EqTytalkbQYdk
7SjrJjnExXSLmrnaWtYcfnFi1DajA3g8HW7RYPGdS6W4Enpwwr+BryWJzRuBjg8+lP+toUR+nvBS
+0nuvxDSfUqQ9136xqJ/MbWPtqzl4zCgiBzq2Vov9cP9uFVowteqheEie5S/vSvGp1G1xjXthf/K
2cff2BN6eIw+26kGSEC2XBa0bt+CXJ0Os0adR4X9avnKOmmFjsFSN0vozO7nsS1tZnRLrnOqr2sf
dWjZFtHjgpSpiUInSGG0ADSJ8bnogBYQ07N3cozdtA2959z7Gs42ABTDf1bgV35xRfhat2s5J5zW
l3FBb2J74mjDvFiFjBFLwC2SBLa0BPVL4wzNVTkeCh1wttcSg2ANwwgOAJJ3z34gbwSAizybd/6S
oG7klXXmVDPBhzARINXlT1oZ/oapConnbdGvNXOcDrqBKyIcbbFNEeldRCW2iHmyU8Gw6dC53dkc
icIZGbJ4NoREwBzsPiYkzFlW7zofqcaod9quJTxuV4X6c8kMgNhIvFVLe2uW8TcyNvHg4HyFaQxN
Fos1S7PpvDCCf1HldG01XF0WO7iplCmORxujqIxRqLd4PQ3YmrpcdwvLSKY2ufF4cBqZy024uJqw
6suHuhkIlox8fFaGd2IhGXb4qwmSpPkVJL18N7tegCQbCC3IUe6shmhZw8pJ+6QjXyYcgObvRC6f
Z14Zlo1fcxsLyrQt8txhaztunFAhb4/qknqrlFfVddnR6MJj0eXVyWuyjwhuAvEOI44OiylYJZiH
3RFJHfrZDbKtmMBNf53QgrrCxNmWtmwfRcpGMkzbjyn2YQwvRFAvGYhALvB+msxdnGTMAwAp3WmI
OnEsEpuGWQV9le1wcraLE6ml0WVsCDrBBOCvWkYlSMDBnDgMWe2Yz7B0fX9N3wK72agOvds6+yQc
rxGCy/1omj/ddrIvhe6dJw9fhLTwpDRTqqB1SxHomnizUBxvHCoKiqZhXg98fnu3fVUeS4MpOK33
Sj3dQVDsjXS++P6KnMhfmAmk5sY1nBIiSeP2Ajb2pUG1uJZdu0RzOSEFe9JvhsjIL7SQQ1WNZ2WP
R48agtA8Vk2UdRsUvxlULac9uan5YJDc9kR9zuG5GGSL5Dp4xdHLfOsBX+4J6PqI6NaKbvTvgyH1
G1LCyNLoXGSVkxY357ap+3XeNg9G3U+fSWGF+VLrpNRIhOgkaa/dYZZXt7dPYN/5y4OH2IZ29aZa
Hni3HtoQ6oOxLx8yrEKA+FFfNrgqVqTuvTa9eBlIn8FmNC3xeWs3DcGEwSBas/J/FFqMBw3a/0Xx
mgdf2a9a5b+xV1k1lpfvsNWyzaWpscvbEgNNnl4aWazuVWZbTr8apXntiEPpGltpMHqdbc5d+tK1
9If82pgxG94+fw7FDwMYF/bwZmJbZe/1pjI/e+E7FMWPaMQzY7kqhFSf4480KPtHU3gbbJZGEMou
2uJs20e4Y7JZyI01wI6J/fiCc/C71bORc2kMgKttbLKMcAQhmMatZr5kgpaYYfTO93ntlG/aLKJL
FZdUO57x4ufOSkbOVzHYw4OZ5IdWd/NT2hRPUUvhZQkL7ks4PqrJ0lBgadmmyxxvLZPaOySdeZJ9
NG2kEvb7YCT2BozywclK8UAteuaQrxw5HlBkmYGW4DG+7+AqVlcjYXqRoDrmn+QHuQOE0R1KNCVd
tJt192ds0I/ClYnRu0cWoCa+qxLFauxSv1aKZceX4ovkWF/F0dQdxDyMOKu0cuPr04ZlItkmnTqZ
EyPQwWiuv0CQi4AM+NMYpKEuMDjQlRhTKw/IfxbbcOLYHHp0xmWFnYUkL71In31nsVdKhIOofaFS
W1qA/q0mcTPs2DmHDoaZ9IJrTK2icC5B72ARmufxh+sA55v11KcjOMaLV3BZ0OX3Ok3aPSwRrOfD
/KHt4PLg+PGvyuzV0VGmWo+CwMI7vguqAOykEdl+ZHb1UZk0a++iSQbFJD7RvFxlNkAXOxp3ltvS
haWs88pa7izFttvPKac4BTkDet4SY/mqG7KNSZr2ceiy975zkgtb+WbVOmTzeeybDnHVParOB7Yt
XU4pk35vmtLJW+7T2+lsFEYUCLsctpEaviqLDBnV5eU6ywCgT65LVLSnKPTGxaLSKYQ2sSTGZDnj
9x0kiYo8wJZqqxH4wjgmsaECtRvzQn1xpHlILFzPrn7FRKvbY30oR0ZmE8AhoCtr4KbjDYmnu3Jb
JqU6QSo92RQhi2zvOfI06/rjDFj3qsjRDPqWAFdTKb47FKLeUuzkXfjRKqgJXttzNDdANjxbVivd
V+nRAv21nj1nly/DRB1vHmWUQk5PkhfzE3GosQetZogZ+3DGWGWEzRs/w/xi9ksIrXGWqrmaanQO
2oQBnF76zT9WD2uILQ7dopruFK6WQ5oR5SoNYM6mI5/r3JRPeZtah8LqaCVqxa29Osq2Hu0sOrde
9U33cm9TD1az8xAn0KiAjU3H13hpOFUdSqYeVVvdSGFaA5vDzRdyQsBgfkDSPD0lOXiLbPIW/UZy
SZ8I/rFPTp8bAcvHzXUmcAGqidZmyhINVN85sxMdpgd6yIFoYXik0E4f0awypGsckrkcJfk2ZtOD
wOWGcbgmMLJuxKPmsdhapvT2IZAZAv9wNFIr24wiliO3gQqD1bffAT8F0GWXEYNwaa0h5cNoqFW8
KUbTJea257ymmbSr/cT5qqbvXow7S6tDSkxzzK96W7yHfvnW2zRNpvxFFqb5yRxm3KboH8F61CfT
Hr5T88cBpqmCmcUcP3C2CizHLM8SUMlW4Nomtge/ODLKp9a2NzML5zMZ1M4Ue0ebTdM2Hq2PupmS
V/QGXzyDiCPXb3/Y9Duj7JNXeuLc93p8sViQDTRlZ7NnfODRbtnb5fxDJVWMtYF0LVTc1msYfqUi
einoGD1VUSYIWsseuj7XmWQkpFTEMQZTRWYjG/qzKmmna2k4Pbe1ztenm2w83k2/CkNFgvpMTyp2
IvmIx+vVZAt0EfVZMxNijQlOJnc4znqmQc1rZvcyaLK2+eotVoRQ1eND01T6ozLKL/jp6ttUyZ9l
D43MVGSzZEpzP88TKXKsS9q1mvB+ZGq2tial1172fsoGSpPXaLz1UJCqnUs2k3BTRMG02NYQSFir
nAVUYHdNdm5RTx/DZKYBOJmEHIaEZc7IZA8oOWl0+bm+is3yWaXj57DSxm0MQvccGuokltaIMw0D
u22KuaJqpys6uulqspQF2jjS1e2nT1kfWbdh4olXFm+taRS73bxjCE1k0nOMZXPvDDpfjuXmVIf9
s+4fLCfXH/Iq3lVuZXyKYrVxTb342jJd2RGnWm8JGeo+EdV6YOMfDA5u99UmxKvM8QihBlSk9m7U
01cF9OSVlOdN4fneZigCYgiyczEjI/ML++B20Keo4j2H3Ky4Bz7Ma+MAyVbLSDrF7wC+rnc2uyf+
+/HjNqyGFf53/uN8vUFruYNbdbKv5s17yT873+kGm/VKqpUSGPwhuTA2Cjp2EETOrEn5tDc+qzB0
gGkP3rg9K+8hUc/o2GtYxW2AanZnBZvNdXP9esVZtnr3VsY6XI2bcWNu7WNzSG7JbXj1voifYG/Y
9dYOYEHaOWs8otxMnxpiZG1GH5uMCOuPkXHVXj+QQ39TN/NFfiX1h2FkhieKRKZ2TeM6lMS1bLRu
26sdvXzcqyhBcJDo13gqprVdxy9xX28lQDTcUgwq+9qr94AQh12Y9hZW/NZfp2LSDp4qr78Savr4
K1G6I19UZ8PcWnxkbARWbGc10KCZu4/K6kwKpHqvamAA/ahVlwnJ3a1X+usclVsJ3v0zV1KUSYRP
lyRcf6aTvLZbJAiZHTd4yy3rsxhIm5pTtptpeRIYPkrexPPnduOs8NhM21unAhyZx1sGuCp8vrmP
+CqbWjmBLafmeL9oLNI3G3Cfv266S+BBVOP6+R0acM8FuN+8X8vIXdr1RXE2GKeRyGCctfhc0Lnd
Nku2pk/yIvNyrv2Hmy3Tkf1sD0G6RMtXhQvJI44aLg3mZdsx957uP5lDx14ndkuHeAlID1NxdhkQ
bu8/vIfRN0NUHZd3oJSp/eX+unRpwuHBKZVRHO8X0T2iMyGn8/d992tgbZZln3M2KZScIXlNWXK+
DuewITl7ef92UlNXMtNdR0aNDacn4FVG1W7q8lae9NrsdxV4t9m2/3x2KZPy1+v8h/vSBoCT0ebt
mjnpp7lswP+7JkYmGSddwAkNIpTWEAafe+VRYuvMy3TeoWM0WXrMGIcQg2pzCR/9fXG/L3LbnJYe
edzLp36/YB5L7zTxMy5HZwR3oyGRIO3DWZG9DWWrJTQgW15IMd7/pR38/2T//5LsT9n/F3FJ8N69
/48fJR3m6fpe/PjnPy5JWf6QVff+jz/vPnz/5z/MJe2HO95l989/aJ7/B6J2VLK2hdwaBRdym3+h
/d0/KJ/wfXiODuYJG8hvtL//h/Dg9IDbNhd9touI519of/GH5ftAn5Buo5vnmf87aH9eBnnIXxTI
um+guId6z1ARbop5V6D9RT4i4swvOqsEUaprFSFd69qlu32qLPgZm0niYj3hpRI/8LQSd1QTueGJ
VYvt331pUrOIfrqGUPZ3jsRK+2SFdCNfVd128mc0WXn1Prti0L4PELvbVToTRTKLGZzJWA/MbhrP
o1xccfqDn1rVTi6fW9udTOa5Ur4mZkm5kMo67qEtclJfVmWj2pKKMoTf7Lgfict0zIjQoXjIHzLN
I80vVBr2qaHSumJlEZcXn3vYAnRGS3bIK92LJ1R8Pd7qnZN7trkz8fIy6kjNKCH/JS/fdM/DAkZS
ZYZbP8e5TaQw9oUVCAeLXQ4aCOOHOY3MmiU45BEZZ1QQyNSM3UK6wcREg6aXzhkwUTbED32J7AxV
WJf7UvJq6aRjyYxsLNFFmtuJ8e7GbRYdwACli+wj1yE8qyxLDyouFKPG2HqyFAaTlPh66tnKNbqF
R1gzfq7C7AO2OQEImuXn8aWLhgJQQe6GjLZ1y8pBVcwx3CxkQ374Fbs/XAE9lDMnc1sQuDIlxnRk
wCPSYGDjsLif3cm/9RjW1CehvEY880C//u7EY/wp8lX+TUflSHpq1gBvSdu2BlRgM4tbT7bo3hw2
f+FGgCK8FuSMrk0zFC+lgU07MdhyA37GbEfnE+IhvMLRPGaWaT2WTk5+jUEvolnXhDyRdN6E7qfe
xca/LYe6Gx/9Hr4ja16akkZtguE/ti3/VIbQAqlRYEiTfqg1d059wx5jk0rmTJzu20aSCDxBQIQq
I+HZEU8ez3JaJdpQ3kBjad5P21VCrjR/ViA3R/px8Ewq3BkrN2ld9v5DEiXaCfgTFuTCdCjZrbqe
PWjZzuB2a4y8ykUG41reLvXIAkTaA6Z5E+qyAE5AO8ncg6gpzK1DuaVf63ownvGSmymtYFs1lxzd
c3TRxmh0X0sbYswe+o/nHUNWFGEx+HP6Odskes1fRa1osyjKs56d08RQ08Fae8zmSPtSW8X0PLhC
PBnQWzYYMzn1AXe+6e4UnfkGMCnpbJsGl07Lauzy5HtumdmL1kq1UyUEJmTRyUczgLobNdMmx5AN
USWtkIK6KHdmPRKlhgZ7Q4la1atZL9tNnHfiZLVGc0nQtKOqofGiZTMGtkQbX/LWMXdqyTwu3MY9
j7Ge7fxQFUFkuM4xbKzi0NqRenaaKAyoKKc1CLR0H/XCPOhhZL/qUxPGq9hPbDx54odVqOkdeWh7
JfvJeqx6FT6qgSxdQGblY10OEZ+HjGn7D/LRq6L+Y8iN+tDriXiOKXpR4vRufPHykQcCetnJURlf
ilImZIekTEgnvirgxLIt0eEgcryUDKXCK5GCJBH5OT57MaB30TmqwsRbIZSknmWFfMBrUb6Vo5Vu
mt6Pbo5DLjCisnDj2m6H/wIr4TyNLaw6UzL3ZdDiowDA8tC1F8GhuBug1W3J2bRvgxVq72YC6Lzp
q/oVfkN3I/2KirvUJvhlKbQ+VFwHJ9Vz1gangwWaWDeM5iZ0ttgqrhl+giBOU/1noaflc9sX8mqM
XgyEAwuMg2yjMA+WnLXPSFuBhQxuTmNgmjAp63EGLlbkONwHWq9Q0aPAZAjE7M1HLjswP0krBF90
Q+j/CQIPoCjwNccMPT7NTtNvyf8zkHGFEwYHWN37MDK9tcncYZcVHroAaYNGL2gcrJi3Y+qgofCt
N8yUIwQTc0uoxTOTfufajrYEkBRXm5C/zx4jlH0AJzcezLrToIqk2raOhTg2iTHus1zZzHLN8aKl
Zs7ZaoKe1oFjDgt/AUHb7rdWWRpMhSY562Jp4bc1ogZT1DvlkawhEkIYcUy0V6/tmBxOdfwplPl0
iXs0iaapp1ukAuOuA/O98fEaHwlG7dYprXd4bQ7hd3yVdn1sQY0qJu8VJUMKB45Ycxw1NDgyDDbI
Z8bHsECAz2fgsiSXaUrNW1U7X1/m+ECZ6WsgHPPJjdlNLT2lypzrLT1AEnZbK95qkVEeGrPCSEDI
6tWdajxb+dQfyXgJYcNDf+lYNzdj5NKkrwZjPztDCPgvGpB04mjihOBBV7CwpUdzuGvqmo6gRZhK
B0HyO70m+BapZIjlQpcgk7LYIQ8ijzxLkbcU4BQ9T40HLYM0l849E6wUA6Rwe/7i0zQcYiag+7Lo
QSIJQfmgE65cIAH77CJ0+5S1nvmghW4fcMJ0d8pP823R4SANNSzbfL1ZRLsppEXG2QKt1bRtLOH9
jC09OhHElW21WWufoMTR17bBhKYK9g2KSJQD5F8G2exFCyuZaRI8umM/Y5VNh149wA2uN1pfDFeD
lWM3gzHd5C4B8PM4RLvUEvmmTFxIDzoJBrYG1ZU2QzLSChHDOimj9Ig5nuB5Pyf40hD9AoXMg9EP
RUBKN4dDj21thQRvPkWVw7Z9jmH6IQMEoTcsTDFnPvQpTXVnJu3ABasYMOOnc2jwzSisctqCjpPB
WPocw0nbbkmrBbpTklhcp3q/i1WxnEAUwh7OdwwWdBuEnsFRWpALno8heql0xo0KaSDdpIPOObTV
83My9f2TpgHlJx+03M9G5Ry6Cde5ZhOgTDWE9rNlmZGCxFQa9/YGGcW4SUqn382ZM5CZNmXyvWpr
WF76YBF0PgogE2OvcDg2dfw4OMQS554X4+LwZPsZlP+8FWqur1aeqnwLWtN0gzSinNvKTMrwMibI
6gOdwMF+GxuOZ+8JjlLz2eNDYmDYzE73MlpzTR0V9m0XWDTmLpzU82otjKVN7VgTLUHgFH2yTS3f
aMwVQvzJJhGzjXptIl6YRKyPaB4sk3HMfWv//7oK2v2oluJA/s/lib9V9dQiiOn+199vyl+3ox/V
UlP87cbmXl889j/a6ekHVSG/yhP9+cj/2x/+WY78l/UNkvH/vL5hR8j/6jr5e4Vz/71/VTjeHwRl
GAY2PZeUeQYSvysc4w/HYvdnmFQdf6aWCfsP5iYCs6zNs2BCRZ7/Z2kj9D9oY7oG/hK8+I5re/+d
0saEQvL32gaXg+37yztzhPBRyPGP/as0PnGTxs5qQBr5UCV7X3VvveVcqXeQeJZjePT4HvnoM3bF
iJUmTcpDNELptbtY37emKRhhsSmHppMB+sIWMz/4YYdEV6vf87FCAm30P8YiZKkm2hEpBQFIKlI/
h2pp9VJocL7GZBVl85YZGaApkKrRtJvclqBNbbiK9Is+VdsM7nbAttUL9NZdhLXkYnbiZ0srYTva
0clSBUz9G4MuECK1fCsaBDL0Fd3thH4B6c4q7r9FsYjXnWc9O+U4rNsE/YKI4iwIZwgvejjvC/BX
Y1+zBVtCzhgVa3tnUTWSGD+CXiGRMwWZ7Gthfs00O7txBu7X1swMPUE/xQqHXcooom9aa/jM5Tvx
0nUi2XPK+RqLNLn61RBf3ZAyqjM4obljOJ3Z7iuEcYMOKKw44OKD2lzK2oR/rWkb6eM3Q0utE34h
kXQmLm8OJ93GFvHeAzi1Sqa8u5gY+icfbq6dDZeJRXxfoTEowkTd8nh+9hzyIMw0y549/WMcqgOu
z+FHi2ZuliEDoh5FkY+ZQDNCuv+IX4JGBQ2Cga2qSCJBEVAEmWO+lqFnBaYxvRh1Oe182fJEVUPy
x+SiZBvCgNS1k6fUeJtd/qC1iKddNWYEUaJdtGctP7Me4cniiYWnCayy7bsgTvX+6KmLr3Y1+6cx
eSrC/OSFVkNjR/NWOk+YkqjMgAjYuMLmD8whrVai1vz91GbH0DfbHbZ5Dd6AcZxyWpmuF0VMvZJv
A3FI7DG40GP15wXNJ0xJ/755/+n9cff7/k837z8IrVQHjWSd77c0nNLrYuBM0ab9Inv/+2vcn6++
/+R+dS7o5DWR8/T7de9vw0q9joyY/nMjZAHX429v9P6cNkc102IsI//527v/7v03kPQTx6bjWr//
xu8f3G9GacTU9371L+/v1yO1+dV28O9FUTZBuP/3A/9y9f7A+8vMgCmx+ZJjZJJQDS1dP98vpGFC
upk9fGCK840iKQLBDTPkYcq6o+3bVA8RvI7ijEgg+8uFhjkDvDUyS/he1TrKraW3zX0IAI2tCHdu
o77ef+d+b+9hixdAgFFCWEcbEBBn9WrTmCZNYJE2cj8N51ij8hqrkpkZh5KhF9o5hB9yvl8TcKQ2
ZOSReG+O3Qml8VH5aj4wpFIbYo1WZVYVK93YA00UZ0pOcdaWC99OzDPz2oj9ccAJ6jOcLJwby4/M
zoS1StBf6GrTqdRsPmoaMNuhVtY5ihzrfL/GPDbELz4Rsr1iTM4fWOPAmiGunaNSG9YhZjDYJf+6
z4VnK3rCaMflEVMbfmv9mEF5JvaonpxTXZTEsikmfaStoxtbPvd5jKGfpTXiypjoFz/dIpkhyULa
6N+WePT7o+4XOhLwXzdRLaa7WmVfMFRVLJ75uwqbYidIw1qF/lQeZxdqt+fbJ0kBLImy2Rckp3RG
xHTeKr/BpwCI1aTFttSNGpZb9kqUBTkSjSq2Ejc8oLXCBE2GbICE3vEMdWc8Tygdd35RvRTlNJ6r
5WJMTdx+BhNhuB/j2Wxv1LHiROhjcST19hrfEmU5cN3gWupDZR8IgQYnX6KaXC6GMYX3S7iVPiLY
JBw38KQgc8PlCYeE7aiTZNVFlG84S/MzW31d4a5omcVv0f3NZ20y5rNOvOBZpkV2mOEmxTN33e8H
R9qsdMsj02B5WLoc+fdrHw24F98juSs/KA1MGjU/69Siby191XfMYQkCsnTo213hrHUo3kaCHnkg
ru0c+ryTaNbSPUMIXFfPRF6uMtaN8zSCQ58KtbeIuagDIhfEpkTNB8AZY1Ut7Nf7gdUKhnROTFAE
ssD80lhVcZklpklsGi21AjctTcrthOt8NehTcQFQUwXKrcgGQ1DpyDBagdN8BJ9wa9l2bSoXyGKV
DcMqi+DHQxjOD32GDBDY2kIZjIwH18bniivkc8K8Z08EwgP4dGNvLn32ET8bow47q47jNJdHiqvy
OIXgaaJWDdsZLc+m6QSOq3R5jJI06O/Xft35+/b9F1O9iv985H94+P2myZ9nCyLq4f7Srtm5ALUT
qH/LU//+hb889a+rJYMJGZoxQWn/fif317u//FyAP8M8H9bryEkgq/5+E395fFtKY21i1VpHOrGI
K62hi3u/8Ej/+XXtfpMRRYvL8G/33X/QD1a8syxGrN4Oeo65bkMAZ2XkXkXfINnJxw3qSb5wzgdd
1g/E502gkxjizO4b46jh0pOrHWQEWDC8/GKDGRv51xzyESKFbYElWMBWAUqaHe7TAZ5p5gb16PAb
JkrNzso345ww7Mvz6VDUxmc6OQeHfgm0eehEsO3MmMht262fBqfcx+X01BkAr/Cm82/W4geN8Xuf
WfAoRUJ6hgGmckAUABRq40SFscYKmbBKzGR95fjKkrDbE7Yq3bAKDOPopxJnB83UA8IOlLyM92TH
01eIhh0Xla4dmV9UmTJcjlN3izW6QPt/cc0GF1AnX/DGAzL7HA/9uOK83O2hyGNLtZqRjoZ3TTGX
ZlkMIbfQ3oq6GHDQIuyLRm/fxJmJzcMoAkDaWEOxf597nIGQeDh76nCcjcoY+LMf0Nr2q3KQPuPx
Qa4h3SZruwoPGZA6tig0VMNmPGDcR6mRxFAjGypoAa6DjaQ4xDbp5JaujxujkaTbzw0wbtmRUY+Y
OkikgvbJDixcNCKZcB81/g5tItM91PNkVWQROdu2RKsbx3wIKn+vB3nIJnvXR1hbMvE9Wcwjhf7s
GKAT0W1fJk3QUinkF5QIWF1CItaTKUMvhLk6zIv2QFhUHiSatkQmZS+1iWVrnBmwd7PzRnkYQY1q
5VZxeLIXc24TsSdn5LRv5avbEyM657SGtEpipoDvdCeWj+6HcpH8mMRSZBg1d7VDF8dnlsGEWAWm
0thUjICXyS7iX1+/0TaKA//ieupW08rehD3BmQaZSXSa92hp63WeogX0us8QN37Evb9HOdgELhU9
jgjnQKr7nk9MXNoyGlf6yQA2f+k4HLvE15G3+xQNtDKpPapVTlqTVentJ4CqsU9fvKt+ujRmoaX1
+gnPnFLlewVEKpB6tW8JGmEM3p391DnTWI4vBFHsaG9ydnPGNWZLkC0AQgeUnCeRDEgV0XU2hngb
52l6dOiXt3HWXhLFsYRik/4B8Xp2xwHq1fpDqw3PRX/Et2NgyXTYPs82ON8Qi5hjLWuy/8mPtX7T
kEsHzTkEpC7yXYJaRQgeqNtetYrTQlsS9aIgi8ZzplwBW9rfxTb/7xNwYEafjMZ9tdKWr1QY7YdW
F/temfu4dxL4s7Q9SvcSTWUT+PoRVX2+qYyK2Ffeo42cpLQjoEPE3BVR2u97ofYGyEwRsssmjDIQ
+n5AAvPq290ntGnvowM3BPxXRFfHFDugro2wnJXWsazY+Ohpl8UR1BFSH7CpuhviHD+NUmAXl6Sf
kEi/idom26Foc1I+27kEgmuqnV0K3ApE5G2ZAVinNHtwyLddNXHs4dIjPq8mT3XEgElxRISOH30J
Ue0clBy/KKYl+Da7a4x8+Ayx96vXkd4DtI18XTJZDYjxe2f0tfcxbvNtiWsmhE4fFBPvO8UOsLab
ItkUBB8XsKG3dpS92jlZw2ZcJWuzjslw9Pl8+mnaTCLVUI+3DI/0uA4SLzI35Jhdli0ObcO1Y+f5
DvJOt4LpDzcMUV0VRYsEfJoRHmoXZFhJyLKfacPW6CrsuCp6QoPoIc0diK1wOR41VJ20coCpG26F
nw0rIjv5cnSz9fjuRWW5Avbg723WENq8JGKWpEoQqTatShPBQtj6B0//STJTuE/cAqFEFGH0zhr+
7X36YOA4owjnozWNXSlzutsuwm2Nv0Zqq2gtkvp7ZJ/T7sMT0NstXNdBmYxvVKxMgsB3o19krfJi
pJls7cL9XPtoX8KKI1gMl9YluJVxQaBZDs8qdXEx+mJFcPxAiuSM8DRTT/HsfsVigAzC8uDXLSue
XDQPXZN+Mcq22+Qhmh32T3PUZEuCYLxwKAoWdoJVYPps7BasNFrK71F/9OYwfEbbQAbWrSA+mWTr
yFtNkfWTKMa70Kffo89jGOIcWalUvPK/ioUBkpPWxxznzdTa9Djh90FHxtLcfG1LTkpW1/2sE6zq
BR807pfBDOKlHI1NgCEautA5T17INKKyKIqbWJIaE734FhqcAX0EtkZLplZjkwuigLxXBLIt+r0I
QrJAd2aB/kKB1wfVAiInCqxcFxL/glEyGMtJIfPIZU+8J7qfl0h/ilR/0dFmQmvV8IlELRmXOcuJ
bn2NzPwVfzstbiNd+SMN9Jzwj3kgHNpRDFSIC6TybGzi9Uq7rgLI+nDkIEXhhgGIEqabqXTerKLv
1ovaIzXkohT9ZpJMG/SW6jCBJ6fQbcq1Ln3iLqp1kwnEIs6NLLd1r5GK0qaeS5PUqLe32qsYbjTO
c+npj1m5RCLHsQLvL7/nZbTHfYLfdbS/OTSHnyzth1cM+x7c0dPY2MlqphpyCBMUjbGv7eFLm7Kx
8NA2mRE7/+J/U3dmu40jXbZ+lfMCbARn8lYiNdmyPE83hDOdGZxnBoen748q9J9VPxrdOMC5ORcl
WE6XTEskI/bea31LfpX407da1qhNEUu2yAsY4DUeEONYhTVgNogXWurk19hYH05P34SbyIQ1KcoI
pODHo+gmX9OncmnwIRL243vI1lgYy8BR3Hbr1b5feNMWDiho5DT+cBO89rihNuZEY8swy+e4pGkj
X+pi+Y6XOgszax52wDneFzAAhypes1eXS1XxucYS8hhlA3Kf6bNHycYQbcbTjRwmnh6Tpt/qsvzp
lEvQpiiaa15VOxBA9YldIgvsfo09UiT6pC0y/jRBZI5Fo8gsBuPWvNypqIW9mFWfsJ6Rn2aP84io
3Mb9lvSAatTc7hlo2HTi5AsjPHKj1y2XgSlrY7Us0HpKdZqvte9i+4Tn+d7JbeQezAUKI/vMqIsp
fwPqzbfVrnGcZufLZOdnQICJ5tuSQZWEbbe8kY9db5RDCTRhRSEc0b/M3gzM1TZvlIuYkhkfTnI/
2jStv+wnYnBAN0SMnafLPP62zb7dTYVWQgLOrJ23MM4lavZtQFhI59t6KgfxOsetufdiSvh0OGPd
MW+keUI3Ph4/s2xB2OcQG520GLyAkRnTCAjHwP89W82777KoFrb7S+urX5LoxxVP7G/qOGGQ3lVp
GBdGRTzMXUWUKLFCtDo0P8LsalF9xl5ytLyjVXvewZO4mCNyV4AljP1t+5B2iwiShLiq3KsW1AIW
AaGE7LoNSX8VURE3jAdeDqaoPmsnlEtuHrUxvU8sCZqeOL1tgXq69FF1EdZuYf9ZbY5dH7G/jg4M
0uVlNJno1GrbFa3zlAzWbwMU1GZKpI2CEbgat2IFu110t+zrqkz/EbNpGqAVwMRs7V3auN4mpyjd
Ec40LecBT3fD1X9C8kvfgT99Tqf9OLhvWYSyIzMKFQzYnsPMvNWhqRawMU/V0k5hWYzJES7OWWjy
pawaRPuL125a1BaB6xQfmj0/9YoBsjM1qGn99oNmuHMEOZSCM8qMnwOdmcA2luTYm8brODc3LSrU
QG9Nj3DZS46WiAzHklV3uPHTgUVRk+g4agJVFa4TGF4borSs0KwbUmJR4qZRRUabH8yTI3HNzcwA
8bJuVHOvjPhR+FYReKj6tuXUPwt56+ilgvEI6KGblrAwmEEVhmbjMyVzQRYQsq1p5ciCraBV+tZF
RKn2cDMzmwoHCfmd29EJhIFzcQqUKQuz4kza94idbuyiP+sxh8Om6sz7RDxQdDFiAFBO773NyDCC
qepea398zGrrtTEHdry9r4JSyx5znbiIuJ7tMA/1BBBY/Jkzt8cLlasgS4mxQbFCa2M/TyNYz8g7
1Fp8Fl7j3ixD6gQb9A7pqfOgKhg7YXYlLiZj3JmAJDdOax8bXRGANpR3eYdTa71b1DXhGtKMzENH
lz/ejcp4BxWQblEkxGFtGndTCWJSxZnJVlp6oa8Z3zUOzRuKIED/NP9rZHn+YlcgRo/txMu5cX3D
+NKD1IJkFT/Vq6J3/ebEfX2aTG9BirjBE1J+m/nT0GQw7KX09r2XPSYG8UBzS4YXKlArqOUvEobH
20YOjF4HRqv1FAiX5Bmv9ii+8HCF6KZLPsWy2EHDOkwFiyJRtuyK1hZWf/Dok4dUPc42Y09sFSQw
Nw7pw8NUHaKO5oLDrQP4brZVsUH2b3SRrnXOUk/tOJMZr0/js4EJs/U6bxvNUFhzX3t2fdmBI2dI
nnXHCjmMvwzsjvrjmBYH9Po3XgUCH9VCwdK6ZpE5LjY9ayA3t0WdOho223xapDhF3T1l5ZGwtN+R
UPkhwdbKnRy5dwn+AE4Vm4/FPzXDguMK6fResRYyXs2mbeNjgByq/jntOuPUxRQ9RPDoN4VqcdkD
WLIE+jGJ3QnYwQ6n2rPumACkmv5xciFZSrXSmweHXhwu9s0KJsNyF3QRy/vgntTQlTs3mdkErxkM
OSeUTsYx/MOG9AkbO09iFSEAHZbAOsXjCCgCgz8SX1bLhqCfDZypX64wElyo8iNJDx4yIhY7K0Vv
ZH9iB+T+QeaDnkUYOV33a5Z1vvXygX0w+SsDCnOffvNW4s/dzih1hAU1h3eM0sZ0NvMyHtTkPLcR
TFt9gLZZ90T32tz6EfN8SIxbN1HpvcqoHXiPS7o1a5qMOVA8ixKRFYG8UBfih1pfcHhgTJ0EY+Kl
+TRpWevda5tjL0e5Vp2XRJv5iN6zOaaabbUfLU0KXUzmbac3MFMWkIFy5xWN+6jlEEnpvp/6cqpp
A84RbQjrl7/I17kj2qyIYQRxDUFDMldJdFesLInXpbkDcyrPRB1X9wApmt3C3jws29eSvDHWExo5
rpbvegsgSQ7vmNQb1NFF6gXNIqK9GotnU0ZDOPVsSw1RvnUmPeAFXuSSLUTioNw1RFgyNKrn/CHm
E6PHnbLO35sjW+he0IOYJsI6fOfBatLf2HMvqlDPuM3c0HUYeeg9IVFclSkFlwrNrw58JBAOB8c0
goBgMZ12a83Jc05ldgS19git81S60z7xjHMronTP/I/0ZCxeaYIPwix2DCdf6YqCfLH6x369SOlH
BjP1Ijp96zTC+r5BRpb9IDxmPdUsDHPjzJjOjPxdghsvHTSEc7GFNms5eAjakBaTIOP3nJk+I9W9
cMfdmFqvoyMJrbY7qrJ4+b2gbQt7DZVFg2Oo+RlJtTfj8WmNUxnk9G0vw7SP4W21XgOKAM0MJhl4
7+YahxT5v0HkTbu6sT8XM9cPLJtI6PNu3jI8uXBa9GExY6dA+Q37p8B32K2rozdrCJLAzvjNDyLL
MBHVzyawil0SgRYZoEa1XfYghPU85tOaSt8V9Ozdt8bIGEIiidgUeuiShrNNlh+6BY9uatqbuPVx
xdmUirK1jA1xD2FuOektEnvwLBOVzlhdiGiOuK59qDkjYKfazN9b06zDuNZNHI1Wt9ENurb0WLRt
U/r+oRhAQwgYYdKdj2brsrUWaBasb0Q6z20+XHK0cNCppq+SMKSNPntN6JgYOPvuTHsyAJeTH7Ti
SXU/Uhy3BDKYn/i8QY4we9WTAWiZ6MTRmb7ZY6ZPrsO00R4U7IzqiHKELmDtU5SPoYrTMLNtirYE
QY2kC7bBM9+tU9Ffi1rz/ywMGS478qbr6LyU9yB3/E0MESkASMehcceuQeBCAqr0g53y5+fC/M4k
ghxE6t89FO0D+l6Y4TjDgnmIGFyxvdy43Dw3kwZZOeeGFmi9Rl9SlhCEKzLUsBILZ27JiGR/iM92
X3tyzwW00dNxOKGKSY7wjXZeAp0qy/G4ps38MvegxZjXw5IjzbtPGtxtKiUF2mIGVXnNPh444spe
7I0q9eTW0s4dpGK218XFSrvbuaR52LoZJh9axycUxJyO5luFAykkgZf5A1qthO2rDSXIGnAX9toI
Tk13D1wxdA36DMloypo5ti1e5B5oWqHtmlRfHaU+lnTdv+9z8eHYQm118FVKVf6t6bzkCX6TvFvL
oxQMQimGgPvTvhDlF5XVeRFHY9G8y9j4dxOunsCftM++phem6BTsZw9RrZl3Zw2uwXYCtRDONlnV
FeFbG7u8U+V3gq9pY49HhIo9fxPBiArEufKtn4kzFEFcPZn5/TjMmOFRRoV1JPuw1oC3aqUVbRt7
JuWELoOmPXrmAQ0UdSjCJjaBRUATiL65uPfolu5L4j85oUY29bl5TiznGW/k3vb6Yd/OeRvUanEB
6WPPA2VKBX3rRLQ7sZ9WgVnrD6U339gpYpsaX+wxyaezAR48qC1aj3ZSYY2t6UZjkuqmJDST8mHJ
jC9mU8bGJTdmnpDYYeXRs4Qu9Ag/JRE/2tiXj9ybySeJaKL4DPrXoOldTqEUEmGdIC2/TwoQF3jx
AWUBKRsk2Z9acdQXMAiGqe6Z/HdMcRBPp6nOrgFX127OaVSrJuNaLMkWm9Qbifd9uPQZb3A24I/q
SdVp+viVnYgZGJzU+Am3cZMnx6WjpTprnxGI76iz1Ls7O3tNqPE+6QCFWQ5qw1mQEY1YDBYxRIh9
5cWkHRALv2U8MOxZxVf51PTlciYwkDj0IlacHx16ByuXW8e4tUHRbeRcvQzrnOhqCRlWT4ldkMb0
l0Xk+vz6L+3qGPnzM9f/xZOal22uP3N9/uen/3wvYYqN7TsRXAq8QokweNkWCyo7zTOe/vYyf/3W
//YlvZzQJTF3RvDXD11fndVwzSpfD/hvr7J6k4BHpuzS4FzEUXRQmSfZ8K5/4p/j++t1StxEpMT4
sJnXv/j6z207kB8sEniv/3zl6/O/fvD6l3Se/RVjKg2vLx3TeuIV/vVb/vyq6xt3fRoXZUyQOwSi
69M/76iw9XKfmPpN0movESFJTBvpVSZp/QkMDlKTcMgSRAdJ807FG5VrVC6KFXMyDCrJjEXXgClU
KIpi9swPd3A5ReBNhn9MTcIKBRxz2dMJA1HyknOHS1GTWrr8SckP5qRKG9yzw0iy3sxtvsiJMWJ8
DzNTi4Y0mGYUyk5ZvvhDc5hN9Cw2+mKFiBmPrb0gOLWH7E6IdWQyQ1CcNZeILHmL7/JGNenPdYTR
zgTIpEN9rs3liwQ4Ij8b+3Y0rL2PlgTSJ/lGOwLn7swCH2O+EGZkotALyMZL15zezVhE98Lkhpq6
KARMkrqpj4CYLbWLrYkNoH+B2k3PVa1YU8hrqX+CK1eEiWn128TZD8ziNyVmhClZ1NZxkFCD+r8Z
++IHaK4qqBhxmbUbSgEbxTe7l74Egy0zxjUuJ+3GzKcjC9tBq709jTSwSM78ZdLLm0ftHZ2OtpXG
dIs0Z0ssNHWvR7CUnbT7GmF8GMfmDv/bB7IcKod+hy6RxCfAeNbURWEytozMrfq1yJ3vajSnQDXz
9+gWcF8zixu3WalNKlkDQSIVoVreY2k8Vznb25o7Geb8mjjMt0HQBZ0IwybPCG1wssWlaR/G1flQ
6hAPvZYBeposNbojb98IfKww06Io0YN2pjNgmTBYh567qcopNwZX14/9aPmbRRvem5HsNNfKnseI
fYVTp1uGPR8LSGQaaS7jKLgggRzyHzOLGmTBNSoMlI+eOCN+OiNILKhotDgbohEhnTCVR/15x20M
gBHiBbvXNHTLNgff+IQFRA9wsG1mZJglp855HUlMhaHqAAXMm10/7/hXxkzkQGF6rS794r/iHjmB
kPwqpgTsGlNLKwZ+PGEntfXcQsvjkl60KqSc2u02f1Mf3v/lSvo/5UD2b1L2HVaqVbD3N7MSc1zH
gIVg4Y1iq4Su75+CvjhCAJoMNKfIpjA3hdL8k5sxWUj0/D4XqDsSK3q28YOHWlGSZ97H0Q4kv7Mv
hkrfauYRCf6eGQrIOSmHG73Q/AdrmjdT7BaXjBOhcrsnbgXyfznwq4vq3w/cEZwOhJyYDn3/fx74
kpStM9OjPTIIzo6aYyPXoJ23mSALkhVAFmyXesz08/hipzFh0SY5gf/zm/fvuRvrm0f/g/9WKaTH
Lu+fx5A0SepMcQH7d+jnC8b/Y6an8ZGdn771QRwfKvCgAFeePFCt52QQJ1DZEBH/F1j+v4cHXY8D
ELSPTU4g7XVW1ebfHGdZNc9Wm7kSz22EIwdm0XF1gXeCm+DYpe9qwY5Z5c6z7snmDE8BNTbNFlXj
So467az8vrllQ7+5QpglghnWq5wVXcdQbUlu0yhC9XNEWHNk2YBjRvTbWmcgbGceToZEE5TYQ8MK
85XjKXWYICxkfuXeXh+S9as+X97/57f/vzl3V4udpYP4W5OT3PXc/tufPYjeI3E7lkdHN4Cyg9oK
U580RF26uxrDdmwtEDSakdoSnoBt1Ecy1pnv5wvb9um2LCRR42K0DrpdqCO8Ygg6EltHW0dqDxvM
ABQ1Pg0RqKbrkf+/Fj6fAcBWXfW7/6fU+Spf/qOD/v9LHv2/2T8BQQ7tv2uj/+n+FD7uQNdw1jvX
H2G0/R+ui/bZ4TL8lzLaEv/h6LrObcKlgkfNyRnyX8poB9G0ZQiXHxAeKivr/04Zbay5Mn+7H8E+
d/GpCuzESEdNxsL/PBlb3UmboZHxCQjW1rMkvaGy32fSIJwiNnq4qznJJlm0vz67PqB8Clsh0oOY
s/qo9O+rk/r64MGJAfqxOqsF1f5W9MtdlhQBJykNrz53DsjIPnsRxbRUyvZWZyAcm8Uvp0MIya3x
LGAZJ4qG/bzOB1o0i/zv6S0diUBOBiSEQb8AQUygC0uShMsY3T/Z3CVFXjjrLGzesDwp8p339bLc
DAPVs5M5/jHSBG1QrxhRugRIi5tNR8RWQP8eHRlcw0uWhc7ontYJzZuYTiVIPCx9OaEH/M9l9AP/
oAOBMyLYm2otweHU0dojMx1NDXP/reHNZYCM3NmYwzSeDDtiahrVKpw0TE699M1DfFStHm3GBr2W
14w7Q0t8ugLZNumuLERsh0pOex1g+iTjLx3t3mZoMYFMtfhlGs+wQTCJzKUR4jfNws5hHMQiqW0W
j1FfZTUyzNdmbK1eaAciAo/sNvSMebdS/U0E36lMfzup+5ghHj32aBgSZYFRMl300/Leq+djr6e0
mx1wuBnSVAtRjG4Mak+MZOeBL5F0n5NQuFAV0SqsVto6IOg7Oo8R+5nYkFHIyOXe1Vyd0hvjrZ91
qEAYoSdAKTfAWNuNu/B+ZFEGKy8dyO0c1YmS5VRUcM2H5aszdlMz/pp8CIxEeVI6Oj1GrDYPcMQy
JKjyJ3v0sR9jM6xKrD9NT2/Fl7HYcNOewsUFh+ThucNU1AKl1XAqxVp+WqYHIh/iQ16jTshc69kv
WojrPQhS5Z1XHxhWOvfGxcx3I23zl1oKOmPoLoNR5+PVbO0+URwmlQNzmj1QO06cnF6u23bAfAeX
1namUDJZRErImkEggIf5yGAmCbNWf1gWaONVasTPnkYgMSy7rdGYKKNywdas77WLMHgzMxzAtCI+
psFmSIBjfJuv3QfdKUOyGAyyqwn+oziTWl7tYdHFp7Kjl5A/zHHucwSCZAzmN6go7Bc6GRy9YZ+I
ry+2FZCpQNGw1wx925tm++jI1ORDa7Zxz3XmIf87MuyfwTriZvWs7zzSi09g8F1jQxktTtbMTEVH
y2zpC+W99yyX8kMvB7hGSQIpI4mwN1SPklSBXWV1B98sAZdpMDUMx6L5O+/Z0BQ7m8HKHi8heCY+
vViDMSkUAqm4otcyGzudCZhK8GKTIE6WMBdPg0+hnzttD7lKtfthkffm5OwM29k51kB1S2+IbfE6
6DDISidd41C7BuOC1edbC9rVkMDAPspdnRe0NiDVGyYglDzOzoaeXFByVaG1TRJzvCvml77Tlr1d
t8VW8w5Gocknkx8/p4R+C+F9uMo74rVuAl1zb6vCup8KTmTcZuqmNuwfgjlfslT13iGDeHub1Iqt
O19vPBv4ikxekhGJwZC18U7CAY50mv8EzcgVAoOgpN+KEv5YPmjYOgs6F4V9zzZguaiue9dU/JZa
GZpqq5rDpWuqYxt5O4SIAaP7H+gF6NE7+Q7hM3StZQ4lLi4szeJL0vBiFBAVCd5uCrmQzvzvOFen
AVN3RP74nYGQZDMyEqKFRFnQToQp1vMSB4ZAUh6hFto2YF03UKqIXmkwETJq6dFdb3N3RI6WHOyF
ks7K9ZtlcS5mEtXM7uo6zIbuh1UwRq98/1fSWO8DoP+jUSLcZ/h10WczgdK1NCQCi3pvju3aHE+D
kltbMCfOMabljQV1/pqhKDN2WA6RcruDKCoCkJP4bErzhg6MyUqEqjqhidaUY7/zsuJktCi88sS4
b3GamNEhBRO5r5mqIkqnKoKjdUeF1i+v7kTRGnUgor3F+x5nFCsGSwROkdt4bO4bVzaHtIJyrJKf
aemlJOTSba406GPx/Ob2mRe2s4fEwpv4AgaqZS9fbdJyvbS0KTodyVpNO2lTG5m9aZN8PGRi/D1P
VRXqmXUeO3+GEwdjMp2arSoXLSTTvjmytDwI66mpKvvbHV+dJH/vXRwuY+LbSOpYNS3UDdtcjL96
v1APZaoeGdZ6EIEpZkrTv+kWKmVLF5/JiuPJzmgeTqKagolKup0KZFmRftIdCcE8r4GlSD+A4yA2
xFHVm16pn4X9Jgspn0Rc4gLvuKsUd7OP9k0sM9lVvng1u4cBRFfowGGBTDLUOE9n6sQfOlRY3cc2
Iz2kODPua1EV2Z0Rx9yYoTj09BR3rr6qrGAQk3uqh7JqPjXwoKGZG84W5nS0E1TbW7bpZhg70wvD
jPcE4z1wBcrpEZkg58dn5QEbr0T/AfjdI/BZEqGhu+O2z1M4iNXONaeSi59sX1sn2EGPwSbOCWJv
5Efvpovv2Ha0b5qi6Fls0YUtkIXA8pgxoAwB2scUFBkJGcejn4f2qI7Yfs37Sh+Loyz5WN2GIWC5
dtNTNwscjE1O1qmTbWEMdRXDkgz02r5gs5E36xC0Y4DFWnuxIfF7QDI2OYrrkzByijBzDCbp17co
GJpNYneHppVg7VCj7txKvNJ1eDcTBltzV4bCZOg4ZcBfqsz8Gc8qYOZ9p3U1sxgDGnKt5/CAuZ/D
zjm6g/ZImXM/chptbRA3bcdlnHTaT3IyTWvUnn2RXrC7SgT1/R0plXm/9Cc/SeYwTmDwdvPyntVc
vJaBVErKlK5w2b2z6ti7ErtGMHksZq6N66EVC+yMhQ6dqaPkFJ68VDLZdFiVabGWpFgx8BGVfir7
fNwJrex2ylmH6d0n0GZaKbObnFpb/5X07DPgGZLy0qR725U7MLY6U2VPHG0cv6FdEGnfgErcungT
74EPo0y385eJCe/af9C3riGiOyYjS9j7mIPdFQ2GcRx5B3uFbfyu6eY7RzlvO5/AXxKb5GtnY/F3
/b2FhXo/EDzitFVJ2ShiwFN2euLyWlvZY7HBzEUWchltEeOg5y4YwY+eeWthS4P4n7AK1lJj/J+x
IwX491DVBl0TOl6COKus0AmUh2PYkpNJl4vuKkD4Tpk6tR1QYj8xbsQU5QEYPoK0/ergICMFsuSd
B/uZ89MIq1Gkm9kRWYDz4aSpAjPxOOhHFm/ODLMPgOX3IXSwkq3ZgelbfOOb5IwWQ8MGRjN+gYHr
wkJHA8ekNZiuFuRsPDaS8PZSERAOOX5XY7dhzYnBqJMdbyJwxCC8hIDbmB6ut87c9Tea6C5mbX1O
BudKQhbN4hdklmT2Z+lhs5jxCz3TFBeBAdEA8yNPG6Y+G8I+ChZ5wQri+/fpwOZ0tu1jz8VB1hec
sTSvnkRrlUjik+V2FOv9O/dJZrBqtXedFhLHWD02pk1bNsNvDPj5tZDdicA03MwNYe5sR3DFifKc
9mzYbTvutnMTNM2DJkbCBEs3JpdpWUPvFgqDJoVv797r1BjbSGuZa/CRFyl37qJOIk7C6lU1hXNe
ouRiFstbrVkdi7Bm3ehjII2g8brq4EHQZIxsg3JPszXTld0w5gbcT9mPKcV1ncdoTp0JDEbuGzeW
3juwlOuLD7Qi1P3CCRx/ZnafM1IbmrOToKrrmls5OU2Ydeaetgr1h4uOFpzIGwJwdtXYQ2eIFcdW
VE+4tKNQjwH696jBSL1xbsdsweedtXvL5cWZ2hue8Qg08qNL/KMRux9zVdEYzWI0VBUC68qQ2xRh
wnbS8RH45JAoYPmLmcQc6RkuM11onT+E3NqtLRdOs64LF/mJnGc+tXARIioYCod3MuDTfWewrBq9
Ipi5+wl53XrI9eKmxaW/Yb90NHvi59q6dE6WXR/kKcY2sY+l+mm7nndG3zhsV0J6iq/nSUvVNxid
BlcsgK1Ee1RIQl9j2yn2SfzdkeC9A9Y63S7Qw5nbQl89LdbUgP348OmZ0My6CKzyZ5x2qD6hy7J3
BRLTggptlnfFp/Y1p0jFpqz8LUOREqLtMvtxhI6uokH/07tc07HXbAxlGLscVwm90R0dfU4lsHti
RInfGvLYOsmh9gYJJwFAK5Psn4bDSHHUDBqkDnfGRnUvssYBYdfQULhI47L1A2PmPFr8RzcebksJ
+w8KPOuA6x0rS5/3hII8agJHsT/51leR2iHh4WGSauW3kcKFVjqXdt007HBL1CMFVzI1cEhwJ7NK
wlVlcml7I38Gu8oN2ubvr3WtPZkTKErNiLCnmHbYloK9Mu/L1uDqDhba16i+9GqfuQjW5u5SOzSZ
EqRalPtyLwRmwAzCdVewrM5Vf8HQ/2HWxf0kjOFWISDeJQYB3+h8t3lVrhurDs6uVXI56gtjAPTV
cTc/GMoct9gQXguwcDuH4n7CdbBr7RlxCCPISdXOju72tCdJC9+NY7xhP87COBrHo5YbI1y5n50H
Ltl2i98pupK4TZOzrtTFoNhml5kRC4Hv7kjozLOf6c5Na/VLEGfr9NuEccK+4LY0RjZjRUNGEEqx
I5i+c113v5CBOSFCpxCFPHpE3uzU1PIw88j4AHNSBn5ZN+cmjbfT2L6CDUpCn/vAbiLqeacLpZ+R
RbQ9U0eA3BUGC1T9uUu4hiU2SZe8tQ65W0RwptxMjae4x3/RKffEhAfnkOuy1yE6LVlp1ZJj42NT
v7pEf+kmaR1dcpNaeSMiQkD6mhJGhHLTaXGQK24mtT9gozGyR2u2bgxrbnYjMKKQHgQG1giFiT6V
1Y3IuhMqPpQQmaA4r/QGuTGT5ro3No5dvhhV8msxeLnCJG4cm8Q2nxhBeOmXYRDB0Ef9rWTIBGGV
qw2Jp47StrbufDwW3I4Ozuw6m5LNW+NepV78CaVkTF834s2hPxDXZCyoucaS0F407zmBjBSi+UNF
pg/3pWMYp0Zoxon7lFtsrs/JOzZP16+uDzVixQH6qOd06KG1h6atkBusqXfXh8Zu9FO1PlyfcvMG
pWmM+RZ/nHGq14c4Hy2Woza+cxwn3RtWjI429+/x/kTH62/r1kO4PtRoME6KFLF/HYToBSlDoHTD
ac3VU+vD9av/7mk3gpAute7orgco1qy+zv2qRKkfr0+u355Wwnym2l+i1Zm7oy5DZ7mwcVoP9vqV
qZILMGltR7iwWfz1rxpDX057eYSLZpyInEOYtH5lpqW11Q0921pD6p2QMqh1+uZCSonv+x4vptsb
VkBaWI8crQwbbjynan24fuXTn/vrK2gb9fUnejYARmi0WIqcET0Ou9n+RM+kP5mdHHBgEmfEZAEp
OOFfAxIO/r9p6ihA+ZhQUwJYUDKoykadFoSffz1M6OZy3pv/+qZiReEsYURCrXuvtdl4ioSr2Eby
lb8+/PleyW4dzn66daZoPPVEdPz1kGsKg5yXPE9QcyAo6Y8S1hqWIFiQKmYyXw8qCYwJ6uWfB32l
MrLJrk9oD8fAE7JDbOskR91vQOJqWX2YWZ5P+ZA3J5c9Oic0uimr1Ro+IXSabLyQJa5PtUzoASPd
VWFHhzAtHEI3uBKPuvPBEGo8CdTw+yZObiezImJrfbh+36sy9JZZonDUeYuN5h8u+HaeB3XyUcme
mtxHgKNlPTbA4kNPz8Cwh1M22Xl3qJN0OGmul6KKGgFSyro//XnI8YOfMnBXu2oqH67f5/enJ0IB
UrEQaiB1s4OZO3SnuhQxXTzArzNOB2L93JMJUgNzQYxHpHP605+Hcv2la1hAzt2ef7k311fQEWOQ
AsQLNutRDHMu2EOvz1ttJn8ud1uEFdVzZXPeAXXBWImdQ7rcJt0RdaigTCpLwFWenKpd3L/6qJGZ
ikINinXrU0EGJL91pC+yEMvQ0J11U/M4Zto5wkXotW7MeH3VjBN7t7Ghk23HqkHpYkcfnls9yLjd
K6HsHYHdT43pv81FOUKO2gHhhtPboFufAWRYetOf494CJuE436n2BMCkCQk7IULB9l5nW96aqZXv
BnbrGElGf1fM3wVJDXuP67hQdOlgU93lmoU8ncTL1R6Dw4ii4UCCpRE43kkzijSszPxVeozGCXfz
M2xK/eCv4iWJWKvNn6qa0BxZ9L/Z0g3HwWZXqmWvSUbqh5Nyv0Q1m892QCIuDKG1Xc5EcoNdSQFN
dIdLWvGynuZBpZAYxCfMBwWwwV3akmGcj2ojepLIBvN7xcmj1aaecBBspIb2YQnOi2p2XK4qwKPR
FAVqRA/v+M6Xlr92hbsEdutoGz+n4DK8ejM4ZKVWo3vs/JQpXIoeOAMJd3bLlvgl9eqX6qzaaj41
FeUZVgMT4VUz3HcDOkLNfGmwblQDm2USc97I0XvWAAwB9lqrzFLtdegMkBdwtREHUX3AL+w3UGd2
+ako27fEzgd8Tw69Dc04MmL/GExWVdcx3LAqJ+Mox9e0H9tnOlkbxxiZ/6GR93M4S02UP0yS9A+Y
LTvbZX1rfH0KXX14V7bHdq+hAdU7Xwxs8h+OGj6QfmJ8cuMf/eImm3rRfMQKfBiaHNBIjeUP3vA3
I09DL3dRbIJSdolHk8r4Rnf6lCCvWJ1uUkb3S+TOhEjQ9/R1e9/7NEBoS6zA12Tfov3LCsvjDo5G
fEgrH9S6cynHQyTwOpOlJ/Zm5YJQgb2/bWWL/m+SvzCh2BuTDTmzhbW7ph6WBgmpbmQIgAcqO1G7
G70iVsdKm8Ds/BcqBHKSsWQTaEK7pfukV/A5TkDA5IqOwpVEsWSylMRJdY9SD6xe3YmD6TENmeMX
1TJ477BhICoDMNaV8U2h37ePi8EfnpGayxb8YzG9HoHArFOQKhqhDQaoCpS4mRHUZqAtac9cWpxd
tnWXzsWAtt7+sIDIHMrh8T/ZO4/tuJV0S79Kr56jOgIegztJ72lFiZxgUTpH8N7j6ftD8FRRpapV
t3t+J2BmMg0SCRPx/3t/u8hwo47G+CJkZu6Cvn3ztS7daJZImduzmzVxSOUiZuBTkNYb5q8BPwzz
cGtTBKG5i1FPrztmjA1prHVeodGf4E8hcKYJlfnPQMgRieNC3UkH/I+0wisH12ppZaQoKramO6Xr
PnOOkAFK5GtIXBxAZ4/mfYmYf2MA/FlKWyG1GOMkKvd9MUNdFsYx03PrrtRLzLKxj42MUt+E4QMV
zdtkuuR8laTcSEKigghZUpjKB+mLb1hG3yhsw1APMC0N5bF0ZXDm3IpYtyW3lC9bt/ZWG5nahbix
NoTsrjquvXsL6eViD3sOaawwNfkDQ3S08kOQHP2IzJOrF4Zgw965qfbDMjNkpr34WQ8AAedRvhTR
MO9CfeHSmNmzPWAiBFACrMxPuq1jevYu80dBYAL1Z8T2nLMWSxKF7hWpGuXdqGHCmU5laH8Zkla/
F8R6bpuCPc9HUnwsiiZYJ5r9njfFl5y0g8QhRy6pkEsHbnWoLDNf5wlk6WjKDzAwvZWeBvEWZ+jW
CLic4hoBLR/2O7edLiQj3zhhAbiOmNzopHOuUkqTTC5vYfpi9Qupr65e9Dn2T5qBr8sLUAfKaH4Z
erfYtD6O1mm2jiQQgZ43KNHqIH7q6ZAu8tTIe0nKCLC4a+p7iXCTeki2n6bo2icBcmaGnyaYOSec
vgegHPcEliSrtLefGXh+FaGhUcYa90DhhlMR1ggSW8RXWUCAdN1shfe1I3wW6lSKX3ocXoieo5rs
nMRgMBkpCTtyJockPwlFUuxNfUJXTj+GCZ9VMlUu3ou0/1rROVj4KGi8+veoGEgYqOUjph8CkXUN
Zppfr7MiGC696O6aLP2TYqDZ2/jAEez15sKy8KnjNqAtj/HymPqHWkSLoDBb8BaQJ1+oa2JrmBml
qEVVMTjtOOm6WUhZbMLuGNnmbQDGL7z6McvAi6JIB5FySnv8CXbByEAtINN0H7cmvyWXL5QRFjtf
gm7AS+mtolKntdJp/XnyzWCP4m7tYmDoIhFsI2qStOlMf0P7E7YrLb+ATMGTYxIumfrJNUu58Hhe
eReOXMa9WLpynQ/1eCJ4+ZgIMTHCj8bT6A1o8ijcbtKC8SsXyYYRCoNYG2OtHjfFUT1OiLW+h8bL
pN59qCjfb+eO9mSUPA5+a+M/yryTgZ35ZPeEjljRqdQ7KoUZaC5wkfHRcRkI2Q2hqeANB4DuRb5C
g1puyc/NzqTLp+cZv/DZDAYqIkyvgokU6tVgtx7GNTzGIIg59vQmRt/CsNNeFuqWWhCfwJRK3UQy
W5yQM8NaPedIDM/jgktKY/ln2ZnEYrsc24RGl8ysCFmiWvZHIKB2tJoNKr4A7KHuMtUrV7bWHuqJ
LBX1azlkGH78WkQhDXuM95dqdKqNi9dkPddxskHyQj6oH+H6YPK3jpaPMsec2nmQr2Y2B0LDB5FF
2t4w7YxQHwv3AMPAz4WRM1Rs9IhSrrqp/jNhwPR15gtALrJz2CIy7fPoloflq+KdTwJw4DqJiJLK
BxI8FIZFPdbazbWHysGByszPngkwGvWehip7t2Kyq1v0o9tjl78MS0i5iifP+oAjgehpRYr3ItAK
ywISCRHjs5mkhEO2G8/IqM0ss4jf2PhWPOq4NwrgSUMTnfVe28c5dWr8rMbKoJ530sglgzl/irya
Wp4xOvjtK5dq8zKsh3RP3IJTs48tQ321cKLO2+nwUqAP6Kc2cv8sJqqkXNaPDq35zggZhjOEI2bO
XxfLMNwJGodpy0jZYNF00LCLABg0MGi6EvCqtOFo6jkulc+Fh5TyIAOmsERrpyu2a7bFD/QTEHh5
0uKQqcyy8P5xy6g8a2047KMA89zdGHW3xPDbDwGJDdmF4IfyQGjq7AiiZ4R+aG1z3S9zxGyZLXp4
JQHiUcdVP0SwsGzSeULN0dQOsZ+0r6l8tANNfIbkZYFpx61zNKcoeFtaQBQos1Hbzxak/iCeqad6
5eFDIByURb/vJhOXNerirPQffc/Ld+pzBkW9GRS+ByqlufON4aF1Z9o5DlzlDGWYYZktK9uT7K1j
LFETIQ2sQ58U35RlH+kpUpfIYtyKqW39W4iBumvi6N/jNTi2yySvxyOz8Q0BCYCkd2JhlrmgF1bg
us2OGUgDpakNaTy5PUVho/tu69NjTArETmUDgEosT+AnQBOo+yOk731UR2yLvujOTkqwYklZQUlw
RsJncAQsq1gs+2eNQwpXVI/Kl5NDWH3Dd1QfVdwCij8mRIbeXp2Gn7BXKQMqcKACcjpX3i7gQwox
AXmxD+otJ+IV/np3dV8kWECWz6ZVVeE1Y6E3Iyv6eb8HF7zOzflB65K3MAC9PoDEavqJ3Uxf9i72
EDmvwxkT+bicXJbHatMmmoMuxEZ9Y9PpUDOr7RBrzbcZu/YmHuGiLJP08JIjxjk5hJqc2qZZFwPs
MHVsqlXsJ+JriBqiT7dMy+vM/e4jx0+X8khTTcGe2Ig7dY9Yuj/6Meu3zuwXJ5/24doM/WYtnZ5D
ZVktdbyou2oxL/8YurADoE7NXa35OGkVDFz9AlX1Fpgp6hJ+3dixll9lgm5r7BJIVIRud8c+ywjS
MjjkM8yEVNC/cQXTYJ1kKZLmGlTOLq3KJ6PD7eEl3U3mkulD4AP7WtJtqbWs4Fxd+0jcM4KgGMmZ
S09bAgJ7NMNRBV0POWq3r2TIMaid9IKtqpf9j5K65grO+aNb6t/i1n4Fh3+rSultmFEiFyfTmq1t
XdJ4nvdQMLmci/YESuHcOOWrBaN7U1niEYgbjGy04uspRGPQZG+Bp2MD6PVsmxKvkUOHpVIiVr3h
JvsqMr9009mo/GuBYLPQrWET6d0NXOxb0aScZ81rN+Bsxfrzg3J889hTq+yJhqrHcHpMfXFoGY8h
C0VrPuVHp9LaDfEG4MNT+0qZ/t4lWW/lPEgHlm1pAgcZ7ehuXKyKUYkty52wUutMjBmkMlBpB0BB
xQ+OyBlGHYMyPSLvUBfY1JpYr4mkRv5AtyA/T5VFSKmRHyHKdN8LcW85vvkj9PFnMz/hKl8wRu0B
9LqDeAlM7c6jcLGNZQJWfGh/So9xfRX2D2MFeaUpNG+nDkaKzsTbAbUf81rsB9vdqygUr9aJpFU3
kzHQj9V0RIaAomBq5Z1MZ23nhbl3GjMQy/+j9VRA3f8OhWuIRaf8f36F7f4F0f2I+rj92b//8c85
Hx8v+YuCCzfkb8IwbBSaaJttjPb/EHsic/7UeOoIOdGtg86xXCEcV35qPBcwLiIN/m/qePml/f+j
8ZSWCUj3nzSeNlJjChqIjg2Pusbvem+qVWNPmJdxpZ22ivva2jo1IrwAUusqCLt0jUqOLmsmMPC8
dx1N8DYJrQtDdYz+ev3FLwCv9FYAd0/zaVPr9XbJmtXqYkd5dV63NQPaQq9JT5Dju2QmRjOm2XZ0
s9cDlPhZMH7uKTakncwpNTpf6syfth7hhwgw8nu/Kay9dE81/L1rvwxICqouc11OwHai2FyJ+dQQ
dX+o45Yz4EhMp2WS+hvIPTbGFlcjYQxi6J0tNrKjaDVxkuihdrIbm5c2qJ8to8PbLIqvJFLsjHy8
ea7fHL1ugKDZDyNpWnFxcs3qLnR0TlMWYhYrkD8czQu2PupPzhKOPPu6eUoFpgXNpcqOxnzj6Z17
7mw66SJOHzRCi9sE4lCui68dFahYzmfPSg+FH5SvzHLvIzFd5zKEwtVXkmHXcHJDIuaiehlsifkh
GV4B1UBykHZDKD3z52GWj5iPSdxaXmEHLRYc20O/5uagda3O2ywoxLXTUB7D3Zau6xgvnp/cW4Du
9m1Bo57G0xDtJe2CHUHwbOzyZ9fJU10QqRi2TblCeLubjdzfeeYfEI2jdeMu3WnDPg8JieqY/Gw0
XVNj3Q0CO0ye3JmILslBmUi69IafTjO8jlZWHTQfi30cIe2DgxZ1I9DvOAqBu6RIvfK0Oc4MsqxE
VFggIf44mEPQT4B8omXEZKTz8NwCNDTbXd4QD9m6PZb8DC8H8quVgXRgE8+A13tN3pc1ZCBjqqml
1d6VaDex0hyAkSk+fUCTJ/8+iLXoSgpXjaECdewca8+QRcoUuwB+Vso1Q89x4E4dtew8KTcQWdN7
GlFnjC7txXlCPxMcgqbI1nb306oB6NN++J7j/to3lB13euxRKnVDOhGl+BqYoCKROZlsHp/8R69g
KDQVsAHNVc+w52YwGhmyoCZ+rNoU2LG/JqULOdM5RLWVnEeQwWgojDP+sWyd++a8kYsB2oyCLx4g
IxgGBrttKwi2yQQSqrHZhw3XVl+OUKf4FQemBvsw4mLVa8m4sSsjPSAP4qpjCTJPaveetT64BIWs
giG1tlNPdSpN8q9ME5qLy3Vr3RjPRoqJp+rypzTIvwih9ZuiT62DF43kqI3nsR+Ccy218giQxqGF
6LtMIIcZZVrEoBNQwLtm0GwdIB2mgmjgUnIOcX2QBxqBvKYhbnXUDXt/1hx0DdlX3cmKa6ZTeWGg
vgy8Kdal1KVubuZeQlPPALpZW+SGmVFvA7ihryKV11a43Z9VVxYXR6DIdonyJA/LWoXSD8+NYBtM
0Ms2AuLNNdJcsYdO8qpbpX8OqmjcDiMFJ6hb1cl3W2qLk21uZm1M73z0ygfbQXoclWZ6NVKS5Loc
VUBQI7zFM9VvLcgTm5Cx9rayQx1wRY4jt8dDJ1Ds7Osetl2cwRFzfP+Fflr83EENLiqXTCCdTNEk
o8BfCG3fBM1MxMatnQy2hE57K+r1mfS67BISNvSxSOP4mlv+sXGW2CF+cgJ4ca5Tj2VYMdL6za2n
JIjMTRa3W3S3/bnLR/rpLe0qYb9NWmnu3QCRRYmdi/ZCjXMbeaokAOikFsZyCzwEMvnP++pWbkCE
gvZDveLj/9PkoZde7qv/f979eKZ60KlJBqJBxDN/uan+NVo2JrJR3qu3UE9Rj//2jsT4FCcj0b+4
77rLXLuTy7x6nplphEsG2sdNreCmuq9uqSepxedrEuL4EIItT3SbZaLy+a/P13w+pl6t/uGQ4UEP
GbTHxDRiXqsH//0aaGq91BM+Pk69yy83P16mPuXjpuHFZw73dP+58r+89eeK/dvv+vHM376nes1Y
E3I3OnXNxIEv/Pk+6qObmuBJi9zB3z/q4wt+fvXf3vr3p//+7dTH/LKmny//eOUvb6/Wg1JEy+Tu
H2tIAhIG4yZFiKprbGn1erVgxteIrXr/X1ZC/evzu5WeeSxTi2QsOb4GVq9/vODjWSNwwwSwATJN
9Jh0/GY+xLeucQEVBSYhuM0QE0c1lg+ZJgsa6UzzAP/iXsFrxe6iHv38V1vr6d72tdNvj6u71vJi
9Q6f//14l4ZZM+WWz3f0cZ7EJcWusUqq8yC28VJ1i3qXKp+6qVVEN37cnyIquSGhQZtfHsz9pD8m
xdePp6h/qNf54SR3oxju/CTyOA8sdTywTjAzKGdz6odCkbreuUqYJcPOJxRyuVWblBOMjlm5iVQW
S/wpKeZbRAAItTKOYnWIlupUUOo3vaXo1Enibb2Zy1XCb8YYOD+6jbeGhven0/zJmRz1Rz69pUTl
wp9zjAWmzWKi6/GxsJfK5L+7+/k89TJ+DfpEaOGpU3VIBsrz2DQOKLIc5eX4PQ+9elfXVLBBEaFY
M43h1c/sp4Ia8gbBfY3WmnOHvVQ/2qXeoe6SzrbGzJ8fpgH+iWGfsO3bJzT7Nr10yJr+2AFdWgo1
agGNkzGa6r9nVANBUwdsmL833sVyS90t21nu6R8ctREsv1oMOIco33I1J4FHQwdXu/m5ScHEMXRz
ISBSRlcLDDErffCdAyGy0KT/segouZWSKnFZlAW9ZN+I9vZo39OVic6TAXZowsGIOcjd2KmvHVJa
DRo5SuAGllIUUHZCWu2C+NiZoWNrEMBa6ZLiiNMYJy3QavqpscB+pVenuMaJKAYEaXZfvcrSvtaM
SLicsd3i8TGTyBTCMkz1rZFgs7Cr1l+Akv5RQNJZ1ChKTiPNs2MOlCWky9BPEamXmqO6Ndi4rTBW
Hz5A2Tq2+lSKAmsG+5TSpyhlj7qFF59BVmFd+9LokSvwG7BnV+2Bane6ZgBA1P1SIXWWxdC68lil
j9gXqMQtVRgHoCGXrtQg1Z6mQ7ysAyQicjlU5WVYbqr76ZwzNGCY1y2NDUXUtirfXZKU63mxg6CK
X8qGXjZmvyyCKXRRZmY0N7Rc7hzLpDWuLfu3NbnobgRCx0OMIMBc9r3PHVDd+u2xqaVhCccKePBy
NvQc4mu1YNcwCqT2repMy1f65b7thNGW+RnNSup+1IqX7/3xdZRpT23xZeGVMDnpPCDLXvYp9fXU
Dpep0uonsNz1j2ZIAQGTYEbVjC+sbn0u1GNtoulbpM3fcAXRFFqCV5k/ouSmx4/t7h8PUhwnRrgF
YKyOOrULqVufC7UN1F2ulQxXYxPlLxd70tZwni2iHLX4vItU5BWfAzKtSdy3EWlha3cphH7cNMzR
w/8PQllJcfRFbBOrvXpZ/HaXILtdBjdq31ZWzcls+HUxaSHDneWxAMrJnt3i5A4GHYtk0P9sxVRv
86WurRZhSDDE6PN7NVXlH0wz3wdNBzM1MfHnsT+p7QcS8K9b6rHPu0Qj0OGAduJbpr3vsDJB4WQ3
mqmnTYNTk41u66uxjMtNPOh0dQJLNvuJa576QiaHtFXIZjMI0Pc5WDcgs7BQNzoWKo4sGly6Roeb
bIle6Heu75BpgrD1FE1otGhsd5skFHSFjPgSRPHzQIrINmhKIHw1IjC1sp0CefjLCd0l7kF9n49D
QRObnjxGuBHI0YcqCM7goWhWI7xSe0drZMmO2vNzsmQBf/zSy63PncEh+u1kPuUj+pTaD4C7LnMj
M30fJXo+b6nuO8sC7u1Oq1qieJaelOpOkT4ZnSBF5gGMb5uh9SESIY2u7qUrPY06dRpsqtSAttmH
NUVQaV2iLh33pCaSkWLm3d5pyocq0YB3YXbnOE+1FRmLxYbqcEf2HCAJMCvpqncI1MA/Q9wo2nRZ
NkcjhrfV5YO3Vt2l1mSwavqClqm6L6EAI9bhUuvZnX9CrAReT7oVIjCGzWIZa49qbKwbzFQ77YW4
nEWJcUszuOVO41G1BM7h1vXzYO8Npr3Q+ZZ3NwseThPf3ajPGebCWFfikkHOCxaXSDaGwMpaRjqA
NbIGCWK9XN3RF1ISl2gfIsArpRQCBdjymPrvHIc4bJv2Oew418xz8MX3Ux9RREBp1/w+m9pEAT+A
rkfyEbGTpzFHZxdV/RcLDz0CVOipxCdAVUvmZqtWDGdUs+8S/VJ4xV1NXWArZvqn2s+QYOVzWPXf
ZBNMC62aMHPSwHrXJoISJV2wnCnVIte0AMaT+NNsOBbduie9Rzy5fhUd6lO89GZVI1bdUg1a35N0
ac3OPjr9neOOZJ+FSNJyziXA5DB7fjyBo/eY2O9E2na7Nh7gTVEs7umgHchB5fqyfLewRMspxoFI
R3s56S6LPqM31lNk2aQdp5kJ3OtUvwRaOzPZRj1Kw4LNYycvbWin2ylBL22AEMRokEMPB5biot75
2D2yaWlpmRH62FkrPHwaxFgz2cxO6pbrknvENfnvD+KAxdDRTOdMEyFNZx7Xl7OsuvW5UE+zP1+r
7qt3TaIc8pnkB1xe+8vz1E2h28nWsu2fH69Vj2XxcIwg6a5z60cism5bpAhDhqINNsiGNSIE4icw
vvPVmyW43Zo0qXh4jGtPo5iO2qd2lhIa+ZRoppEoQ9G0Ju97MGQvcznB5QMrAZwKlUg5I2ac58rG
x11+hUy2z1y5pWRhbusQMzOke31FS8vfBPV4Jvaq/uGPEPaH0nsrMkrzxURNye8rZ202qKAopNZb
TSRQxfpZQ2IU/pAxyYuG+dYYLhmUweDfOaQGX32pIQBIoundqSPSYwr7C1RjyPUBqZWyt/q3RDur
/w9GirxcDukJ0LAPTKX7Yo/z+G6GRIsiD3Ju6BibW97gUFlKLu+hXjzmui8uQVoEJNBEeFhmQGXq
nw3KsLFL3hvEfLsOVvIxDpz8Sx3ON/WubDV29cgyrxg4hjuLujDmED6udbXXMDazp6GssQ6ZsJyz
JfFRwD66LwT9jNGbXyuJlS7PwcZVuJgIXg6P6ktMpACtiyYyLmVTyXtmPxwQjNfvXbvmND/BEEJ+
4T+Q8yDPhCRPVNf4KjM1hdmzk2+ZVs97Z2zlXhKI+g12PwIt1qqbwpFwURugDznQDxa62o/VNQNU
MVEbGfd9MMlLbky4jpe3nBwTeKWlv0z02Q/FVGB/Iv7iNQtRGCxvGRZuvG0bg0Qby0meun58U4+L
NMJ4E/jjnT5lxnW22wE5AS8A13ZzU1F9oTJYHJuxznaSVNZ3WGfqu5sVuxPCGvvYD6J7jpL5Ub3h
UFo4GzD73ciARuUDyOvjB7RcFO6C5ASMH+m26brkJGnif/yAojl7wM/fZhvFWqKjZtdhlX6Z9fSi
3pWoZKxmyy7W+bZ/p3Y79cXNSvygGq0/mmKKzqGbeBu1+jlRI62Olygq7LXMxLibKsgmoVN4D3FA
gdWbjPxH3pknMw71ryNg6B0T5YAWdz0+BCPGafWMLsiPuBfjb1oEZ5QQnOpUckJ6aDQL2hg22R/R
aO59K5q+dVHubUOjmhm/UR3FE4RJmx1NvU8Gx3s00/CV0Za+jQPDPUnPb+6n1qW0ubwPvDfiNrX+
NbWohGmOlTF+yMP7GpkamTA8I8iKTSB6/7XxHJy/ZTackbbLO8rERMot3weHH22vqX0LJp2f2ydf
yQEjegcSov54D9uZmbZb7ttcOd6GiMv4khfUocl4A/m4fAqKthWW6ObdbfAIx6nZXrIpEjcLB+/H
p4ycA7zYfU8Ld9zkIBgu0BJKGMZA99VbeD1WOiO9qCeIsms2DlEe17Z1PLSoHcKb5YMcnDHx5Hzv
Ozvjmu4018RtZ3ZBCaCmb9If6V8rVEgElOZgXLFRFlei2YgGqQf5nbqm+tYAzlxg8Vp4w0/mX6II
ECHBEen3TDurT5JzaSCBLtpb2dekV/rY5Ejs099786t6QjON07oWFYhtOZUXs8GE0QatuBUojSkx
U6bWyvoPhuSUIodWPDpBWHJtwzcE+Kl/nF1sPr20qz+wzq1SuzPfEdhp6xTXMe1eqzjnrOO2jyPt
RWuDx49388Kn0i2sF19LtS3drOTsSM28sTPBKwxd/93lx1JPTQxsdrSuq0co1T3JfGCrDGzLj4jl
6bkv64YpBGOPXr+bzkCAfFLVN9AkwzmxGoPmbolCLq3u1VM5ep47BN8vlFaSXcshcapmN7wbYJQz
8smb7wZeMHN5V4NJ7cpube1BTkRsM3hCCWIb8RPmm3qVM8r/I2OvFF6vvcUadiPCUrUmuIV4vs8t
EuttlHF4mcDL1eaxdfelF3X0YjYtBrNglCcdMsnd2GhiTbr4MjL6qp45oztbwUySD6OPH3aYcA+3
fX0eu6p7GiBJfGzvKSByxPSmNy0um03ftdYVC2N4GTuMxp3vhN/mLrmq7+KV3jfRd8YXh1TI3Zy7
qPOFEHfS0Qb63Oxwsr+qDVQxkwP/PdcPfTMkR2xY0x6ih/UU9Yim1FN8G0Av7ao3X3CuRp41XB1d
Ky6+CWbcipr2m8zkWT2VSt17FEJraDN0zw7BOaiqR/Itc899sOdsovhqmD+6rN7qXq29Jjh/NkNb
NJfckgQaxkDRGES23zP3Yeoy68eo4TzrPUe7MzKBsaYitpgudve1HghTXt4L5sRPDSDJM/0FhwDu
bkTayaXbCUgZZK2tH33kHcbJl9884hy2sx2O53jOg7usIVHg4z2WN1J3O4Ilbq5gZ5LLqUm9bHm9
epoRnP6nN/7/1huXNm3q/9QbH/7XK3ORf8qIhXPPi/7qjjvyb64ldZf0XUlCrKIeDX827X/9b83x
/uZARhT2AgTjj/4LEImOuLQAZAgb+IBrL8isv4BIsJJMzzMsDyiBa3kGGKW/t+7/4sgRsfuRm/vX
/V+5cpI1+7VVbrqg0UwHspwFmNi17QWX9AubS/Z21QsRFMdJBOldL9L20deLVQxjZuigJczSn9fM
wqkR+j8tm9qRGtT+stH+3VogEfiXtXA9CRzMZVtI9zcoU4+5bK5cUr7zlGCK0vKfcDVcZ7hGN2tG
Fj1l9bUmT2mhddiB1LaB1aJULkNykWbOizpju/+8SvpvGoJlw5gCOYIjHBMhgfvbhqk1Q3dKV+RH
faK+k6TobUTH/CdNnT+yNhb3BEIfqqJB6mYE3038smuKGvZGukvMn/bo546zZerc7Q3LwsCQLrNK
b2aqIXRSCIQ27HHTMYJisgHr3kei79QHbWgOgy6Ragfjl//8jVBR/MtGtgS0ZAIrbeQX5m8bucKu
TixBnR8FuTxnwxmBf4RFvcXivTZoLhx0qPT7Jhl15v4mufUdbgc0sG15wZfzHBUOKYe6+9XXhbf9
b9aNXf33HcBiRzewhS4HybK//7obtk0b14PrZGgGh0d/sDcowNNjAYB5Hwj6zg20nPVkVK8WdMtT
aunUOYYKkw5TesNP5rtMuwvE9N+u17/smLbkIGStTNtDJ/O7kiQW2ljqTe0dzORYtbmzNgQmHUub
qLbL/NJa7WoKW287yxzrJNYaRoCgPvMK25U1y2tG2fc/byqioH/bVPAkDNvVYQPwW+oA0f5pU00N
xAcmBz0hR3LYYafQzjbodKG72hUqdf2U+leG68FDNaTxMyQlSMyUS2bTjmAT9wgH/XK85WbhrLCC
oy4Y4bBPRnDMi1lwvQqwQvj1Fe75TLtfw/ycmM9Y5uSFbIKT2Zk7YJ+AYse72IVaMGrUgGZIuZto
1LaTOxrb3p++F7SR1y7pGhCSCkZvTo9ZoDlaRvEatphrRwajK9TZB0NrbsZQY5gqSAOoYYpN088o
rvStCO1uMzplv3HMHGhSh5/M9oh4mD3k5UTP9ZtJd5//8+bVzX89ThxLSh7nuIfNq5u/beAceGkQ
Z2130AcGcoTg3iifwv7yvLMeG/Uxhme+SirAIqM/3kbknec5yfP7OMzvNaaUDM5gbeRgNc4eNtY6
A1c/VWygqftjCAu++1T5ZxIR/HPoOz/KKo72IEc8ti/tQdscNrajla8+RUDi0Dwcx3qzL3zdOSEb
uU9c/dmbwv4IL0DctJqFupV4QYBDrbvvPZsIhHCyt40mwzu1SEPvJn3aNUMh/S1NkjNMkkd+xg7v
yDiSUGTJ5x79xUMIi23l4D1uM9D6ySyfZ9Kwk6YO77y4rFZE0ILqwXGwATBr6wVglRbFSimsei1l
icyAKL8d3oz8WOYxrZk5IY+0hDtlfZ86Pd+Mowyuekrw2jx36ZEL3EbYXbzj4I7oJNQUH6fGvNhD
sIkviUSaYrusfQu0+iojcgn1IHjI4q+ThoCQS1uDCGImkrfu5Y3JPeXg6WY7Cwu80jZ9Wbsbqefe
ZQgrMC4WLs5UjIvvq5SQ3ROIToLgSMS2xZkElQn/TtRcOkb7UJKmkxaa46VZvE5ZZxySxn/P+/6L
WxYYHpbfyE6ZxFWhITcOXRakr+LVCj1JOR+B7zigIo1JTWfaccMBmm8djagvrqpHr3KiB4DO56zN
jEsIY/fB1/roQcREuxWiuhk1ZE5Nq+RTl5PrpvsutsbRXNgXwcXCHHyDADPRj2FvwVKL6ynFCuTE
6CYCs3rw7Cg+FgbKyq5s36IFKY4UISdgu2sI/jDXXmKNp8lxh7UxcZWPcfVs3d7U+ZA0vpjLghRg
4+AP4S0BMbej6BiuyYDjNOuOj/GQ0wixQImNIgx2MX0bPOGCFo1dp8SHG1Rq8kjc+7gpyEuK0HF2
7/Cdpvsu08b7vs1esLESaNMah1mOBqWCSruL4KOpe4YpnvN5ZCNLctqniQS8svFOVooJJvCcO7VA
fBMdPZeymLo7e7n78Y/E4nu0/UBS2/JYGCNm4ww17ol9mi/qyYZHUDvVD0AEWeTuUJP26zJoggeE
aQTlZrN75CABCrbcnSpOprURjlezJvJ4ecikv4x4X9Knyoa18NxwryOfekry0NkHCWZZTjDao1oI
PKBhSnyXWJ4RMkM5pC7ELKNEem7Y92rRoq4+wfv6oe5ltTvf+HpMsSXn5obOQ48p7kktiNN6dWcn
302ctFdN144Lsh/MvtNSTEyzDNdAVRK2NbQra/TapwDFDhdYUo5LjEyd4b3IiESjDM3Sk1H0ACKD
lxLGMp1KZzp0Vkyaod1027ZbEkS8Rrt10ORXZH2gufCr8tWtiCuy/8AFFH1pJ3ZiWjJrM7VepEVj
3C0wCMoF0tpVcFcqffyRFp13X5NM5ehvBAX093h6/W566ez2bNr0J8KwPtjIV/Ic1CtS35oitrWJ
4VGeUz8+jhwXW8J1VhZ8y6OVWrjphtZiImtduhp4d4QUZJ+AYtsGzjysJxemmlcN0z6leLsLBgqz
fZxAGSijnzqnth29QpMzV0fY9sB5otbRK8n9XAARD/ErZPXoP9BiemuNLtyZnHwPGVCrvO7cWwFb
mYBqcnUEVgRRklxDC+oLSnJmjVPDhD7MH0AlPfsj7IwhgNszWqF/Iik036SpF259N7imqDE+tmZq
ztpxzuuVtHTjWCbmAOf/q9V17T1m201clcRdLecnIHfGM62yVd18c4VWPnClumXGPJy9yMvX0h2f
HBvlY2edR+Yh+znlUYbuNii4Ea3+ML6ZjTnvcLXeOh3JVjdwkoAfRhQwBvimpGRlxjB3XUyI0qBG
yBu8Bun8ZKMfuURB423zHAMv6X4rugYeBr5Ig46Aga0hHi6EbsPvd+8G0UChASxmOY+rRPjOtpoS
DQGKc7DSokY0S22IoTBeIMItTWJoGWgY027OXIBMEamuBGvQqtHkd0BZNePVbosQH3RwDtkz7g1U
41FLQWGxw4TucDGDrSHz+SbJF8mLWCNX9jCRuQEMMpwOqFuSA76V29y5+Y4JWbp3IHnuTC0EvgAx
Mem/RgXVaHf0n4WREJcoFpnZtDE7KJvsjtpL0AUubeti73W9s0FcNN+71UNtxfLkN1Gwc8qx5OMR
tInW5cLaz2d3rBOiy2mmjoNM7/4vZWfW3DaaZum/MtH3qMHyYYvongsSJMBdlCjJ8g1ClmXs+45f
Pw/orHKWs7prJiKDSVI0FxD8lvc95zlyZiG5SOdTFMfrwA+HXVJl+r60qDGAnsOtWhLEES7rAAI7
8NLVmN2AOBP1TY8myOPiQ0aY4cBvij0SxU5VqhZn2f4MBzQDvq99YVGj7xK9/oxiUmDRw2k7qbUv
SqeZNOpnerkGsVpBGg9eZ2rjoyFm5ZCTOndSrbZC+JyYrtyONSHheCn63BDvRWOVb5EZvvTJoMO3
qK31IMC6dymVNEPRtJ3oAhrK/h6QS+laDZpEK+qTnVwZZ9ziJomaNGuLiWgsHMyJ8aDEWeFK8EzL
sthVdjmtKHZZDnbjeGWZfr27v3kKcs217OxTEZQSTmLCsvSJKkiLB/JkZ4k7kz5N3u+t76uaYaCP
FpwSs78lQsw68VsVTtKpTRq0tRxZqW5JVyEUqhERJdyQ4Dc77nzixPp11fUYTLTqktZ97Y3NtmlQ
exZ92VO9/6z1vDgR3AKNxq9/lDNW/QEI2y7WgdzP1Y58JWlrBUXtwTSnj5sk+Ubw5SHzXjINAoK0
wsTEUd8wFJLT90rZDwbpxEeA85s5iVRIOywP/Gh4jhbt9TrPlYqoxn6HTIlK9QyXSSxIMw1iE0Qj
cmAQRa8ZV+ztkBr0RCsk26V0TAl6RUNOtkPXkMM7YO3Exh7FxmcqIqSX7UYlgWunwoRzazTmqZgs
PHGdCgzKWjTHBl4VoDSN3ae3bnAQA1hoLGtUW4NjFqF2qzsFFgUymrErXv15IFQ6sm9qR+58NPtO
N4DQ5e1AM7DzemsZVoznBVe1Dp3Qn8z4sSbnpWsm7b1HHL+eF2CdgmR1TfFvAEvZl4c04nVSnZ8u
aZ5MTW18NhqTtakG41QiWMu538TjPR6ZWTjEvYU1kjmKUIvxqcuyXSLZm74ajBP02+FQGjqO48nw
TyxTVUTPSfaF7L4Hchn7T80EitTIMIrKkVIn1IE6y42Datn6waYdspF7dT+yjbvfEw2DcbBUomGq
meCWOI1KeMTLY8v7v+rKA3JYsRKZGa7TPBqOdUdoaSdjOs2zdjgY5hRAXGObJGqVm5L/3VbUdDsM
pbyN9OxrzYbsQN4KyVHLtfuFGcKKHWSzgzhWoGGqZCERmJitKlxZiNp5XBMlyOtayR1n+wc4GwIb
5Oks6bG2B9+k/rzI8SKgEKjQivXUsMnIXAFUXIHwlIv0Ys3Rm1zF01aSzwpbuquoHsbUMB4k4qKH
wi8f5VTVvYoKDsyGqXy839fpIz0MKGJuU2pkG8vS4tQO68ciCekDt9XD/ZavqLhQrT5Gh8EfA0/H
7kqluc2dyiCK2bD0csMpo12JudCuU4ICH2AGrjA8oKuaasuu0rCPjaSgn6n1Hzs5qJ4CXoNp4xHx
VbDHFZohSeHtYP6ujpadPCv+YB6V1tpZYjAdIRPfRhVaIYRMkR9Dg/xH6t0PfmsLWB0yOzA12FCa
GlZqt/x8QJOppemx3SiOUHBywJg69AJJuiiNLe+nWZb36BIgC95vm6VY4ivIIbLAM8ZskA7SBJpT
zVI4ixTR9kIKHnGz1e6sjdahDLFB9izsumGc9/cLfE4w837dDicoVbBf5o3KcWbKnIzPSGkmerSe
YVa0ESv9mgLxQQAGNJJ1eQ/rJYTMW+JlG+v4sHTn3LGpzqo/g3+N9C+SjNszNeXcYd2wG3MDrEBk
pZsuyI5qR2ZYYXzzcZccpLT2ZBu+bpZFx76QI77Y4CoPMYF90bnGzWC06o0VHgnC3XmMeKuTInju
DL8BneRjyyxg6QOOvmn8WkEeXldq/CrJYqXMskb6eXQzcrZetbbTWKP1Pg5ZhGqQMDP7Q5/Fuzmb
3mD1z1KOuqGf3zLZmB0Da/c6uIUltMmeHDyXXhc7QCvgLCWdTWkGqDLtlcXJa7jMMKkY3CVkXFZx
61eeqsS7IEVRFD4kuYEmymeFi+YDMTjEIX/AnZ5OwVESgKzNxmnAMcmN/F50j6zzCbKvMPeTgEIG
WG0qu1gjgEPvR68XmCRSbBoexFWitpXoEMlFvV5U+0IyYafryfuYzOUKX9SrCghgR24ctCaYNEFq
7Ci1wZJInZia0t5chsv7RaZDN8V9SrbKZzPzOeOucSvN2ClWK2/wWV0NeuGgu5K1WuCOlPLSAmkv
b4cew06iSZJTxqoXG9Ijsc0QGyscQxhUv412xyJ+Ke9Az6wS60XGy77xDXraVTPS8Z6Avut1UK7g
8RJKCd4t6tkOFZnyw+dQl4OfYyBg3pYIEsE8Vb0nb1pcZg+lnFXroBoJxaSCnJdz+52B48IwFK5I
GrUvFjzNFXb1ytOy4segj2LtxzoQ7NHWXwJDO9sLICNqbSqgBtCvNBTsr0Lt2bDLL3UXpfuoZAss
bJ94cHuIjyrM9qYqzWtiLquvvP4akeT3yldyklL/pYZgjN+oejc6lDupUc1uM+gLMzDF5RQm8kpn
DGHTnhwEYXorkqAomJlaeJZS22kjtT6TWmhum1Z6gbdMiYFdezz11qYsmb4sv6wdRKYLyckPvTaV
bHeWH+353JVR4eIYLa8RSBOdwLusI+FeGKbJptxQ3R7cSVn42bFPS7Iiu2dZaeUj6AsEcKJF45ZX
HEQVkVjV1oeyFqmjp3W1VsAq72y9/ZpTOFoNFrgylVRXxj3GL12+kFdoPoQUqHPJQF+168Ukv5fI
SUEfmeIQp/bkxWROV6yl3KS3rvK8kD3VaJ3osHcsheihtLf1bTIQT5nesNOYHkwoQOylX12KKnoi
pseRZt868q3161innuQTvLAhsWRjxUXmmAg+DiLh178zR4iESm+2zn3eCCT12Z50bcdCgayBgKzw
hndP5uTVMgb/uYgxzJXTC9agwUEUMxDLhaHeCmvQTeSfOcqQXBXJZtwa0eoqGKqUEu3qwrTD0+6v
O87pFZiUS18050TKynWIozSC+A0RQPZ9tkWVNzTwi/G5WVBTdkML9kfCogTGftT2ysK2MzKz2Prm
/HyXXS6l6z8UmJBTUK43eG3J3P5qdalPpuityO2tlMCKYRSylD+4eiV7yhIZYlp9s+b0W0wxYk8L
FcRVr+rW/n4bMRwRPFG4u2tl74rtO5/tfvOnflZZvCD/7Z/9xV3w69EDiWzbaQhxc+WuUg7rqjfe
zKQiBVkAmN4YaCRJrkw8eK62Vy8PWNhkM1IUZhP4OzbBA9jxq/39oo8R2U/fQ/bgmrweWawd/bSL
AGZmLL0u6A+rbReB4fZLImTg6+WZlq7TMnufMoK/JK2xOO07aT+roFfgebHXtTZmUhPcZITDFqTy
/OhXi+/Zn1GzDMHVdOvGz54is3+u8ZMCCPi7oBRI9Gqsa/UwKbOjuaU9mE9dTVvF7q1XmA3Fzcbc
fpvNEibdiL0IPGZhJPtBsyaUL1Hl6KbUOEmBA9AmCKnqU6B6oewFrYSdrMHayKHZzcIHEDS3GSlK
o5TtLY1QPjsQTwCc87JMUAHP3/myTYZsSd+JIbfgHcVgWfGwq0Nrn4dw1tzUNshk19fkYTEb103B
DnASTl9YlHVTKitdGhREHjWnxYp2wILm2pzJjiTnNo+6J9CHwBqbDaD65IuRZTVZtxQb/KghwZd+
2TFJ87OG2pGkaWvYmqwRdmkb9FdbsvGg6nP7ASnbNefW7edWPJlmWLj8BHLPBw31UuT+Ic9j6Z2u
frkWltKfobqlZ6ZoNkp2vylZjL8HJTUeDPoF6oE3Uneuhk8uZ4YXtG/rtcoYc0l9rYfaSsZbLU9e
JRrjW5ZrFlsvne9VppCOkurRHmno9B1FXjbUJjyqJtmp0qA5ZiZmryNl2p1zho5JSzXmlrahNDcT
qk7SnlyNLiWOZk/AAOkIYWecgypIqQcWiiMZnXQ0aylwpsYWDpv9H0AqPTaUpJEjul2hOrskSq/c
KLYBeZGY4jN7Oujs4CatCJ/qlkzd5ZZZ0Y7rstY8t6qmrGDFS14tFuzVlN8Ia4L917ELDuoMCqrV
F66Q7yjR2MHgIUFOO02xbp7iumAekowP8qSnHSzosW3PxGErI3iDSJfVQ6lh6TBtRZAlPUpb9OPm
aaizkxXnETHsdkp7cDzQncRe0U+QXOLuqmbGewLoNBQpASxUfB9iuZHWasgkpYyLgLN77Bom4yaQ
Lbjk8/emynpP+He0aiUhMSCsFGx24NUkMcQ1lC5zjJoTdIIBxTWIG2mG0ZFMtdd101sYtizRh1o5
38tSEEtc2kbGoyIjoxHlNi8KprDW+mKUeEmxSmj7NCLVdCrLbaeqnGN4tFZJML9EU5V7AH6f+Lam
RWHBHijp522udoAWLLCqttmpJPDI81bhBGOISNdGbK/hFkLXLXh8qNWvdkv8c08bqZpk8jLSFi0j
CX+j8mZ22SXXm/oaznlHBTpoT1IGm0EwpdVDM7r69DbZw9nObaSKUCN1Du9+ivIv6WwNh94wDrEa
G+d8Gl4DCEUPXeUfIRFToh2MBH0sLZtkMi52SWhxouKzmoPmgqKRU4uOjRi6aDsXVXhoo+5xNggj
t/TvuFc3ua4imwokFtuxmDaNli87dfCGlWSxPs423aCZrmHogTMO7YdM7vFhlvTIafqx8NAU1W3k
ZsXYnVASq+s0oJImzaehsnQXK7DmyGUZbu6VAzjshuO31ZIMk3u1OeS7PoEmF1mV4k0Jh0MIcY4y
y3yrnycGZd1vL5Pa1/upT55IGorO8VSqJL4rOGmFvEG3ra+SsCxOvrQm1U3d2yqaeElEBECw8YQe
vB66Tnbnhu0/peLyldGeVbgc462O86/tvJuiaN+RDns2JHrNLJIakNC1L18i8Mwrk87TQ9gwHGp1
Kx3jWuJJ1eBh0CkGjPV8soSveF3TJVuFTcgmoCuxNmaOHwtb44B6sjt0hf08oKd2K3isa6XOURLB
TWHg4R+VLVlLfmf3dFRi9TD68WevESpQprG0h6YXjRZgw0n+0rXMsGY+526o8BWLVChuWc/hLujC
aQ14aQMac7oqsaG5Be6U9SDLPSpWesAlC7+4Fcc5KKFujcWLUOLwqDeEzJBbZEMC8bX1lDUQ6SYp
uVo8hRNZ4wyoLfZdZM5ku6z7EVM0+/9D0+KW0+3JOBSsGZdAQSfp1da9x8HpktztCVd2c3wQpyg0
XuRMdB5j1QutCpxzOXRPOE8sLRSgITjmG+pLKmcfTMpFjDiI1dgO0YbZQWppmiQUTnxcXAuyF5H2
vAcb0rsimo4KC4qjtlxEKiNyHXQHf2BFWMoQwFH1YdgzaDaXkXJDqgyJD3Elnr0DldTsEGg4DptB
+pH6sOqazi9vmrD6i0QigG69yfqk3xqpNm4zRf92SN4iuYfCg4XjqHfokgc4/rCr/D1HZKZOF93a
qdTP4Hjp5xFYQfhOlh2yVMDEClJrndeYGyulyg+jBE40z8aTFLPkC2WhOTiLu9FRg+iT2C90yKEu
9oacWju7hZhf0DlQYn9tmAlEfoOJnXKrylUsFfM+Sghz8SlZrIyGAePuMflpPLEbrIcg2L3UjCex
RqPa75bI4HoANuchrqwcQlbHJT2bdJmI+WVWfQTeoi2Hc6hbyjZOacT3efusatHg5YMfT3S0aTGl
kFFPBEfMNkNy0piXuqqbC4lAzeU+7KT8gtGhJJ45XmgKsFavWis/m0ubWoxKc9KRDQd66FnkYK/i
HFEP/NrkEi7XzEj6TAo23Xk7GN6QKvRG7d7p65T7/PxkFH1zFDHoVpaxh9oY9U05JymJNBk7hTCk
y2qyA7W1Z4wGTJNCxrQqiH1HpmachnaMvSGTTwmQXbvJs4M9JOGukgmNYtwj4sQmuXhibHbTYn4P
TexmspXZT50SnfK2lt98bc6dcCD7SZ6Vh65h45+RU44GJRnXTVTlrqgLaV/K6ddBUUMnGexDmesQ
1Q1hglXFeZFhh5O14Fa3hN0O40S2VYd/PTaRF2vWxxSK2sW9OpAgqh5C+kZvIzFRaKyNVc2S9KyU
gX8SI5CiSu83ggLKvmepp5iF8i0Zqu0cZXQPWISSik4ltJPgSU0qlR2311Rk21Vj3+Lcdu2wXaOY
jY5jSj2hz9S9otTVpZKLCyX6TZKo5fvYy5960H3oRV54vt1Mt5LyNKWFW1RqkTe0FJfu58P9zPDl
0hUsOTZlmxY4VzO49QEhvpzcnPFN8ixqYEQW5Qy3yUV9zdmZTiF4D1mb2nVFqYw+1Nc+bJW1wryx
ohlfH4NYudEAh7aIyQcxLMHnVLbY9tHuJMQDDBHk1V0FEXUVj3OyAls7vuS2/gnskbvSVHZZZ6rP
M+m3Tj6rs3sfhLWCrlJksabTx/aDDJnolNWN7E59hesop7NZx6qE38zUiV4xX8KiaG85aJkT7syX
pLoa9P+fjESPbnZNKHaYR4obxjYyAVuu92IoS5myAFfvt7XFK3W/Ni92o/vNcBLIrCIS5zK9ZUqI
Ynun3Y2iv/BceT68KjUBvCMSjDvqrjNLOvd3tNbPqwlt7R0aTorNxf5+cQdr3cl392vynQpWAAB1
+MmT17D4vvDmYYKhEboE9N2v55ERrYJai3UkCunOX7wu+WJTuV/YdzuLUR0UYkF2jdZ9T9qsIkRh
MdDc2W3t4rC7X1OSAuSpbbzGd3dnv7g7f169U+7u1LvKZDQKGz1z6CsD8FsslXdg1/3mrwt98VZW
i7cyWtyr9ye4P+HPp/rHfbWwndkMCi9jAzav0yT1N/o4vNwfltzvuz9BQqoPjOvFjfnbEyYl4izE
jC8VNdJ9YQw4du9UvZ+3lzuDUMLwgijDyXsM2laKVe7Oiroz5+7Xft30Q4mFatCyVqIM8Ov+++H/
7b5fN389DjwJPrNfz5wGOtnECyTt/gzhr2/xflu6u7sj0IWc/DKNy0jsfVHDx8EVrK1bPUOQYSfu
MFg2pcOn+wMk8c1Wm3I3mmOJmeLuGF2e15xzzo77S6ARxm67/OV+TQktsKhx+/Hrrvv9AD/+eERj
W7gizWL36+nuj/j5nMVI4U+U6OcylUGYCl67jxci+f3a/eL+h44c8MXPDqyyfMJ/QxAilJ4VPNt0
Y0v8rNJq4WRAOFYDkCr3rzm8n26/vtY02fbLj+r+cwKBWO3vF/1yTRhTQpckCjdSMIz7qsyxZ1Ke
p6jHzV8X9/uycGZnKFE1T1qfDK40I6F2+SDB4rm9X0xmDWknqYnbmPGs2HGP1Am9QArue4XOhVgB
dE3hCO+53ppGWYJeo9xny3jvMhMYoY5iy7pJVkfun2+4cQY2xO/B+FYVsPLwWcnzRy2hBDuMm4lW
/orSOYatQEF2MLks0NSDpbPFV4hXmtjhgervn9NIvWRqbG3VKflu2ex3aIQ/GwUvmLVLZxF7m5QX
rxYQwZ7oRjA3YeBi+DkJTrcVKrBTElSoj/TxRa30S6vGwTEQAZDZpdgc+QSMGOHe5A2uhpU5Nd+o
xdErpzG6QgCWlD7fDE+IJmPVNO2Eu4Tq/1QJqpvtBpRlhqglMXa+oZ18gctV607j0hvuWni3RnyR
TfsgpsYnQOzQtxU90m4CUNG9irR+oGLmdv6zIgdwlScLS89ra2TGumjtXRMkH4zWODYGPk8QubFk
odeqpo95pnsvMr5uGrPWZCPaL/VndTDfJdmVmyxej2b7YbX0WSbblHCr0i/wG1iM2UQHJ1TZLDCN
RwIShI7RLOoSAcZe3nTYcU8kkn2tIjzxA0nWK0UddwVii5jOTZ+xt/T9h8iinxhMLOVz4a/M0izX
toPNroM0alKQsSx1i4V4J1rsROhRZrZuSovUwXpKCTNQNI5cw05s70PWgmNODFozhVtQAPTPbeWt
MFzVZpulZSzxyxpub+9fo/acw07eEPYGFrMrVxbrGqfV1j172hTYtsPyi0YgqZBCU1wfsc1qrKqO
jtVCLVSjk11rT1Or2mufhAoyqZNHSlQnPjsh8lOEojhiX2VGHL2ajJFYJ4+yNPIXfp0/lNZpZ+qk
Mf7RZYG/EwEnl6Konj8Lehha6M59VG2MTv7GBqLhJ6sqtcO5HTusDwERUeAat35bvk4tSZtlEX2L
ygF8okVylWz7m1k3wVFlyuNk6t/xejn6sC8TCSNzyzHuatxTvopnAniG79aj8Eg/hDGGcmcrSxV2
lrAdn9W0I+lUkqYNq2TVzXFfOHVVAA4IRsgBMNtu41SiSpJzcrQwu1hZppOZqjRXuurbedk23O8K
4GHX3aA8yvkkMQvp9qap5jcVZ9Upm1ti3+IkW8eCcsEcqOYu0EcTgn5Y0UH35S19RQSdun8bURfv
bDaJK2hv/ECxH1M80BXkPgLOEZ+gAb1xFUY+P4X4m4qaACJpAjZPDWfe2mj80LWgV4KVCezIbPrb
OE7xuS/jZyaK/na/aEEtjxh64+JItND8FFfa94qcY/ZY/nAzSYtxYmBuUjx/phGgYTUaoodII4Fy
yLZa6auMVantmQs0w2+k6DEIzX0otGNBY9bCvnmoZp0eQQv3OzMftVYzH0cl2k7p3D/InfpU5fVH
SDINf5qoVWNJuxiirdmoK8POIuqVUaNGbFMoo6MQC7vJ7NolPkw7K+zs+iJvDwi/3ykzk5ZAGZG6
HykVaS6Goxm/ZGVssfof6o3fjJwFww2hRwvbdBhWimWzdCpZFqbyqTIscdLVSZxyFbkiFs4YuN5k
8EuOdbDohHgWmIejIFSIWxXXqu/pLhnBuKFcBa9TeiWtyThprXUc0V15eGkjJ8sw+uCUKJ0agxlq
9SzcoA//nFL1CWVF+NRSngdZnD0bw2GaG/tJJzkQEMRrpkzD0ben8hRLyuNddVPVVCWjQt4Hc+31
Bi//PyuLld+Sp4VloboyNR03hwLz93erxdyrsR2ZWuklipV40NjKTZv50grN4LOFaPFpzJraqedp
qy/ijtFoo3/zFtS/uD14DwyoMmguWIuytlgE/uT2sP2wJT+hLb1MQu7kd+rFDBgBpCEkCCa23lKV
9TmCgHKLry48CztY22qmrCVgZesG/xzKuCA8LGJTsp2yS28Ft5bm8o7tqnxeVKD3atT/fODURXD9
p8ju5cBZ5kKINNDhC1Tv//yucTOkWlyMHDgb2n+qK9Yu6P2zQqzfBvGCcPWFZD/2yq43ptBl25SQ
s+ApIvkWDdPRb4T9DhRVscJvhiq/FBRzKP7onwhUdAxt5N1RJ/YfALBEqyyK5p/uqf/WY7P4eP7y
/m0VF4FlG3yMu+D8T0d9amI8M4pRMNTlLN2FVDhR2/AhdPJ5EFTvUGXkayRPWOBS80tvRAwPAke9
3W4KtRAbtP1kmX7TkxicsWF9sZcKSBWXb/zyHuKxLF0CJ4Z1k4VkZ8TiDNuoW9+/hP/9T5/ip3Po
g/5azQ+t/e3m/7kVGf/95/Jv/vGY30LuT9FHXTTFj/Z/fJT7WSxs0eb3B/3TM/Pqf7w75719/6cb
m7t569p91tPjZwNz4e+Op+WR/69//ANyepvKz//6j3dWebmDB7COPtp/dnPRuPzT+bq8wm941OF/
ee9Z2YRR/fkv/uXffWDyEnFvKcYfRq+/e8DUv+m6helFVw0Nr9fifMqp64b/9R9C/xsJmgo2D1NT
aOZr/Jj/7gFT/0ZcoWnBNzUV3VJl7f/HA6Zrv5+fJt1ULCViIbBasvGbMUhIxhhUGFs9O2iQpTHK
Mo5aFAqfq2PqkT4wq9vKZEW0KSqnu7Xv4oOf/Yso6FEjKSeIYzvOa1N6bctD57sUeZSc9hxN74i8
H5tITMkB9RI+k+5c4QvwH1OXnek2f6c9AxkEoETmOyzCv1cH0nh39Mvif+Oa+evgu3xGDG62rmsm
//vNYFT76qSomTV7ADpeOoUxv5tdJuKHeMDnWXc/JGmJBUyiNz1SHv90Qjz8HKn+bLLDYfUvjrDg
mwKNJJuyrv326hAcxgqD+exZz/ZwkH8Uj/VFkDz5td2SSg3TmmXUD/NJPBbkOhwgKSVPyApP9pNF
1tqlKjfiqmC5OUL3ec/O8y65JmQjnfH7DlfqY4STnqd3S6ywJelPJvW42Cm88aN4CY/ag+yW1mfA
6LpUfl+SzwTKw4N4A6VTrCB2zvwbxHGr2VytpGDVfa2es2cE3ZK204lNNYmFRSxECAz19dWMugOJ
4DE7EmL7nRKm5gEwRbYLmYX9tOXUT9WZhBzl0LjWXnOyrwU7iFX4Ed/4ONvxNf8xu3jVo210Ih6v
WyXqqicmxhuOhDRtZGsbf04eKkGHMG96oEm5+qEeSK1qaQPF0g7SS/MN90+HDM3JvjWso4Uj7eqv
TNcZmdfPbBvBGarqRg1XwW3BiD371Bvj6/Qwk8t8Cox1bd2Ka/IZUA4ncutU3JBKP1qou1+z4UaU
LwF6HI7gOH3J343tQGgL6tMfcbU2TwZoBWWfBJscDW/g9RbaPQ4I+cUrzVyxUzGmLz2Me6gNCrtT
WHQyXoEtKjbzWn9F8vetePAvbXFWnwgWQ0zaF14U0GJY24+RK52z/XAO9v3sBQ/syHC8QTqDUrou
39N9Za2Q1ITXwtF+xBvkXB12rpWM5OBbGxOYh455FROHtPa/kMZXFg8UzsOTxQbPIdGUJSr0gQ1r
a1dsw41o1kgoInLB3pTv/qnEVnmav9C/sZ3sAgz3a3hSCRrn0Dalw0p/Jq9IJ3FqFbsmPbcVbrfp
YL0SZZoTnlc46Wd9BVY+nlGyiIv8RtqE/hjsTNKqTaosAM9xS6zR63Ik2Iq3sHCP5OYgTnrvduSz
XNRHBEzWc/DNwG1waOmUvvrP1nWmMnUmH7FvnY40p51xzi4DxOMNthnz2ogNYZSll38btjntWa/y
0i+2w3iCE5pKzsl+sF/malVgMSBWc9OuM34dq/SzPwuOJnauG2t6NC0749KQIk9Cc8cKAAj7fvgC
+ci8soHqgKOvgIqlm/bd8Fj6VitlY2Oow1+1Lrb2lZZwtwpPDXVqcmCGnbIRiCM+YLIuH9DY4vvZ
oX0M6O3nsEzd+DR5fukJhPzr+pxl624XnpIYtCBjIAHGE2GZ/QZUdGc4PWUP2iHf0+dwA1/gDTVW
6qqryRsfADYZLqpIfRc/t18nx5u88BnnCVqGPFgHFxQ3AQ6Qm//e/JAo5qBVPfX9bnoFbLQhSte+
0uEkR0ByJyT20Wp0x2DdqCvronXP9rU/tW/hHgGg+TY9yq+ykzkhYOpH5VIP/2Zw/uv6CGW6sGxT
URSmOf23ValKG1YfDLXyGup5OUVjNTNfraj5N6vfvwzCFi+j26qJkxP/5O/rbzgJUyf7SuXpynBb
XsKext0UjJ9zQxjFlLVrea6Y4v9hB/8XQ7+q/nV2xWqrYtUW9CAsYcvLmvxPqz+kSMIY7abxFCl7
1aZoqZzmsVeOKKlzQ5O+4ppBMZ1u/fIlDiiqKNZ7oQ2EZhiE9ZmSAQFyuhU+TOHZUvmp0TzZdkgr
YM7Ix6QbLyNsw3Vl1c1W0VCcRHIkNhah1NBTFCLBSSzCrtic25EhI51Txy7EAVJyfMlnrTqKYQLc
FJvkIm79qmle1LIjM8okQIvEJOyHeQHtyJofW1oOW85yUwomT9WIG7WK51Y3u6eAhifeU1QsMW7N
LKGuU4ugpMnWHEczj9wpYCKjgfFm9wXLXiInMvLq9I8uQICUE/lcGxJxRB0yrAyZYruXs0RxNXne
EX4xb40kLlfEioAD9kklAfsK+Cwi4ZEweCXvH6Kcj8DX3jIcWKscCVRVKxLYYcSImAdf1bLG42PP
paPU0Y+ubpOzOkBvZ7f3lBi+OEV9BfRtJsSoUIlAK3Rpn1iTp1f11UjJ9ZGnjJQXyj7kC2q8SeuH
eoO9zJhKzw4qOgl1QdqydQqoZqnSLFxRZQTDyPlWUpHkarFsntoGcYigw0VcMhOfKS708CcXSda3
wR4FsOsNGq0lz9VMvb4nu0pu9WaXNMpmHOIHrSC3XuWd5fp809X3gPdLPmb2vS6E7+klxaURmVVM
MzWUAP60haGj+TVeukifNyJjolhib1ODRUJPJx7uHSohw3jS5+BJppGNQeosW6EnTTpR4N+rUX+c
S0kjE356hVr1Uo7pe3jp5DDbNGPzOIb5U+wHNzVqvsfWiIGEE3gWHeg64rm5LoaNMkS48CKJOMGM
+Eak9OwuSfT1E9hITAk5zh59poCuUnIRKgCuLI41mO7gSigb0pQ+SbS9KarxTVvqnthnyZVSgTAH
43rcE7SkJeQEUg96yWlyy9aAR60MrK00fhJt58hSehtL9TvxgnRPcjj+dgK8PnGlZDF7Bl3NRGE8
IMsNVhMzQ3smv2M1kUqCLQvc3wn2jFMiHe+GJ9LX15TJeR+JU0KxFOw1c7lzlu9M9vHspJ92ihWI
WqMW6s6A7a4mXa/FTSUeDCQ/mQ64ZiGVFpQOE5TiyH51hXRsDKlxvWMjus6GaO0rX/WeFPVaRsM7
AxP4jMP3eXyae92hCPJsNcPR1sIde+YtZpz1QpVv5olQN+bJMTIORAEaBw3Plss+8TKFekzIom+q
G8tcJo26047kBlpkC5rnGZ5QMQ07nVIe+cpk5Uz4T3aqkaMSzTqv+b/knddy41i2bb8IHfDmFY6e
FOWlF4SUqYT3Hl9/B1h1OrOy61bHeT5RESyRIpUkCGyz1pxjpqjD0FhOPbyc5l4oIUkChUWxwmbU
KTVyfAF7I3lk5EPha7YuOT7hdgZJL/U49lLyMp2qIoBEEmMouLFvtKQJ3270WZZRDTWs2WSrizZ0
stHjA8AF5dq6CaYyW52VyhvXTK9JHdO9oX8kKSI/+/ZQbL4U4Or25Rr3dXvkpuO9/TTI37gikgMZ
mbQBQ4n40hrmIB04CssdfQNKUFmwj3r5qw6JEpblIfbuYoe+mXhZ7tsR0J3DEqDamm57Kq+ks8ZI
JQhesoM3+p1b+S2pvNZtTtlpOkkfGdlNh5ZoOsu17hYByYCTvs0PXPv1ETHG9KPZSN7ACuEI6v3N
Lq+RaYtv1KDVS/RB092fTj3Y+nP5SSzaHWlJGgTvV74j/dU8tA/RVnVj5FIG4/zFqCA6ktrg5JKL
UyZBJQiVUnWb1jHO4h29JYnlaeo2Okl6NuwoenImnswrFTUSWFW7eZNaaN9HYtN5GcmbBoIrW/s0
78zv5q7+ioe3aHExR6vAg3teOPyo4d4+j3gEQJLaggVwjFWPk3ZudrY2xnP5yEI+vDPt6dnYYCO7
xBvSbQ0mMdKWr8qP7J00MrLZP5f3BPPJpm6pbLDSJi+UZbMrwXY6dFuMT2QEDAd52pchqXkMoPhJ
k7NRuo22IZRhTL1QRt+6nUyf0CF59JT2gI6OqNKZq607WIEjnprBZizVRBuSZ1vbVe0RtV6Z6/pc
8Eb9TpOciY93xd+0HHJv9LAARwKRSwwIzCcO5oaJeEiOYeWFL1RBK5d0SvNsrrYZFqGIN5tXudoo
kl+MTjk78GAzzREiW7vIezPecUOZ0y7JBwlszfRRzUC0IM4SvLM7Ay4SsT1sZY6HDhXJl0cnoXEz
eLNgd8DkvPhacrRYXX5BZVeaQ/NZogv65M9QZIWAB2Mgu1j6PgUkGW714n4kJt56E84MYdZZ0/b6
m1B5w5bTIhd2HGKDlKXwwTir34eO0c9jSwYyvwFOgRpgYc1oPhpnLKhtcjbjg/5d84Tr8hxc2D+1
bw1eo+K+e5wal387fGfp+1ocq93wnT1ZgfP3S/HReJ3yj750RMXuXsaneMIh7FhnLhsYUeUWoznh
ueVT5TcPEVstjA9vXAHKZ85mLXEHhJdrvDTbTad+qkNPdbVz+qSxVF2Q1x+wqVhocdzmZTAwwW0r
3v+e9yv2J+JEuCZZQgne1CE3tR+xQyA8MhCFPUn0NEP86OufHoa7UnotS2fV65rHUHNjTFypw0E0
2Eie08bRjlLtGYdgT/cGa/Bc8k35/I06dfmCClcMnvv0OVw2tMF0HB/9QfhUC4+iPEK1BYfQpmYh
dsayTmESqNt0mnbDERdiGfqcuWD2BRvI9AFJ27QHdXVKaJpBlf0+wxt4Fa1jdkSdy95WD0gNw8yw
Kz+hnQbs5mj4gXG3jVfOqxlmO/YX8rzotW1lxoz+k3zELbbc9hhtYWUYgFNfs02nOywG2ICN3vQc
Axe/oNXKHQHRvWKTFy+gHkHljKnT5BRxQuzKuOrQJbkQLzlr2KJSF/Cy91WvTeic5kRXduTFPk0f
hw2rPOsRPkX/gjVEmTamo+wIDHuVfHmjP2UbijmYdnDe29ouO8U+qiHqCp5xPABpXx7G3JvuatGu
77Ir+5m3zk92ceyop5RhLHQrl2AT4zvShHCbn8lwfx1eCXd45zNc2emaxTbaDwib6S/yqRHFLp5F
sqo7XUhen/HegIcsffEc3OMA7dCy0Ax0RpdteXffXoS3+qA99Nx5Na8EV79Hu/YQUEhhmXAlQcvC
786oPTxgiaPBwaC/s3zrU/byZ6bQ7q6IbOlIivg5PDffaM3MBrurNHasiwCZneXWU/XZu9qJEVZ9
VM7xU3oApi7vQ2WPEjSYbXkmZ3Cbpceq21XinX5VT8ZD+YxQkwUmpUr6hQFnnbYFcZf50G4PzU56
JaRzubClOzPDUAphjxh/kkIIT4XgnoiL1cB6QbIMsim3CvYc99xVX2sCMe0KOMCrpHiKwmlgnrXO
aUB5C5sh2EbCdpJ8vqcgQruJau0qTscS8HLisEkdqCj0fnGirALahj4Wu0oJdfEnqwqLaJfuqF6j
R4F2oS355lXeWA/AAQE444MLIcitBFgn9hqcfDsCRJTeno7xNmZFYJ3rM4nPonqGiypxVf4gvEbZ
cdqFL8u3/Hwb5lQv3OfvVFdGAonfc+TLom15812+gW9+DeO9In1GAqqNazie4neijkcyRUEno37r
DibgUALSGPz7eY/ikZ5bD4YyFH7YQ70xicRO7hh/LOJIMusx3Q8PswdK9QWHMjuC8ZS9UYHAWn2h
ADIotnTJdotfX4GKggPIr+E78xKDgaJ8WIPfn4ZLeR+3tvat80NQJS8igizsVEAaOQC0aJnKGB9D
toKhrZNO+jRVT6HJKhzvzcZibil9JhWJ0e4tee8MJ0XLZ8/X6TUIHoQ1btrpdgpnLE5WrXGRFfZ2
8I4hK03tQvKqz/qpfC+Do/pcxffJnVmRxrTVtgnUJHsAivwxlcT1wpJwGyLJ98mFLsnCRPEibStf
3WBCI3eSgshW3HQ7tqf9KSZrvkFd6/dfpuaSI8+wGda2iH3hzXwQl3PwUGwNL3jrv7rKrlgFPJLo
vaLcG9DNdngWvfzJEJ3gDkupE95Xx5zI0g8Cyesfit+/V9Q3fsz7/APfJ7L6lk0dGqDTgOeYU9rO
Hpjz4qvlzHcDfdd41+1jb35XgUk+MaorJAfxV6mNndND84DIiVlE2ZrPEHDw8+E2ewo/FF/84g7W
pjHcEd4eUWKdkKzaCTmdkhM8Yg0sDto9wmIt8qPsmn8pC6tYL//S6Ain18U6pJIPDrLwFeOM+w1+
BaIKpsVZfAdjyFbhc1hENiciUbSvC+jMBl9Zp3olnjsuvZiN7Yg9tB5lJ+0bl2RBuyZUORY9o4Ij
kQSU1VC5qSeIpNlrUTjBqVF+tM23hjAp5OhIRYAyOcEu/GINU1waFglXWvVB6KBXJoqjo0vqYV+u
3pKeNa6tfpGPgmBMS9l+2P3TmNqcx9HjcBy+G9/G9wARe+gsn/UXu0arpbftBD9a3aeNZGMUM8kG
s7UXTDTMWSJoiY2xX06zmx/zTc7q0h2JBDwT3/hGv7hQNwC3pcGtDuQI1mecokATaKN/FxFQO/Gm
wbF5UE8EW3c2w0vthefsrdglGySG7We/pkfz1upDSUDvaDNTXMxNfTbNg7iZvoYv88xZKYRO/ric
olPxzXoML90J2w/qql383BxBgVI/r58nMEvFD2m5mzHq0PzPUOoAtcL950/fDHNT0abA1ggjlgyn
HCfQFOdINMxQBq87i4cFkA5FiFoLsWlh0sEmcBjDTDpMt19IYncaclzWYgsXH5x9i4aa395ubs+7
/XR7mTGGDORp2jIo99LBmmIJ4fT67NJYqn0w32Vhh1Y2ia6tKK3x8oqL3AJzOONMV7f4WMRG9pCn
KGyqQtA1lS65yZSzljcdQ0suYTRxYeft4OSVFLsAhK+xFR10zeS9WfCrEeGI/iAwgyyGaKHurfHU
pxUR4Ug6qR9BpwZx48dywopKMDo/mEWvNUziTBuRYpSlUedEr+R1SfcmoUPy6h5gjJQTbZYXmV/L
VNhFiwV3R2PLrYNkYifcPLSgTN0yIM4IqwrL6soNZ0w+WROCts5kV7aMxhuzhqK5HCBxiKfoOY59
rVbhqCSGREQYxqJBCRq/1tDl1zBh3LIuu/ua1ZGpRK6F0cxuJhC82aSyXWvHg9ozr1fpQiEFR0e0
ZtMFZCMPohScolZ5A3WBN5rxIelRJBeogGGpJvc0TfdmZUDeZxyN6sNA7Li0ZKhla1bIWNyvWRy8
q0ra7gH0UKwH5qEnjH/tovno30agDXuIxrs0PLC/vutQJoNjWiiJy3nqzYApQA2zqMg7dReO1lO0
ogEScniiwdy3RnjEU/Oqp4W8G0aBPlmn3wXJR9Y3zR6K+5eKVcGmuQ2ReU7wQQUx8y+hyr2avakm
mxWycfDJmBXaj6UDCB5M9wt0LLjYr3n/2gogMyaxeyvWiEOJiLokeKy1H8SZoQULs+chyphXa8TV
Y2P9qAvjIEGVtgUhoHJS8B7yGUj5pHojcDm2vsuL0JnDtpsUjMJi9GMJEBo17IZwMaPbHqJtQC2v
7pen2lDNbZ8IrYPXhdq3Pq7gxvFlXv8xWWZ3SqaJjImXCjTMkGaxPD3qfJW0LpAVMnmqkbwVK8rT
sYKjNlUhAhSAthFe98sLyJ6XoYjOOnMo6bNUG4fypevYjN1emyfaD9HcpWi5sSqzf6eeFhv4LqfM
vGS6iFFtFh87UX0tpnSLu1TvnRWUK9bMOvNiPTMqR3ZvhrwD45sUtC8liqcoZ0NcFSxRlbJ7Kmpc
SoWqsNYerc8G7UwcfKIV2qfx0B+MkgVzBUDRUImaVd+wG2JepuKYqjSwSPFw6Psf4cP6kF+w0UW0
UJI6Nrw4y1BQ5+HuPtJoKpUzO7o0qjelFLOZaUVbro2rNRvPQgJSeDAa1tPiW1qNn8nETGMWAZEZ
1IPybqfFyD5lJHSoJTU83E/kjJC5pDCkZCK75ahFRg7SHxGKMqNkkjtIObVuW0iV94PEBGCEj/2k
4iBE3M6+FEAHXCtBvE5MU21rdY4QPwZR8qEB2KX6ZKSe2XU7OVPSjdKiwcxksELKQN1CwBSya2sq
ejEdRIZIT5kJum+C3hUV+m1hX11MC2zS2DxJ9byWyTApgTpEUdndW2Pbcr6NT7mKqDOWcV6lxpqa
2dK2CDonGfENyqIRbivki6Eu+JVUXpUVqiM1WNEalSWt1qClG9L+hTxZ1iMZvRjG8Pxo1c9Y4AiZ
K5I3o7NoXyXBfFYLJGSh+TjgMF/01iUKM/VN0nPKkr30BIfUAwUxu0k6y5eKPqAgksmnWzHyTENx
UmsJbRUgSWKSFIql76PO2LmWUf4EOwVrKt+VYimNPU8khKlpfa4oM3Rd8BURzafADa5KMEHtjHtP
JxTPI02AXjoC2nYg3k1+hx7x2Ffdm6gfQqk609fYVkbNCdC1X9ZE4z5vXREQnyEUJ5SJa3pFeHLu
S1PbIXl9gFh2nirSt0edTlsnjru8ab5X2d7CKx6GOdNpgaCMcB/SedqMYpORvaWC36Z0fxstOmXl
QOoK5GU1ZIszv33oszU7GqEVcRvVDlkprM4E+YgsDYqasO5VzfE+NolqTxM4d0Sfg/HKt0pN23cq
e2cprYewSXI/62Es9Gm1bdtl1+mgjZJGPJSNQKCfmN1PQ/eGwq626xwMQ0g0vK2zJsqL4VoKApaK
3psj5RIOBeRuAjwnJEwp1Dub9A88mK0N0XJCkxnpjqpxV8/lZhukxCKRpknjjGBSAgtQgln5UzmN
PFRRVmvG4ZBF4ZNoTG6LFCptyT6Er5nRWh2p/g7ypmU0s3UzXZHYaOcW+TkbZn1DfGZvL3hVtWL5
WLT4IIXgvsC1XXOTNWjWVRjYMjbRevcAz6pyoJZce85TZ1YZ4GVro6ht6mI0Z99ErzVU2VYN0L3a
oPLTWsENVW0VRdjEFYU+JbMkJ4ajq2TVYTDjB4HP/xxTPE/L9JXwoYiZGBJQw0QmFSTFFei2duog
HkSLyC5ZwS4/JArjVLMa/So29gb0U7sL4DfEQl/uElK1+iUuHJHgUz8Ah3hJcUYMCQlYeDbI2pQt
F/2yROwsQbtQuNj+yWwN9flDxSLujFOeOWWV7hZR2ualuVOTrvdMQRJsgjDA45a6qy+TO6LYcEf8
d+kiQ9AX+f71YPGViH2ZhIgF351wN6tdvtMqNXEbpPs20ZN+XRrFhgShH2M9UMbNSCF9HARR84Af
O/WcsHVo+1Mro3jrh8hbVKLRzO6hzU3qml2zC3oTWxegSaPRrmPOlFst/Q7OxjnlEDlxYBwrcvFc
UJdxQtMqy+IHsCBcMa32Ik+V5ohp/pYG4tPYRPNG0zUaddaLIYYU+obJ15QR8ITV5rsh1F9VUryc
NhFcTQIppBJwY5Mw5/N1j34pya/dgJZX16kJmGvNWpOz+0UQDlG1POCTUFnpqprqkV/GCkAdH82i
hPdvSt/7vG9OatJuqONXdoS9AsJKdx+2uzIzUMHFotsW2KHz+UdShhGwpsG0A45QqapeP1FfkwRW
bDGCbEcHrFJPXNVG/Q2P9Grd55SIcOm73dTq7urPTGtHHvD9FbL0FIh9eBx6Ngoq6ogy6AcnS+KH
NE96nwYNRiwTVVBNKxv6BOG0fpyRsjHR0ZhH6hphZ5xIm0CBIUFIFKfZ7q1rQGSy080kssfFcBkU
XzAhJ8hRr2yWplD3bT6q+9tPv92dMswNEVyXsEYNSGfIk5Ra249m9OvN7TGzwaISi+H7T99BvVJP
GLAkL69YtQWSjPkOPESrF7i2xNa3Ukt2B1EQbbEOSYmPBip8EYbEkJDYmxcIXaLgIaqippmxc1sd
GQOay51K1Ulbs/jSOvvzpp+rq5ATj7qs8XxtMjeFLa/IUjnCun67KQr0J92bRfrJnuzpP29i5AXq
otW7m9cjWw0fN5uHVvcdcW3ifT6aVMUUrbgTgxHfdq+lx6wm7f7W7f5Thvdnu/s3VeBvd/9PigQV
Dbr7L8KA/xAJvnwgDwRqVRa/KgT/fNm/c9T1fwF1R4elIewjfwvZ4Z8qQTih/zIUXZFXBcNPgaBF
bLqsmqgGZRLPb9rB/xEIav/SmL5YQkiyoaKXlv43AsHfiMig0C3dlOARIEcUdVn6nRwO5aruwe3q
V8CIBHg16bxru3DXhSLqpz4vUONoECSoVXWWlG50MhUKUSzhamFwayuz9i0Q2knWizB50h+/HMm/
k1j8Vb54e3eWJVkohGFZcoB+E9exeVYzA//AFVospqNSPWUWAzM5QtouzqQr7fF7jegXDNKM/vPK
+DTQauIew5Jj5Agd05CVQIAQLjK15Bgs+GtYIbOCkUYa3gHcbAgl5SoPUMrg87+8/b/KUv58+4oo
Ir3UDZ3v/6/6kCbs0hH1vUqdaaremqVMzvWC2iyFHeRUC43xUIqsu0i0e2V8m0Oxu+sk+ZCTi3hU
IjU+ymsB7GYChsZsCixAzE56sipYiqVgupgycrb54I+Hob2XDZlCdyjZkIcS8rpEA9xkdv0vn2k9
5D8V2+tnMujYozG3TLIK/lPRo8RhYSWZcuVELwC6iKD7GwMAGyU4fKfsiyJS6lLOD79KTXMblLWw
J1ljPk5qMG6gFjyZULIPRq74VlJLyLXQGUBMlZNUvdczGh9hAaLDgov4z2/9FjXwH2+dawf+t8RV
9btUs6iKAGqfJV8lYFqiTpVgljZjXiO8ygHlG+GADXpBChLP6WkgZ++9Qp0If0UjiGPLVGF5N24D
EZeTr/QlLdYUKOtI/6bmIxyERD4JMP5oWJKgLjdFBBMLEwYMukOkUoszDObbJE4tLIEGcMCmpAms
RgsFdpkKMTt0dmygBWoW52wjo8hnY4d4cKzKraFcoASKdABKghqCJbpWQUBthtpsL1jEhs7hGXKA
teIDLDRnrjHoOWsUxHKULE/zVMfsG4WOGR1iRECrmBLH/G6VOg27MX4ZhLLHMaFmHkPFRC58wMIk
kUhhErvhcvtpTIe7NCEZRlSE9l6RZSCldbArJWtj1gR+AlG0wWo86ouK/G2CGCVIKhT9pKlxs4mN
OwrV9xnF1C6P21e5CEeIayYtBqnaahgktv/8fct/d6rqGE81XcYUAVn6r5efScJnPxmRfBXk/jgY
PZRiE5hw0BKC2WcqKgv5PCqquSvn9imKNcVLkRHT0SspoMqBdIrKatNTtpDSZjkCWbyOgrtaFdng
zeRnNNbJ0grr5b+87b+aSf64whAzk8HEWlfm/39927ogGsmkNdJ10SBWiHp0j9PvohgpO2Ed6VFd
0NaoA5BJZG4UJzLc9rGQPrTWB7Zp+aCL8Y+bVWM0Vbp2uYVpD12PUhdg6qM+/mNh8BfzwK8KaOlv
jrIimYoJRHSN+fh9jB4sq0gp/bDrCcz6Tpyx987pezxmx6hn92eaRY0ZjbpzoR6lpUiPUoiLivCp
3T8fN+WvXpLbcVMkS6T8JPJutN+TRsCQdkxNfEvkEzzUqaQem5eMXLdjGSt2JAr9cz68pWWhPsSQ
60MZb1o3yvLldihnGO/xPGbEFGCEAk7p4NyCLbKranh+TSvRU06EI1/OiGW9ACALCluOB1z0anku
apqLgWT5YYD8ojEItBSEAsh8kr0mKT2sf/6o8t+cIooiqiwpJAJe/mMkk/GZWLUYiNd2ir+pwJ4P
I3QA9N4g97NEu5/b9Idemld4HhQYgil7T3QFwdOgQ4pVFr9iY7aZzYW2HfZXuQPzbS8CuaJWIbi1
UIT2P79h/T8ncsNgccGcwX+GJv/m85GqRIwFZZCvhHSaEA7iYcMgvVmM/ls1d8YFjSXtA6hUyL/h
4PaGWB7yJlExzMtun6Jao3zuqeX0TTMH4HRRmgJ5L99VURocJuCRIVSBySwnl3GhaijrgwId9EUn
FWsrAhkiDByqZsG/AHdG2UdYkdzV+eE3ooIaUjJy6P1zfhQrLm4CPg15uk9Xc05HHRbyXSNthclA
8jD4xWIOWMKHHbOCSYljIT6mkO+KNtR+CAkqmriSrkJv7JWkB1+aSA+SFSpP+SQAAsfzs9fa0lZW
mAnuXVLYI6Rr64eSG2Xw//m4q+tY8duUZ1Ae4zDgMrEYUP46liSAhXqsutLVAnGEkWMZ7udoAThu
NGDZcYfcC9ZAbdUos+M803OMRsy2JbulQcibbS6qgY/Wa7+Y0kYtwMX3Sudo6lRTsVnJKHXkhmY5
H6rwqcdYECim5Vd1X7m6Qls+6FgbFrMKp163/CFJLlhL9UeTinNWyIdF6WUQaexI6zkYT3Kq+suY
bklpg4cPiNexOpB2UV/4E/MgXWJy+HItxeRaUtX/5yMl/VWpfBs9DCxoWOfwcaia+NuRElDQDuhF
petUFS9qDafF7KPXNONEbGv02yaWRjCiUBpvkBpt7ihq5KvEiTT3OaCQplTzqVCQXP3zO7t5dH79
DnVRY0xj44C3T0RL99s7y7tQTsR0bq9jpcBIH9P2DisM4qv0KVhxU40hHCeK3LZQxQ16q6zY0CGB
1q1XK8CT07fC/77V5oZ6hSwop8bE3xP3g3icA+u0yNjGw0DPNqpcCb7apTFplkvqdiCSCIkmqVwV
70flZdSZF4WRNtaC/m6bGt2HUGSI4jG5CAs4qxXeX6oo1Kes2sw1oNGohqiotiK60fXkVxAKiSsl
O48rdwqifq2fRD4EloaCe4oGJbQqX8lFakSkISqSNJ/TFF3g3JN7DLWOoZm1R8laHZRILkk+VQYk
r1UF9j8cGyeyVITuIVUlrUSqocRl6CJSzv7b+Gup1m8XFtslkQsKk5YqqwYGq79eWIuZWhRl5/AK
LrA858Iy+CoRII6G5dMphaOm1d/jYGKPvszmrkvivUW85GO3QJUZtZQsAuNzxciftblXEUoZy+JS
ymHZKIk7w2jMyBm7ucMvip8j0T+zlshwIxkCD94ZSYlt7Pddmt6J0hswZukeMeZTN+jiqS/vEiu9
iAPYPA4Y1c+k+Rb3+oZ+DFkJ5PpEaMpk/YF+5z5Vwh6RFpYO8jKmIZ58k0sarULcn4qZjzSoUPDL
hEABi2BrZpzk0CdIm6bs3qCh4S4Rq6RBt7a6GSLUII+5IhWUYik2fbGpsBZMJHa0hTECnUoJXLn9
JPfXKVf3RkCiUBgHwZH0F8RvU3rR6tHLS3RbCvE3GyMrKMbRJG81sfAqc5K2YSqDYB2DK6n1en8s
AIu6XZ28SCMRWwlwElz0pbcgbaXzNHOmkesNMADrELkstFZNy16V7BsjaY0NfxZBSpu0bkdNklaF
WtukpySuCHTanlj0nuvsdW4kadcXXessrRh6+iTvh1qYj1Yl5R5dmtZiPdAE43QNTEqHIP2SM/p5
xGuBpXvKlH+j5zxviybic2rqeVL7o6DxbjInB7F/UWIKcCJacHdQqEpPho7+ROxKbyJMIdeGrwQC
6kEc23M+AOXRzWBym34GmCb0V3Xk7OHrzTZVbnyXEgGb/grIX+j1awEss4Qu2h085fdWWT4KwOl+
kmb6dUbryZyBr9bEMdYEr00SLXfE9eKRz1cRCSdEogq+ULXltk7xcGtl+x0RuwzzhNYBZHARElO5
K1txOfC1xSgNS2LvZ2mraOCfsjY9xwKE66RCYyWmVK1htd9VXCrbqbK6U+Wy/wk2VhEdzRINilSa
1BLa5JRJMxA1XWn9KGjbczATapE1UGoofGJrN/ODbM3oHFGCwCEAqVBbs720Y34KqvbUxwgFRdWc
rkZLyFQlC85Q8LH0uJsvJi5oOzejyofcC41WAxhqjDleu3l15ATswkKMCaKUnsfsR5lxgU2ZYW0l
Eekf7xnKwBW85XSalQDqA8YQN5YxfaL5wCJnpUQSCYp+oLfRb+i7kmqbNs0lWqGCarasGgmZwxoR
Vt9k6GNKTQWwqOqcauL0rPKqoyAiyqhAqb6Aj4wC/GIV7Ti4hKp4l3WdeDcvM8bgnVYgk4g7DlKb
oD/vcxpBuVUVDsSfkODVYN+VqnbMIx0IaBoDRly2cTfpFylDHZWVsKwDTVgrygvmJqzrntxYK0PL
yQblfQpM5GNJG4zu1CGlMzjzvQnM9V4hnsGHgPVldMmEr4EboxIBY5sUhdjbIbGMgnRD8tj3OQ/D
u6Ubu50gIxIyA0eoFxWgbntqmiA8xboiUQBuhq0UNc95ncqkkUDuEgjUgV9Mj4d2iILITOC0/YyX
5fscCMYGLjs6lc4ajkuFW40oVQf+1nTAVACrst2nC0DyXJVs1VqMu9tahn7GpZ2E+BwYzTmMoDmH
FTyLMDWg5GcK6ztMIg4DgU7rdCj34yrG1gPjri8BnFNyzSiSP6ip6gWa3nqDsrxq0VyDmDEsW+rR
kNaDUT6O6qVCcsHwJV0YpyK3J8+jlaE5GJTUfQOFsALs1el0nZcNEwaFQfiC2qVgEAhwgVCRbq1e
fYLw8SREy+RNZoCRM9aaDIkJgoRffrwJFObNJKOSv3F6bnQetkXVH3dlEgFv+9x6bybWhVGZeBiC
5PdaYS6it0yM1X/cJ4zNhjxrOjfyVf1vGhZpBifZaA3QHhzWnvTZX24aay/GlbYzCpXzY2KU9QwT
M4YIpEtVWBfpRtC5KbFD4KK4MUIyt4IKb6cuD1sw6k7NdLdHWTCQr5STIA4+JJ+Hjz8ejuJjpMvp
hmitft+sN7kSdPs+Bt2rq1qCVQ+KUa4GLrKWZhuD5yD0QOjb/e0mkpR2L4jcdFn0Tc/Hxtcz6F8r
ic2TS3H2xyJ7gsfz1Oh9szGHlOVUkWfejQiVzRgBlQj+qjJI8cEouFiWZsAEscwPcsRAncP+ZykE
anLSiJkA03WDJ91ufru7jJCtF6HWwMK2iTeqFdbaFr6LMBYsDgIkXuvNYiBh+Xm3mQVsNOjUrSSq
2UZyw1xc7W93bz+FowIU73afLqvfSAgyFHi4zSQ9ECMdEhDDlGxk6EBxx8wuQgS7iejg9Xq6bEq9
fKQbFWEh6AnyTec7Mab9J5jdAXKL4BnSl1jB/RvJblHAN7CnRcidmvpodzV9fjUkbWJSddHr6hHE
HN0gc0zKM0rLDiO+H4JH8wQ5+xitdrOMsWYzVk423U9YpqSLGPTZCOKF6R1p2FvmVc6f4VkdCc5B
WRHhlm0I1bWEDwtLTiwYXJ4RO9y0y3ZNMuIHCAl0wV4QDiMis6Q5mimAZ63EO1Mz98P5rBGifhRC
7JP30MPRgf3YguRzhHI4yvRl17165kAFfdC1VQsZdJQzIRq5uYQgb8Z9QGloW2Rmsc/yEedFPC9c
ausN09fOCpt2c3uIVmEBzZ7n3X66PfbzuX+89v/7659/QYsoDnYDwu3f/828ZUjFIv0//0xVi/EG
h+Phl7+d3p4jA77eSIWxJ0aOl/z849W6KkIH9dW0lbx4t1+UDE8oNvHfBuPCXu/2F26/+fm621u5
3U3DSmbNH7pSONPTbBLUt8XkJwlXCNoDdNKIJmyz7L4n4E+FSUHLu4xI/K0AXw5oaTDE680iy43T
J6LikEbGgI+cUJ6Hzikks3YmQlMcU6PlCG6ZzrWeona3BnYcKvY4p5K/Efmm72KRFl8x0Owju2gN
79Is0Se762E0Ta7k269vNz37oL1pIJ+UyaN3rEKJ4aKtr2YW1PYorw4NQNHN7Xm3h243t7u5Vqhb
QdNcEER/Pl/LzD9/qjKkRgPZZe7PF7CSz5iJ6Tzk1WxuNfqciSl0uzztlr3WMHkG5LQC+10IzMoX
NH6v4Rg8aLlmepSfyn1A9C2JvOuPBSLGhdwumNdoZXjgdjPqYiUSZ88yt6xYhPW1YrnBDTG33gB2
ASX377vRylgDW8Cp+/NB89+//vnY7XW3Z98e+/lnprAFGteajD6jiPStNzD0OvJ6qqcqvtF1zf4Y
dmNM+7uBiGblU77/eVPUOmrgn/dnTfv117/dvT2vW5HwP18RzpE5Oz/v/91LWA4MtiFhuot6ah1/
PJuYdEQrtxeSycK7+PlKInW6jcaUo6k9o7wcbIMbovH25J9P+/mPCivQ8efdv3verRv287W/fPDb
b357yQgl2luUk6VUdw3l0w6h7nrkph5cCOjy9TBVpN13D4DRcqR6aZ5vb0emSof/x955LMcNrFn6
VTpmjw54sy3vi95ogyAlCh4JIAEkEk/fX9XtO7e7ZyLmBWajIBkUJVYByN+c850aQJIZLGQVeLv7
e/avd/T+adTbNGAViTO89PeP71/+17feP7q/0ZkYk5khy+0vjKNl6GUdVPPWybPdaNrU/WrGmiMH
sWppxIfb86fTCsfp/QrAkZrLj+n2PIzujw6fcJm11SLmnxB1ge8jsOm2r65vvML7H50kY2nxr89j
LzGWhkw9End9xMKzR4fBxXX/oekNUenZVsJcIj7eYwk8o9tk6AyW91f1/r50FL4b0EYvDV3d/h6Z
YN/e4LmH4dev7y/g/3j571/7L29Rc79M//Gq/+vDuGi4bLJhIAki+R0YxOF5XiaOWiBOmoewwSER
1I/DFIOfxnZTzt70JIqiQJhIxwXuIjRkuMnyBg54jLeZiCMk+gU+tyAY0nXT93I7Roj4BKXkIrfn
7swK4jy1dvvuPWCHdk5h/RhbXrIvIr1PzARgCPZM3CvW92xJrBXCfPEUAWk2FPrC7I7k4j1iFrd3
DFq+4XBID7kbxtC1yyOYM48tkYTdJ+zWP2dD+jJ3ZAAHpfuSqzbf+m34DeYOfnSJ3D1D87k2bpq+
KYt+tV1tXcQALndynXhvaoP0xobRmG/+itLQ30DAmnd9aH16gOHXWpF6YoOsF0nfQDduNx152djE
4wlfHQ09MTxf2Tz9qo1RHO+5cKZJ88SGyaY2iPxNJws6/CKAX+eICSTm9HtmAbxRFTEsMUGdD8Qn
pKSv3Xi4eaLfSCoJ9roO/tRIWzemHKJd7CH6RCH91NZJ9hTIGQ/imL+OaA3XLIfLFQ7gZOVoEa7z
Snlf9sjAzLHmZCuTbI/Jt7omgmkV+Zzjps3EOcrNdw/4LEdsHC0zcjBWvOzQ5UPE8F3926jN+jw2
oGLLGwagHR54ILVHd/bTfZmVF4ILRoKti0cctdXLMCYOZZH7PdnafOvKHSnV4iiMINgA6hSr0Nbb
AfEOtcuY70mWXCtdcBTmbXQA/dcueT9+z4FzGaPGO4KggzUzFcD387+VYE5ZmNhXTIl0xyNSYXGo
2AOdKkCob2FBL+a8TLILv8okQ5hjDySDi+QWn7hs+mk4FejdFqjo2gdbwjjxpLUtpRWdWoGZB8Ai
dXY8r4H8XUc9tDvydQBvQf32sLqC/iXVoJ8YoTiaHWUVYpHqb7qrMqfR46AzQuzJbkwwdc4SE1Sh
RXDGdugfYZgRcje6IZl3zVsyEsXkimzfjjGEb8L+FqbXQKKJwQCGo/aOkzJ+EUJRuI96KjDZpQhz
zSodj5n1fcP+LI2RdYKWiUZF098YjGQQOT6OnIcxWsxon8HyNZeIIfY6FqH8U0VJdskj6439DRUs
HfrGstSau1tcppYLSxOl6VRdfYM5P6cAFk/V18zK+a3HQ9boJ8IH4kcrc385rTs9JFPskWCmz6zw
qosXEOtDrTLuYS2bSy3kWzd13rPdFmcE9gTzmtPvumNGlQypf4anTVafYo8E/2A1s1x/CYGiKDMn
gKAqOlyB4o0IlGZPf7pHFEHUmTOdRpdE0SAb9w17E1/U3XG0EGHbds7/jhcYbS4ue2JrX/Om7F5I
yMlje3oonE3ik80YYtYhK+xgZF7JqJitqFUGlEilvQRaPG27zAU7pPvplrKCacFIzFOY+mIrSvYH
ba0TQkv9Ze0hoLYpCroCWL+D9OTYz9H7NNolmeEzCn57mFfmzIxQm9j5ndh1jhRe07IGvIpf2Fkq
qIGxBbfXq/IPDU3w1u0bpFf1H4YgLNUm6OlsBPWP7uuPtAk2fAtGHpuoIMgCzbGdhuEJ6cGz3dnM
E/gUqmnjsG0xenbx30R2EizdhJchLeReB8anSVd86RvguBp1XAMn/1CUc3Vi7frbNkmhmeRLn+gQ
bXewE958zqvmQxjdxfe6CRE/u9Zo+jTJocN3U+h1DjkW8iDuMufHzPfKirov68OGFnk2UgNnz74J
Busl07+ygMRNMbq/lD34yOvHp97L/96xcBM4j8ID5llW6Wqkl32RbKgXbBq6faWfUHab63FC4Hfn
WaqRCaMDE6h2fLkN6FpLPzdeLduENHmyyxy8BTaOiXXAyWuxwbN5CJaVgW1Nh6hFdWJCXu02o6ff
ZxczN+HJ/cUb63wtRButo+DZVC548ZqoSvI2AWyP4ZbQXLJ5jSDZ5syjFlDH4JqqU22WxtkjG4gU
iWdbhoy0nOaaDqoizcUacIx9C6W7x5Bx3WCrZ0o5jKpsD6ZS6Q9HFmeHvDnp5OlzBBB9a6V5e2hl
12DBUemr4cTjY4BjLZsJINKzPzyO+ndmu923If1bLBzWqL7gomUaWdNGY1UIgkkvuzFRzICK5lH3
nGlhCfuEUEo2JSXThGF+HHt3ONy/EjtJd4QD+lPkUbnzIUBUGlKsOdWn0PWM3SypoWx4yCsZc8Mg
7kavy7/j5mNzTnI84MpDGNkimmQ0XOSv+sajT0RKlHGVX0mogRUzV2w8IqwGaqqvU+WVhy6DSss1
sZQ+vgjJwQD7WK6aXv/xvf6ihYXZSWdfEJ3hoNa3xzYY9rWukZV3FJWUXl20IYeD0b1G9DD0u5ka
6iHw++3BMYW3n5BLr82xhY1jusZzSW5H6Lp/aw1wo/HyQ2GCNYcckT1J4owWROFuTUGcKXlqX2TQ
i7Mca8wc7KkP/aMRsAT0W3eT86DfsnahlXdhAeg6Yd5dcYYxFbVBbIEHf2W0wuVr9DN6c2cpnMQ9
oOC91Urqi+G8CdOLFj5sVYTONUI8BBI3morp0qnHpPnkn5z3ildhQ1rUR+p3wNHMtFkWxijZ3Dt6
GbuMTGNemWVTB6+9INDENHBVVl2MCLco3iG6xGz0bKIklC1B1GhGcya73SbGwm5KfPBUqh+uW76O
qE9rmxFrFLcAnDLlUw9ML4VX24jLsA4olVynjuln7vOfyA0H1GlY7pSj8bplBFsUUMxN/4vlHRCW
YNjyQjpVpT6dGvwLCTE/ScdmDjKt+3jLEYraPj0F0cOUjD6M9/JZJFzKYxaOK2ndmFiouLEPzFeL
MBZiaVsWRQGhNbCG1kBV3zK6ZibIMwYOfzgnSewtWzKCt/Dz4YK6OyeP/mTtVG7Nkdu1R0C0zgN5
MYq+W8GQXefk2b6b7l+qunIXgXdeEcPA5TI0PyxznrzBNv84RsYgOfLfOb2adaGDleWiq2rK4DWd
KwIgEh/sXT7jHXFaasaxAFZW+KSq2K2xjQKM94anoj3QdY5Q881s6++ASI4ok+oQZ0S/aXeGAmfH
A/kraYQuu7pafkBdj3oEK82QgS+h0+iopU+04kNUBI+GvFVecUnk1EAIrwVjDETurr+NS8wZrwrM
JLEpy7bZqMlfoeUdGAsjf09BE48wymmUi9z/jJLyV5hWoAdKvz0p/I9KTcnR7GHsFIUyd33RRsT0
Og9hXYUPXq22ccAEo1SEQ2o87S3M68KdP9uoEkesoZjKVLuyBsZwwsF+hrYtPrSD85SjmVkSZNLv
WuOGHPNviRz1zUc7sbArKfbT0oG3HNknRAnMi93JXOSvTQB8ojd7uGWBiRApCh+aKdKHwjY/0eA3
q9LiQIHSUdcT+V23ml5y8OEjgf3jWVfslIDkeVaTYnBsi+gBFejVthi2kLWyL+YAbykuEzLYg4c2
F5+NVRyzocEfadnQGGaYSDnbt61U/Hcoq3I0Ef24JyX8KdcGEYbhUKwmI/xLweMcDVLfFl3kzvsJ
LrHP2Xa1/WjftYqqYgyBJoXTl48GdeUaQ/bqmcW1ciVs5ZiyyZeIyLu2WBc3GKFwPG560CV9SahT
6lSLsPjlNTr4qWX85YpPuFmkX+fmtRycT4G09BpEzTtMfqTVtlut7Ubi7CGUhS2g5+0MaziKQjXr
NEPql9ZWdb7FSDocLMgtx4rENJDMt59J0kS5RDDfRiQWl/gyjLhi0zaHhz6FDwIV/Kng+VtqItpL
gc2ReL2cbqW95cjjIbHcCSSJmP8yG38io40XSwS8faSe+Y2vdzC7P4WKz5RH8hA6PjnOyXwxQQZl
3fQwFqcgqT5bV1kP5II1C6ttIZcIMV8n3olF43QxRgvm+HjwgZ6T6KX7B92HA6nh8UG4z35bumer
773llFjibKfjYwkBjsAJCOUxQbYNqqlNaTWHJLLSZRCG6fYuz0yy0l6Tp15ueL5CP7IlSw5iTqYJ
cIpIRwDNt2K8MKbL9+iwvxkIWLnLSyr85qFpBhel5W8rFEuXBfVpDNXODDEAYVElHtoSmhXwXPOT
s9X9GkcmuyqSqtmrTP1FhrhNLcKnWb6w7WdZs5jg+UB9oaY03WM7lEB++hkD7WxSHAmcy6hH/Rik
OZTItzQ0TmxpgDlMv4wGoWbIEPIBQTTGtJbz/v5Hgdj13Fb6XRXBsKPyq05z5e2IrKc/q9Nq6eYo
kcqwJ6INkj3tzYsMBYXFh+zwm8vIwq7pN/HGRTeyVooe5L52EvZ4yFXsnPO4ffvP0UAJezMpjKPg
i1Nx4vvGjUZuOntNdKrpRxY5jfOq4LCBiRz+YeO/42EwAMqEalMU1jHJfXdDqNBROwFvuOkZZzdS
8zJubX9FwPMT1Lcf+mt5o31921NN+CxBuzuVCgv/J427532w4CM9uUgjBLnmHzGTFknMhLExXU8e
hwE7JvfNrhlFwUbMwCRmDPHKtHtUuu6wdmqXuZBgBu92GJxcfKYwFqp2zwjY3rc9n6bN5KIj0ObB
CHDeCbcQa1njryIcRm3piEnY4eZaMrYpjzUpXjhp5wef8PnVTWgzdOxu6qwVCyuaECOta9RXazkO
BKCNzrsn/pik3gdaqFNPN7anDn/nmoHT5Dz1TDUeiyK6GA1Tmt408USn5vSgcTX3Pe4wLlPQI4nr
PnqRcWS+sJBuDgWjdzZkBTs738S+RUsIMqOJKBHioVraTF4Pdm6QV1xK6nlkXZuE6O8VufPvkpni
2evqmCBv3JQMuLJ1mQbRNtVmAYHFVVsjoM5sUP0e+WHajbnFdKt3vvRRu3VE+Ri3AUnZyz9NNsZn
QGcPdjJe0yyO3qbeQqJcm9aRcxezZhPCt6NbNBEGHmrXoiQlMmsXIRRcOwFoUtcb1mx920tVinbb
F04O3b6p1oaDk1sARzN6+8nV+Y9Q7FgTWU/bIvaGU1QV0c5jUbasewuypOmcA1nhJifeSCklVz6x
bzNX6XLqwmFX+6zP79FVaVxaF6PaFVKkp4aVF8sV8KXsh8A9BZF6SOf84DOfMVJ1VdJ/bRrj7ENM
3LgBIQcDNHnEHfrc55G76KtkOAdkWhltZy79W0OStF5+qebhfR7STTAW9h+F57KqInsRu4P9qngk
Rr2fvYxdz+J3DC6ttNtfUTVuCNf9bdtRQj9uP7eeke2KGBWFHWF0rpyhehx8KhLMWJuYIJi1iGb4
WSGIY8QnD8gvHXAQ3A0lcXwUYwQ1k06yDpg9LFHr5Cu0lLeWgaDAjpWnJM9IBePZnlpEUQKbP5kK
u66JXWZZLM5VV89ckcAp70VJbln5gWTaYcP6kk170+1a4iQAOiB2bBz14nia35A1PwsDGM0TPH30
WYd4IvLZjkO4ekCZ88Ea2GBgYZC9m7G/M7+iW3hu2/EaF83HWBTGASpA/mQ5LEOadeh2enm3JIQh
zYvpko6RNkm9wr307XrFyJqRMALK1dSo/1aaJGyHljwk8mwp06ha6xHBpRww0pJ+awLVwvXMHsXY
jGVGqgustKDGXRvqq6HTmr6ReAI/teZtKF8NIrTWRZgZe1bwDmom4MR9bPeHULCzl5ULrbIn15sI
G3tDaDhBZom74Y6uEUpyo3bs8mLjatcTq6sOhExuDkezCCF8oG4qH5J+SvfEOTp7peEO9EHabMXY
PuP8DBGBnx1W+Dt03jBEanfzj/maKZ/yiIq6ayJ91TPtQmeUhB3W8btu4GAkdojnt2zk1VEPnEbZ
yZDgmm4jmDJQ7tJLbWtXfDqitNjhIgjC0MbtNrsTS0QSuMhUGbZG95N1JBFNmXIfMFf+8Sr/CKhO
rWVuotQvFVCkyXv2JHiwVnjIJvA0cpIAbI2I1yyajp7VAXOiiuYvv/aj02avFUHKuOB93NheRyfZ
QP/pR6Yo6ibhSGM41Faer8KkIPGj6qH8OxPXTlr7V3swD5kGTzd32bZBxI05EyKnkcakqQeC8V9A
Ze04TflkW+VrOGZP0ZRAOyCVbO2OFCC+OVYbE+boRlTeZZLBcGxYIpgXV8T64DXOz4DEAhadt5qs
vAfvgHoiMzsut8iHjEaWyCIpOOFI3gYLjZGfPhnENF4dCowRjaNsvPM9ehA24FXV5iYMhPelmrM9
p+HJqZgjVTnuEy+f/xTYGpeVOXA9dXO7J7wrpuYWP3cxfDyF33Xjy/cFs6p8QVIfGY38kuuUG/7q
K9zl9qs3Terv7ABnpmNCHOeOu9H6puDKruSwMPfrppJUVfFw5/iXonQ2uUCeWnA3L5k2w3jEmylU
eIIWWj8xt7WXVgZCg2rqtYcCsGXdjHog88ITgqNPt2m6Y5vgkRgCF4xQGduLXJb9WmNkPVThxOqj
808+NFINNvXChv0Yj4PJZhvvcxAl6YtmJYFUF31ILaxl3voecFkHuKNpneaycc8xsujpBgPUz7pM
m72XdhDL8s5b3kePIC9mzLEPdjExpTd0scGI/9HSDJ9yn1z0mP1LiObzmBTNVWY38WJkrOyb0ZJ4
s+SgoqcmyIPj/Y+SAIRtKqunMogdlJvuD3HJOcJh1HMLZdRfZKhQJYtTXfjTe5EF6E7TdW2l2Bvq
InqBNPlcciMcEwk0Qka3u7pgGDeVjLiKtL+ihJNXuwm3UWyWPOOhijN2NTDZBFH5t43GG3Zn5iCT
zdkpKvPIkqXf67mjIBEpJk40/1ZhnNpyKF+zKS8eu29btts6E8Urp7N1AiCSLbp26xp2/myirF+T
J8LKxnL1ObK6pTEXcjtJWLSj7ObtfbZgdU+0KMbOVE22nYmla1P2H2bYZTtA6qmRHtuRFrRwjOe6
5zN78Fa6t6KzrgpyrDMQK0bXHjDA/craARtr1XFHhS0BRSGPmIykSUVRG7j1tMPjwAwrtQERkFLE
wCbb6bwSPIKseIdCBLmQrpgtVWG4HH0g/jQj/gpkyrMpAbkpKyWzhyCZOtBbp0erJ0LrUtUFoa43
Bc3YyKe6gI2koK3m9GrHRnjhPifRd2Floj+2RroVk22SOineeAmatTtTgmvHenBSfv2aDeUScXu1
aUlEXQ51APSAiniLRrc7hExY0kkg2fPtky6Nb0ON/pa8xXkTiK7eNNlbn1TTLo2VXvS1PzJYhSZf
FykoqLE/lSFIuHgaqktXfEeC2IfQrr5ynqZweLsVjp/k3BS9Wte2A5jWynka+Rnw3gkTh6Es58Mb
GQ4X/XshQISW0nhxmr65yITnVuBa8Ra68Colwuaxm8b6IZ7+1izl12NKd8HIRz/4BKZfAaQuzKD+
6MxGHgSWMaR5JjKabB7RyNb9eagbez169A83fzx5MGdMR97Zj4rfFeFCexFq48qy/xmqrLVkXNdd
JkW0VEwuWdc9c+ZEgKGq4CjJX5IwPg1cmrsxAtKqimeDAFbdiy07w3FJzJT1pJoCdHuCdtIsUeIk
GVdbnqUnv3CuuSvENbKC6lLK1398gp97VSLJhvKBYM93ocMYsDoQ2il3nbnwnTl2xEtmKy4SKxlP
Tu9BWRzwm6tuDnZ3w4WtqKBsSUfJqkhsQxN5Y+6Hp3u8j50Y4qR0/j4oJnmmZT4IFlYyHQh5mVoI
uI3VMYmyIRhRPfEroPrNjV0ge97fnKhZItkQ2PrB1s7mYRmYmgw4UpysKZ8evISOM4kfu9QiEVXS
lsWh3pTKLtdFLKY1mt+t4M0iIq22VqhDofvP7ddc5WBHByQcbWL5G7crPpPb8yQIiGhpe+ORlJYc
fbqedugYjRVlZLAbdbumqX68h3WyNzBgQwCva29rx0Zy7KsIzZ7b/COPFaXisEMSky+agcOBYVcI
gxHoSd1jmR+lOJIezvCJc7i1JJqsoF7nsTy23hCtZYNsbhzxm/E7oUnsx204MJBLJuttFLRlrfrN
ALPYafDEm1hV4dJqugAIA3J+x+6dU6OsY2PO+ZU+uaEVyLwlZnh2EXUjMIsmDFx7z3phoH+LgGfG
uvMCpV/c3M0fEx5ZCay80Qz0s5IkpDYm8FS0z8uxuZVnOOXj2T4xXMBoRCowAROgueNuQJeDhUZb
qf0SANXokfAS0I29xmHMq8Lmx3cKd29QF19q1SwZxK0KI/N/OXgUA39aBoPT82AawqN1e3hWgTns
IGe1Rmsvu0b7FH8WxNs863a2gC1eVgR706MUQeqhkb7ZJzNGhCyxQMu2+cPIPGPpT4x6JYCrQ4Pc
gp2mf2lCUpdmGq5T59vvsf9rSvz+jTfrNVOhYl8Bxs9zBtQFPjA9y0xJU3Dt19ER367dqkscQq+P
JP0zDVATR9QffvU0pze8eUd089B82gEU2ip7rmxVrw3AHw+zqPZum99wymSc3zZzRcmt3lgq3PUW
bEnXzhIOHNu62DCNA/0yuAjQtSgjHpClvop0QqDlq0/vFi2WR/HKFs7OoFM6AaczkONukyFZsZRo
OTaHYMUGM1nq0ie0XJg8OawifqsAg4Qp7pHaAvRXtzNg3C5jGpKgYC5nN1lJaMzbumIE26vjoEf1
8JIgVjp6LvjaHAI3M2jEzDCrYIitB5+8k9hhVWL4zt6uq1ek0tMxcifCuNgUTdJzDoMqWoC9dbWN
wvmbSOD6aIIhOd4/El5Tw/y13pK2azaxQz4z/BMkUrePJkBG82RoZkmlPAcGg20fo23v4VTprBi8
lI1sLMwSlNODeFLYh9gk8zbXIwjAKYdXDSoEv0IxWy9kXENuDbCxdwnsu+kWxdyxvr/by2rWq89z
/hsh1rV1Y/9T0q+khAE2UzA8OWXWHAMF56dXIBB9Izg6xc1UkDEMlGI+22OvHp38F7JE77l3i62r
oxGB2QCT+igaOawsqPOwlP8Csv5Iqfy3rB+Y6qJe51Cegw2x2sR4QqosquyQJdOHa5IgaKUh7PnQ
oYms8q+7PmJKyN2MVdaeZ1eBmExs1OXqRscLw2YbpuNLGuX2yUh5UjKG+iIcfZmj1VugpiBIEOSb
53Ebd2CF0Kv0x9F13yprekKeF62SXPzOs7naWuBPtO1ZB2/2zm5M9pbsce9GYBnzTNMYhuOxY10E
jbk6NQSNr1SDjdcVVN1OP2DXiAQRuc5rgu/9QJkE/ZktN9NTToc+mBf/kMh29iVrNGzhoWwPtRE2
rANhs5VDJZcNPro1+u5wIyumJ5lyDALXU3bJzctQhjAGQ54StRljPGc7BaefDORigJ8nJwbmhCgy
VlR9jC29yNeyglEyFMJ7zDK/RJ9KpgZ5Hnb86kigSh5P+2Xko0jJAjjPU62/kIZDyST5wzD8M6Ms
yn7bWGfStF/DMvipWnRRnJvQElv8G4CYtB8SHZIz0509j3NAix3CKrVTSBBqIOp9O+4cZZo7o/rG
6CJI3suuKQPZBc4SuZPSX0tfbYshh9+4k9Dv1ayGJ2F31zBVxMZ5BuGlA/NPwBL+IitGZ5UWEanJ
nD/XduyJHsC2XImPipHaAjtRwPMFSJfdwP5TMV1egGhCR3W73kVlj+/FB5Q0JdGEoq8Ccl4Pv6fc
Yi4ZF3tHB69ErjfEQhUGETw5bvG+Uuu+8Riosq6kkiaLPYysMw3KYxdb3aHxus/EMS+2kNVD79mg
/1RylqH1oAdo4w55kSsehPqQgk7tzdpkH8b+if7vpnlUF8MNzH03y6e7n6B3Ca5OPbHve+oi182f
844wybn23/pb9GPfBBqXivHHU5wUVVq0a0NHEXYbiOchW6elX1rOqe77r6Rr+2M26puA1Pv/RJSf
e/ja/zM2zbLgl/zvqJT/g4hy+VH/dkBI/KP/KxHFdu5/7Z+Zac6/40X3g8h1HcdjMokd85+5aQBO
PL4e3jATeIX/BUWx/t3xrQAbwS3p5WbW/F//9p9QFCf894ifRgLfLYzPMsGc/DM37r+hbZIf8X/B
jtxAKv/N3ocm1vRMvBJWRGgsdf//9M2C1KgZDnrdTk4EaN4NVT0uAG4ZII9dRyBfwj6x7px+3VYg
kjuiUw0iGaAVMc5kev+SRP3TkLTmKu/z4lRLKp9M8RQsOoaIUyjBgpci38gJE0s4+L8I1o2PcWZe
kAZ5GyxQzoFJ1d4yZbFvIx8k/UeOU+kYSQa4AucDfwzZyuoZwbhDVCGxuSHiM0c/t1+xlX93ociJ
UbJhT0kI8NWsTmhS3myAm0tlRO2xJN92JWXUwHAyUGYoA05w2bDU7PtLOJYvtGVn7Y1yC5FT7pMS
nrhpvkUej0OeP9kynfTfrO4YGy6HdoBo1qA2IPPk0LsSittAOlcyVdcxi+KXoXZ/Gyr/hWIZpZAZ
jiwWydpocZD1JYAqg1t00MRAFACxTJs43HNXkcVMH3fOOyNbSbMjgIJDdwGUjCh7kZAN5tYv+WwF
m9YtqrWHFTR225k1Us5uLlGveuiqHdvZMFb1lpIM4qoPhza5BQZqjrOlIBMUo+RHcvOoIZh4oTJk
hBu8iDbXCxI7MFBJVrUIFus02/pNt6kGF3NQZkVM8+d+zX7mhSkxW1FFlls9eBy6tx1pR2JNqqmd
MV6va17EVTcCyy6TeoRSZv9ys5oe0qlRZ+S7Xrl80EJAlD0ZwchRliLHaRFM1SZo+OFlXBxLx//s
0YtuEYUI1YsnQX2+MKoRNUBHtPGY0GJUJgf+7W8on1I0j1kJ4mJkOM6KH2i9wOnoyYe+1zvT5uXo
IgbdN2cUpWkC0OLNNCbelHSPogpFBMOB1RS5u3mY3+oUK683l3jhqfJnHXTPPaGaKovP1hz4+C/6
k1KW2LjaVivtkbPiWCBMWZgfGC6t2d/UWz3y8o7Vqx1QeHSdv8l1AxO9OOgwAiw9Wv16VtwaDRdd
xjN8lFlGtu8OBWmI3e4g0vnNnrjUmOpvuYanjV3a8TImTue2ia3yfp0w+nNShotTFG6TqCIFuqV+
ACLLqoEoVCHJExq6pU9dcdVZ8VHPVwGJ6Vi2JBsEfUmCMONTj/w5NcEOKiLmMNgbueZH9e37H01u
jc+D8Y4sBTbd6M4HdzB4U1kj5F1Ohm3Pi4QJ7WMA/nZw1EzXpRN/79JhrytbYMi1xRun6yZIpL9l
HFzvJsFb4LfILITVPSdcCqeQTCXCP8KNBSXx0YYHX3XWuPWr/hH3u72N7XjkeGZ/HFT9fC5LhmWp
T/ByZzTbGKp/hHDAyopiK2LhbJm4oKfj4qkY3Y7T0rCteddVzcmIYSONKTIEh+GYrohM7VnFNyLa
Ocjy/ND+RfX42GHEo2conwG5JSf+K8zuHkAtD8smrOVz6GBy0x3TtWAs1/HAAB9dGahZOfz4AgZc
HgL0xNRNKW0rj12yj4w3oBuc1EuZlDB3JoY4cZmSXpdFPBZZsglrJGzSbR6ngDzDqVbRcqzK72xk
h1fp/I9IiFbDifRSSAJuUF/1BF7w9uadgtE9l8MqkAUE2horJUKjkW3/zv2L1BO6IaQPWAXzTk8W
3qvOWnhZBAKhlyTyBSlA0GAkNZzFLp30vGbR4DBJC98MX3GJhtb8WNRseo2fwixesbahnED34FQj
VACJV7IOtknL6FnUuyauvaNtAhlPs29jAjflpyUSksbe+xJJuC2K705SYapkg5jbWZmBMXJBA7bw
Gm6gzi6uom+JT0hj7tOpYpw1hJsiw//TBdXav33TlLDQmPAhJ3MFt6cto21B4w+Uk8G2yjGd4iZb
1L9sB298AluPuGhoi4R1vYS3GC7USgQPcSnUYm3sUTcDSs5cWMxBO5wLK7qEFV2QUjHBMYJNN3M9
lrqZypdYSYmbzJKf3Gh2A53jUmR/knQ8J007Lol4GleGxe431EQUGhXgRz8jz3lyt/3ogs9LBh5b
BqvTWiSXwiQVya89b+Nn4d8sADPqs0UnhprOrDH9E1MTe1NWDKgmJzYvU9ZuHbeSa2wAeDyo+05x
NqfLwRnLTWX37YOtQc/XpbFLuuaxCNzmGoxGdqrL5DaoxqTErGXFDupxGpDlMqMwTmHSHiqrYzYs
8SvmnCqGMJgIJ0aMLlBfIidvj/i3kVpn4Z/JcGgV7Pis+3TatoP9F1+Ed4orfokaueXCzlp5biXM
5bng0dRze9Y2tAYvy5x1Gw5HKZCMJpHeFAB/uAwoaXvgzqDjq7Emdf52bqHahpYlLy5UWVjQfJ9u
edYFB8MgayUV/iVlWEtUx3+wdx5LjitZtv2VZz1+KIMWg55Qk6FligksIzITWgsH8PW93HnrMir6
VnXXvCcwaJIgAHc/Z5+1sRcK4zdae0Z/8nRTMT5N7Y9Rh2k/kqvFWFxqdnS82wdKBddeRVZnIadI
znWYo3ZP14wfnMQvVArEOzJGkHB0hNTqYST9uhrr3ty0ItxOhCaAsETbGq3TwR4natQwi3Un41tu
RsHezYNbSvxnqrpfzY5KAxHoKAmiYl21vGp0TstdLPH10+1Q6ssB3/R3Itr6CkF9sraEz/BXULZH
oeIh4HoSGkr1A9Thxx74GVmOJ2/y9raLMpkaJPyMAufHYvrPNEPjpuwtiM+QrTbDME3kPPFOAYYx
brJGAxRaCjyzOuM3DbNtUN2Soi5HBzjcFqlxmDvqJZK+N1eE4r9ZVs+Nwds2C+vrzsgYfPjtuF5m
460Isy8Vyrdr8vmqKbPiskdRPsHioIPkiMYDlYDw3ZA8Wd3cI8oNT0ZMwE70OCjN5K1JhaJ8/NYl
eoP3KG4dcDeeA7u7JT0e70TA6Nbm4q6VOdZSQSYmrfOl1gBDCvTpqwSkA2LOu3bpyT0ZCKRi86TH
8Zrq7Zy+CfBXXgwENcxhm9dHg8GbjWce0gSw/Fzn1AW0W9dudY1nO3/oIBCcuZhCgfMRRxpFtAeY
p9+1HSqFHBXhI1DVd39BU1SH473hpBRrpP5jUT5VPTZHEEg7XBUScSUgBQeDc13RNhe0jY+YEoI5
y/rgAIfe2kcglyihw5bTS+5ruxmw8Vh4o0bkNdp6Y7pYerQy6gUM92eKaPopq67nqdOfhomgSTQ+
q4moEdVOpJaE143P9oT2mQZ3PIRE2re4tS+7aAmRrLcYgiYxsimXM/V2XYJHoqFHeLnBT8/gHUiA
GdwTGf+6dwhv6jTaTvhMk1jd2pT+76IxbrbQu71nPTK9YyZHo35KhAD5m3e0QtMhYLB8cycn2Brl
rFE7JdAhZThyFoXzrDszBi9ZttNLo3s4rwpiVO1CL69mgusOqMPnLOLh6KisOFQxMaxONOZe1lZu
rZyMONKc6cXQeHwN4Ac7hxQq/XD73ZljalgFf66Jw2rdvHd14GzMySxvSr3Gw7B2EyybzBNS0xSn
OqyLTgm0HR5XvG2ETtVFhL/kiHSnRIzhVQvFD4u/um782H80jIUgjzu+oA2hwN1CP2DVxg73hIfZ
y+68AfCttmjEWtt0TTVHdOgcF42B6J/xxybd03Wv7kS+r82ObhmMWzGglV+GOsRFLHnNo7k92CZW
FoXWxAeaOKp2RW7g4mh8ETqmF7EAWmAyAgiH6quLggMti2QIj+ahN/eQPkgQwWVLB3jqwVVZNHvw
c8HRCMoXsQJslQFcjuqY8hR0lS5XyKC7AJLDHG4ZcDyUEHwp+6XRI4W4GWjsIIhLisQIvmLwdnHi
I222QSv3o/dcoKnaiQR58dKjr3GKaNcmyC8J4r6R+cQm00aFUlhgnnLXvhp4bvrSJ9VdLvWuhEdP
qX1jOGuYt+nXhIDFChAgVeF1T3Ar0Ym6uNhYTEO/San4WenT+BN8h7sUD/RFcO3hZiYveO1Yz65D
PNrzqIfvZQ9l1Orr1vSeyyJo7pql3Dux80bnHPfJJUBKMw2nLBBvXVZbD7xukIq4MXlEYZHCIS6M
jq29ZjQ1GS5VA5ZpHUYNyVdBvjzwst9FLDqq2HgE3CZ7go22N535SMVvs/Lh4K0iy//luDwbOqPJ
opvQJTR47GkQ1AvxMCV6cZhMHl1o/UlsUZDzNXJsnIgT6uBct9r0HT5IEWC9ll7cxinTJ5KaX/2a
f6TIMnc7Ehi1iFivwjG6KZeJ7uKYP4WUc2tt+N2Hd7ZJpu5pLMOWcHb/M6LdXYTno2XFQXj0zK9+
wwCVur4I/EFN2XkcZ4dk9L7PNe5EIwSoIzqgZevY0T0SqWETUGC99vsMyTcJpLWe+zpITuLVRReB
rTdTsESk/CKheUdq/dDrWo8NfROaQay8hE9fNkp+11G1M7tlRA0e1kDOqOSIf3qecPZ9jgQy983p
gKZvPHh8Y/hNNN1hFotVAc5uBUuJYRoF8Vtowd5WBJQfBUP4kkXYro5Ze5wWx2MEJYKrdgIXMEA5
A+g0P4+Lvw+xgt1Ic95DOBZEagNcg6L62jWK/k5U9jdJnXST2ESvUXmHrIruSDngC931N5CesTR0
UXbbYKHWfUAxnFjcO6xDE26U6gfdg3fK80BxMH4I3IM3VcsBB5Qr3eueowxFEF04kI/KRScb+nXk
GDzytvaKmhwmAQ8Xhiy8LhIzpsUv8Oi1WzRMIEGxbjN4SXZYimgRYqKyTjLi5liIugZqzNQDI00Z
+U23JNm107653tBf2fFwYzX+KUnxPi5NN74lZy229A4JXye8H6gt8o+DGKYNoSXkjiFdap+sfUWY
FK7ADTa1NzHt0ZE7MuQONW5CzcPexHCPgxHiPUseFx0kloPRELwYttVs6GD9KtP6DXReduQF7CKP
REkSj/TCRJ+Y1LmPOVgWyjSbd7+lNAMAbXkA04/UBgd2jVDzUS/LfdW5EPuHAQ4649QFA4NowWm7
NILTFODU5wiqXOEIwkYd6DXaslaqtLt76vaMddPm36CEkimr1lpbVTs32pj+4zx07sFG47LNEeut
yLsDQYyz1VBB9hypLsbGiH42CefTRLKvwW9lJrmV8SqnF2bohAkjou7tJhlFv2lwt/DyLtgvAcYx
JSV7q6ozbiBcGw+3HRU2DFxfabl+j7DQwN4ED43l4kmhDyhaeLjDaCBEJYhTTX5JkDuAiyoK7Al1
+4myDNQsNl3yRY+NtTmBbdT1/dBPe8Mgggb/gw7D8ss2UUYlbvI9pANeamWwpzvyYyTBgECNhv0h
rUL8VVG7++g4IeYzmHA6n7fGYr+PjMOHdGi3lovUW4/fbKMwSM9P2mbQ6KL5OMBsLbBaEGvMLUO/
bVWg2BuHO2mD3LfVlZtP1KXRFdqkdodNueHcL2j2qBsAOhY36WvSMZYZ6BogxsmwaMsA1VTe98XT
22/ZXWnr2K1V+D7lLuzuRXuPe8JSXfTdsDhBQD8fY8hqY5BR2QbWcu+V1H6OJNmXkdGra7oMDqJ0
wXISlDxKmHIrqeblRIkiI0rs+RY6TRawNTFp2jbK07clZshs6oRi5iq9Kl0KIIsBLAHxNcJodfg8
O4u9xsvmixrFpYhP4BfdhjRm+yWacbnDBNTmOquhhN+FnJUeY9y89K1OBgFp51ZE0yleHiijCUBr
kAyW2hhZ/1t0eEhEaYMVJtqOvU3ZUy37/UAnuIuaEOxk4+zCnscXnYQlY2hoeq1VQaim8Mr6QPaS
lDRN/7ZrBJruguJZFI5vqTYyvBf6yY4ZI5cmHF6/OHr5k2Y4X9sZ1bnuMSQuGwxfXaheMlQ5jy2e
fzqWmkvhPgV9pm0yKGhYOzfGIbKb59n3ItKNxX04IzrOY7IzJDPqTVKHdzkDp5uxAmkWhdG7yIf4
hJzjyR7mHJ/59KF3xTWGA+Z128EX6Rl4UwDN7VaCLVwHWTw/FlbyZWgQqcihBsVmV10y+VeVixEh
eVuxQ8F5CsMaKlxBaQyIGBClPmkg7b1Lg/I6mkuMeAznSoXl/4/p/j9nMCT7+V9nMG5+Tcl79SmD
IQ/7O9Ndt2C0264DiV13XTi8f2YwDB18u2N5ZBEYrnqmyyYgYH38n/9hefIg3fY4ypPJBZDhf89h
kN4wA8P1gdgyFISW+u/kMIBx/2MKA38uMiEO4FTHMcAJf6YfNynEMRGVFBXT0EXgrBCJ1MOyR39w
nfouDRNV5u0JJBDiRTcg3hZ7BgEbHGLipGu2Tey82wVVqhYjONFOJ4xVxHli2cl0Ck3f3hLQ+V4Y
ZnOyaq05kWHsCOPK2dIH27JVs0NI7EPNqUlGy4sEC0uVbqQyrpK8KQQk900xiJ3iL6mJ0XUg1dRs
HXjlMSl++pJvEijSiZx4f86pdSDQou1sYEoTSmAHudhCShSLU0WWiVGNnO0XlDplAaOzlzSLQcIr
BokcuSyquQBL1DicQaZJCEUkJ5YEU1wmzoB70mA7V5mksUwS0aImiVwUmqPtlqS7Vqvq0JnWM1lr
CqbpX62wt2LqUpnOfFU95kbX7sLRAudkS8bTedajHvaYTY8OYjCuaTdT+GpDzFITtZgmabk1Eu13
q/kDmskEkeXSedgQO1o6XXkk73OUUSuHEvulHn/2xXyvDZaQMl+UtUFx08fDXQvIdTd3aI1KNHKe
Bj+nHZJ+n0+jdIBCEdDqB6B7z2AnYnoR7a0wMmc/e81Wr9PoPiZu3bdXgJ3bK1vOkYknxW0YPxjp
UsGqSXtMe9xZqNBXWrYU20oseYKICG1HdVSGHOq/Sd3mBUZeEy4YLNuv6v+LKGMERkq8pb+3K0F9
i9vDJaDOOyTVM9trxui/sGZAICLZQtzPf1CGgj/nLuusWuCQeVlW+1wW1Rku63TFLcLbiVZ2qA+X
/f6H03zerE4bmTGm32r2vB1PyyVtz0Qk9ZmO+nKfvoNa/PfXoR508FRbEN3/iV0qWv2PS/Np3Yhl
5V5zgh3Sqk8fdb4El0vyabNanEoSVfpAEFUtxsKo99T7nXL5uChwlJp84Eh1EmZ1WVab2zKlZFId
o7ZkaqfLkXay7Gek/OuYTsMZa3XZqOYuE3WCy8d/IGF9OuSyz+XblD1OlpqJ5Oqy81/td/k4jdHA
roU9cVl1OfSy7vLbLuuyzrxrGWNxh8trQoL7BRFshDmTW500EG0n4JtSbWXwimxNDR/qz7OmD9FP
m6M7ikAAabkNuQfdQFPqaqjA1DkuZ/u0qM6FcVTKQyE/LOBhyykEYXYOU/vQI6NT+/zVcWrd+WC1
j/oi5zNcli9Hf1pXFZN5REhWHQUxHGBH3zEiZJR+gpxZn8jETPp5OcldQspq04dZZ4aYl+fyNfp5
U40ixEIqJl/qiSdfFrPMGyUJptudfOeTUgRjpJqEDztFale1TZcNx2VXtTi4qG/mzCFMjGAJ8ThQ
Rcevz5POSHhDG1o77JYZfobcoPZTc47iMF6W1cGXxctpRDL8cdYYmQPVKaZDAI2rU5TNeFJzauJU
AX4TPiWTHzb0nfQ8n6sV5RP9iTf0x8lfresz2sgWmJC8Joq3pOZM+diquWyRBDm1JTKmQ22Pxn7q
M9K0CRAEErY+qckyOWOhPux8nlWngOzEKcjM7lIzj7E0pf+gJsOI4raoo3Hdxx7Cd9m4qUliypei
XFQbkOrTD6+rLzpq7KMuMZRqYnq6gCOVmv7WCaKvk7xUVkfep+4Aqkc6EGEUFtALDMJMnuDlBJZm
OIGt+DhR6+LKedPLiZq5xER46IXLaZQTUvbGvhw7StSxdco6tz+pubQPVyMpsOMshcRCToypn/cu
dk+xTh35OhzNdhfZy2MbVpAJcPVE18YNo/7fWf7JORSSfKVWDurecSSpDWtrWDwcbwHIy0oXv7he
AP5UV0JdmBAeIX6M3j5cdPsUDIF9UnOx0/4xN7tDtc2GitFXUeIlb0ngp7nY0q8ZhPpJ8k1wm6oI
T9g6VUFz0x3MiWDbZC8C1S+9GMfSSJnWHihrp7VwXqcQeZsUhCSyGE3DhFMcxeRJABRxYEDqkxqa
fPziTSrbGEyDZpS9Olv13jLf4lmTy8TV/r5SLastalLiiJXBBSCJA+iJ0I1avmz/sJM6iVomSuXu
TLO/OX/OQs9wE4RI1RbNevINUewm8BKUtkmqpkXH5jwhXbgOa2EdjOLgGpFzNOV2NbFkz0vNQRuR
JtdyWR152afXdLZ82v2yTwv/YmUuekjkq65OarJQhUTDL5e5yxDy17K7+5fbZzdCtlr5OJH+4z5q
7//FOrXL+VPUIWEifkZgKreXj1Nzl586TgKXubkgSCAvhLpal5/7aVH90EzbO8tDLxuky8SQjdBl
kVQDiCfZohh9uKNmyuWGlU1LpVqzy45qbvJy2rXLMZfN59MmuVWilP77B6qVHrIQ3rj/+LFqn3+6
zqUPvyYitHN1YCYm5OqTmvQRpJXz8odZtakkb33e6fOeHRB13j//dPuHM33e9cPyefbDuSdz4qlD
Nn4+9X/brnZdkqo6dsbPD5/x17N//UmXL53NxjP5x3T34Ruo2csuH06htnxeVis/HH7e/uHrWJgK
dIy7Ui0zP0zyPxep+kCtrM0Htcdl/eUAvC3Cbb3gYPLnQaHdmyfTybH4VrNqC9Jg4/wR1czgsEhw
y2V4qybTDJWYzCUuIJSv56iXmFUr1WacOhkNX/ZUc3EeG5s5L0HzXTa7gxwsq+0fTmeWsIhNUdf6
Ws2q7edPUstpuzxTSZ7vumEIiA3J76UOV3Mfznn5SpfN/N2PmlFK36ZJQ4hivqpn5fJEqEU7co2S
8hn1thlTKKGXvfSi9vASlTRo2dgLheqMVQ9IyL7OZYLyLwaSinrdmxqbpigw+lNa9X9MtHEB36iW
iyVz9LWaDX61g5MQp5bjWcobec/L7hlCl/p0WSwkKvaEaQ8iMIlpBir6nb4PEYTZQhqDTAgfhJ9k
UBGUyOQdxg2O8RQBsjtVw/gVUnFxlXSo/nvD/h7PdkCNAc9wxmlI+AVAALat/HVq+H6ZqBH+krTx
FvkGJPGhTK/0Af0C6J5DH2fWybVozN3eW2dNivBBB9xuu5QzIHZzpqvO7ne6TieMG8ZoAUT7GEov
moPGKLu7jF1VKEKNYovJEdvGJVoeCPwc/y9g97+THLvSMehfBOxkdO3/bX5kVf/jH0N26sA/QnaB
+zfHJd/sEVyzHIDThMz+EB0buv03gnk+omQH16xARvP+CNnZBPN03SWahlZAyoIvITvb+RsWeDqR
PJyALFO3/j0vRs9CR/0Pdj2BZwPtsHDqI3JH75RwY/3+4xF/ye4//8P4/3bg1x21Z+Y1hYO5TodE
TvIey6Z1b2GQqnskXWWfTpNtLBwExm6XZbWy10l9jNjsbFR4bW6tclmDbod6aRwr1bnKWwh5uJRL
+uSAQwOFzIyT1D3cIivbUbJ6p6JiaiKwlioOiTXCFCPtLwcIoK+b8hwbU8sOgFZragiI4UWNWlms
QFI8lqOJj1pcvCKc45G1HvUo1w/liD21seDHlGzd2XCOITbDWjltyhSXRrepXwCqPRe6GJCTFpSN
mdsgS/SVO2f1Lo19Y+NFfrmObP9BJOkVJA0sB6nZJp8Bawm1zAY/2WE7QbrqDaPYRMTz11hajNh2
Ne9WRSiQgfY9bL+vjZ89dk30MOv9l9xBqmM6Tc0vTLejv5CRKoxuryUJxHknvG5KGHHY1fxGI1Pw
JlhNDnqSPvHxIKj7m2CgO12IG7tHdKUtzhd4MndOVj4YVgKhyM1hpBcPJW/i0oRQteiPLr7HuAF/
HwMMAizUD5uJSppiIhwjT9jH3ZfJiU82CqmZoqWVU2DclwlMczspFsNCJ9h7zrSskIpg5lc+VhoV
4CF5OPJcKzu1ruO+/F5HXNUJeNAaD4+QBMRyFSftt9r3n8l0PBlNe+933ksQG69kyppVJFK0Vi61
ziHXPaXWuHkw4W5qHZ6+Nqon3I4EKg/oWc3PpofxWFnlT1lXRegCeVC4zd3y2AvxLkT3TgUTyRyy
XVGG7LXcLl1O6sQ5DVFCDx2rHz2hzikMMX13jy0m6KsOay8ipA4kDrv5bZo4JYCHXPbxAHwresCc
8i7vjV8OPt5mXj8XIwPBvqTAI46d3wUeOU7qXqV9BBLM66eVK+pitfCjtdQhnW9wLb2BG6+Ncahr
GBzCrdu11E5Sf7xKGgx8hAjeahgoSNzau7L8KnQoUwHOSmvyhQwwnOrJ+JKZXCqizrjZ2+5OH8Nr
xLM7eT/VOtU/uv8QGXid55IkZy75fZIfS6EBwrU3YwFa04O+MOKUZy3OSP0m6XCJyAB5+3Mxpluo
YyR6+/Ru8EmDgm8hee1wpFFQlQyMtdGzV8rgvlhlcItWV1sPuoQoMW6j0FpKz8yfdq8T6z15vUFp
a2YsqHTTAxQP5IR+jCDMo3yurl8c4f4cqq7dZPgqaGOItx0SX1+3lx3oyWOwTHeWj7K0ElWzMa3k
pGEW1jSutxo6IBae0jOEt07eHIoo+9IEMGyG7AC8x17rs7U3zASEaP+MT2a2hhC0tUvuZCRKJMfc
/LXGnW3VITDRWtS1qVj3GGa0T2L0+ZM9aiMjwkCzc+PAcaOqAids4UQP/WQxVMZSEzAoF1UvTR3+
lFmv8nr+zQd8KxL7XosJ5GVt8kZdxRFMBWXU7VPopm/MJ6tOuAhTNGqGUr7vEeROtrPC9Dppokcq
CEc6ASOVBpX8PZgG8EeZVIhadjatTQQFawd3qmJGapGV6V1ngOaLmt9pj8o0uC2D9pn06CNKCzBq
Bs80wL77Ib5BrUvwJO8eXCt5lSFxrUME1fTDUWjCXemVuDfL+RFCYE4rwe2Vfh8tPyWR6v7uUKGs
kGnWq0ibyETrT0HKzWw6qBC8XvzSndswmA/IgO/wUfgVGpOxqnPx2FstzLqyfzYqyGBI8zPErmUM
1Mnd+gtNSjyET2M8vndW9ajX4/ep5ktaS3lrQ+Vf98CW+eUb37PhPpZHkZJ19obihza1L4ZAcWTa
LxXBjc5efHpQq8YoqxUuRY8hjQCUnN+GWaLHRD2bpL8nKkCRxuw0s+631A5id9Db4JiqlZcEuNcP
/Qqr9FVKIQXWolqTuPxAqDZD+aJzetP30q0ekh7OLP2QF+62DYd9A8H83U15Vwzxfeo778tsY5wS
+5wkgW3m5/PWQQ6wXpbSJxhl3yajfRXl5YEe+hcKbn55snC4QoscL7CtYtu7Ds1xF1DK6s0GZYRw
qZJwuJp0fPrAnvCdEOYX0xpU249Y0D2MHvUQR6+iv4bhOmXFvV2E4Js9jXawdrbtEJySyl6bPQzl
vHzIx/xXlFo3i0veJxinHz6y3Y0/gRVpjHUiny7J4gBCl1IIGv9aIK6PApuMsA/jFUjZjYAWZGnf
XWSXq6wLDo2PXi0SaFszaLn0V279MnwfS2KEnVEjXVneejN6nabkMYKQX41pseoxDzhQEpmvOk//
WoZUGiCiIPjtz8epgYHieeOROiis5bL7OaY7gTDE8XjJl1q4IRW4153l0SiGGZQeWkWSeq0LaKTP
7BuCEKjw+2wvUvdAUfqucbwv00QKXt7tgVkb+47yYcpO5100md+oPY+w37HeCqt9GKlujZJ0HxRf
yxho7Tz9CqToufBucmG91IbzRLwONco0fEsxmdkvPmlJ3AKHAeOsCmfaBtsA+Wo4IjQ1GGisp6l6
sCqQV0t85Qd9jKx3ZQFdRpns3htmG65NdvLL56Ch9KDOftjCRKafpK/1wo2op7JwqLjqGB1sPKfm
fTc5xMw9xIZlhWhxAYdUOtw3VHau27Cn4nRZYmhEzVdHoCXUHdbXOnduGc7hNV2Ktah0WjfuEMtu
91EJWba2Ty5hvdHlC9fJ8hJMxRWZM/QlwbfEgPKeLu7PODP36CVAugntLbARt9XOnZPGwVFk1g1m
N+6qa/LvvXD0fVWnAJes/ZgJ7I71TN8JFLF7m8jyVeJgqzmY1apOyme35hF3i+aHZafPaK9TCLLN
LwsTUbQmL1amB6ggRUzSJr+GjQyRqgKbplsv1cjjGtf+q0dNQu2/JCN6QssLvyDXi7eQZr6Zfn6H
LqneRFX66Bbhr7IkoaEFdJ+8FKXf/IWEHsRPO1wnwA57TfQrq5jerBoxhBnpt7X1tsCts5EyGwG1
Qt634na0LfoCBvUibc4bsbC7Z/LwlCIU+hcKDmTwjjshJK85dhyiV5hp1ZiEozFZ6SOKHd6YJ9ue
wO4MaLoqt1gX1vhk+PW7E9xbgf5dOP7PLq54fDqBUtaHP2unN3OMA29VvYQBWiqQcvcd1lerdMlW
vgWbykQHstKpQdUAZVHiF92ZmI3a+XHQqRWcsuhbbmVvKbXZ8EFvYyt97M301gj1G2920auAq7E6
Y9V3BQrIihvRhCPhxtPrXIKzLZbmafEtiPnuVUUB5QpJ+dOQu9eVwW/sphBxM7LLVNyLKgKQN+Hd
mMVXMEh47+KRwutvo5X2sybldpprb1vqCTZlMn2FnRTy8qrvQzrW/BQ0/rPb9hv8NleIve4qxxSr
iSp+8+Dk2c/SMHrkaaeo8Gi0/Pk9la6OESHg1kMX62PeNnfOFT1yDfAvBd/VTj7njQifkw6Jrd/j
sRrGyY0eYD64xGibvPFBUoDXGI7x2XH+GGqIGoM+4gMc4sogon4gBHp2fXSV1IrgHTPjNG531ZcM
av3Obd7Lzn5MtcZckRb6MfmCiMH4cx76X+bibuhpvyUBkrVa51pBcHkcYOETgScFEoz7EeTRwQiH
R8Ms9rMjro02vMKZOSRr337HS96n34HzRLUnhlh3aXpIE++rmRZXYdP8jnua2NnIvwvTJ2YB1mGi
Q7+Y2YMxUF3ntz5CL3AZeiluDNimgQG6zovdNxim67D0BtwKZYM3rWnHq0H315FoAfy5xRHPUbTf
ekPzPzzZlf9mpWFMv9ff88KdClzyDC9dZToWgGKgYG328ccVxaOFo0YQPoga9EAkgPmlwO3jbFsl
1Fx6WfOAJxXAsEASZcFtOenLRCXlHEU0/2sqV3KcUygVQVQKl1+nplxL7Ss6BDsiPc6qcaZjgv4f
/wHzbom9O0rMgTJBpyadANhuYhDUIZn1Uc9hvN1UAgC7iEHxV6C1zY2vB+92ND92Vu4c2qG5n4Xx
qtf+t7BOr7XU5f2i84D5qN9cJA1553LzInsVmnkcUYseEOT+nDvjIdN8SlOJ52ULdmEAwVdN8Goa
YbSjsCHF/VPXyQDYd62VgGAwXgGGbF3f2TfhiNpaFIfUK4AhPKfCdlZuLnu1WMIIN6UBTGCBaMnN
0FEEA1R/kMmJgzXzjsIH0F+F30Jh9EdJHTAiiYx41nTX2JQeFb7d7Icnt7gGe+StwsJ7sez41Q8p
jBLebc11jWpUYlX+a4BKbzQAes0vtjn+SuLwZ7SIr4HnvA2x+xrZ9LcD/8T4+96uvd8NuHKwnehX
EwDp0jyro4cUB5WzNpz31CyPhjFdt8ndREZqG4UweUgVUju6NwCCoVZGcFtIhyIxV9vEpf4Ud4tn
NNqnPnWlYIBBbaA37Xrx8h9FwyByiSeNEV/8LW7v7KzDLbCmmQ+0+LpPskdzsbptMMe/UsTxQ/Ts
0O6Z7vadmge8bOzEO5QgZi7uMyCXCDOoZbJoICxcI9mqxQK9flxzr08LHsyHEhppJNU3KouokrJB
BAqzEUfKUpttUNc/1XH5hNaybptoczaxUSuVNwwVbOnWcUlwXtZNtTnsU22K5/U41Ce1wZcaorP3
DQjGaaubLcXTrFMTwZM2tGVHNZGbVquiAf7tLw1VH/gSdVtlQBMFCSGFWI++j4Kwa6Bynq6dFrs+
Q4wuFUa4WN2JYZx2yBtlMEYk2dGh2EHls3JvRokbJ5BE/0xPl/J3OU4XbVT2WeWp1VytorZqNpCO
QYAHw4PFTRsoaRR17cQ41aycVBpMRzI2DfUiNN4CiYX6WWCvMMf9MKuO9ii6WnhqSdmdZxe0Ly74
LGAYRImnrpvWYSe7dV+WyTypK3e+SokGCdjJET7LPKa6KllPm99Rw/jh+qsj1L+j9jvfDmpZTaw8
AKoyxIfGDvBjHR7VH3/O4atLc7kbzjn8CSZLg4fDRl0K9SVNFdvuo8qkt024Y3aat37qiC/n8Pnl
9YV1NVLaYlu7Iggd7jpCIGV/jKwYhnW1bHpzflRJcGVEVKSuhxKWCiL87qjEYAxEhSWoajA4ZfXf
PvjDd1CzHrkrLL9j87zn+d9LYuwyyxFfc5VcVzZHQ6tVsGCtzfRIIW9yvrhUTHBnfXhqQBXAvlEX
7/MVtJr4Fg24ry3djho0A9tVIuPaUOjIrXgc1QSfJ1KcMgIv/1B11Sp9vC9aARdL3qhj2Nzl7qLv
at0ZsR8reNCFqe3Ou8rzqCPVyf7pumCoFyoSKUdSdwLMZmIJGL2qr2xOrnewwRxebh+5A9BtdsAp
GO3zfFB38DQ44jCXaCAG6uI8wlIfbLrUN/j0XdwqP4axXUuXt4gKRm5F9ZFq3yW98em60TWs3PZ4
vpPUL5ZqELV4WVd59la+kRxz8bahhzw39vJ7L9J4e6k7T00uT+uHW/Q8q7YvhEEPgYyDyIt9PgRU
+F57BSSxO/+rZRN1ewpKjpcn/HIvq3VqMZJ3oT6Ouw7Vxj72kp3aZqubXe1xOf7zLaiW1ZVSc+dj
1PJ59tN2tfhp3fm2rRtp5qY2VQW9KCeHBArhaJWbiOIBiOsU8Zyvjxk4A5ZC3cqczR0lephOd4yG
5GtVuKa3db07CuYevDQjXOnjSUI3UIenLbKH0rcOoh2uHJl+J9YI9ZUqxQn4YGCiRa+wWzpYmg6j
QBsOGsWwiJ+YVEEF2shoXQoK5LJHUQ25dj0SG6/ykEWaobH2oUMRBW3Yovb/69nSD7EH8E2AsfVy
zN3n2U7jKyEnJNRpBdRyaLoVUE65djAh2CWtvhfWRAl34LjRldoQRTQUrj/s3II3dCEfHzUJ5K15
Wbysm6yJS6w2n2fVJl+50132/xfbL2eG61cd7NZMp2tnapfd5fAPpzvPevLrfFh7/ugPKy5f8HKW
v1p3+XS1dXKd75Ri+bhddA7ODv/yR5vy5vh0+kVq4eqkfzmf7nJxPu334ateTtMTAltRlADwVl54
9fGIiQ9Grn+LyxxZkTLN/TA7SWmOWcwB9hHOSv8z/WJIzYyaqHVqTuVl1GKH49YQ6lgjKKXHJwvd
Wa2MMoo4JJxqS9CcZiSWbaxSNn9YzoraxT2eWtxBvfdVNlFNAnUDqGRj0EIgwULiQWVmnELakqpk
J8VSDLg7BjUqCzouKTENbJ2J0/KC87F3O03nnE5zlr5lI/D2zN8yXiYvWlIKp28vYmd90KjuL6nq
kt60uR2SZ1JCZ7VMxRImw1LoTB79e0HuYAv2gWyVfGjVHD2JvYiXlkgldLsE841dxNAmh8Wg2yuc
+qINELru5OtNd8Kl54+5T+vaVvcYhQrQLNJ8uDfEHxPlfXxel+oUd8I/xZ5ypXYY7cDex9TMqv8T
nXFzUnMGF+Y8p9YlwuQecAwwhnNaHru2o/frSOnetARS5SP/f7XsknIPqyrcqvSayrYlZEZy6v8Q
pVyyb5CiM7AaoEdU4q2Riic1p/7pT+ss2X9k7POeqk7xOQN3nld/9FgSU+t96A9/JrUvGTlXNUXn
ZdW/XOh6oVw9qGRcoleIU9TsXJAR4Z0sE+VJ82tMsFhR/6CtxOeXf1StTMuK2Cx91UHpnJYYg1uX
t/zFffisTFfLEd6pu6bIXxyp1oPNWglQsSmwXfebMoFWxQWXyV+tIwJz0BKc5WLD6s7GzUob0JeE
ATrPyrZq8TzB5eGURkSXAz20N61U5S3JmxUF9ZEYpLMV3fgVJAtiHvU/ReovUrOo2V9CM4p355KC
yz+h/pjLvxO3GF9o3jyv1V/wX+ydx3LkypJt/+XNcQ0ioAZvkonUTMGkrgmsqshCQMuA+vpe4Lnd
57Y92fOe0MgqMsmECHi477323x/cZXH6+8u/bsrOQWk3pV/fp+H7Hvzfnapv/cGAxXCPcyv4PimV
429FlTu7b1vBX6fo+87zkt5eF9hGMaaiisTAuSZZZ4JXXwBZTxZp5FKdH1D3ryyqUIYJafUb6Bl2
6kVSEZEudoS4h5bl++u/PvUj0ox1yf55Wg6hvnz463j/x5eG6Nk7xgzAlrslXmSVbeq9fS+Q3/cO
WcPkIHx/+te9RGrIwSnpn1Ueo2nS0Ub84GWC/IWVQWqE+OoYodkVmekebsuG+SWN5u///Q66DkGy
bJy5ev2+lr4tDeVibvj7y+/Pvv/NJonvMFBAfF9pcjkM2rLa/Le04v9HWmERTaj/36QVT6VCWrH+
2ZTkb/8nccU/f/TfiW7eP2xeynUcRzdsumP/oa3wrH9Ytus5DK2+HU8GqoZ/t0PZ/0BSgdbBtCyH
COd/0VZYJoIMT7dd23YM27Sgvf0XkG4mVqr/pK1g6+vaqDeEy4s6lmHpvOt/1Vao2EwLILLlviG4
BFtL7zLuU8+gaj3kTm9sglq2nDVjDEhEgcRb9UDISj/jh1K24+2ubu5Dt/LC/MJMPCSCiVGaD2lY
M45WGY0BfJ5wE06XiYf0vqfJlSTAEgCGJ4GzILboroM5wlpFi2ksgwimTpY8+SmK/aawXvDNekE+
WtrWmAlbGXHt21Nq7RB00F2P4Hnj4422ooHx3RpsYnWX7hMxuwlYXOLMSYDautCqT76NYkHUq9Q0
eDDzh64Qz5QIeaviUIZsLsdxDBp9qOHZg2nBXc1CJnysmBGciMG5tMwm27bKnsCWENPSW86ejvU+
poEXQD7D4o333qoH75DHk70z5Yh+wFvmA0nzoNk7NXrxqRpNCmR/aD80a2Su38D7SBJ/q2WxuIQd
E6iQ6+XoDMUnSYnsiIGHBH1pMhpKFdMVFJ8rw7HJHorbdwAkDxPR6K8dc7sEsjXI33qBWvkHk6vq
pErXODIdAqQUp2sPdQokgYMbGzYjnVbQ+KwPhQlVnRCJ/IFQTmo8Mzqy8EXrEPT0OP2c+/Yht15s
3/aJWSkxoYfD3dKTgtw8yipHz7yz26+i3iWnCO5v2EFXTrVWXIdJ5IeW0DAU0gR9hJGrn2ylnVJn
yo4Sfv0l6X1aS371wnyk21pqwjoeS/shq2D5SbnJEMQ/MKCeVgMjeIYJw7ZZANNMPt6Kaq4f9MZ9
xW3bEfKQEnQY6u59SNkP9VpJ7o+aWIzJU/BVT4zOUGPJ6ko4y6H9GjJT7cwQRm8T3cUUW9s6S7C9
k2ZS58VNJ57kZDkYBEczTgPGfPNpSmfoSgvyiyfwnQMaaNj7wbINzxWDm3XrIwPXMrDLWZ84OMt4
YKVpSdRqGhEh2nwavF1U0ohsBJmJ6EM+qtyofqIdSh6ysAe70kuyYfS2h23VO28ytvdDMtn0/fQi
ICLn6joMbVMycLjunR6c1XTOpavdwLsgkq5OcszvHvl7seqeoO/MxwmBnycjeaoMB/h/aB1jbbD3
UH/dx7Bq95WJLskoIsYxTDRjYh5WViesg5yNQ5LVatN5HsglWLcrsmvbU6fNj8hq0v1Mvt5p/kxg
oRzdWG+5gPInZ+wuZhZPj2UUfhKoy1QINCXnlQEzDuBiK2vcjTgdYpj5FvNs3NCeMMdAq4qBzDGC
fBBMGdoPd/Kfa6IDrmkY5Elt7zhREk9BMMGR0/x22JRGq4GHbP1j2qQvei7WWLV8yNAFugeetUxr
rsiGsyve5As0bTzFY3IaLQ+jfKTrG5GYR2V4xHZqWPx8WQ1bUsMIkKnULu0TuQHT0QB2AILb1Vvf
KuQz5W7RAFhbOs1kDsUX9rEkS/jmejQ094aw+5klyL0Ng/ojW4tpWhG267jMy42TT86Dzpwl74lZ
9ZXCK46sbpeA00SiwTzNcOrLGMXuQ9n54S7zcA9MMZAs1SlirDx1z6sak0jsSGD+U0HInrI2WlJb
wQRQieMDjc4l1iUjtW6nS/XZOuk2yiJzp0VZuk8sIJ2daL5cvNmbEb500OEY2QyJl9+CaYkhHBrt
hXxJk65+CtukKmOau2wDSoK9VzLSbrNMJvggst9Iy/sj/PC1saBOVAYYrpjB2a58oyKNL5MHbTip
w5C/e7xyaNcynvJ7XXzlWadeGmWsylHACvDtvS4ShfYFlBWwIKZT6y5KCAFm3gTMC4YG49ox6PuM
LSsPAel10KKmr7Aq4l1bk4pCZTrT9KnfEpt5Tdw3zLT4Hh99UpM28FfcqFyTN/xSuARH0wGBfY5m
TUJLg+1T/J69+qjIhWMCOPzODdQQZsr0okn6jTtJ6OQZ7IPFgZ9nxs6A0r1SlpahRRhXodHB7Ium
LSQ1bkqpv1YgmNallfbErqYMYikat/zp+9GXByRQ7oMQ2njzDIlch8w/mjJH5ZY8HmYWDquxiXaJ
hpxlfhTrWeTTptXeRBy9TC2xWcSgWYfJBwM9Db/sEZmFY5GDQnBMfrDm+sOM5l+ezID/NwdnFP19
SafGmfWIaCm+RbFhMAsAdSccBF9TyZsgoOuxkTFL3MSt2eASDtSsMRyFPRMyx+8L198aaVStGwv/
s5VibTE6wcTXbzdzBs9V189eb8/Xzk0QHlaFvvcK4AqzHQWDYWtATTYaK92CNUX0Uk/HqLWLS04a
HOgZpnRRkeSb3DHNo1swrYJsQyS1nLojUBkajGLa+6lI17PVvFmdI/dmFxsrvFVkAwxkpshuPZKx
eJjRXK86wCHoFNFXSC6wrDZZYN3WP5TVzXGS6GXMtX0+1ptZRvO+ncXn5LryPCfSguhjs/h0f8gG
MZ6Ldq+X+bvhDtU976O3sp5/F1YIGafjmsmnmHRBu73WqIiIUkpiElc07Wio5sNz0npfZ7TW/ArJ
SWgnydptXYdYzzl/MszukIYkxsWs3+g+QvMW8gYs8AWPvuNskkKL36f0kIxtuPdMoJKma+hb6Gzh
kc4ZwRy9ePLi8ZHccvnemwZB0kx1q0TZz16ovbAsrSoOyZtrRJ+SSIW1k6btxY0he/hUMOsI6v0+
xewUpJ0C0hAPSHEyxtm1zpqn1xYAGZiu76Mz/TAnSLcG1sDATx4gqgs4eREp9O4QnjrHuHh1jMxM
QpPE/+X+tKX3HlbhT6nPw0EXuXguVAUHJcrcB9nM4rl3m7de6NwvhGYAwERNZjsIoRop8/08wRTp
Yk0AmBzTo7LHu8j7/mz1TRGYM/REJ2K4EMovkg+YPjpN8gToSu16zzAOobLsazJwPGxROghXmIPS
9D9U6SD+lFHC0pg9DOb0JWEUudKtDvUoYb7rxnauq4huDHKrNCbhpJkMopCZELiMxx+c4p4yACCy
pjr6tHOemW7yy32r/z3S4ayc+h57MEXqUG8PFWx5kEVPHCpcEG1cHVRn0d8Mici2siY6eTW0+sh1
oPh4ipNiB2Vj1NjLYob3yW2ps5BTAW0NnZ0rae77OSwRnIRM6tKDW8cqULp9V1V7w/0OLMX7QWQt
8gYCzJ9mt7U2spyLM6lVPmt1h2WYMbSIwy+Thz/RaKUWVIU1B9py4aQNQ2CMBNjOXSaxdmH9SdrB
DoCsOfu80G8oIddz+yYY7n9ayv8IzSp+17HMr/up4gGXEFQx2wMDlWntROXr6C2KiYipOmnCMWj5
pCRHe5Yf4a2wiKlxh/ErQoUshZw/ptZ6IinyV+sX5b2w+sMk1Jn1iBXEwxaTifrBGbz4anBZkmIw
dDtnQC1keKvcpiolI6falLPRfIUd5xFnh3P1EK6hp9Y2uvbHChWxQl4Bl19Hh6w5I7vslngtw03F
dtLEQGN+IJR2Ju/SIYwDfeirp8SROk4GpHLo1zLU5MEY0s/KS1PkXcaEimt8q8t2U1fatPan2f8g
Y+0c1vz5ievqexvG2hiLV8bQ3RqIxZ8hR2RL3UOe+uKwtOK02LJN+LSgLaaOqU4MT82VXsX5yjTj
1+8xCFuPGVEORKpvB+b3D35bM6UgAAWpdr6iQn+qBo045xJ4HnusJJtPrS5fC71016IfPz07VhtA
uqg+a8gysCJfEVTrQNSsHnlxNPz1gfX5IPXqkcBDPSCgPjnKGLodV5yZOBeYlguVqzmD/oo2YTWj
m1Yj2qDlw+ADuYB99GGUNUyW2IjW1mLMBZDprqdm0zvlQBcU5U7Wkw3GlBAR2BSRae92tBabpYcT
IrQI0opxSV0lb0C9aRZ39UVrXaLA7LFYS3woELCwgw6tOkWuAmUkRcuOs3bg5qvpiIJqOg7UlhuS
Y5eyGeFITfckJy5gzfQzhgfXPdfwDwNojuzp5mgbmRnT6gkUBJHFj4jvnK0dKe9AecL0+l72auPK
X05KrGz3KXs/Yv+QXHMbenUX45YOjfYEDik6oMMRD2N/nIpY36Udqb1RJeTZ0ELGpWmyn20vuXou
A81EJpuIKDbi5F3/3M/ZaylLglFSEd/TIUPngNBT+UtvK02QDbq7yq6/fF3qT1oCmmTAxLXJCsKY
U7JNA7BqH9qg5Wt7JvQN2Nl7AUd1VULK3vk2EgZuyTZp5TFBT9wNVkeIhw+AKPI+krHcT00v93qR
vavM/RCJs+sq48Ed5C9p+8U6zcWb1pwJU0Z967MRreEIke3Zcijnq+qmD3zOWyB0K2zGTK9qDaki
3E5vWdkkhG0fVCwbkxPq36MgVCK20XngPgBYJmx92qFZJhu47/fFyBBQIWz41oSEPLPQcdmUu+wB
V8RTOHuF4wDVnoYOUr8KvB9Q3x/6nNBxS9U/+4TwIxXbd60l7NrXERjYYU4Ys3xF1PfTGa0b9+6t
UOlbaFXO0e9yRhXk74FECyjsv1+onEdjX1fpvg4bjLlQEK3KIswHrqLtzm9mlJunsOQ+lo3HtrAn
OmMo0S7by+Wn0nxgF0T7QPrZKfR9kzxMfKp5Pu0mslKZpDjHZvCzHXyPaw87tLMLcfCnvN64ZGUw
B+Q9tRAnEayZfRD7Xhvok3pi4XmMlUWNk1NEkm4ZB33DdmQDMTtEyH6NBUQRgklW07Va0im+vd2q
jqJTY0fhQes+cUqSO+m7mE2U0tgENhdvnMiRT90xmHL0fd/vP4f7zK4HLuzi1obbZh8TirejDwZ5
Z/N6VQWRUUTInnRDy1fTsqb5angSc/6ROR1BicBl1QDZrdSoo6hlngmBRKfiu8h/6UQjZ4t+Uw01
1PURtnPGvPiMXoYRjavfa3foxomh7oZnLDnWKD96l3RIL7voczdDLK+SNY/XV93B46A58szg8DP3
4F96PRmVmr7TdGplM2VQOmQAQ12RMoBRxAP2FRI5PXxxh1gGypi+huKjrcf8yTS/nNl/zcc42pqg
wYcefnOq0Gtak2fuMnnNp2FaMSPCd6KVB5XB1pSjcUrc7pcBFKuQlEyz6e4607slkfFDGUEL3/4g
lP7R0QM8ll63IljeRUqskn05rOYQxYpMLBVYxk+fjsTKrjtQDHTnI6hDYNDrcR2ZX/CB/PNFkdnx
w6RTBiaxVrnaDnTGIi86Oa2HEKmdeiYs3ba0J30lp0gEEegPlVrDtRuh20LqM7c2mUxjnCcPJqX+
uoO/tdEzxardVoReb2yk/pgR4ZHZxucwZpIW2rIHoDPCdemcQo1xW5xA+WSmRsQt35XY5YteIZib
HdQluT0H8Bvs9ZBC4M0ANyEdieTVbfFLeNaQYhUwVRCmcYxQo7QIVMP2sSgNay7rfYOiCOvqLS3q
QzeWXzV73dUoo33s9t5ay8Zr9SIJtR9GomRk8+prAtiuzG6tn7WbNv5hLsg/HdUly0a6s9GSyY4F
raQVMpsX7usFoH9ECfRVdVwOplVjiKon/F7DWWqo3AAUB6M5BTPkoZWoip86GZkYOJ5qPYE2lnUk
TS8QbKGPixns50TEYE9gB/T49mLyLFlBgFq5hBTjpz9DGuW5UFKzQNYr2X/E4tNL5Cd9Qzi2T2ME
ojG1LE5Q85466cfgLPa7g2g4c0ukjMDbYIf2o4x4w02f/SyhLPYjmrkC5ThRqAGMw4PbhftIx1RE
8NBYjsUm6+xjWADtI2MHkilqo1yHFNl3+kF0MJnZVJ30RLtVJVQgQlqjJnmO++rJI5BwWeG3CfUN
xdGde6SL0BTE/Zdj5qQtGM5b1I+XElKhoEXRJNWdBtMxNrVfcUiuusjEtkqTo+4pnRKAq4bM61Df
tEadb1nUNOTb1q3pHEifIytuLyRV69vsN7/nQXwlc/uSC2czRyN6nOG1DZ29X4y/45CwVaOZzlps
gYRH2Mt4pk/iz1437u48BLrfH+a0+OgzlOpJSf8IvRGC7ewnrikda+n4aXTlithcbh/OAxsVDBu0
TdkmQLt0IEZGxovl2IepSg8Rox0fjnZTdR9lbT8P7AIGskcyFnMkFfu2F2srItRBars8dwMJM5I3
u5eo6S1OKImYaWWQIa1bn570A7qjpBi70JJVl73aDgA+QuzuLrsQvSdOtPO0OshM9KBe9Ys28E0e
RP5ZQvnTmuZsNQMPVj0tV/NA+FJGsCYI2V+dKU6hPR2IpKatMhavqGjRhBg+pjfqsg7pPaFoX5M4
4D/gCgfRt7K9nDC83Wh4n004fIjexp5sUD+WhbdxqgIGbkWy4S0TGyZ0rwXvvUy7m881FXnrvI4D
YtZX9QwFgewjJHdEuEcmb8Cij2v2ipETtE0HkxhJC2QU1E3brhpFbS1tsjwluyBAOa+p9ZKm3tG3
6X+U/PhMD7rDRU8zdPxTCbCgVeq/NBqEzdybP6SX9/wqaz5YCXO9lG6LP8g/bWFdOtuduD39g/LU
xuzwFCLm0s8kCUz0wZyi2sSWtHaF8rS9o+71nIsDOduSHsfaztNpI4bljKh764/ZOvP6EA+EPIcA
htiVZ1v8eeTSxfE1h8DCzaZzTOJqG2ssvQYYuZVFWkrT69bBkD1C0HD8FaXyR1FXqyaWJ1fGRD6H
NFWMBYw7MYmjeXrKGE3IPfM7pNTEX7JXjIIkb2Mij2lLiYq7TlMo8vQEoY/PE89r2WM2EpJIPCla
VWE5kUOhb8yMmI8YJmqSgUdGXS8Oi0kW2aqi8MT+qBXJT0dGw2EEYL/OATtqXPore0yxgLmQac3Y
dh7GdGeNHqIfTaNhntPgd+EBeNRAKl6p3n6JDI7yQLao8bPIfiMHtl48yYSgQc5E0kZywmhuIIO1
h0NSRgVgXz1juW62hurJmIlNagyDvqQlNhIBd1Dg8EKuH9/nRJW0ywWCwprmZx3jI2oinEWhRJlh
V/umb9TFvs7qN0p0sR7m0uMpN1E2SvBN2lQGQ98/T6burzTtPlcWoZn4XdlT+Ji2EsTehb8MdoZV
mpUoK6p0BKNeCyguisRKJKcB/mdMrGHxOtGFa6LoGfKAjQwzfks7cDL2IK4YKG6+gUYidvybXotn
Q8KZNgmoOOOMNFdxlFnrrrfviN0bwLaCbUva/2pk9Nw5zOZFG7HuRPRVCSnb6C35HxmiaAUlOHCD
rC5WbCYP3VRAcqcDtEoqnhAVjfptM3N3er4Pf07o1CKW9G+iaLc2kmWiAWqulFB/aPy530SduU+x
dvJ3eX9I94OyzlrlzEax6WtnL+ty2sTJWwOS9wb+YGU0XIZdEW1UFrcbPSd/p8cT4euvFLjN2q1c
1I/0RKhAst+q1EzChV6i1K0Pqc8mzPZz66pH84/WXhyamVVeekncT1a/5KGLqtIGh2VPxAcRYhlA
SfwJTJFcNuSdq95CZ11N2c7MeNm0Z79d9690+1UwqK+knY6jlX8OXR+0pH2sZs35EE5xnVEE4Y3Z
1URMAmWf34s2jVeOXzyNwOV9/RFw6uLVdKh4B+rhH6Y7PHkFLQz4hPqmsmkoQFpeayTQkoANWrpe
5dXoBEINHOoIbnczYbbQ420isBgZY7s3XEL6Uk0j1A3T7ISGHFskLZ14ZOF2EzZwutmhxAoftdB9
aq3wSllA63/2N7QxEQAmIJG5x/3WHNhrJgzDUhoKzCHuUyNwFxKys2p1nHF8M2Bc4uM/7ak5u3po
BkbF2M+Kq7sZbww/ofgWO4JcLlXe/GiGjis2+7Apd51xfIhltKb/u640SN2248asyv0tXfYGUIko
Z85d/uaMTA7hLlNz6fXXIlj2Ja4Mn3aXtUt19WiOwxvTxU2OtrYxicvw1Z+ZQ9Lb4ssbsybQK15l
iLCv1kFs/bTCdkMU42du4Mb2H8vJIUQH/rXrDw+mvoTGhpB/e+exsYNuhk3tR0AOnehcx+2P1k03
DWmHVHmCaEPvokb3rDlJEDXsWlf4v5571b1XdnhcXqux03NRihMV666z3mu/WTOxYLM1Hg2erbEY
dmFcnKL8WpM17JvTbdCdu6/IcAp3UMLfTdN94Ez6QxaYwGmhSAUtvhkRs/pYGzKPduSVkp5NZdKU
9iZjkWq6ZX8CZ3dVzmx1qulsVSyVcW48YdzBoFO8460DNpAEo9s/5E51sobyJRPPHDXcLTg/sEEq
5iGgfK/2AB2Z86U0Grp5cuVXXohs1EvnMezaH0NFV2tO8Gk5ir32iLu9FKSNh/twGDBTxISjZA2P
lpwno6C3XllNTZu+fnQy9VZ7DYe75Qlg3k3HI6Sc5AJnvjlJs2mscss4+yOxrXZVJvVj6z8WhnOp
J3loyAKGh0yYKTXlUNuvMbEJjq0fQ1Wc60bh5Uu157FoOo7cY5LQqdJcn2GNbBL8mcnrqI2fTBWx
kxEtjEX5Zqn0rhOlQy+8348gLsXi/0NETwwjDoeqF9fajLaJkp/lYmKVNZ7LMX6l9yxZCZt+5Zqd
uQYvcXUuofhBY+uUEYUVFCNN6z7Z44TaEUiyL9kl53MwsDwKdYuccdNxjWjGdI6FsYsTeVCJfDYT
Cm/NAlQ97dK22och8UZpsw4dpi4V1oWKtK3QCEIPk0Vmq6eQJnCnsaf1i90oSuY2Phx7+AvkoD0t
F36nJT/LjK4Hz7Syv+APWfcYixvLfc/wkDWaf8lSe9N23guD9vchBYENHIUdNstVrb8RZoticvpT
gOfnYd0+TtzyK8OJODn9oK0HozhRejzUvTiYerPLSVFZifDZpPtQUb+UuUmUT3yBpf6T8fVHO3p7
I+mYjWPIcoffhSiCgrGn0LAMUrhorKhep/2ajfZT5eJlMr2XFgsGK6DzWXRodokL0LALOV39yhzz
x0ytqMIfuh0+irn9k9bypSjSbWqnj8ycD0M+I7Vi0Iq+wsfRrfc7rayfHakChlRbeIS/TOISZsd6
KqIYnaT6TRtmP3fBpNKfjabfm6z9yLnrtaJ6UDJ5N6vhY+jIvImWWIYUuH6e32ZGsFbJ7DuCEFen
PIAQLnq5f5RuEvCMwe8VvZiWcSPGOMB3/8nfuqpxTsm22ZX5i84kzeH5WRv5LRmfmS99hZN3qSPz
0mbpj4y4lchN9pmMiCUYL56D5kQrzrMlTo1VfWFyJ3+jP0GYere4qRyYdhA48iBmZprqj1kbfxQk
hGQN5teEDa5iMeEGe7M1+8GO4wAZ56pya/DA1UW65IP1DFP0brhac3UdTMSZs3XRckiJGs9LLzq2
YfqgjOGZ5tJTwzNlNTMRKbHBkvKw6UoubVZP29AxrnF75uZNVeyf7oU9aCsCA5C3rh3Q/g7SUfZn
zSY76rN7tSezZgFH/OIXGH2XiyU0AXdHN1i1wDO9kdyQCiNMiFDObZsMlx1NK/C6YU5oyIS+u2zw
MUdX0Wd7vyueYTFveosE+NK2VkR6bLAoQiCYNsp9spLhYE8W4gQ6/JH5jvPQ2uUjLSB3enKdpRsz
KDppzXXuxTmZzJuv1b+sUS6JUzuZzw8hU9R2ni952v4gsvFe5s++lLA4XPdt8n7g2z+M9vi7hIfh
hIZ56dr0HuIzGl8Go/45qG3ftA9D275LMX24iqj01H+VHrccTMsMFP3vCczCwldnLLIDQMEU06Sc
spryMJLVFGvRPnVdItM7JhvoYmKEEoNPLy5nGJ2W50TOuzClRmLF2DiEDs8D1AwXqwYgGWnCHy22
NWXWuhBPBrDRoHeNF6ZbZ7+AoE4IFXucfSyyV9Fz25MPx6vPJ532Q2W1+8JouPxoPNkC6or4mvj/
0PA2PhCT0bg6df5cZnigrcdxjt/aoXlyiM7yKSOYKNAul+uyQtCaVFuyrmhQk63jGMS48XvTyXnU
Lf8ka3mWBn3hxkSqs/xCYDdPbm7HwZIMPkbq7ktk0C1XioxfzNzcdn35ShyNMZ9tg5jycBTsQ2S/
y2zvpEnmz8s3jXn9ptyI7V78ZbayI2rPeUbM+ajkFhgtKOWsLJ48JCVCzTA0/F9mG9ZUtfYdZglP
cj+Y2cDhl07oDI8tY8T51ZpxodntttLaXRt7a0fQFNEamtwUO4AxTBrMbaqdka0DtSEOZRiHfeP2
Vz/EL6qLQzi010lzz1NkHSLZAee3DuK9VzSxl9iPOBjjae956irij2hpZQ7lVzJ4v+i2Er7DDBQD
MJlPv2r/hRHNPgqzr1B45xBf7Hpy6oOntz/n0LmHebIZlDx4BR0chb/eYJSjtVkwkTBP3ZTuaOGt
1eT+KJimBTYT8iwD+pcOHMpUiQ1J7wSMFa5G9BX77aTLkS4gG2ACVayFRQdgzM2PZcmM2vHdyYkK
YPrjrLX26nidtfYTvYYTtPdNlkdUE2d7wvxJPXEstNW3pvG/Ufj/DxT+ouGEZ/V/Jmv9Jf/8X8la
//zBf4o/IWsJ4SHH8/xvsJbHa/4rWcsRniWWwZjp2P9C1gKfJYTOQMjDqOy61t+BvsL8h/Bsus/w
ugyayfzUf0H9aVjuou7EdRSVxeHzf/4PW/d5DVPXDcPBKYTkdCFv/QtZi+S5ogvDWjslOMMI4AlJ
ZeUeWSuT3t1Ixm4bsSRrrLLsWDEzTeERicL7nGu3bApdBtr6tE4Goqh6x92aPXgHcuJQqGeCZ3g0
3CIVZG48ByEeiHAJXAEEuprwewaayLJtSWqKNBLa1b49rZQPSr3M763Do3hudxGKAhpLxUWOxa6u
vRscFBq/5WwfrAaok6PCpfv8oTfuk++XL8wvLoMYf1PuUeIJlsl8OomCqigcEZMUD3ZqYDmS7jn1
yatHhn0vO9TyCVirmUcZsbC13t5T5j8rs47dTaWkYGktaYFmm8wc7QesmxU4wQVqVSw8sT8ouHcQ
mk5xuS2qHpSTuqkRgauZtYd+JOonLP8Mkm+Os7hChCVeFCyEQaWvmktzsbB4z3ZI1M7QImykt5eq
JR4jMn/PhthM3YBitTbvdZYePcd+IuBjJEqAznGi/MBrtB+d3T8Tz/azQynV5UQ8JQcjaZq1aeGp
SZfAsgVKozsIdgY2ZzxAbASRwFhhEkXOWXMxghnjq570576s1Uob8rMN0i9LOQotu3U0N/0NvQsm
f5MtbhXLfaofHJrCHW1x2APe2lDpw0ztu/YGyFaaGf9ky9GvtIlAldlLqf9vaQSRI8KvrwAT8Brb
VFUMLuIYbgtDaNOqMF4vYb2Jpl1g5LMo2uOvJk8fNAllt86yeOvP9yy+V85vfXTOAyCfY8dBmKpy
vMMC2ydTn278X14an7Sq0deVIoR4nG9A1tYmpMfdEPcHW08BU4y1ezBESkmQJpvGIM9JZvJFWYO3
l013TiuzOlVu/1x6ot3ITO2N2U63vUtlb7fttuVkYiBJuZQT4y3PRovcxe85TUoyZ51sjWZdCdQ6
GKn2uPwuZPhWVDY8qmRfvOde9Z6iPFkV+qtw07cqBeuBwqdfofp5TYvi99TDgSjOZg5rJGXuUwsQ
D4bjIuoat1VXPpWDc59z71BKgVenGoBWE4rnEEtpReHNsRlTFBdXi4jCZk46u3AU6nJvzzijCIRW
G5KBMX2mp24cjLXVWen57w+tE4ugLHiLuRf5PLQIdaXDM70zpGxXqKdDr/ti5ISWwSsIqCYiGBdF
/lJVnCKkqxvGfcTuiA9SrXtM3OjOCmQtQYXLHofvY9b1glEGca4xrfO6B5tWTJCKG6pcu2MQpRc6
mgkErORLzn999ve/aTWbUsYiC3Hv+4MS5FB8f9Yuny2L8WYU3vs//5MJOlfP4vhR4u/Ptbmyg1wR
//nX//3Ly+U8i0Wld0FlQvQeh44oHJxZ31+lDYdpY8TM4i0Tp4c5hgxJ6hwqV2GTIyQolo6ein+7
OtvUSsEN2APuQyVIKzgv5Bpbob+XyVLtMwrsjtVi0YwITPrrs8GqbtOU0iP/j3/6/o6kMS8xSYHb
v7+fvcw/f3LiWRIQnEVyVgn/8Js5XwGxyme4iA2MbDwmCxRYXz58f8u/sXcey7ErWXT9IijgzbS8
pfcTBPnuvfAeSJiv18pk92PrqUMhzTVBlGEVSbjMPGfvtdWmjELnGNFFlR/6+aT6Kcz7fCqR4T66
bXx/8vubAN3wjvohkaQPUSDand9ydjuieuwGegVZmdhPY6Gd53lfj1n6ybLfo+/B7ca33imbkPZl
rIIm8fcNsKA7Q04Ox36yz+i+9kPTp2cwY0/jTH1sMGMTJnV540rHHSKRiHZNCfSnW8NRXKFvWj7R
pD6g0qaOSpmQutjOgi3kTE16g0kBncYsnopEq7alAHYTeouGrCz3T61nNgczqp47Kbf1LP2i1TWS
57T2tnmSbvu4Pw8LdR/KDv5MdkO4vDFhZ/mnvS+WT1qs1i77aUr7myrrjpmpE0ywdJ9NZ3gHrWSK
X8zVlz1hcuwd4hvjToACCmDKuF52QPHmbmuNhCbNj96befhdxkP34OphdWcKb23RffUI23tayiE5
LVV5N4QTKaJTX1Hey7Zg1h6KNA6hpbntto7ddNsBrBI9i5YsIvAtCxhwO2PYxL+GempvzPi+5eza
jUVAk3LGYEgUZ7qZy6EhhawHgJKsuIxruGySVmlLbqWLHlsZ/lMZ9YLxDbyleu4TSCfJl5OCYCr5
ktogrr8Vgva/8pl/O/X7vhvpbdiywiSAx3yzycFoGcc8PbkTTJW1opcDBXfRxAFBaqWFUG1CCfRM
lWnt5/lc6+a+HuZ9PNFXWpvSiao2AHh8LFCKCq9w+RP+KFcapWraMMSoxs2p/fuReu3nKSF9LwA3
kZFJG5XCes/Kn0VSwjaRli1DmrcSaeNS79rS2pWY5IkXvUSRunAQ63JOjgphrzaOYfmo8X6CESzn
1XWFv1XAe4dZgalMZtJzRhGgP9E/4cD8/dSQBjWcEwLduTSwgZnvTt8PWdgBa5bPtRGrW4rnzVbu
N5flvXTvcUbiCcuVSy6XhrkR51wv5VeVNNMF0lanjuui7JAKuOBIA14jnXjy7hrjzWMP1weF6/g5
yooJ8A/2RI7nD0kCghgJ4FBwAbVRJ8LP02/qANYMmIYTtnNp+VVcA7VRlA31Wl14zF7C1o12hds8
q2NvKxujemgwb6BconVvNMCdLRq8+qgnX520P4bSCJlJS6Tao4vcRWrTS+vkIE2UP6+p/R2lmC0d
XJchcTann42ms4t/nqpH6rXFfW+kqdPv/04iUKeb2rvoRl3UWhiT1Pn2s/k5B39ORA8jqS4dpUKZ
S6Pcv4WgQZidvN2pDSJ+xjRlTFXPR+lWzbGtqliC72P3fY0qg6t6SOQRt7YM49DfMId/chp+jiES
T2bw3oBUBUe4UC7r7yv3+7GT1n95qdlt1YH5OUTqiP3jNY8Q23WTE8/9c7V+Y/bVsVNXs3rH1OJw
29BoxXj+74tXeY3V8y718EUmyIGOTPtWiTKmq0tGXUqx9GOqRz+vEe6y9zqTrncEGxurC/PoEjBf
N+07aZAm2xmfs3zv+wfka1XUwwR2Bm9Dm+RfGRre34/+8ZomeToac/eV7fuLHBv7ZOdJH/ckHd0B
1m5T3TgEKx31qJQOcDQPH+oQGsqXonzj8ogWyjyujiisOffQpRrdc+6y6pKslPE8igzmLg52dNqM
0aE1ZGDX9332JpDedfXYkn72UTrb1SXpSre7IX3v6hC7VAv/9SHUbfdI7nHKywNdNhJcoa5WtfnG
iLRNyMk70Jv/r+icQKF0Ot+lqZrrTDxVeMNPkMJ/ZC0UotfQRqa773ANeY92JKJZPVWP1Ebdt9Vr
IaHdYdkEh5/b5XciiMqC+X7I97+XQYQ1g/SrnaIXFPKfgYKM8OybePANavh+D4jIslU/MRnMjw7q
oXpL4R1+nkamjsTAdLUvUddx/BX2WbGPZD6FkBkL6tHP5r+9VmpYbSA08pHvTSFzLdTDf/z4xFpl
WyzxH/V6rj4XRvoZemqyj34+9t8++4/XshiM2wIxDAPlv38xFuNPUnRH0Le8VE392u2gDhlt/ws0
KcNRaXD52BFYB7URHaDSn9dGjF/MFwmh1+kM7qcxPxcAc/YWvmTkQPJj0SyTfdRH1If/29eoN/7j
M8HsbR3gy6X85+PWejVi/NTqp76/7vtnRT1Bo/HZG4Ylsr16X21c+Yu/3xWLvdILThTNriWnc+TU
qg1dBwYew8Lq3HreiqEq0dDJwB9X88j0jn2mBUTKKp+1gjF8m69rFWvSV0Z2Wh7/YbaOYuA5qygs
3lrddmDFAY/CYxHCCB5p2gAyCHHQ0adLwvIya2H7TZlQrne1UdZ3X2EJ1HO69Qa3C7rDytn+vVG3
bfWw7i1OIX/u7zHr9gSvD78Ku263yiCufG0KSKCefqMK0vLZ9wAxIzesNra88+DUKNltITo/Zjzq
JS1l2qM2UWq4e1Hk+z5wpvqg/PTKOZ7IodEPZDC9HAKVZV5jYJByWMZARHHZephKKEsgLAjD+htM
oB51fRGfBk5EmUTkQBJxRrw/g4RTKBqFemQ4YoNndQA/zq13kj+qHrWuTb05hGomb87Kap8pCIUi
U6jn5NNRVEJVBEUcjnQip1OeZFIUpmNvoyh868UyLmuFNVjkneb7ke5EuO4RzVoLvlU5G/Kbrj2p
Rxg3EMAtwzVtoIVtTdnE4MqVkyq1IYMUAUsIsaeWkwoqufzfihJQsZbH+BFrBPuQGrtJMcGcxljb
xaD190s+Qmd25KU3a9Fd41TTTp04YLHLE7Jt7sbqYYiAVHb7Lk0QLUcV66dTzyIdXoKRFD4BgvO8
LxGRKkDCKMdy9YhjxLjw86IuYtJ62wYZjPwnfjaFn8Lp6jyK6P9+3ZEjUB8hQem7kBKJDcFx0rR7
9W0KiaEe/WwUjqE3ulegfv5WfdF/gE9A27LjbZBFViucQ2+zGDsTRD4cYjqljoRgqE0j552xE2+s
FEucTuIGkhv5rlYhW/D75jOUh0adbX5QYAdTz9FM8zDGTcPBtT5NYZ7LIkKz+UPAgKJCulRRRn8o
9jVbkzInX43/a0HDdWzqcjoF0TiddN3OWOz//ZwG73jIan8TthnWyhT2aeVLB67RIOdi6smrSZLw
xznlX6XMGqMjJU4A+Kizy6f/22tpu9Ywdq+L8SLMsrptkFnfDGFLwpq5ZV5DoUgQEp7Z4W4pRqiu
rvYIUT89JXro7WLThaIXVOXeK9Fm1UvR7EC8ExOp+8udUTzMegkjLKg3ed081t3iA42unhY7DA9d
gjiwt9x305jji3Q6t9Wi3w2DUV3y6FCH/pXpdnodZt06TwaittTjgpBKJWPut4mBc9RH+0Q198VH
YH7MRF0SlOA9pOhfqML0RGPr3mnMKFROqQgPbbjcZ+GcHBrYped6FBdhueFhbCRob3R2uGynzeJq
18ED0jF3aXNwPaQr2oisNpg6WjNdflOGBqkAQVfu7Zkz2m1couaH4UA8PG25xnFuIm+5pMmgUQqe
X0fSY9ejN85rwGcW0XITCfJYuY69Od5S2WrObYrUVz0asuZ3ZxVi5zRdfbFiNcklGScDdAh1tyGu
pJZyt6ElK9lpjBOIIWethSgcQXglN3leUPhkNQ47do3VHZ2KZVeHlC7yoURRvwiPRhLmb2tI/N1s
5sXa8AKMMqU+7iNCDW7pUZHL2MoySESUGE2bdetNu9mKhovpl/pa1IPYkHCQrnHboo/z/atVtuXO
o5ENjRVJuWT3+vW9U2tPeWD1e99DINRTSC0sWu1JdbYCk1iVOd4POT1xum3dCl8UieJTQBq6+AUi
uKxmGF+0LjdNaD05yD+uYZ2kB9uZnyfdxNmQQhOdpAegjklXTofho7In0hJKI1+3VNbnVP9yO4q4
pfiFYg2C+qJT4Q8OywQZ0XKHK5RZVCPWaO5aS6cSnKcPjWu0e5x4/S6UZujSmfT7zmawHMt8swCn
BxTfNTufkQJAOtzRHrZjHjhbQRF8PTVYRRwNyoGGjtxzIkiKgPN3II0WYp+jgdyLZNhZczEe68Wc
18UEW3ZEKZwfekGPlynsZdHS3zoY0tXAPA8PA/HgHWz6ziuqq2VpKaUmfnFNstsqn434Bg0xydiJ
h5HUqvxNP9DMSPzmd+/I+aZFnzNjgYmpuNoMGbkPrRkxmvd6TwWi2CdW3x8ixEUhTvSNVWF6CROi
fpsu2NBuBjfb+behXpwDzc0ujd8f9LwujlnWfNWoT9aVYfWb/9+9+7+CtziW+3/MxXlJWmJ/k/8V
2/L9oX917jwILDLEGmALyznTN4Cz/KtzB7cFabPtSXKK42P5pKn3b25L8D9sAnSYa+qW65oEXv/E
WBOyY7mUBQE84N/lZv7/0rkz1W/5z86d7fP7kULwnfwZOona/2vnzsdnV1VzZBz6BWEYstWVnZXp
1rs4fdLhTEc3FgwMJk2zzxfv3I9rckqMvVs4pP0WVtif5nQcyMScoWB4NxUVbgNZIGpI5k8V0K4D
OTrbgGLYqai1565NtqBGnhe8zjSQhk1A3yq38kmmbGxyF8ezMT14SOqjwT/RRXt0zefF72hrM2Kv
vOqaG670191kf5alfa3D6S30avAQAaXwOZo+xu4ueWkdUN/teF4Sgb/CrD/gJH4puFIRB2vCux4S
073QhjA2vmtthXac/yQEddieG+6iriSfisrifCDLaJ1kKBtHMDFIW+kHhqV7W5Weeeoq2zr46JMz
RxbvbWi+K6Qux8W23RWKSuRC9TJv8HnCBSj/eIXuML9wb5s24L6DxhR5U/OZToBUBaa9Vn/Jg1+Y
Q56sRFzTJHieDCtYFWhNTrmcG3L4HpKQMrlEAnzPcAtnVWjg83WknNu2qKNtNXBTs3vNX1fxQmyk
Xs7EpmV4DDRZz5qCk2t78QaBjv2WagAV0Zju+4Xhimgifh6Q0LbltH8O4+atcjYA1svz7HV/psCr
L3XinvOGf1s5wky6qk4FF8CE47x2wrI6C9RPpCqIaMfyGg1ihBZe738xsA9UWakDxvQtXmZ7Nl5m
4CD1bGzMRo9X5lgwNR9DHMVLVGwQ9RsHP723Ms9cFcFI9kuMrnpuw6Of5OSFtITeZMHdLANcBw2V
ImEbNubk53pmTwURCAU3pkdr2NFZJBN2ZRmb1E6+cWwnjc+JfF8FMIWwQXHyfwwhank1Vys688VJ
ynjnygpOMrVUp10cRRx+P9ejDa2s/Zzmv50xeBpjYw8s79fia18xE+LdaGYjGRqzv2rtbQp/5kSq
EZRVPAV+eWnlisUkwmMnl5G+qUN4IFi24N8Ck0AP2TAYmiLhrrSiGPGnkisw2qiM5victdhWRZsb
a3j6j1hpu11lzF/TxMCtFiLQaS6YJrO9Jy81EkdHopBShjBZgVWbtkCpumg+4FBZQ9Ki2SRXxSBQ
RC5ve7mxARMWY+oc1NJiyt+TNni39eIStoAY+mBlF/1fme8jiieNJG1LsMo2TaOiRX1TtvqyJTfw
T5Gkw/cpm3TRhdtLwo6ufuVe8doWergL8y2r8G47Naiq08rTjyOOMbW+VhscEEdinMe9mtmr1SXT
QaQ+60kmf3gaOO00RpqbCZ9+PKFPltwxWtFcKUs9Z2l/SFsMGnrmdNtUuAv2plQq4KJqO5aI9Ksk
woGrd/ft4GZIaF3EfKkLUdq5aRpH27tBDkwmvfOaNoP0EXfrkYYt3Uhsyxa2ZNNOcE3ly7EnR6CP
dInlG27jNGhobdsmLukJZv0IHTgfUdN20Ie9QWspoMCsEKh9TqnwUQsL/bZpcJ4mLpHSHmzm778z
cR7RkI07URHdCdGxosMq9ujccDqM8acfd8OOqfqjKj/Q2aYkjzN5+aVnaJtNuQkXa+WPD9nY9+tx
0JnjYlWXHEjL82/qyGPXkiqQVWlxnPAidBNlfUOeKI1m5Jsi7NBQwPAOxjbae2juPa38ZPlb7IbZ
uCNOpAZNh5IIdvfX7JnJDmDNvOkGE9yH0dw7BncaQpgcHBqZd6ImUK1NM50fct+/uEyHNk6hLfv+
WEVue2ebvnVDBhqdWG85G+nW5eTd+VPrnZY6emqlZiOnirhC1exxRyD6ZJyNU2PbezfuOBhO9suc
R7T+LjxuB3XtuSekZ9O4+i4GhaEGoqm1r12U1ps5KsfLNGWPZRaG+7DL7jPUijeToVcPbRDsI6Nt
X+a24r7VdO/qWRR36c6zEJ9Y/etYmsbVNDr7ZnEIrWpyLdpT9DEOA674dRlG7PUQvE4U6PQHM8O+
GI35uxfxqWir9j7zL6ONm0j4/fJJUvBN3MqIjUKuZoglwDAVWK/sWkoCc3+e9Xq6lAWAEjPrr0MM
X6pczGHVBnWNM99KSOAKDSa89phivGC+6M9mvYd0aMOM6jnrJrxCpa3ho83RhbOQcddL5XonTvxu
F3Q6Jj3myXdR/GWHC+7Dxs53ANaMbTwNd+2y+NzyGzDyNFHRYE75tZqirzpMMfROGetewz86TuXB
6dTckxsnl5aQvb3XQgUpp+y162394lCR3WluaUElSsWKxUW28X0b8FWl2dsQWAVYpx5jQJe+wPTC
nmZ102Z0wuHEmN5sipgua9DEr65TlJdo0PpVneATyGpipjAkm6e+wh4ziaB/dOaNHebdbVjWt6D7
Md7SQKd8bIo1NU6kPgRCn4r8V2kxivQU2zeNhBYl9nAkbuwpGQ39AETZ4D4xVOfFN5xDrpGgBNwq
v+p810a9wS4kqAngCTclROhJdhcn5h1lIPFYWqW7r7roYdDCHvdrP99gOSmvNYL4BFftQ05eyY4C
xVOEwFDTrBdqxCG2GKb2yPfqK4IkIdLsUVjLCRgTMoBpGTYkTvUn1m39Zzvvc33UTvHSFVurI38g
tZGqrAt8Doj7Q+qt6RllBJkY2Jenh9Hqjh50r3Ssgnt79JHgiqY9d+fAiojnEgCkJ48ucwUVCxp4
yzTOCA4jsWKVPxRbUYBE8+f8UxuCB0tzWZC67XpwRHOJfG++SEV2YMBuwokEiGi6er1wN3Eb2Lsq
sm+hiow4xm+HyYqOPkC4bSv4ocVlXlZjKhwWH2FxX+5Lswm2DhLaEi5ZiWfskUN0WmISWOaof9Dm
etm5hvYmkNVu6KUXz0VkX/M03UcZXLxwzKhWTB3C2PaRRorGmnnMb8gv1PGqG9XZ7OxHR3cxdRWt
dgtmIMY7wq3V/8BHFd0xidDXWYa+a7DjfZqmMz4GVFS15g3PwqaOAM4J9WWXDM+Dn2Gfm0aT0Cts
PRRHUVhXGJmMNxQJ7SEaOTyEk+M59q4GaTIy9YnDYXr2tMktsASpszz2SWJc+izJ9r1ema+Jufet
wSVrlVgpw0MiVvfojwKTwXfoi0uaLtewFNqp7jDMiDhYdsOStVwY/AmWFtf72k6syyhi5xBOwUWf
dHtjOb313HB+EavhzNvYjT5bFiO3iQwag1joHNII9UlnjSWW1aQ65mTK3E+ivQ3S+V7QdHpaYnPa
QnobrhkyoFO8S1stP9fpnO7MOvWeW5hh3PpWlkRJJxP8vWgupDZOu2MWhg9/irBNxUl+8ZoCZiNG
cktDyYGXz3nLcFZEH5AjxW3MFHE7AyFZF63db6Dc+be4Mh+g5kCfnQ2s4VVHeLcTQ9tI6n7PvLnd
g/poqFpH9imanH6t2X17MKIo2yyZhSUSo+FjVfN1WdmF91PVv/bkDq2I06mfdXPiD8NS/MsRNZce
AUvtQuZOAWZ48trnMkV8VUwTd3V8ru9dioKtNLToTICLSeXIZWEuqi+vaKnmzRYunKp0dmXXPNO2
9Gsj/kLPeOtUGABmbvR2ZbqbcK5zhFQDBBLf9Rg9YPlPPQud1B1e4gI5XGhR13CcujpkC04t7nbc
plqZ2dIt12T43RVA2OfRY/JE5dvqMybEwuXsYL8i4A4g6DFJDtvXOTTQTUcRS7lBEzuhudbRKWb7
oAGCNNMY11uwZJuoKImjGTz/LS7Cc5K7zv08iwLdSHvJqs4nHos6PzY+bNxB+sm3hGdafjA9UfN/
wjYxby2EWdskGKM9674tplbjrWdt2CzRQzQhTVxEWR6qIqampOudTFFh6hjZ27r35ru8LEd8p120
DmDv4BezxC6PPfroef9nws7xmEmQmeWNr2Urxk0BOO2oA36wufxhdllXSGj9rmioHHUY6ynehHcC
gNkQOw5XjvanpDVzdLXjUFfHKB2CbVlkiKl6uuOcaGKd9BpErmi0D/5cU+PstCtO0UvK8Nlxs7/1
UmIYiXuYNyV8IeI9i4asC7FLdMqSzL5u6cKzMjIze9X63ZFBgmr0UCXH0nG+4nExdh0BAyv4lCjH
os7bA73BVDhQPZpyF0hH/zQG4ENoL/nbSdQBq+DoUjeUlHvTrPjmhUsiCsCN8c0egVPIPAnmw+mz
CWzsNNxumG/URvfQplNNwFOMzCPtAzyAVOT6MA1PpeXVG1JKBZXJJti4YXQzFSCkwndKEJhdg649
FBQxwKjrZJkUsBv72btPOq0/TBMFr0jgYvHcWoMOlOVkClwXp8H7tgzmthsqBHex9zZb8b4ghfG5
JLFIg3KqcKDx0gwcn2xv4zOP8YIe0zrlf3MmsanGstk6GRINr9VNesnVWYsElzqcvtOIZjNYbCIA
soWdTMlYS7PhXvM4MVNjm5S6uUXB+nsZ7OYsTAw/Xel+Qroiy4ggwY1X9vpJQ90GvmgMjgZiVSjT
5apFFnwPPu2d1uG8zuskYtaHDdqo7HyvpdGI/RG+TYGtN81S6zCHxFH6tZgODnK1VTMXd0mM9qau
KnNnIKVHruX/1c9BdXboJ6wHAuBCh3CxvsnGixeOt3bZb0dvCe6DPB1Qx2ZPWvHgWEP86PpRcm1s
407XyPyqBWHkbRVg4Y2IZcLSfp0KbIIpEz0ZnFjFbnAbO2BfSpzPGOz3M0Lgs+b90sG7ns0swkMB
DZK/vTnp1eM4dNYpE7wFjnU7uCCHCgCxR580XBNP3bmLNHcHSit8Ag65wnRUbael/ugLug+pcVe2
XvyOPI4qTrObYnxQIpzYT215Y1Z6CrCpLUhkyNqNL0dcLzQAWwIVPPQoeNZ5NNxPXsfZO6b6IfKB
LdqowWPXQ9TaYkwvbfMswJyc08TaGBQuL5XfPc20R3AnayGZUQEwGyHbajpAsDIr6l1v5YfOC0iN
d9IPhmpzW6A/O7kDVIc4Go549Tcpq8CjYbvPUYwfI4NdQiZqSeybrpknwse1NYmFzFzQAu+mQGYb
w9dbB1n84rY505qc68lkf+8YAlb115hFE+YZBwiVEL+MSTzF1WDv08w5WBgg0WDZvxs9IDR3MveF
UfzluFkL+7TfBXXqXlkMIzt2Szata75Y9hHJVfBsBuVnNoY+NpaFyatRRzt/OBGn1lz70kIIX3Tl
GWsQZtpuqD9hTRIkar7ZHaXqKjkzFYzvy+VQdQw/lBLyt7i/aQg4fQ0jZO1cczA9G7t4KCz/GFTR
fNS89CLE8GJQ+9gaNhxIJ65uHS7xs0YM9KptsX4vve/fg+FZdcArIgfzExsgtBnF9dp7hD5DkCjR
qlhMUEu1nPGCThW0vM3EdOkW/DJOHDGTR0DZycWCk9ns0XmkbBi67bvrIS6N8S0D/7Slm255AFj4
OAmmnnOrhfvhjR6PYPkOrwYx6IbXECRWdocLu94hJsjRmxN37MgEX8hAfU9nTcPEEpsC3CjFlU1Y
LDR2lhGEYzXgwHIp+AnjE5hDtb0zQVGLEZO4N1UMhYSLkJmmrznk880w+vYdt37njvBTAU+JgdId
CAXrKv/s6nCQTA33Ei3vTdPWybsZiyMLqvyjmKOt7WkGKnScUkVAkK/vYV7upgY/QBNb7FsqMeSs
dLBdqL8gtw83LnlkCHXy9dKSkGi3ACtnrUiPIu3JaVmsu06zrHXja8Vmsih76AFN7yXln3YTIlom
Z+6Y1hgxep7ir6ZqV7pHTh1GxCJi1W/gcTRsorUaCqwY+IdxP4JpZPS3SFEMEucauAZxBQAitr1v
fuZLsEKZdM3LfNrPDOgocNG3k2IGyqW6MTNyNXO9OqfkG3XWUDw5i+D6d5PdMNiPyehXq6Y3zy3Y
OBK3n+Bdwtw9TRn7v4kfhNzEbvnReH1x7xScoKz63Kje5SPCEl8g1hw64zbAyzScujQTtG7CeRXF
2VrM0RXfF8C1bITPiZ2xIxMbwT0XqQu2oG1rb11pnGFVnXzJBGUnaF6Nwb5BHvg5JeZHGw37NnS6
1dSWt+0IQKleuGMFPWJ92BTsZWAc0mtt1u8y2DybqHUXyT34D8ITvTJZkZtDSjJ51iRM4tpk7Hxu
ybKsfbiLJi3EVSirz5Hb/bETsMRVFW99yFUwd3Qdap15O7lkBZrOfhiHM2XrdkXY1IRsH7BfEj9H
43xFm/Yc53a0qRLtucwFiZXNQLx1Vk+QY2IuueHdmqGrCufqJUyaqmRMqAG4zk4ESUY7tXgdTSbW
IBJfHWojGvMNZyz2zSwuQxn7mDP4VF0t72ZyF8fMFOr8jXPywy6wgghSnXa12733GAH2pPy9BGH6
VzZl9j7T9HM9DyPmPvK7GQBM28DKA/SHjpm9wi/94MwjIoqMUxNQ4ibDtuLJk9eOKa9oDx5wIv4U
yztTfHuJZvg5eVzWVAhsrPOFSde2DpDcps921R3NPAdgQ6zOGorEskHCQkdBm7YDsrR1Rc2yajl8
epm+D9QHgSC4OCoFQI2Rf7Yvlj+55l8yQIGIf5mwT1u/vrj+1sjglyBmGQ5eB3ad+uXX4E9fnlZT
NqZ8kNXcaudZP7SF5pwxJ3RG5BL+3AXrhmpyOzW/3ST8WNwOkzRpo+AOb4bU97YRgnPmDCaKDy9o
DobtnE2bZq+94M6NoA9jaUVYYHh3VUaVRrQ2/YZ+PPgjMoal6j7CzL/3DMwC+sLqHSLPmag8loAZ
XfpTM+JFqSizsJgmHDEleq1Lzm1d/xV5TOSWJNm1jSivhncOxuVLzwttQzUl2EGDOROF9xXZI6Jy
mMjU7+5SfTaORuN7qyZJ4Vhwj0L3c3F5y3KNCEQZkK2s7n6HDUiMpSUd24j+Gk1bvDFTSbnFlFcn
8fZw1F885txrW6P5r4fM7CqLXdvWOPfHemg+slBfVoPmZbf9TMmh0RZ/50vaELGjq96h4j0HXAEc
OLEx6/Y4LRWAoBSu/hj5WKps8wZ4SHYp6XegIHrxaa27AobpUHzoNF03hfZHS83hNCyccRhnoqOD
qH7UEEXpPXat1J/QR9AHJ5Ies5Ujhuc4mKZ9U3d3AdDeVWLml97S/JOZg1CoBDOzvOdEoL3RPDlM
aeFxM3KUrGYrPmMLjL9ZJ4Z1ErP6LO3mlSVZ+566iP3nSWiH0FmsjYPHbT2FaGgKSl4o1SeCtAim
RyHZX33LuQRlfc/szlgPd9oSBhtTI74bNnQE1qOAgRT4NI+h5XSoHMpJlDdlPT8g16czYDbrmbXn
hjb5PVANbjPFE6wJVttkGDGGEWYcj762NTUq7A0UMyArRseN1yTTYBiq22XMH6BE19t0zLJ1elO0
0uFAOASB03587tL4Nmoi99iJ5SM09a/BJCqynVgksY754nZj9MReEgEM3737ikYj34n4mohBDupi
3nkRFjcyfREWd020RShAArcbe3uAROs0j/JLqeflEW07c50Odfj4Gs9gyXLAcmJY0qM1zuhZypbT
vcTE1IZ/wmT5M2e2fY8+gxzGdLrPBlaSScagIKtWtjvLfHPuAfoCaNhptSevIWeVgcFZorfYiai6
A9xvpntj9pttZ5qf0HCdM1aOuzLrJDguPSGq6Tc2tlcDGOtNYNZfnBEFOnwR1vUVLgJUHd2AJxIw
o6CxFEHb7p9HgXh8HhaCyfP6OPbBZoTNhbGtWTZF1b6kQf/gNmB+IRVjF0QkTCeIGbqbw0WCykhl
/mWuXEoAS2NshoQ4N9GCePfqfrP03nPX6AYK8KrfunrVHdrEPFt6SiIG5TJLC76Cqhjfcv2jgoW5
QyPRHeamHKSX3Dgsi4i5NUGBbo6S45iDpjcz79XCD+5Rc96GQTe9jmMq2TPrJEz2S2F+jFXorOsl
fjYEUNYU2fCh9aDzEKkdfUAA2qLTKkjqAOhiyozmDpZ+Gx/K5E0wrbymARZnjRrs4uZnavB4Digj
LIV+rPFmgtyF0BVaw7ax6BLClOU3mA8a90jWh8ZTGoaMRxA2otBFH9kY9HSndldP0rbGb8KpAepr
qn6XMHN2lfsLGz21c4ipmyrTKkqkTP2b4nZo2GPQLazIpH83My2kl3QYKlMSb8hvF4sE99Xkl1fD
Q2/qHzN/3I7AEnq43vircGPAW4U+3wOlvhcd961mamClOAxi7iCbIWN7kxsehK6zHpvD/WxWlKpQ
naFy2rUZtNd4Odilf6Skvmzc0dxH9N6A7Rfz0enqXZ0KOKLj8Bq0hMba5kvXiXnVTx728urZ7IdH
F11VQrBClLkHOA3FMRJ6dlcLsuJTpoUnDLmPUS30M3aYaxa74sbhtlpZrnZL78utr0XbVxfRM8jq
XnL0Yo0qGeb9M3qE8q3EB1mj1bKzzr/DhH/HVLvZwPQ5+lpk3GiZnu2TmrGqSF4yxzIvBVWT1gn1
O65hJsAN4xYDDeh34EpQ41aWCzC9d+aQHkHP7bwAzKRTKyfLHZ4S+QesuhlY53o6unlzLxD3rCe7
eRv+SgpdHMrF/SAYJNmXeoE3eMgfZ9NhvyVgKVinbzVBVvFAGdKvKFEY4J+mZZuNaAWaOWD1syCx
KmC9haAr7lsDHFOZkFlLHMHaLgSpnRye7uCGwVNmT8M1oMVQtAN57WFI3SEn5iHTjO1A6nmSBvGp
8/4ne2eyHDeSZe1Xaas9yuCAuwNY9CbmYEQwyKBEUdzAqAnzPOPp+wOzzCqlrF9pf697k5VVmSqC
EQ736/ee8x3G/jGIvZLxSBXKjwEgNA419ozEBuBJ6WVOqIKYiFZxwTQVHCpDSNSwgq0uVMulw0vq
y7TL2NYf8S2xt0f4qcyxusyeVW/EZLE7MQVgfEANz8IM2y9xCVwfe+OuGCGiz4IdmniK4X7w0JIH
DDLn6YMuWCiBPWCu4lIpE+t7OlHGJjPjydDQzyr+0cX292Guz6VDCPmIV3jrotLkl6Gp50Y1l9h4
hHoinEcncI4TQmGyqCtsdMRSsCxbu312StHfjUpdCaMh1DuC3IW5amsP/rcE1A7aNGUcK8MhT3VI
3rosKbaVugnBPtoM/kd3dm+jT9rKFJjWGV7I0dIDJCrR0/usi69zF3N1mBMgZ44LgN5qsffZfBuU
u6SfhOSOjG+90BvRl9mmdN5GB3Jyk755ILRHt/JWZN9l0ESWUIcOhFsXEakCucNe2/bCRDfi+z4L
157VzEwbrq7pP/IJQv/wH9DoVvs+getIBlA9zLBlA5GvWb/JJp3aByNYJlcKxlHvlevOSyzGYcNR
QF6ZpsLZO2733Ug+VSWHs+OWu1rb93NCsEI3Fxs0H8xc7Ed6vy8CspzvcLkEqu6OkbHxQN0eevUA
zDt8Ged62GqEe6s2BaBicqvfI+UL1pkady38l3icvxkFufLmNHzjF4L/Y3fGPqxvhZnfvMd5DoaP
DLx2SrvlRbfqXjFCnBLVr13JhVb5/i3JHJdmJ7BJ9iEIdRVNn6Tas3wuuqqvTGtx7LXhTUTBBQgz
jlx7BG2nnLs2RAmTxfHWgs1z7KLmEzakLXOOYR91fEEzNQmTVm/f9ksYbQ5GIpxxA/p4RbVDIyPt
Vwj1Ay7+o4Z1w+5aQFwlnYToM8QxsQNwqq3q4WAMxNkDnLn2RfjCyE9vo+gVKLmBzMa5psBMK2Gd
IWPeuiqhyJTpRQXIGIj2KHcoiT9441dsZxF5Fha6DBhyIuUGqM2+3diexisseN9yjiOI611rL37p
SZ0WbRO1KxjvrhnA0/Z+vDKmetexIva1CQzTrrpyEzqD2I/A96jItL9xnGGxIWP+BH0HLoUWA7e9
5OyH00vjtpcix+RQZXh9gzZdpa3GwSEOseDaJccRCUpanIRum10XEQkghLzvMozNmvnTeoy9Yh3m
zWsXLvH1HgrHlOGKr4+jjy4pmThZ3I5Tc0RBCmh2+afRQBZ87Vwrwztx8SI1KFoF4jnmyTWm6lLT
kRiAqknEOeHwOLbNs8locw4NkEH9QD6S9cE8NMiZu7C+CJtRRZN4ORSsZo0a/eZF2fjBT42tACq+
QfxEJGEV7oIFsBkERbUpg57+QA/l12iFscnRfK6cqbzMAN7Rg6Jdct5nedGGq/l07XXIUCx4wykN
Omnq8FRGm7RT7q4d+6dRUCQFniRVx4S0B2kAjH+j6rUg/GNbSiRNTRLU8KOb5Wsz5VYMkbGlqTID
BeguzkBT1I/CaGNZTwrZx5aeeLUp/Bz2ShMyL7LEMVpg2IQAWEg18h6BFLCtq+kkaCu53g9BOp8t
fyRbCmG7cocdFEayF/LhbZgYOytJM6Zxx+LYu8WR3vcmsd2tbXuwd40KO6fID6CieM/qA3HGDjju
udwGn/1k/NT5abK1Y2lQE2Hw1lgqQ7wOejgFuXsJJ2/kdhX6pG06HFtAelf9aILvjv1rm6s3s+Fr
UBFpKMulYapoZtdqV/RNvJrMXh/rbZLAvtSCqAwzO0Zu/TaKxCTxaky3xJ/UJ8sMrh3cUAij6XcJ
ZGYnzfFbWPJec1Wz497bpwF3ZLvsu0dtHEpEUofCIpMiFukhZgjTF3W3bokZipzURwFtD7D5TFRH
EwgoRN6mVPuIiovslCjm3y77jemKCCdCe0XMGB2BJ1B8u9Omra+5TV+MN//JspfWTZgfEL6eOtvd
NylDhX4MeU+s8h0gEG/jgidzLCNBxTM/gcOt9rr62M35BO0cRLYIYxq9zcVspo9epj7GFu3CKSb1
YUoXnpJJmtZUodkFnE20R/+lnfTLxPRhFUnkO0Mkbilp5ETC0ReB8PslhA++iaKq2HZF9QMx0Wgs
w9scQkOqKNkrbiMO0DCI6mMaX/AgVa5gVhc05qHzSDaO9DZnvEyllc/qLYnHaWtwSNzFTLy2IS51
2l/5BSv/wmdD3GKn+UuSlOsyj7/lODfqIXDIDmPq5FEEjhxXDX3QLXfiY0G5+DxVl6ae+lcVqgGl
k4nM8kgt5vH3ZIuPqrhUSKglPXk6zE+5VzzandWcLcJKscMytQ6KBa9oc/lER88l2XEPRcdyouyq
oZiXBeS1JROgtraK3etoRN6+I+PDjWEqfiXSNtiYnaGOqkS4qTMLZjgSBDYBtFwJLNIgVPU5RMg/
C/EjGv2FINF9QApP+0A7Lx1cpijT4kEYnXigOycwjNMYthkLM9qbsStTNNBfJ89oSJHA9OrFBPjK
8MM0A67cYc4hNajPmYiGa2o9jt591ObWJ84Jfu9Yj+RtBqDJ546eimttAwc1VRIVw1ZCPUmxxCQF
3yu0Qn8jmo7bkrfgyicOMlCOz23/6jMyPM1mne6nsXtkFWX7vo02TuOfU6OmOHWWZi2DpqZ8iPpZ
b926harO/W6V1NEnOLHCaLOP9ZhdW/rEu3zwdznHzDZknLcOSCCMpvjCV1A9oYx6mPypInICXFaW
3ibtXvoq/9w6LinXsCsTBfmgTXC96YqS2NKMoyYUsW2ZArSy7Q2mWPSlvoMDv/7axCnT6Yl0KvNO
NRggNOGruHiNx36EFxKUAJNnMuTHwt6pFtqwJEp4bRXLzQBHxT5PPAqsbNzCVHA4U6HOMuWhFPLW
pT9fsAuLg7kwm1tRsbBN9j0S5iYnm49ZCOQzthTN5Y49tUdwuG6d4kvPgX83u+4qNaBmdjHtXWnl
n+AmJ/S2/StqFHIqzHA60DVo6gzQHpiAd15DoulnaM+lsAdKU6B98dqr2fBO2GANVlOlGK352Q7l
1Zcs7Ks90GcHP13PvszHbde0mywu6jCHCT0BchAiII6de48Cyp3hrSToqRacNg2WkFdw8uQFWOKx
cDy1CXrNTqCMS1Nl3/047nfcpEfzcx3OTOdmsh7rm+qm/lQ7dXs0sJjVRU99n80adg7fsZ3OaLNc
eUgRxix4t5igx0L1YqPyed3rWN2HbY+IkT4aRyoXuBxZHstulY4sy6xNt4yAuI21VC4zc7NpjG9l
Toqy3fgfrebt3w63NJ1K+NiNs2kiJqAk5UCtA4i6cAXRTiyavzyKjsDkILfE4vs8Zck2sBepckyA
+ESfqpr0cDTKVh2zOrxH36Z3CLhjYApmjXvEgnK9kAtqk/XyPlDrERASKJPcmdW4SfoF0IZyZZem
xCcpryU3DQMhyihSdCqac2P4LCOiL8XMRN6/2Zjwdu8STyjY69RvrIOCqsP1EGDeu9iSk+AqZyRk
npvcaduCgr1Ex/CGXWg901xpyw/vocP9BGElNBvkEwMZh6LZ+z4N8FUD6+iuBgs1h35wfH8cf/E6
V/zXTRI/DTXWcWY4pPg4E+iHd/X3u/0v6tsbze5q9+4DNCxgqmbvmwCSFpsgXHGmqUwyko2husfO
L6e9ogiYSI4BMkVotre8mhnfqp7CaK0FtiO5eJeD3FI7KO5XIEboeM3oa+kWh2Hg5dBEH4H7jvDB
4GuB4vetb3ocXNDStdAEOUY0JhusRAkLscmyW8c5nK7aRVRaLLpbw8nfCjOzgOuE8Np7CSTPJbgS
w9nnRYnBmMb5MJudi+oQNeda1IHcO6o4QJ3Nts1svAo6EIxX8sdW+ArCVO4QpuFe0KHHjEWt13z2
zDvmRfylGopjtOSHhUWzkQE1DPQUsfIlAP5CuRtt3RKzxAwk8UwyOPzjL1US3vHCjXsyOgjfSaIX
nSN5Fea9bpPTMNHX7oKRmEKxG1XOrA7NScD/tEXweCVE5ePsvMG/7FF1YMlNCSS3VQw+VqpjIqwf
gdF7HLMTkj/PF2uZxnzNrosJqqzktkLiRJmZUEj6SbtFPlispEK2jYv02baEva/Y5DyHzGboOu6d
D4LhDhPHxoK0RygF5HJ6UouWNpz0l9SyFgljXq3DiSXRBgCNrbZ844r7yR3FuJ4y58IBGEEF7qa7
ImXK7xax3FVtdUM6DREkc24e1wHFjSQD6Is7EhhZTldzmtITnWfY07QZEV2txRNhGc9ziMtnKIwX
3YwWd18A4EQ9vCuHHaqPP7TOE03UvYy9Ry4OFE/Tm0oWc0BLzEUhu6vhecHdbO7yLrhHrZ0jymwr
WPnFNQgWCikB0msGzRJz4tr3+N6Qne7AvlW7jiOa8ZYAw04rs1TYPms7fXp/q4RPN2SwwmZbmuHJ
kP6Dzf836bAsy3fV8/tf5rpgsu9fgxEbRGs8EkvGVGB58qIk9sFyp2dYbBjuRvqTjgTAViXBblKh
f2fgPhV+Z+6HJhN3HXBgBjZntm2EycvT1gXqFcx/xJQsmHk5BeHGjOmNj3pYTofp87vP2KigFZFG
cmhL3ASrdzP04FdXNXNdqQr/JbeNi6/j6GCzJ+k+u5H1le3EOxYlDQ1+vz747uUD51wdU2MgcEY1
mu16PMgytoxDWy2rO5Z/eGjfLddtGMgD+Ka1qRn+YEWmYRb4+2qWKC/t7OhRT9GYG9em380rsvY2
3uHdzV134zca5Jz7Cqiq5kB/fwEDmy3BsAYmmQbN6gjGetAvm5yVPHWi2y5utCa574Tq1g0B4zt6
YrceWtja69MA+ccOpgWq4xJfGTpItFdOwh31TzDDhz8AgP+Vd9lDAQqk+e9/LPamn9xFnmkrF+uN
TVdO4HvB4/RnLmDgDR0X87FGoR5/n5X0IRtjV841w6QJozNcdtav5Sp5h/DEooXC1GzSbx5tvP3v
n4U/9JeHkbZwlSXhF0plqeVh/wQpTMN+AlTdFAfTRD7tKFnv0olgKRqeFwszLDeSTejXILRRX9EK
CoEstzYGVuHO6JaL4BmSe8KrdXYIYoN7+qWk1XwrwyS513TK8r7ZxHIK6T6N/nYI3XzjWKFxlZST
sQNGhWmdfdcumZcYC5qzLx1ElC2TThG1hBu5MYTBnMJpABoRgZW7ta0lEcbdl74f/WBy/8XsTfcA
MT1El4vUiCOn44VnHmtmpCCRAyE/TmqHJYBogCQyH40yYncfenVMgf3vVUFtLxX1T5BybAayJroo
FjuWo/GZuAhlV8di6aIMlXFvjQwLs3AEUlia0afZo7TUKRExHtEtRhgcY+32x062R98sNS7W8sWq
B/KfSdU5EaQBTsDPbxD03DvaENgK6l7c5+QIb8o6YptUYwMWeDkxZ9e+mst8kZjKsxcbwTNNlDRg
Zs6t2965Kr4fHPCCumEqgeTWBiTuI2grYvdoKoJlWZPe3mIr3dL4afeIH8SuMMyXVM3ZzVDuTVbp
fCloRm/aUlpbUjl61nTc7JFnLb3o+kvi58FpRO2LR2JJkiVr4Ezn8BtHhYCEy2MmMU3EQWQuIUD2
PnKG8ezkbILF1I4XlILGOpPqSvB38WUkeG7lPnJK5G8IDYD9hcSC0cZ78xA9blyrfI78ESQhU0pU
bZJ1D8s5lDMHPa3FIrOsD5aBz4lIvc/YTg5OmbpbVG0tCkE5fyIqvV4Dz/hhl5a1N0Efn/GjTOin
k/rZc9pXkYqB3ietsGFKzYvUdXaUfvbQLf8t1j3ZVO//IGdBXWyrTXduWZgr3yXkgPXizHQEmfab
I9ZiuFGEK7//yfc/w1ZAxwim1R//oukYzkb303TwNV0J5GfJnWyJBurwsq3m2qIkJU2QqY6yj6Hy
xlsz1vVBCmRuI4kggfssY/QDOYPo0HXkugicGc1s+kRmcHUpPG1uzCQ2eSvppc5UUqhAElhqVDNP
zXBCO5Q9mJmDP11D0Y3d6ex5g7dKNeKxsNVHLaqa8I/6ewVtmZO9AXVV0MXAmQ83q6jljXoTVbV/
TSuWfofVnrgoS+4CIhy5i7XptV1wlN6QuBey5GMqcXDGimbhDf05UYAu8bG+bBh4+7j2+txaE8VQ
XhP1owr64aOLkkbht942CV06lJnqFMXmLvUxviRuKzgOUfg6OqYXODlfXAAWZLf28uzDuWyMoLyM
vWaOKcZdVNrDri1rbIsdMIq5qNMNn1m98+UCYaeRY6CpwEo0b/1Rrxh1wFsj+SbW5nBnFwU0zqI7
xWSsLT2mljsisS8B8Mc1AMfh5HiIShlO1zsEo9He0fMXWrz1GrEfdNKpOLipS3RtQFvm95vzOyD2
TwBZiQFUaSC3Llu9iS32l4MiqYXl6wYqB4oCojHxE0pB/J9JjtRZDZbPBSX5XrOOccykSAZcOKmM
/sH1KTM6W71xFRUXpTzHRMKs5QfdxL95RGtxwv7lET0tcfHC2yUT4efjw4UwAm6CRxxFbG+boBbr
wWWAh9bLOpng3TGIZzGBojx7khFODKvwLsUW/tDHw0aYj2lO6z2kfbjuZ7fd9/XoXDRitahw1Rpd
kqDRzbyKniHucgp6Wp2F9TenoMA6/Mtv4Zo2ETDalaZnewpe8J8PwdJASm9OhDgi96suMlAPGPBW
mssH+RMqvzTZXVn054A9kB5WtY9G8gY1nb8du8+Avr38KGvAtd74xjgJ1VxRwV4YMjxhv18S0v4P
Tyot0/WgF9veXz5vbIiGX/g1SvhYI4QCZrdpSlMfLHcgJrbCIdMMX8egfqxat35p9ddxYhTvaGj+
LdQ21/Wzk4awtxn93tgXmfcpr5xTBjno7CLi3tYJR72qK48C2yIFyc+4sOSlolbFQ6YYgK7Ax9n7
fqitjZdlxM9M/SdiIL7389WY3PGxLAM00CkQ0sjTuGWR+pst7Z3EQRhBZz+im3SoAcX+UVb9H077
w1R+/+9/vH0jGWMTNW0dfW3/8V/f3736C2caM/ziT/9/47Q/Rc3XIm+i/D/8qX858l39T9fEji8o
AF3H9UxegH858j3rny6UbcvzpO3i9F7ejX858qXzT5N3Hgg3/8RyfmVpe1SUvErvq5Un/P9iaf+0
6iVvpnKY1VGk8n8ntP3L+2kJM0w6TC4nbzkGHL8dr7K9KQGGShFDu3OLPrwn45wJPmB64pLHdW4S
1QR4dN/J4fKnj+/hPxTwP4O9/3gcx9KmJwXqdsj/P28XcPmskoG+OlGoIfYow3IXW1/7ySmvZv7m
lX7JnCRrV0ZPRgVROXe///k/71b/+vFS8+l6oAvQMf/84z0SaRoP39SpHv3Phdt3T2r0D8zQ8tNg
onIaNKjqvmzPjer/7sIglo/63xv++w9nqbBWlELea8pffvcaa1/QJUKeCGlVb4U/JYwTbISoHR5U
1DgfMAuckAYlBMsAxoq/6SwFqB9npxiQyd5uohoF6+JoGpr58PsPRvx8mfnj4d6J8C7KI2Kfflkn
EHL6yTRqeaJnVm/jpvqsUjIgq8oXO8LhDEZkdJLpqNOcyt2NEWX7tAtSOnTWU1oY0zFfwk9Gd/f7
53o/qH/50HgboMArLVyNj/PnbwzsWpM5hFifwt6X+6Dyx03TliaWPu8HO2HwUSJhsqmuN/GMR71J
e0UfKVN3Rd1Ge9ISY2kd7KbfoRSZYN60DgmtfgevJyAWQdx5JGug4qif7ILG0+TIJW0hEqdBj99Q
7ujHrvisoQnBaZeHaJ7ogkZB8apb7yN6QXkzkvKBlyy5eGjFzTYWj9okqzGwyrvOmx67wCcqUNaP
fkE2aNS41Kyx89nQ1ifTyr3z7z8tIf6yxLiwu1ozB3O0Q2nx86cVi9Dv0sCXYN8Lcxf4uBc0peIG
XThxFqkfrWYAxFQIGBfdvP5agGVY/28fRAh2HsGbzgv1y4sWxLaZhtMkT8qFYMWQ/4JT374xyd2X
VvtEtPZelVPD1Uce2zY7InQbP/z+w1h+159XDkkE8EiUckzlmr9ezyPKWkPjrDj1fvjDsA5IlRhk
ddNReqTYRTG52+XfbW8/1xjLW8TPxM/7/p8cCb+sVrOPKYOtVCKsU4eRGC/Cj6ynInAfCj8zdrFn
zvj94nurRd+dzM6FoQc6eWE/14xff//7W3/db7RpW46wNGkOdCp+WQyubwtG0sI+kaJ5LpLBPtse
olHGB5Tf3s10p6/KMaJNljv0iKOh33EFusCVnI/NnEcbOyzFhUQXUsAnpe4GXLtbT6c328wV1/q4
w4GSQNBAGpbVzbRLCjZvsZj9kLX+TfVm/XXn1qbkHDOXzVNav65s36Kg93UiT8NSTeVz6V/rGjeg
GsNsP3Kdq3wPd7nRGOsKUtaRUX+39Sf9atMGvBHog44Ya1rZEXnvzg7anqFO0BFguugGG9CIZdwv
ulHfJDJVY7vZmh0JneTnOLvUYfLHJRHPOiEL+3ixt/3+u1ryLH5dq1LanvSW5eqYv7wuSeqhhExK
1k2iqgPEJ5KaFifduzu86l/oXxfb3//IX3ppf6xVrW2XdA3KkL+0r8bSrYsa/98pWi7RWRBMD2VU
P4iSGaunam/nZW64D1PbPb3/xbWY6n1Lqjz7m0P5l7OHg55YES5spItQmv/1TS3DtkirqjTuWj8x
yOo0n2TqpVwXg2RNv4ikZBxfu9J1cdMGho19o+EkbGpwOVbT7bmVboKgDp5y0dd/c79RP++oy7M5
LtUYpSKvtrT/cr9Ba21pEGp3FRJgbaTOVqgW7lYPK0cHHixjRBBrng07v9WcRIsbJPPd63KuBEOK
16ziPhT0tnEaVIQJbYwOqg9shsjVKQHKta8LlnGeK+cwDuQsUZWR6Nl429HiD8YTTU1EE+DxOnUe
qzS4eHEl7l3uUoepdRGaSP+RvB54kC5e1EbdtTV9pSZ2zf0YYhd5v/4nYRbts2TcVXWRbSmPEmKB
IgtrW7EVzDcOMijNh+EQiaI4/X6d8RX+2rXlKOIM58WlfYvrU/+yunN3jOWY2ZiqA9htjdIfzTmc
d0WkjZ3Os6s9+gOHdmduYqOFvcOzg6XR8ZoKjbbfv0mIlcm8OnJVuDKLarrLbHgcMekoWKvQ5rYD
XA1TvmYyO85xMrB2UEyE5WjDlNL2nefoR7SQ0T5NIPJLQNFofFtc+pZzl7tNjI5gIJ4tRjYXMHF9
nwaFMpjWNd4VvPkSitM7/SPm0gddchm9/UEDiVN703gO8rqaCJl16bhI1OaaTiQJaQZ+gO1Q2jQx
Q6D73HK9u2E8+B0esZzkTz/tspM1BPm6tXS7ozxgCQ1EYFSjvZ4n98C+ESEeto19Zcce2OlPaZmQ
OB3mN276N/Y1SC+URTQyXqdoJBMjbJ4QJmL1C/G0epUxrkutfRpI+NHNTD607KHXwWiLDQHQIXLw
El6dmPdVHDbnrHGJmlSBs01sBo7O1HjnNmBWWXgYjQFLjHcyJ+GmAj+4dhBYb8zMgAmEByGurBfH
JDs+Crp0bffjW8Mh/JSmr0zaX2zgF+S8bAU51BsHjNK5kUOxngfzE5iv4Mhs4a1ru3RbNrEFDJ2Z
VcEMaN84KZdux4QYlPX23a7IK3sl6UQfVX9PTJa+NKSTzmPRYwhqSJX1nKchwIBWAN+CaNfSAlkk
4PP0ESUvuBZMuPAZQ7KY9fd8dBl8hl61TR2EYHaBA0YKopydkCzJvke0b3ZMbtImfE3y6Srd/JD5
UX9zLL7zwaaQb7ubTnp0eymhkwHcKrRqWJaSIvzA4NJ5DAm6I3SIwiPL6j0SxhY9VZUS5Jf+aDRo
D6PHmGBa9PhVAiEjpPk8ti3FrKLLnAfPSYkZqGCviTBe3bd+RsouI9SXoayhmxCTCSf95IeLfLrB
Voi1eQDs2dubgKyKDx0gBNgMewAi2PCb6eZmIZ37cLw3lF7bWaS2c0lcqGZZHwWTTOQV6Jfd8t6q
5nxr0vQ+sNZsjFId9Yzgu7GZna9CK3d5ldJhgx2BIcOywuvc3LaZz0r1+DtR+T+8qIaNNBffwMky
h/Lm4gFz3z07mYVyYoaQY0NpVY053Xkdyoim+WLwanz07c9xPty8JLLO80BlYXOT3pehJIUj7y9G
l+6GaqrIvMVuLQf/oSVJKJ4aFG0xcbCe/h4hjd2qrEb9YYQCP25fHLNgxkiA5FrGMUiuOQ4ep7h6
kzZZu3XjlYSiMPtcRHCx9u57KasHfkH0gXHtHH3Lf5OeP53arPiBH324BJ0wCVKyAWvxra7osUUf
AsUKy6O7RkTTs/Sfagv8TtB1zrf2jMkxvBVWY66w+lW0TO36ijwAf0OWYRrJ7bWufniDMC6pat6a
tGWk7/SrrJu/BGZOT7ubGvztdrFPovolMsHQV86npqhfI4Ggq1DhVRcIOQIf9cHkegn4YFr2g4PE
v+EHjoWTrduKLXCuaAAkHZ4znKJ70+DbMjMP3TZxc0iRjfhMH+655jq8V4MDIhS+DRtB8TWjpMDg
nCB7FOUDJl3ipNzknBWRf7FC0O3WnD+ZIwkg2rOPvTG/huQxbuMKWZ0wnPRY9RIsUf9aYwjpsmbv
5Y2z5m5UYzaPhzUfqT5HrjgQbYIBZGwebWaNvksobItZSipSeZqhaMBgtVxDC0t8gD8btE7wAcU2
xqwUhZSMx7MhEv+5kvI7yNeJ7v6UcI3mSfq8I+qnxNmY6cF7RpNd3IMdTDfA/ftNHppAp8jhBNEm
MXim8+Lh+TRSoa2Av9WHuuvGc9Z7H8IJv3zV9ISXC3k1Qr0dgZ1sqrEhCCtX04fgPJo91bU0m5UT
mPdR4SWvfVCRrxoHOyG5U2ejOjZNZRz7VjxUPnHqlezOftO4F2O+1D2K0ffLWc7NeGe1LR9ZXYfl
StCu3hNAhn+SzBjqxae5QXcwYoI4euxOMHAJxszHLdMldZqS+SFvaz4yC0lrlkU1Yp3mA80x5xRk
Lmr7xHv1M13cstnLCf6LEZMPmAJya7Q/9VL0WEzQJRpsTujsOSGsBqlPw4B5sPtj7hNdYQiBU09V
3TYnz4o7wyYk/3Jb6GRkkViPASGwa624S3iWH/LqElDr6BZqR55+cIwxPdvNeepr4+ABwd2smjKY
iLmBQmOV40ODt6eWTLLCxgdkYxkfGejKlW/044JRU/uxQxyKKpUzv3aMbdqxp6AMRWVp4Bo2Hftq
DUm3SvAeWegxXqpmeunTqD6MGbpB1LufjYoyO5gWoaDI9NYE+7DJK9OHm4KYu1wuFy7Wx28TfGI2
yMg8kWFGUNi4eONk/oPIanK1DWWfGXQ9thrjkNsI4p4hHO+yzsUr39aP1OEzP84Ltp6vdmlZh6e0
kdUGMBhZR2pXOiPBI/h2jzbTN3O2d5h/DKD2NvJV1zaZAif6OEwjt0u4rNIz+n00C3M3IvU0RklE
c0saN9FVBAXFcc33iNchHBFSkL8QAJHGQIUH/A41RHmKeguU7twPd+zDZs6V2HMmh/s4YBRdtBt0
E/paFxUu0yKOVrEMFzKdME9Wn957Xf2tsuzpNSLNPW2tfR1OxmVs5FYmcXff+IixfZHg9Om9+7gi
4ieey2I/LiNOF0bNxqKXyuFvxci10V4it13q5ITQz0Uo2GcoK90Gtb3hgcCL7czfZeg/LlNKw2FV
VYbavv/EuAq7famxSiTqcxqI4Rz7nrmmkycxFMfqHM7grTl5rbNM72xmbTgCJ3UMw9zd+p1OLnB8
OnIEGo/3nfykOjV2nIwwu2bvu9O6P0JSkY+NK1/7XH8ry5jrLqry3I/BCnnmFwSfSMeaLNwMRv/Q
Zy3Ssnpk/VverqzteosE4Gza/X2OkmQTyPazZXjHdsRCwPrORPldKvHKxIK3i0BGwk3jvRgjzg75
tSiHEEF19tIVSYgkN2KbLrD/CH2DiwHC3VV6U+Xhq9anpRk2hjBTCFWbuKX8GPMZGKOVfXGd7pMi
NNEhxlxHo7chzDCgiFM78DYkV83N08gru23wpuNMem3cMiE0V8zbaZHmV2N7TL3A39UEO9cTfiQ/
FBdZ1f66j5uLYUFNNHPEPwL544d+EOGqHu1nQDqrSfC1De30qsZEg6kcj64iKytV+OmCvnjDoPXW
ifiAcuwrjGVRkQ9vpk89/L1NiTJ4LUt5yOpno4uA6iQe1kLV2EjVv1mpyhHw1ylycohVXYplnS8D
tAMltkfkcFGSi4x/+B74CgKnCpvqRCz22i7xb+axwddSzYyzC7kOg/yxNyt06FO3hXe89W2DiWi5
Tswp4uOBM1NHyRZW/LkaXVSJsQZ0NwQ4QeDJUUVuCqA1mxTfzWaIinsEWTgG+51jYQ3A7/rUlXOC
7sjqj/BpCbQ0pSfWjcDIJYf0IWh75jvzeBB6ou7tS+4egdqGquSy0+LCtPCV9njejF4l29JgYg1f
CJd62UiQ6cwHqxHNcQS0nEsf+S8DtWwarmMP2Z+er1Vyb9jJ5y4xX7MQ84zUo1636AtslV8Np953
PrDo3mND56a2oUZ0YflFYNoQgnRV9J0bL/7DsN3WkjjvvpbPHAwP1KJEXmsYmCCoYxBYhGIPw0Ya
zqNrRJj+iUKxa1XBGKxuaQ4NhOFZRVxPuKNCh1OVHLOCkIhuZJdzzENpVN8nLOZr8v/2bJufap9U
G49WkrJBX7YBRIz/Ye+8ettmtz3/XeaeBnu5mBtRXbLcS3JDJLHD3js//fk9VN7X3p699zkzBs4Y
gxEQgqRkhaSettb6l9xX72SB1AZsCBjAyg+6oCCkWnxHVLGf+jpHRy9rXC50k/n4R5u5uXVQl8QP
QYO7XftU8lsrxUH5BUDjaz8Adw802VrXYwQu27oPPRDIWI4zEUTeKk0B8Zi+f5QVrVxrjSovOruj
vp96N2kRn0JkMQsWwYwfDRY8kvOrgzK+6CrS9JR9MChHU9GWfg2ludQ6407r9Wkhw2rrK+1FK0AL
aS2J89RKllUZwkDExtiJVyjfKCgr5qwcc6afujGBkLQ/tex6SoJh0TuSsYzRCpBMt59QTYVWmS/T
zoBLmP9MpBEEZ+bX21h9iTtgZchdGotkSlxLKlfKmNUo4/h42ymo8cCIMZsEHUQdUHgCexLVHjA9
BY7FyRA8oatZ1ifbgwnm9Y7v4mB9o6p8p+Rhy8GF7PBWzw+1DDu96/Bk5eumbh3rRXUCpE60bt1k
XVBDITLShawke8P8ZlQwKAw9H67GbutFqgJfxEjdqAtg0Fg8Y5quzfOPTyqub6tKIRzXSVat9FQH
7zjlDBU/IXYNCABAhfqRhGi5SlRIUxs+od2ic2y4IMxY5xtIJ8iV3i7sEv5M5t/qJkrRRay1C29E
7qf2UTurmF1TxdigNPGkIdOGYEdHPX6rUrW2zA6Ru+dEbV4kJ2Z50iB/JRwWxxZog36otRDFs7DS
NvmkHMMKWHggA4WQWnArfbCF3fyYycVvZOQehhY6SNQ7hMMGpmd2cvKZ5bBDx3LMMa+lZsQlEE+T
ifT0FrSE76qyc4s+KpT2rDuSAu3vfCdXcHrEkl11yBJpU1mtDDvLmX3wDFXkZAumNC7BDTtgLfXv
ZDyBK3vooFEu8JZB1yZbBalFUliDvG6lTIKp6MVuWVow7nt0A4e8fDUcW7k0TUi/DMN7BZ9CatbW
Wu4wEVPlHG6CPkQnvic6zXvJkEWnwE+vtTGYdm/n60ZHj20aFUadPCSikhEOUekX8+G8ISgpZB4z
M26hAUVuddDhQ92BaADzfSowI5dZzXbjvvT6XSPOVfO5sQleAjTBtvlQ+acenKQvA/u0ysA/zRvj
7z1k5mR38PE7H3z7QevNZz3Rum1rDiSdkho5r8CXjtR8OLT68hgXYI2M2C0chTpBGaqrIkyK7xgD
Fy1gCilJt1nY9YSJaDNnVme7rYQqoprK34mKh6WlTP3aKcDHA9qXFR9YbvFS43K1sJEThsrZ3dj9
FtVJEGO5HuMuLpFeAdYbB7JyGGvmb9lEBlXadhm8JSMeXVLbl5XRr4MO3HRC8ZCBM9WXlim9gJo9
TjoyBihLZSuDaSY22rso8q/aJJA3oDHXfO0VSRnfDSeiOUdxksWCKm28DiM8SapuvK9L7ccY1iiS
KrB+JzVZmHpJBxI5xkBj9Q9NGzopcoakREmkQ0/Y1foU3NpKd6xVLbhuMXpRwuCy17PNEJIR1Wqz
O4qRErlXjZkbrTYtizQ02XqDhEgt7wzcZZc5yqMuSQ/7MBRtg4p6CV+5za7qKQSq6CdIRFjVgJMB
nceLQgl6hLLV1V5dEkSru1oejEOSTi+jkPejenFpqU1wtOGgIiCCf8cwes6V2aKWUFc3cmw524ql
xWJCQ+UOiApWyL7SLaUgTg+1kV5Bb2GyRsJpG6Vjuo3jEYpk3wwbXORY0RR00aD093KoRDvEHpBJ
tHVGaFwZujoIN5Xa5dcyqTJkUHPXSh2AmdG0stT+KQ0kf0l5wzjWWXZnlkCEQ8hFuVCFhuaDdTD+
wzastEXmq/aGebOHlnadybW1CjxbuTGC2zhBdaL3Qv+pq9PTrAuZI2NmDyTdMIlYFiXqcpLadMhl
9N9QGExQb8NUNxlKFNXGpNrm1kNkNQzv/TBd8n8lsZKvq4F5wIdIepdEu0TVAawE+a+qrOorPcnD
7dTZQFxHZldwlt+dznqcVCQbykpJD9x6sClStVuhbonHorZnoRpvKls3iVB08zBkwj3EXsa641/2
47U6aRa9EY1lSpIOmGETFZRa8WDKMGTD0RxvC5b3DareB6ynn9Q8ld1wSIytZcXAKMvszhnjtSPl
OHWYzP8NINhjnpI/gUG6agbHf6oK74cESXBv5vbt2OvVEcDFg5IYykEZ1AlTlyhBaE96QLk1v1U0
bUe4bS/zEiGDOfhU89LfoT17SabIv24xHF+AiWWg1vxyg8OTfFnIgB0TPVIuaxnqL/VYZ13XMiSl
+eT8mT4zukv7LptYvelmfRPocnDX9zEaGNSASVixBHBRP8OyLm1uOgf0K1MhkuJDAiG2zXXjmHuD
tkpNbYQfoiNj0g1UArS2JzuSIadt3yuFVO31iDTGlI9ujrPKqiT8gQBi3jue5mzLKh1Bt1bAsvwJ
cjyUd1ulBs6lU9dSe/Q0IsLnxFNdvP4s0Y5vg0l5lofnCBr9UksEvVmLj7WMvAJiN5AJigGBUN/D
OSlj6cmAJROHrlCigjJ/SLhaBjk1XcIDYmVnhzBNzNhN8+AlhBdMS1qqenZJOR+GUGhk6xRGRItM
LAEZnOQxwRIpDn5paKOsJkkaIW+Ybotc4dauEd3T1dbcyf5j0UGCmDf0o9tJj35B62UkFYwf+KmI
mAtr4bavCphi7OWDyOEXwjUyI2+wiBo/P8gE/UtHQ4hqsEwYLLXBU0lsUprBhDh7h74fq7H9hFbv
oetEUY64v4e9i57UsrMVpKg6MJc+6Hec2FAxLMif2KggZfQNmaFZ9qVh7QSAnzXI2I2TJLu6IghR
R/Nu7M1ftbD4icx5fFXu+3IwNthy3/TQMVFTscrVYAxXYeSTk+ow4Kl5zBpE6bwF9eTrjF+11hP9
t9E+0GrWeBri10H7ip7SsLP0+iBNPbUqlupLE6U0RIkJGPz8t1HF0oHRf0sWDhPwVh+3sY1QByHf
aGr9JmurZG/D7CsmK7wJ8Zi1Df+11Utzn49c8WBI0apDp3JBSLaQk8q/VEzoc0WK1EEkRayyMoFm
zT1tSxTrJxZil4ycQm173AcllFWwl5ckmuIVEkssDklFLBCdf9Q6ST30iXQ3VLLIgCCR4psrxyK5
b/uNT53MuZJjElROUn3viCV3UUhiXUkYojoadzR64OuxehuMcjHVcrxuE6Rd1EhI3SI9SapnnY7q
uCfsXOhjNF1r8FH7oYYgHmx8U79F7cJCUqMtIdkCLMHMAYq/s2ojGYqBbqJLKlHHMMCtRqxJ5FGw
aSwcIzxJ+xYqKubVSXUJiQqj0EFZUrz1NkGRbCgp2G6QFuZKRWfANoAREjoh48hA6JAkJN6xp/JF
JkmUJhYp3FKkfIa0WQXFDytWg1Mw3EzBqG+nWL5WfISjQM5AksnsUyhUViEje8sWNRzcrlo3zyvK
2EjgF2rlr0iGdIssTJfBhPBeh+uJ1NoBqzooUVlhvpZ62q4tJ0YT33EIfCA4ScLUGUqOj0AIKFYk
qbxvqSNDxlecHi5SB7c0RgwiZ1zCuArdisFaDiNxNV9GMQWJKURb8psOcfy1UvysSYZvTaff5oGD
Ap956+uIeDSq91KZ0qvha1ATPWzlWfh9D8HzLKB2JjCuKKWVFnFQGFh7uSz0NQPEQ6Ckd7Jq+yvf
9L71qTkto87O1kNFlqCvwTXEDPubKqNO06TWNpG1lZMhj+7735xK690CUrKboUO2HMdQWeZOyKhA
tBqE6MnFHsVUzVs2UtmBlIH0joc0xQlNPVlj9NgEmqBVVLdR1f6ahoam+LsPWS2UlJ3UsC8OKMZb
jBRrOyIpgorhJD9PVUgKPyxhC8fopBSogkxOFyJEjTCcn8YHAnj07n45ANPdior0steR1arKFC90
n2U6nL9I3lARZsZLBsBZynhUSFGsgZE9GANKz32dPBpmVQgjR6Ihg0WzUyCsCzO6XMbIA0+S/l0Q
/BkPELqHhrMaYeusHFWrXPLOeMh4OoOFJpq39NuIRhk+apmszBEyPslpUh7KoRSEBYqvjPFj+QJE
jO5h1y8ybMvlAPB70URBsVRbZR0rJIF64nHHYgE+dSQyZHtd9tODlOY3KJVuMA1sUE+GUlkWXbkq
9HG4RogoEgtJkl8V00NIjZSsNoU4bBfQ1o3uBkL4A8oqGtg5XG+g8WtOxJrUdGIXZA324T3kZcks
9T2uCrSgcvpm+U3zAN3RuDKD7qpFavoGGcitY/TxfeLaFFYriOzHHs8tEstFtEFJLVr3iGPAw4CO
27O2Q38CmHiKor1ZHOtykznGQ2bbP8wkL5B7trZl3FhXRY6yGHn69RRW+MxC/OghYCwdpU6uwqk7
pK023KWUDBdJ1txPvuQdAuSdjnobsL7Sl73meJup1Z1NYbFQKlJ0yhEOJg7Gk61NC5W2WK7y2qSc
P6ImSd2A9tcqD4nXw7DW42UW48fS6f4dqkCvSNGTyskn1AHy4WS0dr8ZVa1cyUX6K5sQmiOJV8Mm
sX8A2VLhcmvyo+pP0H9CDWuXuN4WYei2sV1ScB+uMxZccADIvOjOUy6KHR5iXtqQP6XoPi0orsGc
UIJfas7d5F2Lggx+FICdpnrTRPgc5A22fTlMfRQt5U1mpULuiOVKWEhrpVslQRzi9qPDyICDlmYF
7ElSTa4X5jKlYKpE+BdW94afveRW+0tHlmDTeMqlkZv2UQu7LUYVya6yi8LNtQTua66hP5n0K81g
hqaGZC+xW7NYTRRY5vHniyyGEw91ERM/1FTJWbXKBlzMT+rRjUt58MZmLN5odoIamQmDT64r8IdZ
g9mMOZ5S+OfoAHj8PGQvQ6OgwjXoNz7sflMjEkWqGhvHamlA3F61Oouf0UtZbeklGgJO2bDoVTZt
6Ny2lQHb0kc2yh9spCMGnJPL9DIzUEIfx3gPVgdZO8lC4CFrKUtSD1eCVIXryKSLZoy11kL1m9fx
ywWAIxJ1KMAZxCiIg14Aoa4sSejGRgPFuKO1e4sAOz2ykKyhyQgu66jeelBa9toKCS4ZeaFFhCj8
I+qLi0ZmKZJTuXFlcKl44QFBL61uZKoRMvCZr6xVGTGPbgIe5UxmcXCC6BBbzQ69xefKSvF+FbVB
Xe5ttISi32OIegYqTT8HA6mJ1p72ejISoZe+v2zqcVP6ZXKsEPaF0wM3BlFTH2+LWLrzyg1uCcsq
tKgY6mBH8ESr3OwVRxlY44WOJ8iA0pOl6guUgDexaajbIl/DbpeucM1aKlrF5A16BjFRRFVaK6R6
1pNs7R0kIIpFU9dwb82CFho0LAvrEJVKVMtRoQdrVhJe1/hJalhZ7KKYgEoiLPJVSuISOCWX3DgB
ghWE6zAl+PQtfaVWsbO3SRhfA6K6l0GlQa5UT0mvS2u7YQUXqaW3UUplZT6rQ6ogXEgsgwMH3xh9
I8q2mV0dee1VsH/sDMNYG8igEm7TMMX8IgjFtFGDpHb6PRPoqUuajU5YihIzKmeSgkRHVVUuGvBA
aNvi2JkVQhAevgr5eECEMjmVk0L8OeGIAAaOuiFY8kU1oqZudijrwwFGoAmdT7g95YM10lVsKXko
5LZYB15PvlyuD1MdoKMKLmNpdMZ0anly4GmavW7xXxd1Vy0mx56wK8CLKwvbHbiYra82W80pVSJc
Cdo4SzlKD8SuUYXuq4VDBg0b2FWdtw1iU1RQxsp3IwX9KQjx43VvYEPEjGOv7LY8glpo0EeZrhHJ
rFcaURgOQQXABqvBb67W01NVKOMGwmaxqFRrWDZRQwiq2R565o+RC1VIvbIQxoLcIddrawBBEnQW
KpeltlbhcyPJSSWn6KiZIFd06wMVvEsdFR8tnlupoImPBQtqgu0KLf+nkMfnyr4Bk3CqlpHvHNBZ
ejCm6KeCK9MbuX6mMs+b+dzMZ/5wTkpktPQ0bUAxMpZWiB88DZgN7ENhnRtZBmbe8+58ct6UFtz0
ujZ7t61gbedAND1hYjvbekmTgpbUfPx20pIwVy6ZuyAvi935k7VHOwsaiuyphdec2zNaLLy4Gqne
821pNh28nGkyno2i5/85mC9n3oU/mu7gHpy9wWaDsHlTdiPe2G/HFk5Xq9CMfs1G0DPtezLk26pH
oEo3cmMjqTUi+n85Rc8fkIUZfKMWCDhRkjlf7ZlMPV/4vAlUbJUtPMw6lGlZ1psNgsI4381eYj3d
PxE+VzNVm7LqXRljRjV7EDsx2D3TJBUqHInnU72t5eva1+/QMEsZQf144ccxSgVkWBuS8FO6yTU8
ZzvBVy8RpDIn42X+81j8SIVuVxslu68R6oX5yOIYa1nr/1N4zjyd+/+MwgNd4x0gcfmj+fGH4XP6
kUL+eRpz2D/+PxJ45r/5Q+BRZP1CFvBoHZXLP1ScPwQeRVF4y3JsJLdsWN5wJv7i7xgXFHx0MKEC
Fao7KpBHMRIF//N/6PIF5BIkoGQajgy0Vv3f4e/8I4jdkEHDAmKHV6eoOv+PJmgb7zjmyqRS43TK
/qSVz0HjWkwfpbTOBqon13icvXsy/4SdM5OB3mDI/+v/9oEEUvqaXAw9/5t3Of4eoI8+5gPC1Avv
Bq0ApI+Npzw++JeUOu7h5+nPxSp89TfhTgfhsKhwNHSxeX5UjiTAd/ICYiJmVpO0algI/ieoUoVk
9D9gprlYEO38bqqm6Y7Bj/cBVToqNdk8wACXVi2TVIAcjeEHG6fXkHilDFnvOx/ScdGoNoice6wj
hp2Ujh3a8KVR7RHoqPbzHgM0Oi0EF8tANRQwONm0UFtm1nnTKWibebr8fTbpJnc97DXS+zhaFLk7
n8u83lxQvMXLOMI0LQ7r0PVEkmGySTsQQmb7eWPXAdRd1tzRCnUDPI6ERV44j5/Ea/l+Pu7m0V0c
kl+8zuyyP9ukmwauxrlSUB+tpHL/tpkN6kcLw0F/yk9gupBPFBuMe5QNOE4B8/pzChUEVNwn1MEX
PCQH+CuZMTlBr6aFEc5zaYuY9KmFq5UYuQyrV7dCR2cezHQJqxYEZcR2PjHrUEx6F5K8x7O6tytv
oyEdjCp6uUfdkRhEDNzznvP3EF5XrNEUFeXaUQQUQZ0s5mF83oCdKcHUIqIOThf1FzEbMbEylM+O
62/HOQjxVTJ4TxDMkceQVVJmGE6iU0sVmNysHDbeej7VTAhMk+/EiNSzw2+2jA0ndpO/EbEpQb5y
NJ+aN2+HShk9Gz2FKKlsyD/9PReQMRzgTwjDy3lwtyv/aNWAq9/uct7zOoyXFvOubMfFOp2iu7c7
VGNhND8fW02PMhNqnC+FUAKZ51Z7KGikbzc77yk6qXy6wwpPGBjnslbj78AemnJIGOnTjqQn5WbL
eJzfS0LEiWrWsR11eH41eBFD2GJ2D2SB71Yb4Q+SP54PNVvL9iOEVFqCYdjFft6bWweJbhV5kdqd
z8+n+MUpXjq0ecQMeEQlyvjU5hIqn3gnIWpTdyK9LyH86ZQGJdgGRaOgZEWntUO/B47Irp+N5Sqc
MMAdhPxSqFTDvtepSua4kFjiGuZm24lrPu9N7U1qsHB9114xDKPVzhdV57m9rr3qcr6afL6kvzdG
iHUqQSaXKc55NRJHYT4Z226k0XgwrvcpYel+Ppw3g3jj7fDDR5BGj/H9GaUlDgPVXh5poSRwWD9R
TrI2ppOTl6Ppzu+ibFTtPxxmHkgPh+hiqUedAWsNbIJGIK2s5j8xlclaFUn7/Pb1814DVXXbJt35
U1St6XXDiHSjzvMi91PuR7GZ9+ZzpOkZvrMqxI+3CwSIjg/ilewTyzjJ6vz2u0828qvUSSmgesYs
nOKz/bwHsKyo8PflJIaXhJHz7rwpbeNHwJRBIV0iaHl7Y/7r8u3k27fNn5HslGRBZqO8L558/Pfj
N3USuSjR3LZB2e9K5ll0kEQG3zfEEKWkpbPtSQ32861Z1IjO9zvftKrhWOv48uH8rm5OjHfBKEa9
8/sByorU6p/yUSjfRdrRG4l7xJecPzt/aj7OFfXPN8+H8xvzufPXvfubDPOtzdgnB4XQYqPhKjNE
opP9s695O6f2mj25atW8gDsvllCz3EA0U3wcBHrb+jEfReKULNprEpDAn8/1ULT2897b5uO5dCAw
MA0t3Eg8jVSSSDjOn8mm4Pcobv6f/u38Z2/v5PPfvR3Pex//K3GFb+fAkQSyw2MY8cjEhOs3xZhi
1YkJV6OYYw1FsgVt/Kx74M4jMc3Nm17MeuXUL6xEInGx6QCBgBTD236CXOqSSaM00GBRQyWvZaBg
YxMnaFGKtoQYjd82stW9P5zfIOv6WocFEDDx/8gFZVuUHQY3EtNc1jcCX9TjhKr5ZDhb0c7njSom
6LfDd+fErIeL1cB4lYhmT3qT+JOHnPV4gLcj6q01uPmoFxJUjr6zkzZfE6R+53F0O0mRj4gQJJvQ
FLYtzLRy2jGmd3f6lR7H8fn/7Ojte2vuQaWeI66Iliv5EEy1QoPHU1VEpUZpgUQIm5XaUFnxxHzZ
pXXPkk3sBgoD07ypmgDNZhMbE3vM10M/etui+zU/GwO0c77NswLaH4kJ8UTmp3SWSrTqq8iZcMWs
a2MFb1kIgpeHFp2rcbB/lHWAhg1aKU5cj+AZlq2Sgyz0H4Q89K4WK6zBz3GVtFpCyA6BvjBHfm4+
J5oDFPlkWw0RF1xLk7Pr1WOvMIVQDq/RTopvTMV5bFjrjqMf78P+kFdKvO/q1NwYfrArDV/dK5Km
nDcTUmRUebGIb8atHuf2qbABFKrTfZl63Toa033XF7ehwgInVyxychIm3ihD3yAoVyC0Rq0G/mG6
nzdisN07+I+dD89vhEIGLsGRMRACh/Pm3ALm3dDEmtiOe1wAwcQRbUgnK7BUMoakAapAP2J0ghCm
Suq3mQRwvvevmsEQJUQwLoPKutVsrStzwjSpkA2EV5VU+Y2uVkrBiCFw3ijzLC3IR/NhpnXKZjKB
C+T6SzHgsgayZR+j4rWf98ooxWMtQII7yOmEKXcgqKf8Mu+OHZnBDviGOB07AQle8VmboaMzKvwa
/z41f+L8HSnEEn42Exvv2s9RVBdzSyk2SWJrogTELmAekpMIHy4tvWVFJPf4P4JF5q0CKb/z5+e9
Qcxc897bG/Pnzn8yDeFLIgq38zmrLJ2NXelrs8gYCcRG+HXw+MQujV1ZKBMWbcTvzX4+Z0k6bxfV
sRsVYzefmt8M/L4VYX6zz6XYd7uSy0taeDWWLa8qDNV2WWtcD56pr2kpTOlqsEtAJm562Imyez7X
VK++7VcrFQwjWCs+ZqQIWMtUJTBM5PDtjbfD/gorJgcEJ0UvDJOoGUtLGoAC5Wqj2N0p2fhAo7WD
4qwMe9U/Za+2kl728E2YHTcA6u6TE2HHLUhWRw0WS3TlRoxTBrLs4HYXqnegUktNcqxu6/5YhScR
JUVko/Zj99iqPzp8iIN4gxBUrKIxgmrSlRJtBJpSOpA/tKJNo9JnNpZysLt6gd+zkx1BeZXDEQoE
oFiEo/H4bKSdjf60ceOjDu0s/XAXpztM8twKeDL3tTb32RF5IEHAdZtfE5J4q/R3ibtus0Gh35K+
I+AH56K/a6ydEYHWG6/AaaXxkwqYIFr4y+ABtnr5EzC9jgy0eo+IKaxAHcubxRAt8GVtoBGSXNY2
lrw2U3RAV364JotY6ldQ2aKHKrqu5Z/JJRzSxdHYFz+wIT0haE4XdZGT3sOOcaPv4xG5td/jWvsB
DwwR96V0jSVDnS3Au2wG196pL8pNtup38bO8LB7Lpb3ELR69+itt220bpJnDa2tlYg54TdCJf9qO
1Nmlsi1+hgSWDWA5xHXRzkYHZ+1JO5Au5hG3ogI9YVbYzRJbQW/5s15oV9kOZPa9CcVwFd9IJ/91
fCEP/zs/lliNg2ysVulzRpWOMPuhwaP8pN7Xz/rytdlOh1373dtxVVB8NqHLBbMO2efXe23YWhsM
U0YdbgOSi0xZSyq32iZLUQB+bqJtGNyCyKFiC2MKcqm3dkAvJylA8GrhWK55NyVLvXHlFz2/CQJ3
/EYtTJJXpracxuVAulaYnm0HwlpMYKxFRHJg2GMjgvo7yJBCaSjwf68OR+vG4baynemCgRr2drdy
VuFO6ZeS96ThQOhvJgC4HfKqrvXQrifvGGydG2yKLv318B2t8/pFPSLuluJX5yCVsyyG5XiH6q/p
wCTYYlTae7uopsR0KwSzf2jFQZ7W3xD2iNSbLKYccOrX8q9CWhXTahUwk4p/+JGOP60XOJwd8uEG
xYuFJR88lsK9q10hLhY/lqN7MO47aSEdlHWxxBbtBR/iBZDFmpZ09G59wIPfuswdUdz8jo+GpIk3
dSplW5iZ905xVPWtfGTtdZN8V14BXZOZkH/CuUn23Q+QkVF5VHKX1Q+CycsCOW3gAyBDIHC44AxD
hZBxoT5lmwZuMViHR/Nnd5Ne28/lbkBfgYIKkIsj3V/qdkA9+zvqvKm3aF98t3p16D7KKjNdvP8G
ZZ3ka13fcIV8PcWxBoewS22v3WQjbpYrJwWwswhf5cv+h/QrudZXuUuQdq8++y/xPQVlZLPb1iUN
63qn+Kl8AkZzQ17AXwerFq2jhXnKt9gHTM/JTj89jrfGnbTVrqNXFNIt39XQFlvKv6l+mPthDQGJ
WtO4qR6AfN4g1HCQdxB0q0dsIMHeMlvt6uWw0FfSMzag1pqq/KJdtrirLxgLFZeoIEIYOlnietRQ
f2HIJoC46b6nO/BIwBsRc9XDhXzEtmTjP+no7y38uxztSNPNVymw5YVK9NsvUI5c29vsxvmGDtjj
sDKX0zb+DgNuJeHobF9plKABU7sMmkt/n9UuNBnd9Rb5ke5Grfik4bBDkox2eMRBBVe7FSkJrBl8
sCeb6RQFrj2sYSvd/PK2/pHIc5ttJzoqkF/7utnKO6iGGJTpQudukWJbBphgWd7xTHfNYVhgkafm
Lpq7o7/Fos/voBxAW9sU1zCawLYM4ONdChakx3EhzWDJnCwwGy6GaYgXk97Z+CsKd5voW3+ZVw/E
XpHk+nwjklVPChU+2h7qDUd7ia7xEb7N3nzUueYNlcYt3os4NbnWAVWYYqsxp7g6s7rrk4700Mlb
vY5XGOz+0K/jB//S3wQ/M8U1TkOCGvjb9GdnJQmfeYrUGDZSylVbkkd7mVLRJtC8E9S2gtSciNJz
4nVdxEZt32MIj83uKlTtZxPrp9rAqQuTUa0ogKeRAdt34k/mPV8EJPNejz0WPgDi7d6R4c5ESXeI
dZjeofhMMkc3//qvtVgAWWqVoKQxomXemi615RqvVChBmUVAFTgYxv29iSoZvWQNedt5b36jrovv
Ui4jcFnasCv7ChL8NK2R+AS4SubK7il+TZPOSDnv4tEwgYAsUIE3dbhUdcCCswdh4fp2N+wpXAON
Q+U/YtwlBxHNx57FW5aWLEfAqluzQjdpIYMt3js2CaJ5rwlEUPB2XOUi+gjkg9khHVsk2OuoSprt
ZbGxqGaf997OIaHb48bcXntytwwVGr858gMTnhDplhneqmOkSBvPv5o1ZVFnZg0CBG4XBVW9acVa
et40sXESjmLrXmQX3ja+CAXfDlU8eYA6y1dzlm0uKc171Syx+3YSTCVGDmEVrOaakqliyKWjgTun
gxuREpz3Zi5/GKvyNsW+FTjfHXAgb207pKaKoYvdsWCaQKC/PFSyAlhdYzxuH4dy7DFz6OGDDc7m
LYEk21nrjrEpOmPYpouwbKY9PrGA/5qKUR0iLVAKVp4tBNDBaLXzodyHoCFYKjmddz+LKwfpgKI4
WMt7ZE1LKo00BOoAw95RBm2jhfbWn8QvXunGUzqifN0lAJzdSOTr9Bi6q+XZBeCOjkhF/HJvm7dz
YBZHrDKOGVqjexQyLJZKbT4uR72kHl2fLKIezfLM7ayDPqfoRBXENTrhYy9yxzo60XTaOXn8lkxW
VdwiDEB9spSD1MqRWchGLDdGgIygGX+OTQzKvKdoss5reKS1rRC5sZFTlFllSsd1BeZ/LrHNP/C8
eTtEVybkJgkMZdbk88+riNBeGkHXu0rpYC039jaazTbpnbkyeN6IHLJRVJxEb2KZOvAetbLx3He1
z7lGeD625SE9S6v8P6On9+dGRK0MnGvYIEP1Cqb6tW6Tpv5LbE68O+sw3+f/Zx/691/0p0j3n5T3
UP1S0Vj6B4W++aLmK/5335H84MbaFyqAFORsKraOjWLO/ELiJckz/8/bkmVd2GjBYdIpVOF4UYPj
P3z3kP7VY/j3d3h+nv/+M//uDs71T6FTiIYWdb9PPQRNv1AdDdkkBXUr8aJo+v4hiFKnaeqGg0rh
Xw/paz0EFQYQclqfego6N6naqmMg1DW/+KnfPwVLuTCoKsriQcyvc9v7728Kv/IWRj5d0g/zfxCf
ZAb4rz2DD9/w1h005wJojGFiSXG+xw8twXEobVO6ViEBzS+KwF+sJai2STH4sy3BUC1Fs3CUml8U
8N+3BJ6CraDYxGhwfv/cAf/7W8K/FC+1Zi3PTz0EzQaqYBuGrKvnm/wwMiqycWEI/Svz/1Y/+Jd3
T9nns/OCpl6IIUUFWXC+e77wfROwUXbVEaxS6Qrn11frCEBXAD18qgmY+oWioy/AeHd+CB/6ARqG
F6pAwCDu/NVu3+K6Pnn7TAjI4ypYeYMfEa8PPcCijWg2s6b65fq/grg5P9anfn3mAjHKI8P+p4Uz
rH7oAtw78yGq5/PrPPl8oVFQARn12Yegsz5kmNdEJxCvD4sCZJwBYCkGAIfzQ/hyTUFjtv70AtFg
tGOg080/a6MPT4HRUNNRiRRKjfPr3Pa+UFMw+Pk+2xSsC+6QWAE4xvz6MBwoinNhAh6nw/xZRs//
4Rd6CLatfbo/sACUbYvA609/+DAoWMYFjcTUgUye+8uX6w+Kgu7tJ5uCal8YjgHsUvtw+zbDgW1p
iCUA7xSvLzcvqgoKSJ+8fV10d0cgT/8Meh96gsO6QawKCCm/WheAXin/F4OkD8vLd0GSeiEIcLYt
IgDx+hAk2doFaTgNXes/j+cLNgLEuT7bCJgZLd1yADGfn8LHOcFgdQSYx/myoaKiza4Ln1okzWO+
GBD/+q0/dAVWBhfEkrqDzPZX6wuI8dqfnRSFVwXrY0wB9L8HvPeLREVmUiSEEDLjX+3+FZ0Y//O9
AIMbcgH6P+8FiqJfmIaw7NC/3lio2/KnYyT5AvKBgjD5W370/e9vO4SQNvJN9tt6gQ73hRZFXJr+
2VURvUBXyBdpyp9ewG/9/ikw61ygcK0RKn65uYCcr80E9qlRUFcvZEs3DQut9vnFXb6/f0cjrSjL
pshJzK8vlzbUDCxwPvkUNIsEMcKUtvPPn4JlX5jIiKsI2Z+fwrnZfaG+gHGm/dmkkXgKqqWhjf8W
C75vC7ZxodqUUzDoPK8bvt68YCrqZ0cEsqe4i7BA5E7n14d1gWNfaDapdJLt56dw7oJfqC3QTLXP
tgWqa1g5GQQLf57Ch3GBcIm6GiOwMEWZX19ujeAQyn12XID0R71Ato0Pt+8oJJcUm8Lbn8nz63UF
qI2fbgQG0aIoH75r6u8HBNO5QBKDmZNV8vz6ck9B1ZBe/mwj0C8Y9zGr0v/UlD60BST7LhRYoUwf
X25aUGWSGp+9f8pJYl4wPmRMLJMhgFlT2NvMr3Nv+0oDIYmMTydQnQuqqnB0lT95oQ/TgaKYhAkG
VF7jvDb4gm3A0D87ELJMJD+qsRLmeb4fAiitI2xItuyvIeIclnypRsC67ZNdQEQJuvkfzF3Jbtsw
EP0Vox9Q2JbXAg1QJECTtmmLLil6ZGTGIqyIgags7tf3cZHtoZQ06eggIZfEzhNFDWd5M0MmWOAh
uR4tBbx5kKe2EKOv1nCMcxnZihA2fwzGZBcQRrOAiBG0DFTOOOSd+xcrIMxjK4QRXjUOJVmAjm71
D6EwkF2G+xg4xv6tiBGCHeaKgJeczNCvO5yEWYjiZptdw0bYlj7wxqF3soDO8JHX1enDm7XUu8K4
F9SgJaAIE3sGFuhSd0V88hwcCk6qHs0RLrjLT3uvtCOIXqYsTJLXMxxIMEI44J8ycpBs+RUKchBf
7+PKfjFJcBNH7FkAnwYfcIm9K3bvmlhK0IlQndgW2ovKsn/OMhLFXEfBrohFAmMZRCGuvFiCY/A7
qCC94C4nfL1aEQhpuCti/BpuMaTKOt9ECKaoVEQeawHe3V1e6nr0+G2HZ7+4NBeiDkcJxFxdgEJn
AY4CaCZ4zMve5lon0GdcIUggBAuk1JNAl0XukqeW4UaE1H6fhACpZnZ+AWEzTOwEqn8n6odLwfrM
4KkQWAX6tmfPzyVPErx+dAKDOgj2ILKKC1u/jkQzSrT9/PTOQ4I5D2UA/+8hTbAL13yKU2hjBg0l
eDgzHftsgThxV+/KTUB92bOXWekVVOIl4wQ95cM9WUwWga3Pn4NHHM/69/phqbhKAGECSnGndru0
ViWARTCz2bflcL9I+uUaQnk3dqJ7sT2EO4Cjw3GgcJACTCuRgiG8oqkt2B0Gg/l8p+gZWnPX+4Od
ZvKV6/pR0rQ1Bz32hbrbpfl56HSx7Sy2h4F80TYB+Xv7nhf7+xGpzXHZ5IMP6+yyu0/49/CAzVuT
e9VPVf/xVMlSlGm2dR9swzD93oHvcnEprsXh3oGQPqjn/UjeviLjPNAC/wA2mwjXkvBs3FL90QUF
dr1DfOCNKHDiaD1E35VkS2+5yMc4nOlKl4Uio/a1nGxsnetSrHQ9Sjtq3zbBRy4KmVYqva0IuKtI
54KfyFzci1IeIvu6TjayMlWp0mqgrwbHGudKX9Jpt9x1fdfWzrydjXtKurF3QKlW5H2Gikzu+N9L
Xa7pkEO1Hxf5FDOuVP3sTrx96RgX+GwlMiKAoSSJjZvnqtCKrkhf7cOGLlZKRFrENxuwkfU9FQtf
mMKF/djUTT6/zwYGwG262RK58AUUXOhPOJ7FNKbZp6K52OdCFUR7oFS3C/NyLsptLorV4XSExCF/
yMaINLs1sqqITI+HLinFxldpptaC9lIioIIzzYeGLTC6IpIdarD52MYo/NzcEN0UkjRdoOvbMoa2
nD8bWhdVpENCLSoX+bO8LEXkPaG8wnaE8qHvBLVb4B1sYpgPfD84Fdc3JlPUrAPfsupd4H+QpZFE
UwWyugvwc/mgUmLGQsFEF+C/ccBdPQcuPkgcscqGxiYV2eBYlBqWki5On9Hp5gYnAnuTxvA2kcyF
/4KDhmoUNy2+WosNu8nhkdCoBoVgltBnQ2Obu7hd3dGjXOCvsijMNr8TUZgQtofgwn/L9EoOzkzD
tvktB7jw3+3G8K2CiCzzqAOH29+gKYgWHgwCd/w/MPvSGElcitBzyMd+oFFl4jPvXNyflcjqJ7eL
J3B0XNgLWV7DshFkT36ykRUim0i8Q8UyF/qXgN0p1hVdmqEong0uTTW4aBu8ZwXZ+MqkusD2UGTO
Z7NFBxr2ibMh3LY4j4XAbUzTruGhyT/VG8G0/Rsl1+w30lyK8ugvAAAA//8=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23BBD825-BE24-4399-BF1F-8227A3DB5223}">
          <cx:dataId val="0"/>
          <cx:layoutPr>
            <cx:geography cultureLanguage="en-US" cultureRegion="DE" attribution="Powered by Bing">
              <cx:geoCache provider="{E9337A44-BEBE-4D9F-B70C-5C5E7DAFC167}">
                <cx:binary>1F1Zc+M4kv4rFfW8VBMEQBIT0xvRpGRJ1uGrXIdfGGrbTYIXeF+/fpOQbElsVZc3RrsR0kywiUQm
DekjkCdQ/35u/vUcvm6yT00Uxvm/npvfP3tFkfzrt9/yZ+812uSjiD9nIhd/FaNnEf0m/vqLP7/+
9pJtah67v2kqIr89e5useG0+//e/4Wnuq1iK503BRXxXvmbt/WtehkX+D30nuz5tXiIej3leZPy5
QL9//iPc/LmJNp8/vcYFL9ovbfL6++cjps+ffhs+6m9/9lMIIyvKF5DF2sjQdaLpKlPlB3/+FIrY
3XUrpj4yiYqxpmps+3n72+tNBPIfGJAczublJXvNc/hC8r8HgkejB/ry86dnUcZF/6O58Pv9/vkx
5sXry6eHYlO85p8/8VzYWwZb9F/h8UF+59+Of/b//veAAL/CgHKAzPAn+1XX34AZv4abepO9vv06
Z0CGjVTVNHQN0/df/hAZg46IbuoEI3PbT9/+9haZj4zoNDR7yQE248lFYrN+rT+tXhv+LN5+oTOg
Q0ZEQ9hARD85b5Cqj5BqYqaa6O2vbnH52GhOI3MoO8BmvbpIbGD9yIMzrmc6GSFCKII5s8VFO17P
ENVGmsFMrDJY6bar6PtK9ouRnMbk7RsM8PhjcZF4zOMXvonPCAhmI4YYM5i6W8XYMSCgYDQTmarO
6BYwcgzLBwZ0Gpd3wQEw8/VFAvNHxjtxVmDISGNYgx+fbJExjoFBCI3AMqBMp9slbrCOfWBAp4F5
FxwA88fTRQJji1Bkm5dz6hZzxJhJqUq07ZSAX/5Q8yOVjigxTKwPlrCPDOU0JnvJASj2zUWCsuJx
/JqL4owLGdFHmDBEMDNPosJA8/R6BabU8Qr2obGchuVAdIDL6jJXMXsT8r9EFvMzAoONkUaJroOa
OQkMQmykIwO0vrpb6Y7x+diYTgN0KDtAyP7jImfOFaxm/OWM8GjmiDJKkYaHml8bEdPARINJIz+D
1ewDIzkNyrvgAJGry3Qt/8iCTZxv8re39izOC/iMpop7M7n/mMcKhgEymCFK6W6pG7iWHxnRaWj2
kgNs/ri/yNliC9AzzwV/LovzwUPQiBrgwmC8M4nRMTwGxGywCYabNsDlg6M5Dc2R8AAd+8tFojN9
FZl7VlWjjXQCv7xp7KJhA5vZxCNCCDaIups4gyXtAwM6Dc674ACY6WUqmRnEyjg/34yRGr4Plr39
7oMZA0vZiGoGYToeuJe/HslpQN7kBnjM5hc5UeYvG++MDgwhI2wy1dAIeP4n9AtCZKRThg3wcN5e
gm0Q5pcDOY3GTmwAxnx8mWCEIY8FP6O+J+oIARYEXMqTeJgMgmamjqm5DzUfhsbmHxjRT4B5lxxi
c5m22FzUZzSNiTZSDaJTg5B3C/jQ0Wd41FsAOlJ3/fpgtvxiND/BREoN8bhMRbI4t2Vsgk9CQLsb
xhaRgSJhJqxsKoQr35IyYAAczpRfj+c0Jm9yA1QWDxe5gj2IsvA+2ZtMwEp2xvmC8YipmEHiBZ2c
L6Y6MhnYXhC63K5zg/ny8XGdRmkoP0Drwb5ItBbwApfPQfv2Jp/BvzR6awtrJjmdhDEpxPxhhhGi
b3EaGGUfGdFphPaSA2wWPy4Sm6+vWSTi4nzQgGmmGlSD/4FrcqhrwKnUdU1nOuQs5WfgW35gJKch
eRccIPL1y0UishQlz8+cIlNHzIQVzRxiwhCsZ8iEHM3ObhvMkw+N5TQqB6IDXJaXaQmsNjx+PeM8
oRDt79NfB4r+cLrobKQhHRGw304uYb8czmlYdmIDSFaTi5wqXzlEX84d6odAMtRUgJaXn+EiZo50
BiUzYCG8m2+H5tlHRnQamL3kAJuvlzpdsjbcxC/nmzEYspa91qdsoFj0kaECaGC3bWcKYHaIyWrz
65GcxmQvOcBkNb7I+bLa5Pnm2Svz16LI336k/9waAy8Tsl+YUh1U+uEaZkCCXwUHE+LMW2QgDXCM
zAfH8zN4jsSHGF3ovOHPHnc38dsvdQZ4yMg0iMEM83SwDIxlA6qVDNaX0fSfgVOz+sCIfgLQu+QQ
m8uMYn557ZP++esZzQBMofwVYv1Qabn98QeZMqhewgRD+vmtfHYQz/zQkE6jcyA6gOfLZeb+VzzP
+/8nCT/f7OnrlzWI/L9HLgfaB0KbUL+kQaB5V0vzt9nzoUGdhujoGw1AWj1cpA66hTmUt2G1Oavd
BgFok0GFxi4rpqpooImMkYlNs4+6vU+zQ0300VGdhulYeoDT7aXqoTwXZXbOmQShTd2AjD/Z2c6w
lB1aC31RgGFAzRndLYUnZtKvRnQan34abSUH2Kwus/isr9L+IbLgfKscmHBgP2tQ6j9IOMMmAFjc
VGLSnXEwiEd/ZCinQdlLDkBZ/7jIhW0FYbSzFjYTY9RbzohBtv+UL4pUUD1Qia79Lef8gaGcxuRd
cADJ6jJDaevXP7PzVv/3lTOaAdsyoBJAfoZrGBtBoK0v3jhd2PSREZ2GZi85wGZ9mbGb9Wu1OWcV
IGwDwFQnUEC7K/YbWAAI6WCoUdxXCkrkoP/QAvj1eH6Gy/Z7DFH5epGLWL8ozzZRknv8nFvNCB7p
JtUReys4G4bV+oI0CKvBHo73aXUMzgeH9TOMjsSHUM0uEqrHYuO9vcL/eZCgnz4aNmDV2oVqBnaA
3KxhQKZA0wdm2a/GcRqSrdQAicdLVTP1p+vXLH9tz4dHX1EDe/sYxaeNZQMKnMAnhY3BW3+Gkbe/
vd8E+OsxncamXwTeZAcIra8vcq7cZK+uOGdIDeoEsAmbY/EuvzwICiBNHUFtM0J4oGV+PZDTkLzJ
DeC4ub9IONYi+78p34AiTAxVfxTCmfIzWMQMKEMzKUEG1Ne8WW9HaubD4zqN0vB7DdBa2xeJ1o3H
z1m6qY4IVMvCTqddAdTAFDAh3gZbZ6mpva1sxwvbr0ZzGpmt1ACPm8tU/Nu3bLwJzrv7zIDKch1D
bdOuPGO4pKkAnN7v5zyNy0dHdRqfY+kBTuvLzLbdBCEUPZ/1LA1Y30wMMO22bQyjnAzKouBIAFU1
IJkjP4O584ERncZn/10G2Nxc5i70ew9O9vg0z8+boYbogK6ZGnsLYA63PUE+lCITtqLDpmf5gbXv
UP98dFSnMTqWHuB0P79I3bMtiDz7Wgdna2CorQGfc4vDwE4Ak3ukYdjMifSBWf3R8ZxG6Fh6gNDD
Za5yX16bs+4cRKBlsEnAdt6aaIMwDgM/FQ4LgkTOboMU5EsPp9Avh3MamZ3YAJIv3y9y0nzbQPgm
douzejxgHoA7Y2CoSHsznQ+TN1uPB5CDbbjHiHxsNKdhOZQdYPPtj8vE5jUvPu1rvbav7hnCN1CX
RjQKJR4/2Teowg51QI+pu2k1BOmjw/oJTsfiQ6guMxb6jefPIs75OeMGELUB85piOA1t+zlOgUIx
AVS1Q4iand6x/qEh/QSi/bcZwnOZpsG3VsDRde7bYvOfz6E+BwrFT5r+k03rkNeBoE5/+JO6Q+/t
b29Dbh8Y0E+gefsmQ2B+XMQS9/yPh+kdrnBHnP/bcwQZ+DaQ4dFhEZOfgc0GhgFsm8JwiuDOPx2G
qY/P+Pv5sE5jNDgi8Oib/D8dIPjzwwXfz18cb4rNRB7ceHC+4D/3yq8Lp0kORHdG1XZWHX3bt5d+
/vL7Z42Affx+HGT/iCNjbPCjbX/zd7nXTV78/lnR9RGEgjDUHxKmQf0B1JDWoE5+/ww1pSPCoHAR
ikY0pjEdIhJxH6H7/TM4UhgOKIJakd0hBXm/IQxEoEQYiuXgDUCQpWVwJMv7aZm3ImwhBvz+Y+za
n+IyuhU8LnI4qhLBt0m2fP0ooSYP9KnKQHNqBoQ+YF8+9D9v7mHZAXb0XyHysxjVAX1NsVjRWMWP
TRpq48Tr2BRVuvZYk1QbR13GprJXNRW07dWyGG97wzDY9Z6SlY+SzKdkEdtwV3hjt0rShbyYYZgm
1r7NmjZdGP1lQPPdLnljVPKlHhfNzCVdttxfwoQdNjmJlIUIZixl+JubhNESot+urfTNtI3VSV17
xlTTU/JNM4qXIC7qG7fpLOR5E2Fk/lXQ1e0TTVI7LhD7VrnNFWV+UTiWanRkHDqds2jb1FnIOz1h
ziJ2XD2z9u3AQfi6qnwraFV3QgyntYoM++7YrDu0aEJkpFew0RgtZNvTyxtFOOqfScD9WeuTeOl3
nliG/cVzGsMO1YTYgw7ZlBedZ2IZJIGSW/I2mTG3DpayL2waZeJ6jT9x3ba6anBnrv08q67cxDHX
Xn/XNU1jZYyKcYKmIsf5V6amym0RimAaKJ6wmqQS66q/OEoAFyNtLZrEtVUUtVsmFon0aJykLpvi
olgjt+jWbqKQBwR7tyda5bhXWZPRB89N6pWb5I9pFDlj1VNpdR8Efn7deLah0/y+VMPiHr5HNYs5
51ua7OjnisW4785lU+809/6fhOSDQlrNcCbEvG6wSC3Ky3ZRm8HhRdISzWgOOiStIsnjDnMTr1u/
mhFUhzcZ5t6D4yh0mhMd2RnRvYcmb5FV1Xkz9rW6mKZBgRcIaeV1YtTVzEQpX9PG1yex2Yl7rTGx
TZXA+xaERmzVDasWSZyqY6E1oe3Xuf9V3oXvd3mt8C1tfwemlzbzQ0+foDDjNjJiOmWeU3q2bNdx
RaduxNxZhdpyXHVeail57T0YTRDPuqxKZ26jmvdJXmVWpUT+i9fUkyL1oqfCadHYIwpf0UJzli4O
yNgpWudKlIRaUeK4yAKLj1rw0ourJNTE2ms9sVaNTKzb/pIaNbUaliVXsiMzWw/BvIEexSuoZabJ
s1E2q9QJnzQ/qj07Yaly3TfjuKo8Wxidco1L8QTTE77QezOLSXaXd3OEu2jR0QKnFgkIWvhxGLjj
AmLME1x32Za47fdz9KeeRN7MiCifCE/R7bJSfHNKlWeliJpVYDh4HTXMNn0j7L5WYR1aaspdM7ZM
twgtRJPWcmnQ3rKONttLTMYgwQ8pbmNaIs26qUOAtQkbuyFaOw0Nl98JR2iW1mbRM6/dWeOXzTea
Z2sjTqdBv47IC6x6zoL264hsRnIx2bcBwBuni7llZMhfFhWKVl5GjDGom+6766hLPdf0F493D6Sj
/FtksnqiUsdfii6LVhyOnNyyVnG39Ekkvh2owhPaBbzngXaB9K5GGBSt9JWroGh67XOgXQwU8dLT
PfM10Hk45yzwQ0tjPLlWEl1cF4EGbXk7bA9ZD9p/ux3K5m0X2ErRkAnBnfpYpu59StvmJuLcfxS1
7UR5ZDuidSZhD7O8IL0jsIZFwTIOiy090oSHLdlr9hKNkjkTybcXe5fY06nWudiSEr/+G2mcrdK4
jh9aMwusvBL1HdeybOnonj+mepFs3KC6dhvsfo2YwufEdKIrNzOTTbUouBts8kjkV3CEtjnTwyD/
qijRPPIDq+6Kh8bt4ltFL+h95JUrtzXK7y2l3qyDLXsTZBTl97hKIyvKcu8mork7y1wD2ShDkcWy
1nuqnLy1I1VtllVstg9RkN4aPT03G2+iRp0zTzmNv3Wlakt6yXzjqi18bepEgfeEipu6bYzvThsr
s6rMyESS3YrMCz/hjy4zi0VBumDs1C5/wpoP0cN3Q+zU22dCpdqRbQMhNAgIaATDflw4AIL1/Qdv
X+djM9dVnb/4KMABt0F1+WrQPRG10+261cBmSBx8X3YmqHLRPqkh023FLfJll7f43nOVby1M2CtU
C3/chk6wzLAaLKMk291JmmJGt0HcubMBXfI2pd7kluTbd/t6epvhDH7xE4+TNDX3p4lX3hmUiElT
lvVSLSK6DDLTn0Sic78Xun9j9JObOvQ21Yn6TbJqHtmxVp12wCqM0HgRCr71kwh9051WTFCCvHHm
FS7xLIUoXRLfmmU9hyl5VfvEd63+Tg1J4Fpu6e3ujnuHfErDr5pAgMQxnzBzdK1lJbHNmKlLpe0O
LyxBcx/r2XxA3/MGTqIuZVOnYlk0kTPjQduW1p5lLytpVMQ3Wh02MykqOyV9KBYx9V4JtHrciODK
6cL2CyhP30Ymyr7rbcEtXpj1n25SrLrA9VzLDwqLc6XkVsQTq6Asu0c8ymyFxo/Ib/wbzVO1x/dW
x1z8yHn6qFWRf4P6Vt8nWxpoqj3nh+S6/i+8P2X/91z4C7L13rf/e33fvvU+MhqHxjxIeGn5iHsr
M3GJ3VBNjCODuCtJk3f7SyA73JDYOmp2fKeYvcZxICv9TzPZAMf3cCKD74QxHK7D+owGOL/GYCI3
Hlc0L8PKC/fVh6LLzDvT8P1VHjiVLWc0mATPZYzNOzB9+Cp9p5tAz9/pVcdrW6Ra25sQz43B2QG/
pGPXeA6dDc/YPSvCrrRgcqOl8/7Wbu96mtrl6cTnOrGYl6vA2L/Uslte5Nsm7yQjaEdiQZEzPFES
tw83kRPbaeepY0WAUZyGQWLFFYsXaW8URwKrU0/FfCybamyGdwXyty3Rc2DHTSzeRGLB6VNXhLbp
tHQRpkV+U2t1Yhc8iJ5T6tm+ozdPEZjJkz2HTl8cep1Xpj43MA6sAulgZO3bCf6FNUAhPDFEsXd2
NY1CCMPEQxSTshUGrEHmi+KGiCoWRak2kY6hQNOw1JQvshEEs5omypeE6+KBt5sqMhZO7rsrXc/A
KnxvJo4KA/ZrZ9vLuJHdMbcdq6BvaJdqS0xCd5Ynqrak/R3uafJO0va9InGU6Z5P3tW8vkdxx5e1
wcAHIVpzVaRZfhN07u4iO0TJGnAK32iSpQMla8uOhIYNtbJeDupFdo+R3JKRBS2z/nmm6H+fKQY4
h3C+HiNQXwI+/bHKc2nFFbXx8AuNC9fOOUfL8v2i5xzeVNkuCgLWYeJOcMHz6z0pjQGYkFd40nFK
1goPyDrIQ8vHXr4ibUnWWn+RdO6TcMJaROxBh+xtWAiercYnRcmUYi46boRrVVT+mGvR97ThaE4F
zW/ypsxvcH/X0wXR29mWN/BJcEPKYFGRSnvsNMFuDYMvsjrBjzhozdu+L1XNg768bxFSfxEibCdC
U9J5Xif+Qt75dbu7C9/v9r37O7c2/EWg5dn0n7FB+O8TADbZ6VDbAGdR9GfwqMfgeIbnhH6rZi9B
EXc5mRgJu8q8VlmFZnqbKE01l60tyUBOZ2Vx2Y5dOCjODrftnlv2+wFvr2sjm7exqaxw5NFq2jJx
8BjZIXk57PYfF6IuLCfJfNsXnfKDavG9SDLkWhAgaQsD/uvi20aL06faSVw7LGL1QfW6ZhILxVml
ierPNR6nc1P38CoApTlBtZ894Cj27Tb33Kf+iV5gqP0TieMG9yb2silREmwVdRo9Q9ZtmjZ1+51X
kTPpFKO+RqHu3EqOMNPrdej7vlXI17V/PRtSqktDvrN12iYWxW54Vb737BmFVoZj7FaxHdc4v2ON
sMK08R5IyrwHrS61MWdmfiVp7xxFkwZj1Dj3ae8/0s6LrzTH4eO8b0oaD43oKmVg+xnS43Tf2zF4
aneSUdIU5vvjDvn5nezYPyuSjmusEQvlSnFNUm+SFma8Lt0G/OH+ztAisU5oTBcodScDuuSQnb2k
ZN0L0V4y6yXfHys5JF2yabzZPlaSBuLHj82Z+IXONv/2slMNzvmEEtF+7ygclTPQ2YXOVb8NYgdO
TYrHCBm6sMouBQ9dBTddR2a0kM2UOsiimd+NRQc+oSW7B4y+6RmGvWWXTE3/DMm5Z5ePlE35SDOh
N6GGoyvuF+2aE5xoVuGE5TpZSEpX43YdSLKR+M6VW6uNFYJS16x9P0RtS8swwmDaId6ut927pyCI
IllZFtGJcCdJZpYFREzKbIl8kUZjeSsvuRI6i8idyIZak2x5wLxna/seD07tWCjhBPb/wuMkaXvr
lBwUkIGdKycPxSqP4/YqAZvdMiD2tpI0eaEQWWgseWvWxjJR22yue4W3o+0ZPVbsniBpLKEM6qL/
yWiDU92H+p7CaeHgfoH/DysUnPl2vNy5rPMpSwrlzyAPJgXELrClZGY6RqJsxlJH7HWJWbFmbT5J
Ao8TYJU6pY1wOg66bscvaVKy412zrp5hJemf2mup7bOOn7/9o9w3/jLgJQiaKL+L+ktl3HsqSW+3
NkNvOIALvqe4ZhTcJv6SlJrdAC53QRHSB6ZU7jgngkxdh9GHuNP9hZ5qqSV7G9TQh16AOLAOSBJE
XEGg7qwwz+OptG0UFpRjmDNiJptulJZjLURipvbBdM9565WR932vjLzLXrVnHsiiQI0fRVRH8y5p
/nJaLbr1VC/eXhS3eumSAM0lSXaWZljNfS37K0J5fBuqWjduYOMkfBM4R6u88rE7rnrL0a/ywG61
lt6krVoujJwmE5o77lNuKHbmePh71zlj103F1GlKbwzKxXuoUuw9oKCZMLdQbiSp4Y0AQzbxxjX1
QceVtTZhRRlfeQqvbIoEu0kJM2+M/i6hrmtBNCWc7zuagJFVqnS2ZNvT5UPKIq4OOiBW2FlYVcDY
4A7pFlWWQnQjAGvOT8StqujPRWs039tKxFcGou1UT5L2u1OKG7006/vA836xEBqQwzkyeyEqBqe0
qbCNEQ6kBhdmEAMra8fM1LRr/mwyiPSrVtwosaWThq7ATrsTNHIS2yjIX7jy2KLz1eoBwrb5LDCi
2pZNeamSL3rcpfeyoXF4b2CnsXMlmx6K6cr16Z1slU5cPVTc+SsI03KhVUqyhtgq2ca52laZiLpW
FjKGtY1VhSbzrrwqDOw9H5ZRLFY6k5TRsRJeSyMsYmApB0mojqXdJY6brGXRuDCSK0h70RUOxYMM
7stLEkS3bpUla9lyAIJJiA19ss0G+Jm+5xeoxXYFBuo18Rs8lneR3phf0jZb1n2cRtJJG5BrVjjm
l8JMhnRcq2AO+Tyza6S6zq8sOdpnxcBkhOyazJoZsNUODh3F8C/umAQTiG8eL21mquVFm+viz7yt
zXHsONm8iMq137RBazWx16xckTUreSeCOJ/rWb4Gfy6n15K5b0a147cWw/ehGhorJng0Sxjzrgul
jlaG3+kTI46aB9AszMo4jzZG1CyCMsnBwApNy6gC7cVoW9+KVbrWICa4giB+DBEus4W8Elgkaaea
pqWHbXwbG4HFjG5aRo5meZUW8FcNssnjuPUiu+tVz/6iezxfmv1lT6vixFJR41pQs4YmDMy74l5U
+jx2slmkNfgb9j0xbhNC5zRU8LdCN5eOxpL7Mmzre79wFrAEBl8T48YwumAJQwmW8k5ezC5rc8uv
ioXIQzSTtIxVkCHSXHW6dZsh8fQlTHJnune0pW++b0rHWvrd77ySJDl0JZk4tCrmeeK2i/2lq5J2
EYXRLIoKbYaxm6TWvnfbNjxIWOlON6d+TW46vR6XcZSucN+SpAK0zkItmpVswRqzo1dC5Vetr9b2
niZZIIfzhMo2n9YQ483+9LEaT+qi0ec41sH9Slr3R4RjbEPssl2INoq/oczf0oXjiHnr+f4EInPe
DyxyiEXBtsQbEsX6HSLFo97TKQRIrgLWONNYMWJIIrVeV1tO2qB2UTW1/hBjwR8LcSUDTyRHsiHj
R8Qzvb5HNsKeza0O2Fx+lfrMgy27/2QtYBWS4IMpBWujocGWL81QoQiin3IHwdoG13HC4g7/GXkw
X/rj4Zfyopidf5W2YWHtacQr2srSIBC+5YnDUF3CzKPvUpJ30JT8VG1jK4zgKxlp8eApXXvtVwwC
o/2lpaoN+2+b9Z6k81y12lSLZ6kmyJbNw3pwpau5aUsargM0pilLr1RmNnbS5NEcNSn7kuqKOtFx
Ahndvpl0JJsFhemB2wFNv40hHyiSwpLNEs4nuKlUspKtwOvEF5duBSUl0quZ4/vGrcv4s69G8SLS
IehcksaxZAqs7R2QAU3tacEx356mUMhcb3NtA7kSm+2C1lpgdYr7owyi4GteVcoEaR6olNZ1Vnqn
VuOQBuoPtXPnKir1l2PWwADtQ3pWmlbVmDdNPTUzz4DMS+Wtzf6SqhDOVVXP9njorXWaRqole2W7
Nps1OHtkrmRaqFqSxirqrTMlKGzstfHkQC5VNGMamlAHkHpeeIO74qmDf83mq6+DmUYiCI7JZpbU
ZGoEXjyRzVwL+QSbtTPdMoeOZ2thlS1k01XS7wb1yhvdzdBXL8htE9PX0ikhmQiHHj60NOWrREff
pRaTJMjNLcC/5TeGYMbSDcg9aQXkOaVDhqJOtRIEsaS9p7Z3y2SvlkJAaeCvKY4q5g3i5jXrHFh9
irL1r1NO5l6jRpavmZByb/MF7i8ubHyGhCHcdSIQsNqx8Z4k7ySb5JBNeVELI184DsqnkHXnlu+W
5lRzDDwRgvPvuhCtxbu2WwW163xl7Y1nVPy76lBn0TlxbMumxiIyhjMForlsiiJeVDFy7v3M/+Hk
+iZArTF2dae5ZrCl5LHwwkUWVu2TpPOerhH1JN2AmPo1V3BnyXRoo7NgIpsyJyqzobJjnzbd08qu
mCWdOldyFa8c1RNXoPxUSHpDc39h701HpZFFU8KnsteF2Ee75c5SzV91fO4kKV75zE8nbkPiCe6w
uWrADbfcuk5/QOCgs7mnO4sKIpOPSenAZOfpDxIoZOprYXGVd2ryI9XIioNmfzCJx7biXc82EI9K
ZSzpYCqRCeX+kqemclD+gEXiW35k4GtZ/gCWALrJOwQ4QNFEGxuFTTuwEs3SDW6M8pE3jmFa4JWD
cwDJxnHDlWxS+ZDAkjTY3g4ZDOORleKILabfgxo8H8tLFHZH2vsOgnvCRixWxoGG+RXFpfegstTp
O9O+9sGpdDiY5p80BPwrkwMNAWWLcAIS01UERXLw7yENYptGpMRpFVfJU+KQyo7A/lqoFY8zC3ME
1+297lC6qIxEtTVPJzaVXVsG2bW9ZDSZ+jUPLUh+ptMqisNtIBpODUinJrybE+lyOUJPpkLJw4l0
yPRK7Hr9KhJ3DKaqrF+Q9QzyrszLx8wo+XxP35dC1G+dkl/WROzZmFo/+l1+L7TY6uKAPwZ+MzGq
qPuuoRDmFI8UCHFl7XdWd43FIMa7Dli9ZVM6o1pFjaLZ0uAB60K9ciji2/yYpO0toUFGY888MKcG
zf2TQU/xbRZj/1CtqZYF9s0b1hRrmZeMeH2HlKD+RjKaTogfFkumBGypuK03URQ/+p7jbA3HBLeb
UgaIodrfvXdAl1ooKdIbQsH2rTX1GrR2+x3nNJrlbQb5gr4p2TQoZVomqIot4bQphLWb6Hb/Lrtt
9FgljXq9fZmxnjQzHIGPK1nkpehffE8Xj2Ut1Os9fc8rn7mdNAoV2+f5ouV23nmZDU5qcA+RaDRu
csomCaP+vbxoEX/qItIuZMupkXnrBN9lQ8p4hqPNccFyKJYBmVPPaeJA/YWJBedT/20CQeU1nH4A
RUawtftvXkvQBHnkeCJ5Kjwtuoa4nLcKCXNXTd5GdgDOx5jmNM7HkniqW3YUCf2R5yRZSEezYDel
7lb3shFkWT7WHNObyqbSlGilOs391skNAvU1FYa7rDKTzlpEue00Da3HPivdMU4TMa6zVp+lfvmN
g+szEdyDAp6uYzeU1MiA+CH+ZsbEv5Y0vQ8X+K0CuTgnncpW15Kyr7WD2qa6SmAFFCInVuwwcmd6
3UQOKtIg8qAGujeR3rIjSu8OEtm2Ltz6QXJkJIQEThyKuWymhm5e132gRzYRDomVBryehqSLlwlp
xgVYS2s9adt1lxYQZ0SeWk/cUilszyxjfSy7ckV9YolJZi1zO9t1XW8m2rgau02D7j0jr8YdBHfu
3aCtxk1/5/c04ZjaSpFmuxEgBjqSQyo99G6pp0HapL/kfX7pfyj7siY5eaTrX0QEu+CW2vfq6t03
hNtuAxICARICfv17UHvcPX7mm4nvwoRSS3W7GqTMk+ckph9B39VYU2GvkMeOD1HIyHWy+lezdXR1
Nq17YfGN0+rsoCQNd3mV3sly6E6Gsibdiu3yuE2RrMSWbi4WT+8YI93JWJ8zDOXNrPrzGWZGkQ1j
4uGJTz73RbPZuU6Xn2T6869uY5LezU+AqozxuWWa/dGMpern52ZpWo1/6ruoDc/zYSUiyo4ecnV7
xI0gw9BAn2ynBlkmKgfgfXmBLzWgTyr3+4TLpv7ecHmNSz/9Fcq3vhpDsCAcsarBIPzZSedbFcbV
a8bCbFEh4bEXLgJq1/LIaXQpOVEiyakIunpXOewuYpU3LfO5zwxU0X2YwwfsbWsOwIeMLqrezTaf
0NxQles67k+4C+6iLPd//GmUGf3oof9qzEPSIRcr79khtMvoZOWdmhLdAlpUgdUiFEFn7IDBuWxk
KtaVJsVdQYNgL+yhSHIl7XLR+UG2tGwWr41zgN2nvaPjpbSiTQMS2/Fz/yP4Ntbw9/jiY+vru5vM
I2tFHNAsdcHKB8x/cVJfvaki5EnvINkT+HG3J7bwVk2LHBLhXWJm1MoplrJt2YkrRc5h6osFa4i7
s6Iah24UBweByPXQzhdjfl7axt5or8x3n10qZHrjjXjR75PTdmoDwHsF8C0/u8hGXgdksq+RRUOE
VBPZ9MS30qSOaL/Om9BemGF/nlgMOUXkkSGR2dBNVJRx4vVevKFlO+0dXlXHkklnrZwWNw9eV7bo
gpQ8NyT4MUxB9S6Yl5AYNL5kysat1bTDG7PApXBVly5HgOJJ1NftfW3lSYxyM3dlFzX3NVXFylaM
rc2gV0hySa14bQZNV+ZUViIBSO6MadmlPgRZgABfMymA05SPJfXK09SIaikC8HHXTWfzVcGRDslL
JFds1GOHmzY3Tae5sHn4o2W7QZ2ICsmXzznGxHYbbiJ/sPYszV2SDH5b7POCvgz1EF/ShseXfm41
bmEtbCbGlRnQrB62aZtZCaIXsmBpgW0lGsYX10XmbCDPonfTQzaIblEB4mm4T6enqbJt3LguvZlL
Zj2qtEmvFkDnmwyq4eCM7bfPca/1o5UWg7s0fa7dfY/qgcJRICCYbcqxQKYkE99lwMMlxC/1sdA2
OTvOqBe4U/iP/zBDZLaz1sJ/8RCe3TLgnx6CjEdj0SD7Ys1j8DSQcp5n1o61+rTmsTEM2TsHiHso
a0WvCpy5j+etKQH6D0BCP9x1Qzyuuv6Q+iDspYKfR+lYT0HULdp26h9Sq+tvtlPhPVK19eRXwXBs
vNJJ9DyLCk02tMnFyoyWNO+WeSfALhagEJiPduuyvDpSfQkOet3Xmzalv38Dmnl8IzNGk45F3nGY
3JviZCrxlynKVR8i1evoqLuZC/Kl50HUwUqm3SUwxJW2Q4YsLyTA+5kP89FZjkG96V2kUtOM4ggL
LcRmLquuwusrUGEtfaH5zvR8dn9OzZ2AX81AyZ1hnmoTK970AtqIbVHb7goYeZeAXVq+dyCXOXX6
TnhUIEMg5WNQxqDsO2o6DsJxDsRKBrWAk2gtP8g8ZbGPw6l/tDPS7vss+tLvDx491VP9xjPu3XD4
LOzSix8M0lJH6SIutLgZi6bkxenT9AOXcQGCLnrV1Hsz2GcyXiIRV26MWXih3NCCuEvzaeHYjnvi
WiQJorRb905NAWnGyBWnbXC0fWRWWuKEiU5l/oZn7653WPboezjAhMu9tV3UzWmcM1yIpjddaxU/
SenxBFuwuk+nzNqofBy3YCH1t3KKVGKmUAa0BSyQb6W28Bfpc5DXXN7/Dwzc/w/OJEEVBgiSfBwY
nvNXNOaB15k5sSi/FQVLwr5RV8ezuhuTLtuLjjUJWEvyZvoE6Rxs+qXaGNMMTB75e9VgOduxjqV1
H4R9Uk2LaIg5S3z12QC3gt95duaugEaBEkA82R3MJeVBs64D+/tkWd2hysggEpe43QGlDH9PMaZf
Sawzzc/FX9aYzxnGFsK1/xq9GnJH/SVl4M5vKIP6BzzoucjI399X19pdrrmnX92+4mueOTTxZn/C
mS+mJfISx3phy1tbELozfcXsVOgmwADyAN2GWB5NTKdiRXTiKHh2ZD1BCFRnCEZD5/JXq3dL96Nv
+NP6/5+n3XYtg2zamDxlAEJwkvsA1kxYbMzMp+xgEpPGZP5Av5hm9HPy51pZ91Hy1+RPM+ta/KDS
Shf24JBjVNf1JRrZls/sDnMBXu8teOx5GwCw+X05xdUF+roFXgvfvLVstBJwlOUddBruVjAEkXnk
M8QFnpfQoQ9/sjTp8Nf+GTJlJbwc6F442JJD0YkkGsrqJRux5Vv54GyMWQ3kwapJdVe5SMaBnXdG
tSb+UpR1t80tBamBMek0JaFOx5Om/fjkVe+UT9WLLqvq4PnRfGfjo6E0KJZ1ZHd7Mzr61iLOqxaE
UXtAOIHfwHyYzYtsbX6DD9OPH+qor+5UXDW3rg/OPMuDVRDQYqdArFu2AwmQ0hDptaAzR5Y1xRse
jtciqr17z6beLiycfN0FtP0WkTdLkvztr4Wpcp7/+/3vhnO2/+v9D4gqdAm4IKjo5vqRIUd9wfcn
D7umFYf8KRzgizz5TuSvu5yG4zorl6pX6cEKvfSQ981dnmX+xlimH5k10iafNtQ0QN5BA9tq7fPd
GFLEeLlf8wVxlZOQdOp2Xh8Mt6YJxbUO1SJry/Fmuqp66Ne9VcmlMc2A78b3YatAGJwXEYhzjl0+
PRrLXIbUERB3AVXpQfldURe6JTJ1ZFOrdFoNFFRJOJn5orVleQxARngeCrASIj4+gkmX7RpK6CLv
+0DOdKhp4fokWpqH+OORN49yIeuN77eHTNluEuBY2tB46i4+kl4fF8F8N/HLoPwykM9TzAoyrzCT
KxG+OV4aQj8joI/rM4XkVMyag/zTas2IsZHojaIF3tb7YxAxCN/zRGuwz9IOr3/hAMb87CvGZAKL
7Wh6ahxHp0/IQLpZgyxb6id5VOV7KECsp4ym33zs/RdjKXkp/Tp65G7K72ySX5B2sp5clQ8H1Gou
Fm2grCeIlIpNCKi102Cn3iDAqW7Yq+ldhz9Izuzg3qK4NLmuk1jQ5mD6uIg3teTjJqWiP1ippQ5W
PfaHuHQjkXzapvU5J5pnGxNh3zkHyOz2zrD9COJygBf7PBWPhkZhiBOm5eeqSYY6BtN8FAj2MkDJ
n/OCGgqwzqIT3APHvzhFECzCFh6UN5vmYsssuFS+uJsZvfuxDQqSyJ6lp7ZPk7+m0UaOyYc6zp5S
/8C6Nr+YSzW07ByNV2MADQTsDGT5qVbutKsmzf3EjJBiTj75DmDbeWmMm+kQSXrCjkNvQ0eSstbl
1VgiZBz5i2LejejNXHiJFNcEfRXci3/1+SKHLy+iBWd9fqra8WeX9t4jC0VkLFFQ75Fa0xcLObcP
q+Ou+8hY+mWshyhqCeiVLzMRTvsgp/betKQepo+W6YMO00tsXYKgr8pmj5LsYu/VTop0G1FVmXy0
HR86RU7LKiHIee+iZhx3A1fl0Y1S6PGsMT0rzaeVhVTnreaiWPpVLh+roCFJqpG3GPrinSKe/BFU
Dm7nQUIBUNDE7wsEHV3bJoRlPIO8Qx15Y0VvYd79SkMZvVRxHSe+cPhjDZXYMo0gRvrvG+o/lLuR
B0bVXKvUJdhMMfwXvYqFaV7ppiOPuUztxBy9WqhmUWpa7g18PVhQqgrbLvfm6DWjvOh+j9pO+Xv0
c60ZdYNhp9xa3P2n9ebjzILcBcM4aFt3PFTNAF6LzKvkL0VAqEC5RzDcu8kHiBXRWB99t+gWiJf1
o2jTdpHFoX70EbQrkF0ty734fiGep6iY9gOp54wsTCCF9irKvBGbJMwwI6DSN7I5TdKpn4OgXjRj
U25UIONVJvNwC+1Pswl6N3xUU3AzgeAopzyJQHi+pzoItl1mN5tMUvJo9d6tgFRqmwW5v/WGZm93
dfUaWKDmQyntnHyvcg957AaruA77J96FTwbl/jOVd9XvqaRPnY+pUTw811pYSygmycmPIEteOiW0
U7RWBxnn8OnUmEUnFynYkyd19Oby6RbioXyzvead5EP46gmukpin0zNUa5BEhmH/OBCIMHjsqvuS
VuOyUQApbEv2q6jJ/UtVWf0axOD8nLbC3gzKl8dQ+2TrWkO8jyPC955VDzuitX2ImqbejiHEgHFR
Fxs1CHIWNLBWYTROVxe0YKQAtbpVtC6XtIjkQ9e6iOXdSj9h4/ISxQfnpSBWCdaEtr6RaXrB/6T9
AQfgRKaGvAear31V5/sMSZtto/Hf6f2qvIz12NxVonkbqOe8OplvL7vMafasgxDSKXVi+vkgyaYF
t209ZMR+zbNgm5dR/qDVZcDDvZvikW4FpNJQSnXFAkkt9sNvVJI3TL2PTZQlKlTisUjLbO0GlneQ
TZWdoizgq9JusmemwycdT+rdYnStVOCvw5q62xExzaL2mLrxOvXWnrL7AwGbFRtiJtaqzcV9xym2
y9zjb0EzrR3RygOri3JBmIgOSPyTj4sxQ2Tj4IME+dIMoHinbhPTtDlF00z6aMbzck9O1YEVXz7G
TI4KqRfErsuda8XdctB2e07twt2rsHLXGViLDyA8Vjhw/Ordy1/1lE8/KhzMi6Gt7Du3maqtRf1o
61uZe7XyCI9eQ5q3LmsXZk0VRb+Ua9ePgvtsrXDrHQIPymzLqQgovPkAOLq1cSxSvsdueF8Y72O+
eLOXYvpbNd2D+fm767MfWcl7Y+nUhSiiLLqPz/h/9pkPMT9h6MsX7oEmEBZRsIRYKHtQfdOdJY+u
rkXzB9MVBnLfIZl8seeuKG45BJSFvTGDNIg46GRIBhgzdkfgceHGJzbtFt3QryCvO3vlJC+htOS9
zItDVjLAWE5fbhsn8Fb9jGpBOk2T3o27S+N56t5V2ZdpagTTksfPHiPjVgCm47EGi9dtovY4BOCu
mYsxORvx9wuCagn4yLumTp1dabGHNBd4pemydPANJWDl774pxIMOGkCzMqPwMgSqFv63ABU4w787
6BEEIxFYnkit4uFEbbK/CDiNV/GpppX7iPwnkjFr7LVir6doEwJ3u2vmg3yK4w1km7+teezTmsfM
TDkf68O/zfznOjOzmz/zz0/4s65gVrvRbTUlaZ8inZIqjfRKfLS7HpzJKBzPpsdcRpClNhYtUYrg
3we6sEQUYIDiKOL2Mm6rfc4CKBnmlBse8PoctOnWWObid0WwwUbRLpwg1wwMxEgt+jgaN3nlLCbw
lqABVPGFjEW6Lzx6V1Q0vpgu07IKpGtUNlk4Mf41AHSrXVc8G8807lY+n9xrNnutI2/EMmRWA9pJ
FdznDrUP8B9YMnL3rQXO+1A40fsk3fyxdXq9HqvU2TspC86+7+VgDGfdTtQ6XgGNgnpLBjciuLhn
otowHtbPYaXpMVDABo05gK+IXSuQ63aoxPM4ucXCcvZhLdTZKiu+BCblgn9fh3jMdVCfs3Y1OR0o
o51l7eBKyFXPIYLdjNP0PXBrnYyslysg09GjEu7NQ7L1B++RQhlqSEJADQq3pYdM+n+YAXSzXsrU
cTcQ8jjrSUgkNVzOT4iBxYoLmz/hLPsJoUj67rqvSqruWkJZ7G9T0mYInUQA9KYMrrqsnT0FUrKC
6CJ4sYW1zoeA/3Cs8vcM/Pb2fhadrUiI9FUn/G6RcwYXfKb8AlJXi7JFrOwKkFzAOS2sSB8+KHJp
rrJjMQ7Hwc6aDBBBkUirgx60owEqd2j3V+b4Z8DM7K2FLjjpQYV9jkRTLeCUsoexL5xliv/MtSxi
ua5AHT8FOR+3gwSVZSz6/JAOQb2tozo6AW4s1xSvAb3DXwxFGTwklMeMh90aPvh08poR2gi39naZ
bY0vbMAZIIYYmHnangboDxLT76fdtPTyAdPmjWtohi/TbNYEiZx3MGus8Gky+D2NMUi8WfwLRzt7
9vEVoohC+5qh3MGqDKP8KGnTnkuHpYsMAr03B5VHMjv8Udh2vZgki8GMit19J9sCv6zbPLOan3nI
wh+8LN8rS7cPpGnE/3J953f6fsUSsFXhHRi+6wBOs1Hs2v9rq5IDc0ip6vERbJ341vpPkaew8aJc
xj7oYygGSta88oKKJLSkuvS68e4G10FpDfSzia36US9z6DAWnhjYzgQixiy64KtpRsNaHppC3MVT
VB5Tp9DrvB3ErWxZuxiAdrx6fLorDC83jnYiIM2vLhTfvbGMni1IPBdcO3yH5M8vvLLSPlh2h+SN
EuO3nFS3DhWD7tu5PwcZf5n53vitPzY0rS/aBvRuIvqaTfZaT3W2MPG+wQWQ4BpOhSuCXVgSX26C
2q6SJvDohpQ9PEsIx5GrjKr2N5hOtLMEW7o/ElplcJDsQR+NnWa1PmZDoJCVGOjfA2ZKKEIsMRNl
3A4rHg2P0g+vhklouIdQuZfHucuCaOAuF6REiYlILyG+tE8Rkc0K7zdFMGTbAiVAiuGnLKBcdbPg
F4maG00j6wUFBYIFo61znSBWx/7vAIv7s7xIwRkzy/HNfSwPg8z/1Rb9bfLG7KL8VG9JMVSXDrKC
pM7C6qVtC7mOSMg3VttVLzkJX1Xq62vRTMV9DNms6R7jKtqieAJK/MyLqhHRn++26dHPbflc1Fvf
S/lLXIvwgCxxuzDmYI330N9c6FwQqGrTM6FB85BpWR604/VL059V2QWkuubBk+OyiicnsUux9qWE
Cw5P/gjy+NfLZ59NpF75deslZsrngDHBFNUraJbIstLduBxcXt7FTRWv4G7YOCiLflNQ3hyzZqx3
DG7hnoO5cPDwgG49qhRqhHBnbWd9BPryxFcjp8OtLON0IaKqe2SyTpPBcdSLnXcs4XT0vrvpnAMW
9XsruvXI0jRPpmATBeCiJt6YJoplRZbYNZIwKZE/VFbce/1U0V89yBQ7kzEbOuQFUsXu7DmbVkfF
PsX+dmfGkNH5GPNmUfyfMZOT++e6mLX5steV+6EeiP0iBKk0zreGgQltrLevRQ5x1qyRlhmx1r4u
BaiuuCPVfWxnO7jx2S8oFXd5WhevwEIcbBQDO5dx6e1tlLZZc+qS+6hFFrtAaZZ3Gi7w9JOfrdPY
yeRW1i1ypnoj4QzshwzlkrIG/mbjluNr3WSHIi7lqbOZtyFA8hIAn9kvUE555Xu/LCFfaySXn4li
YtlEarp4RIzbyXPFzkuVv2ZWmR9QKaVYl3nnHLzWKU62bMoVSF/s2dPlE+oAqHewXNaK+fn3kaFu
hwjH/AphBHaapsq3Wdt7dyRnOcJiN3gj+htcZsgNysrTp8LIFMJB6MOcn9SzXsEMgBH0u+U744D6
BvWU2GMQXnstX1sRDy99NI5rUvnAGmcilnT8pa2s+GEsdXOErqlY2NIvXlRNQVfD7bE1Zjy1J9Vl
+tamUt7pmt2786y49sotlyOK0swmwDsgn1b+owq0OiOfgK9CQIz0SZKaipEg01wAy/9DthpVv7RQ
cupiukhFim1b5hvkCrxDyQYILjISb3zRYWewS2vZOUo9sHAIE7vt9TeZiTuKuyNLhLVijNV5UlFx
GL0+e5OTA2F/VviP9nT+cAws9gMb9VMqfe9ZSGfaKl7lK2PGca8WloUn7WMU/y1dZSFeRPrf/PTw
H2dfiOLAUNGDwe/E9j8U3o6eIJEOG+tBx5UDbpPnLcZm6i+25mzf6TZdQy5ZP6Q13BLf5eSnAC8w
k3iIP+eO0DXuRnaGW4DphageRJOXiai98HM6Rx32j48uIXDdf8ydPzqY1SRdKt3Fh1C7mhQo9WV5
kEB831vp7AdVs2+y6/1FIWl19VnrbmvEHdusdug1g2p0EVp19o1DkZ3BKTeLek0YUFDwNCbwJtx5
JxABLx5IRhN3zs7nKHj1wDSSv/MOYsb+WCOb/h6b14HlQv5HWRlQ5v72PqA48VDDwA49/AMDHeNf
MhmAb1IfdELy4CG1u2RqZOK5DNIEFDO2AVGsO0S2hjbTNFuFdKScLx8jlT/GC9Opyw6ZyGmMFhkP
wCQNp5PhuRg6jGn9xYn5y9Q6GFE9Qob+FmIp1AZSfQ8HvI/uiePC6Yx6dXCshhwlC/tVh9IajyhV
kiVzFPTOxRHFGIKfZhG3CiwiVK1tDzG/WdSxDI9lHnmPpBRw9cuL64r8p9J6FbkdnpImqxfhCDIM
1H3fiQynl9iR3QJaluBmjwyyWFaEJ0l9awv9ob1jNstPAegCa3/S1j7O/ac8BaBWgmRzBEQXH8AP
pWuLT/qhgiYOZ6Ue31PQm6WPGwR8PPA9evqoWRysirj9vQhAePGxCGFr82fRaJgCLUp1taVbfCyi
80+aw6aPn5S6ln6w0xApEhCANr0f81UFYmfxNMnsu4N33xy1x+h+EjSGswuUsUvhy3bDkG39GYNs
PLtOgmaMPzBIlJdK5njzUZTBUtvgb1qWE76I/lc389ylksO6BZ6yjQJK5u7Go/U189kLJzxFeTRo
dbvOfUYZw/RsuszFmDEv1wDe6fGvfr9z3YXiul1V440pbzzkcwFEZEAgJp5bnxfTx7JebFl1xA4V
9Yjb7PuKzYTjMg2OzixBJSH4tG5UhUe3D91HMzoqOzi28X3WDt3O5cx7ZlO8RpIuvLcHkt+1ub4v
ZxFY7Xfx1uEsXFqT660shXpAtWirrQb+vjRPrRON1TYeI/VhmlEeil3qjJtAyF/BHJoNIOqvAeOE
6IJpUefUgP95S+uf3kisYxeP5GQc3NxZF8RuTh8+rxuFcgI67/ZLgNNwZxiqu2mbonpal4NdDVcN
UWa2RLmC/Chozu+DiX7tnxD1DVXA7+f5geLxq+8eyxEMfy6hsWUqX/nmNyq42MH1j5ba6+1tOAX4
A/B8SriU0UmyvH60ZLYyceZYKbHjwIcXmrnqfhxysRGRR9cmUZgy7iWc+fGR4St7ruhV2M74BPbZ
wwcJBlwvbzl5lr2Gb0z2PFXWKeolwksqm5dAsms2Y509FfuQV8GrZgMFUTwuLk1apLvY6rpNkcX+
raxKN4nAVfkp3bXPul8VtA6vVX0DGFxDRPivhmX93fN1qAJ7gSZf51SNJK82xH0m5QDuy5wjIoBb
59up6pAycgsnW5vRHjLJph7fIpJUI2L1FH/OBaQE8lwWhB1VUBeovdaRV8XbVVdK5wevlZ3EDpvu
SjhJIAKG0bosdPzIZf9gZrS8QMBalI9SlM1GRVWxc0rV3NQMvpkZeEvPRgT9eBLY05ZyrjfSzhdt
Q0xj59xZRk4+Iq4PKTpJ6C1KRegjH4qz55bN1Rw+NSwsEFdzG89jn5b0si/Wn3Vpihvxv5/+sU3+
ef7PdBtkfhwk6v5ZC8kLrM7K7GF8mOJ9azla7QoOThLev94v+5qGByOMMK1MpQiAfGiclrRLLXDJ
+nStKpT9gTgFOnxgE4fGHyJkz+0HRli8CrFVbUZf0nWYVkCFZ2qxIRnTucaNrFGfqIFgrUBRo0OI
nfWJ+PFTFTH3Yiw7GxKvog+sAGrjhFW6x77dLrOKBK9QXP8kIMrdibizzmzqh4RDYXYeY6sBBjHc
5bLvIP5TPwNUqn1tgayBu9CPz9RTxaJoyysbM32uKVToRRTV5zYm6ZY6utu1iE45YsjVqJr+fnDt
6VgW6pszuf392FTugso+W4cxsgoCZ93POOwSD9/dljnU2japfBtb1IHjPhf4PjJvqZ24/e7gaa9c
QZ790U83kANXm7AR6i4PxakElfe15N7S5JVsibpEo67zK6HNnbZyuhuGIjykFbQo5oLjEwzFukG5
tVknNOuq+l/axXmLDE3RxC95naLQpme3h4iM8oKUGI5SVYwrLxiadctS/9Jid1rotInWkQajIIFq
G1WbFCO3KLUvHmhw3x0QZpJa1FWSEiEQ8Izr2o6e86Dq36KoqJNGt92KTopuwtZ2FtgB9HMchkXS
+nn/I4Mcvs0anSfKe+grP/4V9NYdguKtRHZ+ORIoFkbmLqR0ZKJ5Hm2YL+NDPXTDNoysfTrV1coZ
oWIvuz6xwa5+nio1rHvw4tZ1qhCBV/LiCvD3OpAO3xTT1wjJ1neknIDZkHiRpXm0RrkguS9BizFq
P0z4lyywGqcesoXyOGQ5vTOXprGdg8VA4Zu7mGW1i4JHwUoEtXPSZIT+QIuXIRLXJqzEA1i5D04b
lxcUUbIfa8t5qjOHnF0qutMYtFcIAUDp55QihHuntqqOdpHdYui6dxnhhQ8hdu0fLQDQ8WrKQ/6q
Q6DGQtnt2pjWGF4igfAwdHt9VqEcksyqqlffosWytVV+cGN1Ak0zAv8ZVcSMgiaP0WpQs4mJPNvw
Uf/uN4MMICbgmnmKsVFt7JtF6mrZp+MjMiPVpSnpI7yT7jwOFE/SpJ291l3/ZEfYqUEN5xuAJD9x
7uo7HvXeaRjINij9vFigoBYAPR8U9HnQHlN91w+E7MXE3pBjxAyNCgm7uEBdsg+7QEXcZIRqMkmH
ql8JIMtPcGPUCtR7HGuzOb9QcGHHjtpVqM+8LmIxLrTsLJR/Cb3q8NEkvkKYBI8rWui5l2U4oCLX
WuT6LHQe76tuvDYjDS4RlxtEnys/9n7W2oGHR+Wb9oP+OkkuFm4dteu2eJ1aEH0pIp1R0e6X9u91
RPRjx/L42KQTtMNNCVkFUxCRUGzpKOGXbm1d8ETgcb5yS4lrNbeI71w5Nv2D6TKDfd3xjdZetjAm
yE38bDntG0NKuO5I8NAyu9/pLmwXxiRFNgF5Y9+pVYUPqC2sb1zVi3K2RA3FZpH1ajXYg3Wc5gvY
ZL9bJfP6TZ+H3z+7Pqd9zo2hKEZqAz/9z0oSdgeweH81qYj2Q9PRXaTSGJLQgW8L38lOuii6Td56
7IxU4rj2hNdcpqglq5ijtIfW2TXGybytec0PqEcs9zke//+j7cqWG7eB7RexivvyKlK7ZEm2x56Z
F9YsCQnuBLiBX38Pm47pKJncpG7dFxSBboCyLFFA9zmndy0r3ZMBpdSNLtXxMtRNuQ4B/nhsxxTS
02avPlfZjXMLqAN3zG/QtU52ncn5Pom85iJZyxD3yvgXPSzOao1vepoBW6AV4mvCW8MHUi+/Gki7
7gCkUndd1aZ+Xeqg2yGKutdsrNZbyvST0de+6xjaNxsHC13l9m9ulT9p2EP4AlHBa28oa4iLVL+b
IJXFeBZ+iTq8wj5Oy6tVsHbHZfPg4qu0TXW33w4WsDKq4yK2YMf6q2qJ77qdJ78X9hkoTQgs4Mt8
tZF7/uLERuXXnSYeIffSbuqsKU/uwI9egpxgGCniCoZR6xcCmYC6HPy45NlvaoxjlldgT2K7ZrEB
vbA8jqNhnXXgSILY67XPZi/PiIG4SFR6Gh7ZG6Ha9TcWW+O6d9X6gDCl81iI/jdwK/CgRNYeJ2Jh
33LRJkeDRVDyyzv5kHvT8cWyvidaFYGW0cidFjft1o6wRYJk0a0FSveHB5jcSity+ShzswfCnKsb
XnTtK8ITSJDAg00bZ7cu85veixI4ALFTnSjbO6Nn77UxKU/4X6ZbqTb2xTNrL2D9JFc1JN5O6kye
igpw/IF54bNlmuLq8OGQgpnaG/3KqJHujYYmOzMI8G2RQW7WBO6K8F4Gds/qPUG/WgibAyniNhC1
AvRLtO6qhabps6p2xaMalgiZNtbR4l3mG2bX79tWi9ajqxVfQMT4DVmX4Vp7oHaURvyTTc9cK/VW
VadUPtMRh5Weau871snt0KXFY6T3HuKVrfhhexxinq32m4KURa0y51OtmuNa09IvruRVUBaGd82n
BgT7fqUn+KCGtqIrKwSCtGDkTrWOQ+5dyRHVN8ytm5jeahmDshv4LRYeLNMq5JZZg31157XnxTJb
20ZANXT9+CqVKF67ZVWclQgBQPADsX/ujOzkJd5XJzW8MzNwvo7F02gYzNdHHYK1HljuPDw4nqud
KxBU/BH62oCeQBTfy4S+L7pMXqqpYbtC5sUGh2O2q3BSCEy71V8hd/rN4MPwO/JzI5DK2KjgtM2V
LF+JxivXPWLfeFxm0XhQMjyoTcW6DXiO7FSpJEFW29onO4mcXZgqBUQaC3xftewzMDNZMLoCGy61
kqcxBHokNyxnk9jGAD2gtNy4qnROZd22HZSU2ierdPIdjS2NJtw/XISrI67mAP6F3QgUCYV4dUUv
VoVjspcOou5Bl1vGNfViHFGBhQCee5sYIygCICQA3wMhyF6v+9XImnPPDRwBEaF6ypFnWoGUPexp
TMsNe9WNDUjFintNDOb8hlwUqiD4TRi5j5GBXTLT1W+qosgDkKfjwVTANFmF0E5mcgpN1EqPjWD6
WREs+9KrMQDrgANNwGUXAfD4AFR6BwE0w/bTweVrGxh6K2ZISEY5O6nVUOzZWOD7UKlKUDujjtSe
Fz5Kp3+M7OgMbnQUQxxIQYAlbbehxssb4mmgJCt1AR5bA9q4jV0TKLX8k13K5DwgroFQSMM/pVXp
Pnip+YzPj/08SrB5QAf/gyHuTGoxCxWsxikuqDskgIkgToakFuFDU/2gjh3H6rp0+jRwHD5eU0hj
rQytGcBMMMbrPAa1j62eucBeTC5kwGkBGikKNGAwUvVJ6qtWgQ3wJKA2eE59atvs7SozqnQN2UgL
Ml+9aJCHhc98iScRPleZ2m0gmQ9dRAuSk4oKaneueeGZGnwMvH0LppUBbZGzxW38AOTJramVFF9/
PBaxg3Vu2jhAHAXvzN7ilnOjscYtD3oqxl2ZuDoEpsDsajMbWfgBanBqAU2VWj4g62RcVSkt3wjj
6BbjVW+lI7OdgqNlrUcj2GhyCiFcgGANOks18TMN5KZX6eDiJOaXDqS+c9z9lEaJRGsrq43nInBb
sdQ5iFBgLzZdaSnkc+ZB6lPTOA/I8spN17JmjbApUhQVmJC9kn0J0zj9imICkyKK0rzgea/5TRJG
T8CisLWZ8PBiq/hQsPQbDldIwLcc4P3Wwk/L1KWm93Sgai0P0QHw2mDSB8c+FH2g9Jl+NcQjMwWI
jaoN6ZUQbzAkEaCcrHo824e23oO/oSnMr0bEA8zUygI2KsaNmjoGJRC7rXajRerbGG/aFgkbvd4P
GTdnv17THpDQs09paXmbKplw4o5mHhqGSIsHDetnLbbFYy/6lQoR3GfT6dZeqiq3aaMetkJ7NYBY
PSFAEM5dq8pzP5F9ssn1KuHQ2kUFjAry/1tIMGXIxZY/3DApUTmg7w/4rjGcmM3hZkFJw5deNm4t
L3SPKVde4qRMH3swJM2Wi+dISv5cAo1UGY32UEUKf/aM3vI7aFTjCYsuqrCEW61DaCZswgerBKgK
1K3woUjsn9o4Jq9RnvA9U2NkhLwofbXBllmbvWA7soIRAe3O2KyAXoEVZSagcpsqT6prqo/4/QCM
BcOD04G3GJf2ysZB8+goIwCDnWXsLENkAVREbDCmUgHBJqDHwAO3P+UIJaB+hasGiOvDKlVtW5X4
eVdSx0KIJYZ+J2Cia5qre120rbSqXc9zW4DO8GuPON/kjB2e2JQjkPFkTTvE/kw51nMXMC38YMlB
3ZBz0WfIbw4m5Ayn+6pRWqx5i8DYPHcYwsBBQntLzkbX6AGP3XC2ZrZooW+R17t5LuuReOuQEqI/
IR1jxUeGNd2iGM/Ocrzu0kH6fpOzsTq56RHoE/asCL/T1P5Z0ZzuOefDC1hU3rk0i2FXdyBvKsbQ
X9oGEnSs80AvUpg9jzXat3qEnto81EGs4MFEsjlUK+jcJjgxA2geH9ze7S+0RsFZBs2Tgm3dYvBz
p+ixxWNOAPh0dowiEL/BevtRIDj1rapifQWUh3XJQyvZscE9NM2YX1sr/dSqafQKPrJ+QF0LKF57
Q/TK06bZINYuN2QFeED4yBF6B7KWJn/KRdldI+YaL+03UefRTo9LNah6i0MxxOaBAG91KxIkOVHT
AjJIXoXqIOvEcv64zKZLU8tr3f/g8OHSzLVqk0qEDyLrMQQJ88XGn/fkmYDxDl70YuDTdguz8kA9
xerNSxLJR+olYwEJ1KL/QT2OPxr0bVYj3VrHLyOHdpA7IEdHqybNaGxCIFOCxFaMiwzVt8ZU9o7S
R5dlGBv+6pCF0SdyWsYzs9XWsUSm+M5QRom6qkOwBRZnckE8Amcd6Jj177cLOxwYLa5pn8CH37C+
kV/c0Q6DsQGoWWqFelZ1hLuAnQ5caL2A/85jn01VUKhBXaW3qwzFwfH1LvAb7qD+CVm196uszL31
0IFQcmcgZ7L2rRJ9sILsg/Irdi8QlUDsdV5VCHeViRHAvRakYgRY5FgcIBf21iTYKhyyqaGrxbD4
LYY7v3/hsiw/AhCfrmj9ZR51F5/lTv/C5W6pZe4vX+Uv77a8gsXlbnkRTcC8O/PdnZZllhdzt8zi
8t/ej18u8893omn0KrVO1ps2Zo/Ln0DjS/eXt/ily2K4eyP++1LLn3G31PKG/ae73b2C/zT3n9+X
Xy71z68U8g4cu0Oj9CEQgq0dm76G1PxD/4MJqSjMKjL3bdbcb820nFeZ+/OED9P+9g40SEt9nPXr
V7TcdfFRkXce14vl40r/1/vjMIOjd28m2J0vd5xXne+z3Pfj6P/1vvMdP/4ldPcGHAir7rvNctfl
Vd2NLd37F/rLKWT48NKXJciSTf/yuzEy/Iuxf+Hy35cCpr4NJCr8rMxEiod2iJ01ByLep27cTZIB
ZiGA3IEVGC3LV2s3DBRXlPo2EyjqJ7iHHeVkJsdBRsDEAbxyAkmdH/QSNZsCMkfd2jQz7wzMLxh0
NNSNXnasPewCK73St7o0nMBEUskH789HmgHQy6lc21zMjeq6UUk3cPYg6UmX1jCmir8UetOdt4nL
0FIKLgyNBCrHIvsWMqHsTUg++0Wep1vkpBCPUvPyEajMnVkXzQPElopHBdGXk+U1V7KRV41v7saz
+RCAFl48kpueopRYjGDLgVz0UMUWqcDWFKuSQ1aVwHCZibZaFvqXd9fd7upYeogg6t/c2ZNQXtLD
71FhIAJXuP15BBJLrmxof5ypj2KTsT9k3pt5MZjvLrapwKUc4FL2b9NoLjXk572vYtVpvClNkHe1
CowWgyfIAtAlNYgSQqR06X9wSl33DPSl3H6YA+TpH+4fRiGumLn+YKg9ZPqg4Y/Sb/ZDpzHnga4y
1K7ouqI9341jQ8QC7E/xGbqbMDTxqUsjqDX8sQZ5UFPheAsVKLvbLmN0FWdOtwMN8re7cVqkEu6R
V6N9ICMNOVm/yVXZ72vg7YGZRJ4QhZwsvEWOX9jcm8fJSON0tTSA19lH6o4kgEeXLpIpIU/e5tI0
YbIwYAZvUPMsHzaAAHQ+S0bdW0FfT1xXtYYgCYoaKfjUAkKNsJ09bBKvbK59pDZXrlXOwencZxpa
xiG/9WzljYuzBlypyQFH3thm1Plymklj8z1opWWQ7uM6kZzvQwa1Gj/nJRdbounSFXSgbm983Tvq
LkT4vGo12+Zr4uwSexeysEA7NIEHXc4YOdyD2hhGBl3zOhcHpVZsXIeKyv903WgGV31yDxveDcdG
0+1VJLo8EInxxp1OldZzEd0AO3ppjEpArBPRfBr64HLPvCZ7lLigY39wNZSwp+lExIZ8wYpB5x+F
0xCzNg0QpUXm2sd4AkWgQqT6NS+hDjRV0lg8YlvTIBrc576+vwP9pDnA5xsadKZqoeC/WgiABOU7
NgiaRsfCjpA5miKA+KY8MmRRIVwJWTxqIMieo65c082ieRXpSU9+DbJhsx+gFv0aqicC0nGVuE0K
BRvW8CSIIfUe+0AKFoCD5EnQhx6/Vb3kNxrTprEWpG6UHEKMdkN9Mt+tM6jJRbRhtO9s0Z861epO
Xo8M8Yr6CVToj67+ULblUASzAcEn4AEGp/0eo7gNEvd6B/3lqAqWFdoieVvrbiye1gv1h7thW2XK
VtGHW/teJfTD78pbFVEejj5iCNqHX5j5ZwcpwOPsQ/0PM+cfmT5kqh8B9OSD4Qd9XAUZ0zxjrz14
YdtiKjZHTfZ+Jamo3NInc9en84y7ceriBN1tgfz/LPrWHVcIfII15YHEnJtMOS9NEYq3rhk1qxYw
kRMZaXye24GN40cjH9fLNETVw6Cras2f1W5NEA5Bg+ohBmgajAEErNVrxRFfDNnm0aEpnP5UJAUO
pkzU+2TM6n1qZK762FuIHaiDW/jkwyfHlKgK0gMyukXWDXHIBxpyY730sRntIQ8iNDX3Pd2GXvHg
jDv8zGkXkFn1C13lqAOqj6w9L+M6Sredct2CdhFcPRWg2pU2VNbWwcsGxQ+DS4OwHv4SoL4DpkDE
ejYz04NU5fvdyFtMtxxKBSkZ3G15ATEvxKkT5ny3D+NFVgMdg7p4/ajvx4zVW8Sp1SevzSFUqYT2
Tx3lPOI277+7TdH7HKT+a/juywxnvPPtnc8ct8lq6ClHGlIArYA4WuYJhJOKaGdAr6mfzbXNEJEE
0uFtrASxqhxqVNiZZsyTaZ0+noJ6deyuxGTh0DHTAlrRHuIdudxPmdYGtZZB9R0zyFpadZDpjjPY
F2DWi7UrIDSMf539047BE9HS+ltsJ9D1sER2qXmK2r8oZrixwHN5Jl+Sa/mzr9qNFtI0gD4oOldW
joafJOIMCFQ9ABkmRXeCEasGdNXISmwDsjougA5kpbllizyk6hmmx/0Q6/gm8uQrPtWTQrweEfga
+KmlS9Z6qkRF1rxEVRluAtAkNKj8eu3KDDNxgVAJGDzT1WJYxuLJCgSHtrUTsBXIj5oeasyzAdyN
nyMyfGPfI4m6TKBb3K1Et5BQO4EiNBYm5+Xe2fSigL4S5xqwJsMxq7UtAcdj9pB8AQ8K5WDULxHe
ACQLGaSG+1b7UlsaQFaVfJJlD36ekmbIhEfaF6dQHSQ/1fAcZaOKAoj4wE7TadWiKfh+QLz3360a
Djq0MRQF9X2wedxbvWtttbADMxv4rBX0w7oT01n0GlfjPqoR7W/cZHwu69IfJmE08OfKB71F2aho
8gJpEXtnGzVmyOqleo0/BUuSlZYEK68/kZWZ6oclC1kgUYw13Kb8iZRChgyDVwJB77SPKgTH960b
2xsUu7JflJE90O/w4pEB+LmvmGNtYmFBdNmEOlW/4qNVb2mfPCbMOJpO4d/tlUGqxA58VFXjaCVv
1rcxsjDBP1jkgJ+f1bxVR8JnZ5TiKZ3KNxpZBhUdUxwatVf6h/cukqLRmZqxcPYgR1dnW0E9OyxU
7oTmskdqPAA8qhRYPOpB20I/12ZzNDoTBWBymQ/bvO07PGQxYcT3/9HJs8af6m9tS0jRoUhMox6q
pnXO5CL1sH+w3XG7TNDtMd3hCQpWPU0AldnyG8inzz7zfcf0UpVlPC9iQN7xEkskPulVOIDho2x7
aK3IlxqgprMA2KZ+Y07Lj4pb+QOqIjwpWaAmqKNStqJ/khHXfdaj8C2NDUDcnoCK+ulNeq80VJcm
pIJy9exMQz3Q6ZuU29hFTt0Kh75Hw/pMNnI3E/BIvRyUnUYNzYPMwy/QDumPXhT1RxkOQKHTJTV4
vCsK6lq8O9x71e8W8qFuWDZRvaI+pM7YWrfGbl5z8cnLRIb+MpvWtbh8ex3zEtSvcudZ7Xm0vXOx
hYpf1Mj7FFsclVRazzy4ncKAHRxVXFKz9MlOnmR2IJX15kl9e/GcTeSKhIT0tQg6I+REa9DVckvU
JlAM/2/vRp44o8ZQHQQyUdXFcHEgMBgkg5auqdt5McY6Y7h07uisemhQbO4MYZ/9jJFv2d+Pl8Mh
rnLtyAue2SingkUG90mXVf8Q6VEDcFLubDycLG8QteerkI/9nrrUpK37qJpdcqJenSTarbWGoEAB
oUs59Twzim4gZi5TaqhwnNvW2oVSjMz32gYqA17+TQP9m/nQeBnxFdEh9kfTpxsPZtxvBMuBU6q5
D3hPf+OOGj+BCABcZfhEjZHYDRBEVnjIpjFXAKg6jgqKu0xdZOvbSxHph9r03iboHSAMFgoJ0hCo
aPnaGTvIxk7+wN4Wp650fl/8QQ0EvMtGdbvJoe5q6UddLHfUHZuqBRjNZj51FTczHovqJU+zt7tB
FalG+NJ29kbWpEDdlAaCNu5Utwxaogn+siQKILFenmmMlRZAxEvf3BsgykGrHw7hNIm8qEuNwewE
OJoyCu4MSxe1W8xNbNnACL4Ymos6OdKIUCrFRbJpgI69BeBj0PRi3CALD+l6l8U3lbmrRFb5X6w0
10RJHvLNDDd6ovkg99/PJ48Y4rSzx3KH9/uTcVkDoGBo+QKE7kHqf2PF0PBKOUrorWyQd86u0qzB
zIggJGD1P3iTRIdkwlivyLu1mePL2Biu1DRQTT1XoYCsfSOvhQ2SR56E+ZZeEySmUZLB4qe55yKN
JhRrWKX0drxb6dXlf2PNEBL7MLed5vbTW1eoqbVDrjoCwykD9Sat+AFwQWhLAQD7OMR+xqaE/zRS
qol3sIfidzLNTjxs11ntsvUyJ+rLbCW76G0dMkDM+P9xneXew//+etpuVH3DgkJZnVnGqRT6tkt0
a9+EBvZbWdcZJ1ljGWy9MuOU2UZyGEABRllI40RDPVlnH3KvQcpZa40HLsk0hTxpbeoqA6pHBHUE
wacmreWaBsk835HcB5CQ1iBf8RVzWfr2lK4kcD6ryjTkDjUx1qh+x0wfQQ3zwOrcAnQbz/wmwk8e
Skyg79HzneyI5Uh3XdVNs3vb14QD2yPKpzzgCxJd3DZzN0PZGNA6/mNMnQyofwdmDtfn8QLKOyiW
PLmggvnnTreqPc2nIZqg4eMT4JMCWZRpPhn6LndPti6VTZIP4HP01QlYifo0alZ1+rsuGchFQtXa
5iOotf+7L62UseibY0MRjdtPlWIoPl2ZAK3MV8U0VmUKiv+9W//ZD/VgFaCCEcx0s/WdNhZ1dcB4
lYIBMDvt42iIGh530Ycy3BmgBVloQLYtj86aE4F8hvyyaebAOA+mAQBz8mRMw2HepgeJs7RPXasG
9R4aSQoAzGP5qmsIwiMKBMHRyRk7+nmNEXuaa+LETxHISq9oUnxtTexjUOHCzlHvbVtWzqMIbVST
XLogh+y7CIImW0V4szWCWNktsU3rBInw4TpCJsWSRnuECJq8hiYawRSoYNdMD5yuwsNrSOz0NLpv
E2gWNa6RzVOpR/MHK03WDqA0QeXWGWKdrdyWGjNuFYhW67ZCnMy0LJTUm8ZCxWz8qrTF7EIGiQVW
UGYrDpUuf2sjSzsgNGzcIGp6UJNYPWtt4zK/fJXgit2aySTbRjlr9rBrDMdjKKSdy0Oq6L/PnibI
WkCnm6VP91xeTBZB6zsBLKYChv1I41njNX6NEh/beanlxZCZXmDiZPMLWZYrXzUvdfZFokcQTMDB
zpjOky5Tuh2g/uBtKTjSr5ZBTY7A3dJ5kdyB+YYnROtnn2WJxbCMLcug2k+yGvE9Ra374QUhtFcQ
KpXnppTWtmzNatfkPHuGkt93HcDHH392GBgKXvAIYRmSApIqeDIGhLxIDFCNbSOw6/xj15y65ExW
cl66ZL2bW9qApzfAWPt9axnnPAUeaAjdz8C3auEh0iCXDhIPVL54pUiEaRLzjNiucSZvMTRByo3+
WDa/Z6VlHmJIPB3BJMW/qlZQpxLM0JJDRAyjqGM+HBESIqucXOiKGi5Akpot932bNcbB7n6gpJkN
XvTkR8tRH0GkFlTo+pDICHLtUdrloEGjMUYtVnZDjYD9iN8Rv7Pqwv09y8z8CDRwhdAny/OjACLK
T51Q82mScDNvzdqWYW9VOIp5Rq1msNZ7CQbgVCF96kI1Sl68OGxRhNx7s1pqx28jSgOcQcB7xamz
/NzmybjSSha+ti3gSFpXytewZtbKa0TxGjooO1iWkYcqCkJZKRY4u60BRhPSBt5BQ3XamadtJkk4
dzWSeoBazYfuYiVe3b+dm2UR850eR/JmYn8aLeAxBmca9gqec7YntROkz4Bil8gZHvuoXtPYAMjl
GMzmaUreldqaTyuYIHStPU3na5cr1Q7yKe46BW33i54mLwIUg5va1fqlz+tsReNF3plBrgJG7k2g
XtCfsTXTPodj3RzwBghUKsnTL2C3iZWIvPABWMDxsVKaG41Hel5vstC0EBjDTZhoNq0JOFEDnc1X
9tWIk+FnP0YoV4DH2q2rmnGH6if1TjXz6BHHQWDo7cL+yb7qDfRPyBPyZvJmJ5CFedtZQ28SzCfU
dAwgYZGBA/Vefp4GQTXI1lI62RloPOdS1IriK5GFX7P3q6hAqJTG2PvVYp2vkqE8twXEsVhk32Ls
Xvf4LBoP1IDEbj5YSYiqjagcuLozUFcm4a2qcndPvosHdN4RCbOAOe2y6BHifsWTxrNkHaqA/ZcC
xLFEqSrf6pzsRzMk/mjK4WuE6mLrkacfPcSUIvlHD9KJyhLm5yxGNdFIAeGjgNTmFuo2Ob5Fihpf
QqqzHHtOYKnQBJuLKMd0OHGWmssR+A0Ks44eNEPbwJsMZPUyF1+ajJ+lUnGQQqYzzYdp09rIAQ9H
wc/NVGpX7xDwNWqvepQAJu57V9E3w1gpL4hgzR4GSD+rXEJ4yE5AiSqQH9YmvXVUAf+G1LN2hLJu
8wgdRfkA7fOdUeBl+2opy40l9T4gX2oMNfsGCTvtSL26ZSM4ld0Oeu7iisOl340cackQxdyoUG4j
EIcrDURHRtHIT45eBESBhjwqjsMopxIQy9nVHW3l2rZ6BkHRz2KtU55YKOUaqvulDaYMZHGpiW1V
PSjW1ABrnuMpgktga00dlIL2e45nIzIFk4XcJ077ry6LCEUgOeiw4L3Wcrix6XkNsS8LOZzMwrEe
xIXitzFsis1S0nME7hbV/WrUCpTOjsbvq36SS5EYwzGTsbkaocIRkCMZlqXoKkrFNnlf6s4tdS+K
p+WCbSG5oidBk1tB09jF1aoyHDTNNNlyvckCoTOcNNUMxPlWRZ1Rk3/vq9zb6J06ohQB6lNT7Woa
a7xu9AdlEDcy/HJMneaC4Qdq6uJDUzIuer+VgxZQ4nERiJ7Tlh/ymDGqF23Cvv9EWcvZPGtH//V6
Tm+aBkrSzZrTbdnam65sP7ksgPjlytKH7NzLrovXqQKqp1P8pZtOLOOiR4Qu65ot9d5dm4mLzKfm
fZxWpB6Nk8e7P42bU4Gkd3+6Jbl6X+0aAkzVpFpNTVmF9lp0fFwtY3Q16Wee9dKDjC35WC50CcHX
f5vXuD1IQeTZpzVKafWpsy7r9KPPsmID4bUtslE/US/BPtS19TC/H9SF6hVo0XgDlr8IWbbZjYbc
wkEW4H3q3CXL3Rgivt/CiNcrTe/VtWjwZCN1gUoYPwGo7y4RoMXAsGor0iAQUZ2fTBM6oeRFk5yo
g/rCJGX+10mNSM9vqRKNaaj0bRagu1WpRA0plGdepZU9nKkfoTzOppNIJdKYMvl8dATreo2nlTPP
JjNiwhoyi4i/AXttQHgo+c1E5m2vFNK4UjM2nRM4vYjWyxgHvQ4pRDVa5YVq4liMUu39VDiMGkSr
obfKEfMuhhAKjlPhsNhODRSj/koOH4bbTttAzjb3aWxZAzE54J6E48xrkMEuNO+sR9hqTrdq3+8H
FFC2GUezvzdgz/EDqdduvyxee/gaVGaLD5+n76CgBEmYqWgrRA35zdBL8Kwd8yIKVKFHcUh+mxxo
iByoSZyPQ+Q6TQRY2Zon/nmtZfk/ryXL5rPHEu3g6vHKsS3xSE2ilah4r4XtW12bpoQokj565r5V
s+ax63Lv2uXxFKNCLZk+Qn3VUIX33EfgCrn4QnvzdkDHuZY4ytx7L/ejGeq0Po1Jc/CuA9anXltp
ryyPX4eUObehx3avTo14T12i7nijcwQLTZyJw5MnXnRLtCN1yCmGMj24jOYzm3g/NA7vcJt2QE1x
C2Qwv0XpvEAT+ObQDPIBA/ntVstS060cBHFRdhsvRmvK+BZy8PymNVQwr049bpN7U2ZLDYtNpMYA
WQCnf43z7oGPmTzSEDUVVJ22KIqtQ8wRbog8Qks+gZ9qATyQKk59qAczcVBJGGW3d3SUSOknji6p
gYZjGDSapq3omEJjdCyhq2VsmXE3RguYyPqtVLds1zEIoIAMQS/sg2gYyKLOnqvZcZYTA931TTCs
lHxtWTokMjsUF9wo4E9u+JQgHdMq34BmkG7qKZu6WGWk/xg0IGiQ0mM+eErO+g4mT12yVkg5ztYF
Jk9wemRp43nunWFearKmIz7JqG2I6BZYRKhp9DJWUOoKNSj6u51mvYSt/hUFmYoLGdtGX0EkT3+u
c+49Sj3e0nCcoxCf0YOHO+jMfhlKVewLtUoDslqRUNaRlyCPNt0gRO3j+QbzkoNzdwMkEz/cgLnC
3UDKFKhX0FyakxWnProIu1A3twDok5ruZ2l3gICne2pDyQJhMfa9BpFj1KF/ikJw5qbXSxuiFmX6
aVD4jRwAoHQgdhEZl2UmygPG32sNh2AvND9nY25tUNwFHysLqvXZkEMfZsKsdBPYZWlorEDhFcjb
Fttl3GO839QASiLOheJgd1OpqxCYcpoLni7qRb0vLB8Thg+T1Ua8WrVTfQpq7LJFoIoueQIIVjM1
i5nG5BjFwdgjEESG+yXmdSqORDGi0IGhc/u0NH3biUNXAbr0Ph4BjXQyBgjtBX9cgnLYjeKDT9mw
YZs23vcuGsoHaCXrZ65sqANpaJR5trEdn8frfEvjNEJXzTSnT4V+xt5mGY5QUBKadkiy/mnRD+st
439aNEJBrK4QzHV8Hcyp6UxBBxArdO3tMKRfaWhp7s4fIAp/RtEv4GmnmcCX6RuWDIgWT93F15lW
q2P2dT4BkXU+z3R1HwDQ5B4TI68R0in4k8hA4FOVEWSUvHagI1w7z9IGMx2CNb+jhJ37ScPzEzE8
LTyNCedH3QAQEvWLjCe85/0qVhr1p9JcqM7XNMeq9bc5oaaEJxExlOZOS7nWeunLvMSpGBHtrw2e
z6sOIi4XLjrIeagRTl9xPn4VDrQfoBcp/UxAy9HpZRkgo5JcAD0e9rYrla3uiPLmal6Nkw94WIYH
ueVJPEyy/jp0Qv98N0lruAK1VbO8NRy6B67Unb3ZezJH1QlsIMEP4s4mtQrjJeXDQybd7EdqpGBS
Yvf2CH1NDo4pPGJFNV543z1Q/OzvPN7X+KUHSGyuX4AFHLht+gm6FPmVgA7tWkV268WSgoMAFj8T
oKKMVfswQGNrhjnklQGoJ6phbIwB6lUt9Ha3lVF0flmaqLY9ISGSgs2L0vwmoEUl0JK0KGEoQOx0
5kVbTbbrBEVLAC3GNkV1+muk1sUJtQ1wAkFxsrlLRepJN1bDEGInUFiZtjs0Pg3xRC1OtMT7OjSE
gp6+kyga3mbI99sAPYJ4BZGP6DTaenoRUyG9No6LH20MxFTjeV/lqIZBhoPW7GE1areKAdLxgLTb
2CIBgeo9ngo5AHEpq0yDAWXkJMVPl0ELOtgoc6ng6EKzkbSpVzo0H6Yf5MgOymFEeE3m+SWvoCVK
dc3bOhkAqPqrgdsKzhKTIUJEbZ6Rdh4+xZMhSirzpBvQIT4PCFXlpVDF01t8pzecfDMgQU317oKw
k+q3Jn1FpdD8ByJ9qs88OT5owDedQGCHRNibQ9GxNc8U4PmUxN3Kpt1YauMcbRlaToBwSbopIKQI
lBFqzJOZKbpzZPh7ID+EepUZqHf7TAeJnf4ywKzX/8PalzW3rSvd/iJWkeD8qnn2IDtO/MJKshOC
8wCSIPjr70LTsZzsnHPqVn0vLKK7ASmOJALdq9eygf5/6Ucwfdzs4MZZO3nGX/4S72k7S8IKyEYB
LrIK9B551uJbqnOSNDaDuF2gbOxC0A65i7C2xoXjFR0kYxv7RaDy0nZIQiI5cOFtXy+IZRM8K6C0
MsB3SEPHc/77pMZyAM4r1RlJqgr0t/pigKcS8ELoZ3TTL5t2pJApgyKMBOzJ9NYK7Ma1FTSnVCj1
wPWlHN21qCuwu+sRXQD4dxKBTae2hEVv3vWoFdMIlI7g4wCyD5LI8fFmSse2OMrB/EImunh9WO0D
k3XzTJG0fF+27g9I9PRHcH9CxqgfswHioFW/BBG6ixqTrJFv10byUCTdzeE0duLiR5mbJvAy2XjC
kclaN9MgF4S1tCS6b7Avh4fGFEN3dAFLGngLstPNDPpeADjrvn+b0ApIbDeTeZcxH1JGRhf6+E02
GP5yfRutVRMHqzSz1ZMYOPKobvjATGC5+FiDPdSzjCM5J2maaKiE0Dp5A9A/7SBaHS3JG+BRc/aU
/xWdxerJBRf0FXIAVdu2/bJqjbtGgluMIisX3dmNKs09rcNafHWEK9WavEz08mCh3xVsmHhHwHGk
9ymrD7QsRQAJCcI+o3mkUVKCiBJHzuZEqyFn1YPEvlGg0fKgN+pAD8+1BhzDJs6eIzSzouCRgCYK
SqQ7iQ/y3gaN7hld2fhpbuP6qQE5xsKUUGar8EeLkPCJIRckVmacjrs+LgG40DlVHKetZZLwBqx4
GBas4vYCaIbsjIcS+FpqB802huOv0i61lnlU/BbIfYgARE2xMcsGKsC6BGfoElykS3M5ckDhMHYX
MpHTEyCwMUNHbiiCHF4PIieaT7bbIpbbA6Nb9Beym8KQkKSBZhb69a1T2zflrubRQzQZDqi/iNIq
LhiIrCxwpE5R+r3AsxzkKtrDRYhbaMFkGw/awQsygrsZ4XQ7h4K6slz3PcpSkKdeheELrzp1d0sB
KMNBW0CUGDtKHJAjEc4IIWzRrvADa9+TI2cCNe/KegFBRn7wq6rED1/Itk7Rh5e6g65B4SYQVIim
aWm2fvrSyaBa+FMRfW2C5iIlEvKLcXqtceDDX7Xq0EEyND8yp/jkyqx87Q3816J/WT3jPFCseJmL
h36okBBwXOsc8HHaqdjvD40ZSqjysn+9cjU6H1/Z1a9s8PpSqwp5lip/RdH+4ysPffYprQtzmZbO
cDcl5QYkZmDjnhxj61TK+GpLfM7DPmMgw26DNSj+wxN6/ocD6ujW1papeZ+B0Gzpi6b+7Ir+RYO2
Mf8nqI1Q6Zyyr4ZlmC/x4Gcrhi/9fZxHxhb92+khyVJxHrt0WrvhVD35PAJhNHesbxDSeHsbFt6G
EcXxt95GEvCPt6Gm8F9vI3GC6re30WJjc7axT172I77PjYR8BYoQxROoYKsHu8PPih45oYkLsHyl
r8oLmbDbEqtQ2P2WhjSdT8Aq0bCzx3k6+rp9sdRT0RiAHnOQIvuTk6wGm7vXqLKKBxy1AEzo3Cv0
BNzrEOskDESQjmRr41ijfjXXFUiOr0AYFQ9e9DYdkmCoJyYusglOb576znm7CH2XAf7uGQPQpXrk
JcOE3EpuI3GqPSDngWqPZe5NsFSuSNfBsZBdQAlkOoENFpp65ncyQ10UUjE6inRqKKqclDrVjfmA
fUu0TOoafJhKOu1p0AwqdGHdMGB/DDLoBPSP+5sD0giINt+j1diuqy7aQa6zX9rIn+2peJdn4L4C
w0QAMlTgrMkLzutwT4W/gk2Q4w1AL+tF0XoGDkyS80UUyWBbJVZrr0jv3dJGaCoEWxJ2J7F4uiMv
A4vbotPepgN2ppcdVNdBEnY3cfuJEUutHinPfCIKW/Lp0c2nI833yN/nQWB4jqzt1kYjGWBhkXTV
OuvAoURbwHk3SMYxqaETojeLVCqnyxztdDa6fFGav11CZai1qrH7ldzbpY5hA6SQqFcAu1Z1HmYv
KmlrtPrBTty0WRKCyaLJZ3ugNMNYEKlXbb/FW8z5ge2bxG8Yci+jZmynS5cxdIvIPkG6DbabN9Zx
hd9NADvQabHMC36JLTy4uk6i00L54+cwjOLVaBfsQNUdv7qfJiVe/oiSfqpri4ccJ/gHA/9pve2h
cBEkvrMKSo4CpxZmlbYYHxqF/1IqawwMZzYqr4224T/kjmlfwbKzNvC8gWaK25+MHOc1UqphuYXt
HONoItI6NpB9KQFN5+JI3i53Dwq0FY9xzB1ag8wDpEVPvMAatKSNPBjwSFmxKHiVQcGq59daNQ3o
dwBUauyEXysQ94OsJVhOI9hnl409QNMwivxN43hv3gzHappKpr/N1xHk9NFgt3ahSYPegdbvav1P
ETOBuV85zQn/FDFzlpsub0/knXRlnLyojiOYg9/85qVvEw25zz7O/Vswfdfwq5ad5LFM/HFZeqHx
ZMTqX3dqZG82+X73R5yRQst9FO24FWVmH/kYgHRHf2iBg3hU9aiu7tDZx7pXOVQN8eFsQfdt4/Ty
wU4f5uhXvEzBBToNlfTMde35SBCBxOQ4Cc6OinXeCpLw9oJsN8ffhsglsGZB825uu5y8VcehkP2H
w9Lr53jirrrAhsSXYfE7uhRV/oT+VR+Ix18mugOvW7gEp3y+rkgvk4x1KkCb4gWgQPs9OuEAu+fe
t5vZVnFye4XCr95ewXeB3dKsceGSxTxf04xbsGcU11gWe8MAyya6l9JFU4zppoPKJ7TkArbvJrO5
mLrSa/AiPJo9IAa60osnrXgUyDlBZqGBbquOIEchnL2FHrJ5EtqL+5WAuJmypugCOdJuYeRh/aWr
UY50WcGPRTTUL9Ajm+2tgkoRBImcdZO1zZcae1XLqqpHu4zAVlQoII21fdDT0QEV36Y3kFy9xl7/
CSIX1Qrae9lVmki30B3ZpLYpbaO7/5s4o0J6oTTBNT2O3FqG9gS6ff2L5m6nQXWfHcbVUZnALJM1
ywtrOUr8otTchn7Fup9Agh1ChMcAQd6mFam1JaGLybcvrlWZj1kxZveJYP+QmaKCJDC3peOozzrK
DP2tXQAPUxnOFXvN8mi5+BFAPd69kq3ifDWiyfHBdm33mkKoeeUDdb2lCJrgKKQ7tQDslWx6wuCB
vXXOAwQsTgDiy9Zg7eYvgEu3+2ho2Zrr1JcPu9u5H+0VjkWvOv5vdjnlUJ9togUfeX/JShlsMjZU
66rkxTNoDO0ddCnDJY+64lnyFk3LfuwvjBDDdIqQlKhBj0nBlg0+n6GQF3JmdTo9ZiAhi7F1ktDZ
WhVxxZ5YL5MH6XdyN2ReYCIN53WHGg/LfCGtONo79tZyhRj+IYdRge7qWLCxO8zhkO2D3gxEqICe
asDCMtXjxUmq/qVbeaMjX0xDdBCcGvMFDeO61wyTBmRgtReqpDXEFdDKQsNihIJZ7MorKtPhQ9B7
ZzLjrwuGohgg9zprsWQAFbQCQjA78vqWeo0c1W2yHOe72+MW2ZFcLRJkSKAF8OExTE/b28M3Gte6
qfdDAPk4KbDAOUHmZX5W00SGHHQCMqSTA3Z3nCEtuRl0la3ox+4xmaJN1/P4jky9GUDvmLf/kI9M
t0k32++TunFqjlYv/6H4/99JSQ+0GNge8NZ6ESBP6o93YRoD6lELaTffVBsfjRS7zWsZddVTmUU/
Lb3ravw2WQTYTJ5BJ2jPQ+/3IXlvwchYifNtKDN0nFl53KxCYx85urN4tIPpHqOY+oyHv45svywX
MveaR0BC2NItOHsImKU2kJVuTyCCGw5SQCwn9ANxh/yyvTIAmHieGghpqKppvwUN3wsLeNtFBTg3
+AkgFFrY36C8wz97zGfLDOW2ecnB0LSPfvm2pJwAWOql+7YkWspPMT67SSfkZ6NiA6gZcafQg7eA
zoH8XAq8Jt1JbftrXGVPoIkNQVi6HLuCb0gbLEJa5ez5oLhoQJy8pmHbtxAKhyInKYWRZlhdMP/8
bidpMQ8JDDyMsxR7wXNQQjZ4gRsnwvNnAamO+eaj67/EmAD8HIYpsTdxb/crPvnRPglD9dmHnHUv
q/qTsKr0nIMhejFC1+MzhSVJZuzBEQydTcdf1GwId2nGoi1Hs+IKjcnOOpE1/q/rfOpXdpVD94PG
qnN60Io4znqEqBB0Qb1pbZv+FlimfyJXxXvirQfoqruju3f7zUT2ybXmeKK4J5OrASMj7Hiqxnuy
k4mc/9P+x/r4jH94P7+vT+8zJETH+9qSuZsQXW0by/AcfCB/XQYQ2SrW3/VlBt73RgYoXZTpt9b2
o2wNbDvyP20PkhE9YY6xpxRCL6kPVZgUv9L/XupmeV9unp6C0tcbCyiEazUEp3L1p0jUy9AK8g3Z
SDuhB/PpRebmwh4YeLHxKLWd2NqjNGrOuDEZ5M7CFUF/9sEy/5w09tsDOK3fwmYYmQ4Lu6o/gzXE
e85+hU3d+K/Vfg+j6VUU47/Yw6ffnnAwhgLTXVe70KS3G/8hEYnzALSnRP8wPuiVeco7MFtQpHDs
bud5dgCuRIZDiY5vpwRUh7wF1y3FKMP1Fq0Amo6hxjLH6FcA+7L74RXM1Ryey2g6gTbinqJp2THE
75Y9F4dMMR5GH6gVJzKKXQ4dzE9mjZJE5EfxmYag+tu2RZdcDSjSXQtlr5Tucc1ym6HrSVQLGk6T
Ze9AxmzO3nzkAMKMZbkjLy3JIbhxpqFeUuXg5KMlS9Dr5H3cnd04Ai2KESJZwZeM8ib6ItoCMHHI
wZ0ol9LH9QRNvCTe0NDKuDwyE5pFQ8PLpxh1o6uTz6kUCmgbUD7fpgvRmMvQ79dWZ0OlME7Dh7FB
qxrTaqG1HEA74XcAGvcD2B/+HSGD7tiOeNT/EQHkFNLiuuTxlzV8nN9XY2JDHx57loKtgcRBSsWz
HVwnTbs/pMaGiPRn2+wHqT5I9psWLLBuaVhbt3FQlWBgNUUdrDn5NETJZB4SwoYwNVy6s+mGqXmf
RGgdino30YhC3ycytCOceIxW6pRVd32eHSE/6F8BDfavPmOf0MbVnkES60OyvAnWyG+Pa3J2vhGe
FVJWnXaSqSzzS+XnDKy0mJ0lbrpGS327oemBKSycRNtv82w9CVIaW8D7k3symcGATRWIn7f0DsYh
6I8cesAL8tIaDDW40mTDA5lkbaCDSPrZjt4C1LWbg8s8EwCQX+8IpD9Q/TIeydKZBVSfpm9Rmgx7
SsAJEORup6av5wSeTOzuggftAznpQ4ZqLETfU/5AHzCedWj7+H26KOp6xT0G+uYyC/YJngPA7gb7
LmyKJ5el5VOBfZI9ZuNd3Nj4jLvMWbqMix05gZCedjaIEpY04X06fq8KkLgqfx14VXqx7SuBJhge
QitAeiew74DvPmtQVG7lmHwDDe5Xr4e+D4hGwn3Bocbo57n1ionkp4mqNoKVmwI0U64MM2V7V0Pw
LaNRO5TFLQ29EA+oC7uLqG7zTQDWAgkZpM99lthgO81Rwci1kpSWctF2IGvZB/vv8agZnlnY8n6P
1uURENYMSAWd+fsjB1j7Sb20ExQ0bo4PycKWMoG+BKtmmeA3fBgqcGnI6AEqXtGDZ6HKgu1xuB0g
Y/sAjgDk/D20fskgPFEEi1Lrfuy/Tsp102Ueck/Th/+IfOmlS1ezA7d6SYqlNWhJt2mh2adfoRkY
krc91LujAU1v+mSH3yUPMn5xt6dhy8wVByvsc4KTB7Yt/w6jR8XgQkE7LLq/hjV6NQIyv4fpc8y8
GtnpRY3eEbcXpdX6AYzKQyYBnIAw2babsuwIXbD8WFiGs1VAIdxxWQHGXlnBtY+Qum6YW31hCf+S
cFn/aFLo3WX+yBf2CAh0y6sffdh8UQYvvxRNmUIaJ/OviuHLXBs8v4NAxdurNNb48VU8J0nXqIO1
oD9+bWzzjTUGStPyCMwWccR8MEMbcqaV+ZuNJmkKjiC2ILERBuscubcrRGKqg4uSDYR5XOdKtlh8
7qQzPEoLj4PQhexwO4EL6xYP6StAGoWJXWprtQ/z5WXoJoiWVs69q0bvYOvNqgfsxsbKVIoy9iTu
UGwfgXb93TiLx5PR1pHp2jmMIgj+qTLzZILl5Hbje9ZsCX/d/BZTpaH6lHTNK+2RabdMG2U1QGxe
ROae7DIM7rgdAPuQT1/6GLIDt/QupYG13WEQO3e8eEOdB0p+qmMoVUAqwlolqDNCci6dLnYkzCUF
uOGnrGucJS/RrN6KOF+KyYw3U+I6FwOI2/lihYyfQuGshyJCeoscFCIht7Qs8SXbkG1A/9/KdJMY
wnS9uBsk6EI6Nxs3VSnw92sqAwlIoQ7YNKrPYM/1IVHpGodeDxnbNOHov9Qgrzm6AdT7uNaOtorJ
X/YCFP6Tb5Rgwqp/1Mo2XvVNkNVvNxb4cTMBQRDXQnWxtHLrUxN03Yr3wrmTFrQFsjYpDigYgNEh
msJ1zaCKkFpRucxrkO/EWp6u1Hd9ALQ3gDwYmxaKfuloWuv/HEOBdElTsJ1wHX1bjO548bUsuxDH
LftER86h4tM9M6YTyZBlKVP32kcnTPK1DJ8WfTh99/23eeBDAcv96Ly2kGVYgPiIX7kdBRsVAGMj
QWN4ZmmYrPtGWJ8qo/9aVCPUzBPw4GFX9x10z/Zi1JMM9msSwLfjGQ09KZg1DfPTNI7zJMiqzpPa
CgktwE2MaMiOSeMay3yS6RI5p+wYRyNI2snTRal6uyXXlJlIoLjFdLBHFNBK3VZZGWgETywIr0ML
LDmFERg0jEK0j4aT1suqFvxVFfLOd9HrtRjk10EE3Q+0TP3kgRt88nMbPMzB6NxlvplB90nwA/6y
9TlTNlsLJ/CvLBUvSRRvJ10/oousVAhsDUffOI1zG+XizB0PFlWgPsS8u3nA1YFGnQnF+U6F05Yg
QdUInfKhRUZvRghp+BAoWf5uEx4YKEiUmoIpbnyfS6gjWo/i/uN6bos9epB1J/BvoD3F9I3VLcMy
OOYTWNKBudFJmtIBKLByPVCVaXS0vtCkCNpO65ttSsOLZbw2OHYfkiCscUo2jRF/w3g1D0dZeHdK
Fik6d5MQ6QIQJyX6Qg4w2UUL2y359kM0dsurVuXD+Rbs+prYO6uvH8Ig5J6sR7dowQX+AoKY8Cyq
2rUXHfIB+9COXmrGoosSOLesAL/feDYYyOYQ9FxNizSJDPy6qGIFPBFEDW6/TyPLa5BZr+mHqSO7
o3rnUuZdsZI6mDxRjgrcwhQACKZiDv7jx49WL5htgWwRbema7dDT9IgxK9GXSbcmER/eXGSUVuoA
1Qdshp5CGngf4vhgVXxFgW5ioT3Irn17zxw52+YVbFXvWsi0OXxR1AXkJizLuU+yqdm5SZfvS9tV
dxOEIKERlzZfRsg9+kZs/Ahks/Mq5r92fjEuaVLhpc1O5haYR8Je3dlYcp5UmN6ZfhGcstshR+TN
kyLg2u7DVK0ZFPoWhe5U8HSnAl3qsVkiaRWebUdawNXooz24Njjor9B6AELGtzicmsBcIuoGeHOk
fBbvk80qkVvoo0HeGOWcO2CGx7sik82ZeVCoF6zwIL4DChQzadWhCs0HGnnaRHfgLcl3vafbE/RU
WoQcpRFnG7MG/M6P2vJtlTDPuxXrkUlNrCBK1qWDg+aYMRAS3l4KtSW8GyBodrTaqNJdlKbiIkCq
sA4CmazpG1Xpr5WZlFcoubETjdoo7M5l04P3Dz66hI0p1x4QF+u0Ct9s6Fx9iCojmL+L6Kotz/Vk
31E8fRVBHi/WMZfN+raQjMS9DdniM62D5DDoN5SfIskESpVa819ZWfJTyNS/dweId4sIrPVkF57r
L63WYsc2LsdnlvJtpwLrSy4tKFmXrdpSWIYSem7hYN9OAzv8p2UnZtQLT4KGi5YtIlkebIIFtkZv
79A1GK0Ld+o2xEJGwxS59Q9DrodEWWa2TbS+eSOJpIRZ/ozxWHgeoCl0EBn+lTR0OLLllRegEUF7
U1dzRPIauEQ9NFNgD4Wm6achSgbJOau7bB7GSprnuDZ+zCuh4nFJ4/IrjWLhupehMz/50zQ9d6Xo
7gzoiJGPWza/b/PwQr4RyMX7VtngDMArglGjecAGaxeBYOU5MSYDmCK1IV8xMOvRA2Egzevdvr2q
LlmSr57i5Mkrftb45G1lCqx7H5XDVRZlBlqufDh6mtwJsGF7lzKnhpYO+KLmEHTTNLbrPtAoLXMG
DGBibWg4WMBwl1l4oRFNKrFBXyBBMBxpSEv6Qf/gZ+mT0rQn+dBmj4bO2pY1d7bYYAyQu+H1fkTv
/oVCUJThF2hQ7G8TukKYWzQCAEGhF6FLXyRiXiQummFvA7q8AMNEiFJ27S3SJgSauXYcY8EMl0Nk
S4Qrp5+i+zqvont0S+a7BPJGC5NiGoY2u7LuL+SlCwWrQxnG3v0clLX4cWnxGZjXzUIwJZluFu9u
k26vVeqXsVJQ2IZZ6a7QcAUMSRib7Ojij/O+FyhkArQ2jT88/cdE5eveRxK87sxt2ufDzkO30DXm
7j88nYrvpRmicuBXzwXo0v4WkLX+c6iqeg7Ag3fY1QqHLr1CjsPSow8emUXiQdO+tOL67OeG/cLE
ZoqK5KVuxuYyJjFw2trcl5JvMwDHNyhG2S+3SW9D7NZTZLKmqTrOT8aRhfiOJLxCex/kkT5c+giA
Nz4oqPzC0epnK91B5t2/4MCT2GO4IkvIGPY5WVVto7yEGp7rhJB1zcXaFSx9FgW2gkkXd/9UyFUZ
zHF+CpSxal+lX9wOSY0c+GyctHscD7H9Plh1i2Y7PT2C2M08fQrM9hklj2Gd5tjttxoL4Wl8hGgd
PC79/kIj3wSbwtRlYmkpC/gO7e0D+eaNY7TLN24FxJSe+j4/DMZyY4ZgME1AYY1cABrhB92jktug
VcEX5Iq6fQCuKJwFBp+Zr718In8EbrcVs8PpSBNzPbGj5pZpfGryRB183VbRdEF5cfUdDWMvwvc0
Gk7WBK1tsHCAn7Gp5InCKGIy4mrb9SCL3QN81C8Dt2hQ8VTG3BsQ5Wm1SCxT3ltDUF+AfTGAZkXp
1JN1hc9nrcVJf82w4yx8ACEgOMxz57svAnGkh1PfJuEFMmjbjuNJv2xZPGzApNeubls9PcGTeXck
kwRN38YMbICkkR4VqTe+Rnm9B/GO8cNyrROES6cvAswCSx/9/nfgzTJ2bm8OO7SXArWpJ/ku+hZT
s9lPI6/upsgpF5kq+TnXXalZAni0hCTQPHq3u8ItxaqQxaG0waV4I5kBLBS6Pkbvg13VLA/kyPHx
Wle5gxo/i6Dk2pvq3IAh7aX/WUurf4nZGIMjF6xoYRPaLwL8X5vUkuOGgsDa+jaHeY3zYn134nwn
mzJ56BubX1lhAxifm6CvatPkmouqPeEX5ws5J87rMyiqz+Xo5SdbZfkKyrgQWNTDsMcTcEG3dImM
FD9h2qPGDB4fwp1aqMdbk3FwvwESlz84ym8uOfCji24Izc+8HY1V1bByT8MMFQuoY8rnzNJHMOBs
FxzMMJ+jtBmBrTCDvc+D9IiuU2+J7dCiz4T4NBUxP5uGCkGgCxgAhGS7lVEF8aHSQx0mdJgZN/yM
fCU00eIWxTCgsFagsuEHGr6HWXo1gMXAjUaggqn9hs4OMGzV1dfQQ05dZ8xTs5VAWvXBZQzL6oSO
OG/1HoGSBFoAUimXno6IOlDKUwQ0iaqvcfO2BkUYUJwDFxE4kvGDZD52KKatpwY9IGPVWI9opbce
cxFuWmQp7yiiSFIbiINwXCA7BZ5dP/WmBX5t1J6CHRs92UK1wFxhKs1o9ZpIR7Zrp5JTsaw9YzMO
7hcGTa19BjqmRaeZYdwpqo80hEiN/ez24m0YjyrZJGhVXo2N8HZ1CcEwOqt7+FfvRCWTFR3kyUtD
Oq3fgp1ORkckddIFVbU6pwNVcFoOm6QNDICUi/4gHDs4mkBtzdWxLAIl14gKK00gO5XOWjUmWwUM
0LzSbcKfayJTBFXCVcax7WE5gG68GLL7MMMTbZz8hyYqYQKG4Diy4PVmGlIPkghOIZdxl/fp0ueF
WKVGl23mcR1PmrM8sffz2Irw8G2q8kJLVIWX3auxx/lQTwbebl4/R4stSOrGQ54ci1hmJ+x23i5T
kALs8+eYV/VwLNoj2WlGF4U2aFRNopqxL74Gm09DBMFgH72UdmSwBdlc7cB/f7UsAYpa32hA6A5p
dJRRgbTjSXGdXOU+jQIwGZXc9cJwn8hiG9Me9BH9vdCmwTabRVr3/pEiSlQkVq2AElprtB52VGiV
FA04pGgqh5TsAc1Y4YKGaIm1Lv/jlXy76e8TQFxaVOHDPnfRKT01xbHTl2S0Me4VL4AZmooj3ZG7
cvoR5MT2CN7G9zkxhZOfIuupBp/Pn7fkN9qhWUNKK9k6eZytSDd8X+jusBqfkxVrTXnuAcA/u3me
rXKT2cfRq36IKOtPluzfLnHq9CeyeQH49VwnP5Jz0hE92BqQR3sPIc+IDjpQOoNXrTAebmWqafD5
0VTNF/HeWe6gzEAmKlPRxehAUamjaEShNHHi3Txxrmj9Wuu2/O9rkf39FW9rsV+vSCuzsrSP6MXG
zyd+jJoMnbeE4A3ehzjusOe0w8/KzYvtxMcheVEQ5zlrz45ryPPIRLTHo+3QsRSIHbLNtwEAKvvU
sg5ko0vp1ehn1he0GYCk9IV3OEGAt0v46tkA/D5IjZe6a6pvpR28BPggfAMV9HwDPOl885vLjEb/
E6QyDtpd6pn/Y4n/8xhIgKHLC/zda7d33VMzes6CiB4KnvNNC53amR3C9qHsUteme+nwT/7Egqdk
YvbL3yZFAWtndoh/TxrT2n6JbSc5yRLNl31hjPd06RI/h1bm8maZkIi79xK9Ic+4Fn01NZtlWVtb
K8EZ1ZOW+jA175dG1FTRvORggavDHHVSQr+CzundNxG3tlkEIliyOahQLtrOL0ENWtbrAT31+8gX
+SdlTNuyYQC1artpZ+HNLuPqze6DsW3fAF/3ya1whny33+J/t1cN+teoejUXvnT1CpSX0GRWc7Gs
AW3tqQ/bp1v9LB9Ysx3cYFze6mcSJUxkYZNgcyuK9U78JY+d8Uim2c6XVYSOMqq5TUaUnbhdP91e
uscPzrZpuFrelmmj4ePS5FBWPi9NC5mgcr7vPbacLHQICm9CYjAHJOWS1563NFpRoA9gjC6zB79Q
ao++ludC2yiuZREUFIEg2dIK81xa4H0VCXYfNDTpRd8v2J7OK91MtzWbJNvieeMfyQkc2GPq5v1p
QBv/aix87Lj1RmbeeeDBVysHpVltCsAzvatyBaouPaTtilvGqLXJKDuSzQtAcABQ+B055zC9rodS
+OZmK9nP27KGCj4uS5NCA8msVIoM5yhsg2jZAYzW5KRL975sJHBUUDV2VWNnuPu6w86O9jNBDBwE
DWk/Q0MvGCQakVCauA3Ji142fF+yUxDj1DOgg3gbjdPXsMORKPbN4QRCcezxaOxrI93RJYlKSMRm
7ZamRmBZx2NDT6HxbYWoAsG/PbSPf9jnlT+8iMrDZOEHpdwgxTHsRz++MmcwX30IsYaRm3wv+nRY
tmMaXCD4251A44F2QlWFX63mTAEuVImXlQ9O+Was63MJHZEVObytDY2pb1B2blZeI5NzyOPiwidg
D1DaSr577Gmoremrjab0FXRsS71tjrYoESP3ICDciWeuei1MRyySzI7vy9JzLuTAEQC9FdphoMVu
dtQG+Jcjhj6KsTn4Fge1oqshUKOQj2STnQuUnRrUY4PM4MaODXkX5ZzdWa35IPSmNkUpiUayM/jG
AGM+FIEh8hj7Pjsgq7KnppZbowsNoe7sHkB+Pjspnux0USgtHdzE2/1p18uCHdo4VFa3+xCv7fQC
2WTwIxpyZucf09G9i/qxKee3d+u3oTBAIsvjVOfb27IMmPpzGshlY4jx7Hko6IzA5N8NER7XaDRL
HkUWAvZbQbFhbMNyaTlW/eKLFm18ss1fgwAoACnL72EG8qTS63/2TrnKssKHfugjikEpTim5WNah
Hf1E6Qww7jz7Nib/oEeveXb6Xq05fhpPjVlWRwvV1c0UONhUgnxgERdB991m8dKY8uInOLg/9a5y
XkJjRHIfmfeLZ5jmvnLQuu/jTPaQlsGwlJ1pvSpn2EvPyn+a/nToVdi8ArQJgS6wH/q9WHA5TFeT
lek2cprs0Pgiu3MCHq+scJCvQNJvVZ3lP0zFP/d5qj4NclQ4fVrlKbR654RvdrX2B7968XukA3Wo
3U37xA/4sWkTd1nHaQ8KbFcck8Carp2wruDpcF+h0Qw1p8jpTtAPqx9B0/aN7PjHICszNPJcgrbu
oRUcQOokWBkhmutAgBlfjKJMzo3Fcdi37eFb6669NCm/A1wDmSwdwISntuih5OuUZeU9ml/K+ypC
gxcSDjXy9W5xb0F7LVjUBd7xlN+RCT1cBirTMrT5YjSqXWx06UZq0Af+q40HFuTJAmljebD1c292
ROgWmKLqnkbci6pzwfj5Nimv8NRXPAGJ5/tCJQrGK3yZ0o1BEBFsqN8WphifW2JRBO13InubNB9n
nfXq2BWL0tWUbzPx23ylGLp8GNfj/6Psy5bkxpUlf+XaeR7agCQW8trcech9r8paJJVeaCVVi/tO
cPv6cQarO0tqnT42bW00IhBAslJJEogId/fHY41aV206B0jYLIQEi0ee2Je5ZmGENAaCA9GGahz8
zKrPAGh8ok4yycA8W3b77l+jwh1pMl8cjcoRS6Kj4Hn1JQ+5+WAhaHb6jb0ts4/2yGq+iKR+9y9R
ALQk9gr8br64XmQ99D7QVHMkK/Pa+p3fFUmQk5LgBqWaBIKqpeBfaKoG3BMev8cXkz+3kGTaNYBw
b5rBNr+MePD6WgXf8AoDfUodG6dBi/EOKtUOiDIASJ5GIqebP/fTyDpHYMiXxTySHIQHEBiNtFFR
cacjiI6rP0fSZzKFEkUaKQKHfalRfEQOWOkBe+GvU7/iD6gQjzb4x3BPXRyCbxji1Tu7tgvkBQIb
auGaQY/aBr2qbcXfIV20GQo1+sAkBmtwdJnfIw5kISpmo09iZN3KtTrrLu98Y9uObXOQZTOckGeH
+LjKy4cSj3nA89rsBcuIJy9Gce8ieBh1BcawQhWTqgh/qQ2WLX93baO2/3ZtfsE+XFtoGBDZnbBf
BN0K+jpd1nbQHGZw1tRE1XxzINhXbRkPwJHU+6KL426ByCoo5Chc51SqXNshGANmo0Tadu30gbFA
GjvDrrVRmx5iZsug9/Ctk7HOQ7yjfXEaJxWvfjpkmqlN7UPsXBX91u5VdjBQEnLupO7PdEYHHeVg
KPOkXN06ytL7FtbMW6SV6jd25Nt7RxXBgzNMkLYBVL+oPDkB4ll8Jo+B2xbym/Yz0D/dEnrs/qHH
o8S+pfU/xPjnU3Ia4UQpABWFYtP1Abb9YKMbENwVygEGxUvW5VRWXNt1szAbVAa2KAt6kgIl0jwe
v5Cbx0BzKooCEbgWe40wbJpLM7m1PrB80/DfufW487cZShEhY6X0c5WmW0C5kdfDnbexRDBu06nZ
JcUygm7I5zgr2SG2JGTHjZG9MNH/MUSuc49Ec38HNm0g1id/23TlstYKmatp2lRnW/IfIvU+bY64
8W5MgWwHtTYYdjcOasaWyC6Ge9raUrNgUbSfN75TLxAb4YcmYpnhPioZMtEl0KUOFa76oWgXptmK
tZu57CSo2hUviVZuAM+4f/9EqNMc/QZxmmS0mhNAJqCXSEFUfYJAp2dt/AKg8lz13Yb66WCo8DWS
hbXtM0sDw4JDmPntOa/LHFD+RIBBxpH9goxhXr/72FLrZVHXyP5O3tShld+D/xJKC3GB5C201vVZ
dx6KCaEvtWxySDR2Mar5kbrHKVZezQaMb83CQWiyX5CxmnrozEGlzD4v1d3NXpgWqD/mXm2vzAKF
hj1WBgKv8WNNNxpuoeDcxBz3HJ0GzmNhJxEUzhA3pwNyVEmHkO6f7Qb8Qhl4/cnyYSS1xzg0oVm+
pLluYyAkhFD8dLBSZa95n8jkAnqwZsPABX4pTM8+M/1sTuVedCAznY1BZy9lNGTrECsVhT2I55xG
P12SS0y2wc0q6PcEfH2boQrZM3YnAWj6HJ0tDKiSHdzpQGd+LJoMTAoSRuzn3DVZm7HiKN+dvITi
UDqvhx35kImL/M/RNOWtTT7UzPNU8OWtR5oqX5kSgpJVh4RRl4XvhwjRyAp4ebST3ilBOOT/MdsS
6iF3Ual806bGD4pAfghSxmEIlZ8A5OkNqtlP2Dt+jGb+EtykwY7wn43Q+IQqaPtsGeAH7OxggFL8
EJ3LIcnAvaSNK0Bo1rJsAgsxnsRfgDEye+v9eI0ixQy1HyGEa4QX/KGj8lvuy+ZLNSBvb8iAPWDB
44B7smb4d8zjPV5aLVhwKqD5VbyWeLnifhAZvouoG07zqWFr42BWWFNlcQkk0dRDB9mhMmsALV6P
3WATWgDtgQ7jBYWXV4h1Vo/OWLgngAWrJdkNDfLFvArKu9izx3tX9Fi/TAMCcAUgY5SLIwe++MnJ
IafbsezZz8dq0YOR70SHoTPSE5sONxs1dafrpUisTT6iILzL6nMt/fzZRRXsQ+14S2ZVAepaVpXM
kmfRN/kzIq8obyz0Azn6eXJBlZRzR60qqt76rBzmSaBXB1rVJMB9OM2ZTxtaPIi6PTWTUYwr1ALx
LTUbp0B6EAHuDTWH0KuxG6uclT19KLhCwz2yG/aSepGJNw5lDnoL6nVkG56bBitU6mW9Vd0hZHCl
Tixdw0UhBrZLDcMewbYcVwBkVIcGiwOEktLYO+O35Z3pzOiKL+DL7naWmYtxYZVeiwD8ACZ4M8XG
MIUy83RGBx+qAAcvxOHW/J3fbRiNIBcadmv+/091+8hfpvrlCm6f8Ysfdai60/vWfPQCiCwbUAnJ
F3R6O4D4Q6xyu+gXEEpIjrcOFYKSvszTP4dQ+9btTDPemnT26wckDTKSpgLL4T9PE5R/XRh9Cl3J
bLx9KhllVfJ8Ibl5HXWIvdt0Ebch1Jxd6JSGFEX0Gcqb5d6ww/y+gTSkQCrolE2MnXQoBoEqEMMr
loNlv9s6OovijQFRo/Mw3QGojdb1ptIxsBJ/jaUReYRquV5Z55t9ZMBujwmeRPSpt44B9Dqd7OJL
5gRYmeugleu4CN3l/Il/TYwoFYDb4PDu6LMTnWGXXJrRap6KBgf6JVFdcDdPlWizWAehUc4uruFe
bJAQbcEwoQ9SM32Yz1TSvp/9xkYuvcNVghsb4+iQ/XV2s8lpmtus1HGzlWAJXUYcdzzo3dyHolXg
pgrApE5NT8Tug7Ygod3F1l0weZSQV9sFjWiX1Flyx33IEW9Jy46d50GdhlIgQDyIfKFENNN1dufY
9gU0KeVbMYqLIVnxxrW6BAonGSyOF9UnFSbgZnKZt1dV/0wF6VSG7k+16IgEzPabiTzInpbjHVDm
CzZgQ5CI6B4EevwahZG64IG0phYdjBFszondvLWDHyPT16Air3DLeulIDywGKvWPVcKn/XwpX5q/
zuLIfLfRWZtw+RIEQ7Jgeape5l5/y0z3MdY6vgoh4it4r+WpbsYjmSAOEV8bFOLfeXiWQTWv95fk
1rbXAGRM9+RFh6aqd7Gdd2dq9WEUX6ss/5yrDEwa08xk6mtwVkjD8vc3W5vb1dKJWLwlF+pIdArQ
RQ4QD9lozqCEnKjf8Hh1+1RfaXsb92Cgvs3n24m1V2aPei3TwQVH+egcuWyuNIz+JNRFlFAqLT7M
bpag4Y3mS7j9CTF2lB3Yvy43U+ZV972rgtPtyrTywoUJmkRgUvGFkW8tK29hGFJ9+KtKy0MZqQW6
KnKhgzuCA6Q2a3P+q2hS1boQ3UtTvbx9LGsyZ2eUqFu//aVt1RoH5nRfbl8cAqTg/dfJ/nZ1fSbc
u9x/obnmf0O3L6ao63A3N8eCH8Cw0U1gmm6vLIgkGHnav0Z182QlafwUQbLxoBhDhe5kh56dbeTN
ZcQ6HMWfTr1pQGW0d9KCP2sQ3ZETk5a5bCSrzqEtjJUh8nShIcD32Pbmp64ZsnM3tWThjhvUioA5
uXTNx0r21b0D0qvGic1HMrUmqL381A+PZOtbv9ilYc6W8wBh+Y+9ufG0NsHEiRI9rKvbaE+TgxM3
PiAqYi6oSQNc/FgMafZXMrUjQolJ31Zbmhxok/QU2dkf1EmXa4TmESlc/27+9MbuUG0WyjVN5qi4
uzBeXMifDm4UveaxMk/U6rE83HrKakEngj9oNHr/ikqVFXWSKYdE5oJXXn+gZjwW9k6FCNaRC11C
B2QcGx/JYChovLjlyHZ0AaD1YAdf99hKYk/VhZ9ZaLfXkSt9X4zdm9e57hdIuw9rKAIOO79HM9DG
CqRbqNGMXPdUVCkU+ICg/gKeQg5K3LQ5Fm2I0jXrOptbKPDpsgRfCGI0y/cdNyjUdnOd3q02P0bq
49hmxeJDoZ4d1RATN+0HA5dd+N5nyl/7LPuma50/FUiy7XQNiR9Ead2nyYFS21gDfuP1VwNBzm+R
QAFk3PEfsZ3cNclgveioGaAHamVXaYft1imt/uCVMkacImZgDeT9UzxAGTeDQOf3aTg0SvmPEMNV
imAwfqLexrMT/DQSBkjChCMPHQPMFmYM8FkS9J+gUQEuZ9hvbt2EPk9chTQiAmqzmwT2ntyAjnif
bZjcbrOF0XePiA4geTyA5hvwDmORDm+pClBd6lqfITtcoijRTHd138SfypafVGEG34DnSZYFyqMv
WlnsnJsDUmv2EH77a2SXQIyCRubSR9m2bbOVEUVIEPlZ8onOMl/G81n3G9vv/HxmMjw3i+RDns2Q
9nAEM9juQ1ZvzrGJ4dEQo9xTem3uVciSrYVRAmbyV46OnGmWpKx3ZO+jZJGNSOxeirYothL0A5+t
tJj5rGTimOvYdqo9qpAgzpvkM58V1tKwRw0ItC3X+DT5O4iTAaWGMgUx5OBRtorOWk+188tAuuDB
LoP437S7ZaQXXqi9oxtDdgSlMnF+SUeBhIvZragDecL8EkJD0F5FY79CDZV3vLl5gwg2g5+oZc+B
5uxQqHHUads+BZ2VrcFS1m/m5ggiNi4rXJKl2ifdmSMIXJMTddKhUyAMA6jrSi2arY/N99m42b3P
5tuGv2l11iDi5VjxgjizID906hyzulCrZkm9i9y0WlKTDgjygpjTry+8dFGwOXnUIBBb8klKhGy/
mWP2mAb8PMfvPsUuof1atOCeDAZePBqxeSRuBg/qpLsYWKt1P90U0OgLp1h0d1dCtPuRd+ORQfx1
jYejOga1HywbZ+SnOs7tTwx06TNtnc7yA1goi5WPqrkv5OYlJT+ZzN86Vt4CVC+/0R1T1xCuKBGz
uDaMNcfGb50V8+Pwm07PeWm7X9sYtKtjM4YHlibZ4zSQ+qs4h4aOhXIhO4zlPk4wj6wt+eYj4BME
TfcN2dJu2XI3uI8d04SY6wiWUTsfIaIcv/sKKLJoyDFmKxPJ0xYMveD+4GzV05mNrWqXaQfhApzN
vdOZHbyKpoeKuwOY0HQAKab2tzUKerei4UjKajyJGiwjwO+vxq2L58y1VEitT3xp8z9G0AyrWiLo
Sv+WSdBGVyjLTRpc98Jl4msCrl2IKXZfrbFnSx1HHbT0/G7XyNbYMWQ67zpAwpfIy40vZd+fiEPb
zcDeGebdV1YmkIME/sLoovQpA/Qe0G2c+VUB2VA8kp+MSL/bbr10ljFWr7usAjMQx4MSEI30QJfs
ySQ5ybJ6na94+lNkAbIv8kgDvYNiQfTspsUpzw33KQLh0wFPlOku7Iavkz1heFtYQcAPUoEq5Wf7
iETGIjfrcofHX3/Ggr8/j0J20Ifm+Ta2inBRsj4aFtSjgnBcNKUItnk3QNfMgA6C405Bral5s6k4
GXaobauu7XSoQayP7AVs1KSOmy2vVb0pPatdUpUb1bthD3xVXHp7qm+72Q0VjVuG2uFFQjStN2Ur
166uyK3V60zj6eEbpnWXxcJYh9OZL4f3M7L9rheFpaDPQa3kNsKv5+AgdbCpR1U8V1X2ZiPK+BaW
9QaBuO6rmXrxCvVTw0U7DiJ7Zl5vskTJpZWNxsJzUvPkECMCBYqpLRCRwzrHP5CJDmqKItMZ0hTQ
ci1GCNGieHUTKQ208gS4oyIusoEAAPo3tjwjkJNf3Onxm2nrxRobtou4wCO5MPp4z5mBt0QZQwO9
rX0OMR0zevNwVziWFK+FG0QrU4j04sbMOQZjXq97nWlgvYEXh5rnG6/TH0PeNk9OEDZbz8vTvZ8K
KKVNk5HHaENxPazFK0L70cpTY7ZSzBl2oBCkGnU6uFlWrj0lrDU1O4D3HuS7A7fFVqYpysWH5nHM
PED74zDdI6cBgCEUHq5QBnm3lepseNE+C+T6d5oVno1X7dQ5Tql4lQVshZLFznhEdA3fQhf6xYqw
/zFSVzvkei28wqDyBCLF6hogGDPbqEkdqG5vdvbSUCBAaHlrPQMG3h64VUzc1A7ChxWkIW5NCQJF
fK/2ObJ9VEg70l3GE8M4pFo/ybryH5VoklM7xN6SGL3ln3ad28kptyd5JkTg1+DyTSBKWCxw25rf
wLehUfNvJfdKywFcL/iHSETYPjKnAuHQ9KgdgnffNgCjsW3p4CEwQV6tPSSysDccv3IGZZ5eD58h
F/Nup0IMcGTOdvIfs8hb+8YIjEHTxDvehcEGSQ7k9ZwRz0XkysFuA1BInCQ7M06bL+QRNCHfRhDn
W2CxlS5n6vnGYP32t20inke+DCgZ4bg7S4IaLpA11M/oK9XVxyb1IuLf7en7L8Pub72/jL05t9NU
pWPo7eiPh25A0hVS6OWxRwRgk1Wm/ZihJAwyx9n4lnt3Rd95f9hj+cMWjvOsExM7S7/3TqgCr+Yx
Oi2MdTYAqUT3Gxt4tY2MIEfsaVoD6WnB002HxB3tJWOvN8z0DVddgExin5YQ9+FAXncyrSFQPOh3
JPbND5oMWJu36TNnNcPvtKvATZPam0SguDiMy+IMEHy2RtlT+alS5neCNhryOx5b8dttDAvHYGV4
4kVL/GMSag0VxuXm1nTrvtxAHjnYJMr3T2IA9Er0n6n6Pc9bSNMF3nBxuNOdLI2NTFh65msdzw52
/8h6c4FsQYkKEdwSOVaYCAvz4kQyNOnUFFOTeu0W2E7qxV7Reqbe342NZYDMRZqBQNXILlgmYF0J
AVqr7J1jqRmWmpO9qyQIA4bmpdRObv/QsXIeoEe7AsOtn14DfwIw6PAEpm7Bv2fAEK9Aq8HvjAKq
f4Oh4mc/yas1lKTGMyBfyUEWsdyORW7f21Ehlq2QwUtrZQ9pkvMfAPajvtHVb0H553AVaJRvtLEF
In+8K8CP4CIU46Yn0bQeqgf6T3T7k93imdyqoprVh9zBSu+B7T5mGYSRboJEaRE0W6EDkOGOECS6
dZgFh+CHcQ8GGzBRFajaR3BlUYqwO1KzGfL3JkEP8Xb42Dv83KTeiAEe9m/H5iNqdMosXYHa9iRq
le3daYGFakQosjllGpypTYfJxcvHbB/FKjyZWHwSn0Gkuz88kQf3suv5AxvjC5Eh2Flnb1E2Gm3I
a0jHP4DS8++xtp29yGwNNrz6BF7TyvWvucBfMXtldSE32qntNSKUKBDuK/Y5tMENh/vau2ZBDT5u
PPzPwMggB+W1AYIunX0eUSoOccTafmjyulnmZtZ/iVz7tXVV/IdVNhg+5aFEUmKrxOI36UJotfcF
gyCbj3var8GN0g1Ik7RmePZM4zUxPD4vKNvYTE95FLzSMo02CA5QrgvHbuMDLdZcjt8gwPDFmti8
iNdL915yNiq8KibmL7I3vQa0Y7LzzlneXMkOmc4ELwa3XICwd9wCNJN+VpAXz0wn+JZ6gEErcLFd
oiToLg4A1Cg1aIJvEaQBBAP3hqVCb/vzyNgMx/sstT9nWNmcQcGUnbHqzc7YgUQ70RufHDsMj3YU
bnwrLR+TJGrvZaxQ0NJBGbRHzGVZeYztqNdoRXPyfefr3MsG+VYD/HHE4gi7FskNSF4iQka+dABx
3UZ0mXFHrbB05epf//W//+//+d7/t/9Hfo8yUj/P/ivT6X0eZk39P/+S7F//Vczm/dv//Iu7ju0I
wcFhIVywj0jpoP/76wOS4PA2/1fQgG8MakTWI6/z+rGxVhAgSN+izPOBTfNLhG5dvrPdiVUBSPqH
Jh4Aw9VavSF1jvR59r01VvM+1u+C+AjEyjamFVYnRLtDqZlILnIM0q1DvHKQS+WLYCjD7awyGIfN
T23giC8BCmFuy4woFtEK2ZgUAiFgJqKDH3sfbeRcpsmK4Td+gDwxqmeng8jS/mxPhz5qqk2Ohx4Y
mf7sTSr9BWT66U60DCt2kcoK9UhOO7vQWHKmCaCmwBb//NVz6+9fvZRc4pclBHLQkv/81YMeLze6
WsnHpguHHZLAPqqmzHGdcqN8qWIkTablRDcCB106vLonDwnME6DaDGViv/eqMs84pIHzYZ6OTTQb
dq8hVmwchKiDlySsrFVkx91ZQRLzWBbgyRiQm/o0gvQZX698m1zBP40a78mVeVAa8ZPhRLeZWQ13
OojsA+cWnrmANKj/8Lt07V+/HM4Q9cW3w1EaIoUUP385nROXDkrns8d5kS4LAVx+zj8hQ5FfoSjb
XgHVf6bHYVhnxoYeedScvFCulV2HAlrFVuC+Igas11KkGVjT8GAKshpiDUI0XyxdndW0RsRL8SGL
WP5ZGAUkg4oOrkPOj7W6D4y8ukeh/QYJe/GYT2z6JbhtQXcQe0eygTIs3jYF+B+plwZUYb8REy8/
omZQra1CDtyenS4RnIr2o8rA2u9lgDz2Hjgz7C6ulrUHFGHQPEK7Xjz+4svN+1paewfKHb8s7Ulh
ztLCPUydJD83tj7QSR2CHlj+spPJwz+qzk2fmumASGFRiQgEYGikoWwXLaCHh9QtsidLm9XGMMd8
Tb00uuuSeXQO8t67Od7IC4utLd7EH8jl20ZNT2Wz2VBHabHgP/wiuPvTL0Iw5pj4X0AxWwGGrOzp
dvrwpMKTxRpAJeM/CryiIB/H+ktngl6ZcIZh+cl0a+uVFmHcaPuTL7z+YgQulmhGBSnIKD6Tquys
EkvisbM8LJ1WblEUi2ZSewtRBAjtnTKCuExcHmkQdVDz39rmyXwWe9u6dlBlM9hOslPdaB4Zd8wj
nfE+tstFFg6otkKiiO24E+1v3X/zmQ280tv/8Oz5+bE/fZkggJKcSce1QETnyp+/zDiomJmkzHtQ
fT0gFZu6CxP4hXsrNFwUfafmuk3c7CVnYk1rXfKoqgAovY53YLgF8SzSiIUD7HFb7GrkGabnbDU9
XT8cADI6txribXAgMzQ+EHQyA4TT/DFbVrEJeleLpVfTjcMFBVuog6XGeweyMyGiBKB1N7jOllFR
gMvGc5OrRJ3LP38rrvrbT8zmigllWqDcZdz+5VvBior7WZPIBwa53LM9CWaA2iRGCdukckucqL6M
olVfXEM5JqsP1Ms5BA2ILpls4M8DMNYBlTxRK3tqQB1cL5tVXUUGuLjTekmlgLkAPQekkP2jmCoG
I3+rdKE+37xqieo0xSDd2E2hocKLQIoRGv6OmnqydQ4QSsFg/81GfsUUapqdJz+yDbWDpTY3XqqJ
3nuh/JE/4jEMXRHLj8DUJcs99YQlNLa8CjJc1PvB2+V1DYFc7p4CbU0/geErfk7FJrLqcZcJFKpM
dpb3Es8IBBXBmoIdPwj7HRTjC2fR1m7/aE0AkgJAZKRusVOaWlNfN0BBKWkQloNEWOBnoHfuTG8P
ce/iopsQNPNj4x2dVH1JMt08kCnHq2uVIIexoSZ1mAkgVMx8/effiCX+duu40NtwTYgLuIJjFz71
f3gODS7D626wy4cgMKeoc/Y5qqvwW9ah6NDrJbtH5idEeR4KgMGvF3wrwIiB/L73UiCttIFuKlgy
lAyffh7pVi3DBmY4uakRAuMKLhbZRRViUqCrpaYTjuug0ONjGyiwivjZJpwU8YrcyM+giUWp6dTE
DqPZOWpiuZmaaQXy0dIR/Y6aABq9T0lNSCGvQ5SarR0bv3JCBIWeVa/DUTYfoNdAi2NlVFUzcAiB
qnGfcEDdZui1SEEkASUwc4ZeQ20uv/Ns8QF6Xfh9vdZdquePoM8ZAMxB3bcVqxfLUvoqLde/i1vg
X3uAeF5sbUEpnLH0hAoF9WT65d4LCvMFrCLNBs9Ub0tuUQT+8wK5rq5xUO/UYgdBdsmb19u0tj8i
AjwNp2kLnfsIxRenWvMRdaOQbhzKNngC5zpHfQ6idZWq90ONjABgBWoJ9ovwDcunbJGOpfcct6O1
8ow+uctQG7rTeWvtaSbRIAN4m6ljqf/gFj3AydDJar1+aUE0DsFpYJOd6UB2UTXDuha2XppyfLdR
B/n1GGUzZs9zOOEWIlb1neMjgpJxnX4FAfyBlCGbqDmKfnRfUMQol5EaAuAnIJ+qmsrc9SEC9qZl
27gCJ/3qhPWh9rJngBniO4bH4XXAxgiaFxC4Fnn7hDyXDzk7P3/K07GGTEDRbqkpy0Tv6xaF49SE
CLN9X9dsE2k7vyLCbq5ylqgHq8yTO1aqrTn06oFMfeg1K8/yxo092Sxe1lDumN29LskuVpHtKVgL
0SCwGyZyTwGjgDJkk63pFWqjWwZAOBZLDqjbXozMvIaVQFAvr/e2V5U/Wit+taPRAea19pbYpvP7
0rTrLU9qA/VAI+gagOLcFKHOH343TxLv+7QotwhYtOuyhSReFhYPxYRGQRkkVJInIEpm5BBtrJMM
txRsdBAQDiBfOeIp5YQlcvL98MXJ89U45MNzFAOg4ZTSRK4FO3asbjkAGjlepBO5oUiKFYBF/aGr
mgoZuK7t4nMd5eWyNpl7BT9psLWdIoTiTD6cYgvReZQkqkdpIVEg88D5BkzVOkl9/sPX7rFtkJGh
4SgHcK/cD8ItCprGzT8/Ce1f35ZYNXBmM7wYpGmaeKb8/CBEGKpsrN5oIRhvIsTaeUgvEWQAdFP3
bqDNHajCEBEhWwvtqKBpn8ZGlhC8AUu+VIV5jdoM64GuTL/n+FWiuIx/vnmght9HotoLd2qiWCGe
FQ2SVex/WndNpCp6ErClM0g4Qhh36dd1Oq8jbFQfLzUf4osOGuueOhgyIPf//DWYv65Lp69BMKwb
pv+kpB32h/eB6nvUeTtMX95r2pU7IUlxyzMoH4PEC2EA2xrBl3m76RPfXvHeLn99GNCIIkGRP939
QQE+O2TKouU/XzI3f1nnKNMxHQf/cg4eHvxvO08gTU0IDYbRZV7Qj56qwITuh18RE06moDzYduJt
6Xps+6eZ3vGViVKqv5t98DbOZmbr8CukNm7eddSolQjLDBxNawpzpsoNny0BLpc8WQ9BDeJgpDxW
WWwGD4Zfvp9BCIGvOg2YR+abfDVMZze/DBJ5/2E7TvuHWyRE4J2ObTDHxsKWLmdo//xz7oaxD6tR
xLvBA9RLLG2IsrQjpLYVFpoIIKmHbuwgqDsBTjod36Porfp08/AMPiI/ZPWLzveg2mgByhD2PaSc
AhBMJ3jnAAWaB4+CpeWhm3qpSQcfieBB9v4p4AxaVX+NzzoRAydsmt9Yd/zn34A1RRd+/nNx8zoK
LCHcUgqYrJ//XEAt0gGZLH83Y7jsYjlHZBDbd8+WnyFxCQ6VajrEo1+DBxz2dsiAaQNB9SKWYHH0
dQtiPqYQtvYtezuAyznAfgHQ3Q/tWz9hwpzqP/ya8Y9kT9GAD3+MYBb+Ete1LUR4uOP8GsViUPXN
VRjU20TH/KAhF75EpRAq2DrhfwlTFxR4KDx3VAWkJO/DBdlRAaQ24GJEAjrMgi8uyxOIHQl5MZFz
eE6RFyW3LBfZ0Q8QdqFmLkBLXUcdA6ljiNVy3xQHZMy+odgq+pEWFywa8UbKfBsZKc95maiGl4gM
6gfuJc0mZWV5apJWHZBE7rZNxcd7YLP9FR7l1udpnrbxwh/j+D6PZYDpUSKZWBQX0w/wAgGDZHtB
of3Z8eP8YOHuNqfwkAYDla/Po/FcgXfjQl5kpuagy3EH9PMr2clEnXQY2tJbmVj2L+dPIGM9TVmb
fbvQWeZvyfbhwxzVbPUQ1ccPtrTN0lPDypXoSuhN0hD6KAHw19ZKqvSjjXwMUeWTBlqLgMXfrxpS
1NgTOszdYqVV7n0GFsQEyDGoOJrAZzpJtgLazxKnqLAQro9NDzR52miP1M6d3F82vhlidTusE6+W
UFUb42EJAmW8UWSTPiodqPPIvTvJA7Qmk048c1E3TEArRKTI3/j8aPD0x82jE+wHSLAVHu08xnoR
I5GIU/tGQWaZ5nCniUCcDtICLc7kwZMy3iE2jgD01Ek2O+ZrhK6C+/mTUnfYpMMwruY5Qqx4ozG6
U9U2rGMwxU3jrNrJ1qZrqvU8Q+6VVxv6lrdJlTmGKwA9iy3NysfCu4SJf3AEE/kScEAoUhTesEvY
/DmN7/ETpFs+kzvN0yOtv2hApHmgphc4fELtoK5zugQ6lD74NBJpnWiU7/jGrirwb0JXRTbbAhwB
ue4L+Yc8BDmHZwYr+m6G3vtq53V4csANh2dMu7ECzh9A9Mgf7BFUWNCTcNeNFEG27I14AcWW9Eou
qDGwAWGDGmloWfnainizdVuwCdfJa9IlyaYfebjnhlV8SkYPCxCVvKICsl7JJreOUB3tH4y2/WaW
XvyKuigsJbLGvDi+G99hdSoX1JHJ/kdbKuMaenl8GusmWdEHIDJ+dKZyxrwdLqDqA419j38K+pDE
e8oL1wb7ap9sk6JztzU3ii+Q3l4OrPI2VlIDWuoijWM0xy4qkXvQCAYu8XSJ9masGDDW+MoQeWSL
og9ZufTwEPNMP7tSrynDdiWx899SMzBc1DNBeHWeqsJvuESM5uK4mj1CECPceBYCedQss4rdAdK4
m32bHvhsSAXkG6+2v9NsqlDGFiK7YolduPloGT1/SO0j9c2WDEiIFBVv86U6RpMdsGeB1Mp05XaC
/RVIRAAbqvHSRDz2/ZqnmGiEZN2WrkPnjJ9snr1fcyedO5QTZ/M1Tz+HDbgN8jV9aiJQwT4qhUz6
9AHTga4b8eZuvq5/umYa1NfG367ZjysQ9iPvdvf/KDuPJbeRaE0/ESLgzZYEbZEs77RBSN0SEt7b
p78fktVNjabjxswGgbRgkUVm5jm/afNxOyiJtetq71CSm4OD1pUAO5SerYW8ndKuBrZKTqSMHGvv
yRZXKWAr5im2bteeLaSO2HJDXNsWXMgyxwCiehtE7ntiCIykZZ2KvKg4ydtrbdnr6gqoXZAriS8i
FgAjeY6bCj5HjcobW5D0Gd5l+lxlOFIO3qPsAGjA2KhQqTayWKqJ/sRg2VEOwQHM9Qcx5FtZ17gk
i7tojRXqdCj6dP01jHkb0YLL6Sp0t/U+fVZDq72fNHt365FVU8ef2RV7OVc3t96ZdyTv11VZ3sl+
cmgdjtixqWNzkHX5qA6nyYw/52ruDq5RpT6R3XhntqN1VJM8O4djzU599IO8PLhJgb2VmmerVJTT
TzFv09xpfk3p/BcnaP3NLUguxHWQgwlH+G5uTA6Wehs+jgE6MnmvZ990zSVXzCAAs5x0Wv17bBkI
8bdz9iSfPE6FdYzj0T4gDbgrXRt5IX127tpY/DQGvSJNqiBuabvWOWLV2JplqMGmwzJ7SipvrQZg
HpRmU5kIc6SgLL67oXpBQntJfxK1cUfe5BiggIj04m+lC/+qcHb9sEc1WZvDFDw36FP62DCo0D7m
r2fD4i+Pfzw36kL3ET4EtDkhhjdQwhCcNRAF/8fzsOiGz1c05dabShTMUT/f1miA+EGKhU7ea2y4
p177DjFvFfR68+k1UO0FqnF7lVjGm2faxypbZq09be3OGB0ZY6/d51FCLkeOJBYZiGp6DjytPDqY
SW/kgCzfzXrsfoNakmKQMzQHYPruy+zZD7J9tmNiulo1XERJeB52I37ny5MyL0Toy3Re+Nq1h1EV
ybbS6+BbUG+vAw233+jdXBw1lQgXJn8f1xcCanal5LxxCQeCs07+Zl0sEwJcOhZRl7/Nrpj2OlTw
bdZ23WdSTivZQTHg5+Hdl90hvlQ9eS7mU/JRjQV5u2HX8BCCgTjZKGD6skGxmq3Hr+Z75xrmzkWq
dCeSUXkvTD755ZlI3FX+LNyUFC6IHzySq+vbVWCsvgLvEj7ZCg41wWIiLEfUMYgfAkmf7WyHu3Eu
6z0uJNPbXOCzsrzRSYauAgKY2dmeFQ8IXqyvZpakV5JVr9WEg0cEnmBfhAm2YdfEN9lvC+0E4lk2
qctFCEY2aKHzrIyYcy6raa3E1lO5XNyUvV1lxMpGLp+R19Pg/iXssbkuqGUWzbsC3Z+1HCR79aB3
J7aTZ1myx87DdWNgGS4Kfcc2VzvCoFo5oGJeU1NRHpOwvNOCPnwfnYI3B7LnNRZZ1xowJzUbN7LV
zsLUV0jdHWTwESTpr7R01YssLTPqoChe82VG5OkQVid+aVU89x+yeCrwm4QUcgJ76p46q2d32lej
vh+c7l5fGuC6QSL7rVkZyz0/+vZhLmM87MBluafA0v+5nYSNy848/h1q3wYzROy76zOCYJ6RrIUj
2rXLGrmrDNVM1tgx7vTeNS4NfJOnuVbF2cjU+6/OuULCb+wy/1rWiRfC0KxanG6WyZocH1I1fkwj
L30iNU7AX3g/OzulTe/cbKO3Df9m8kGNWfzVla22AYmubsA7Gyhx2fF7Gir2JlO8AmMbitWAJHsg
kvIki6Oh78GgsYsqAus5n8tNMeXJeyhqMhmLqRcb6eQdtwR3V6vBV2ucjomPYtN0kK296nw3C1Hf
y6FKuJkNFcZCWpUPBF9e5XOy3KyO8kVly/xQxv/7RcnWjOijfFEKCp9sFpJqF0yzepIozyvecynm
JMBXASeZq1iA7HKVEfgNGRoqAQH2pZMjxQRuE107yTmjpZOVZbNfteGGI/0aWFL8DA5kfjVAuyct
7GBZUoeCLRpq7LLkasbBmNXkWkrL6WSExfAg24LWu0evy72XJT1UnyukJa8lUJXv3ehoF9mWh9kP
TVjRVTVcxWGe3Ig5nK+PUOt0xXcjOEltcARW61XuTQBClhcXdAWaBVrq3snWnHV+pWUmeRrZiv87
36kUpG0Xqq+246XrTD23dp0cSI0VL7PtxLtEUTVfFsNUbc9uHXw4qh3xX4xPaTihNiYb1ZZHFUbj
HfNGKV7GpC+2eUyIXrYOgZGdmolftOvYFp0UN32RXbMcqXIC9Wzcl4eKbug3OD6kZN+ZyEOB4Qj6
P62H5pIaWAukSab55Nebi1Xh8wsoh9tYgLGYcGzYXisr4dFUNdpDnPXmgdDDhCXcMocKECQzso96
EIdxBqOOOGL+rHlDdqkicVEVTSkAi84c2DQDO6Gl1Yqa9i6YQJwFWVU8yzqMrr5ZmQ4Qa6mKvAHT
+OUgNMkJJg3Wgl40/PoyftSATgUCc0dZlCP0ciuSXn2SNZpgrzdZabKVbWJKhgfCINfusscwYnjd
lUSSZNEl7Ilwf/80O+M3pHLak6xuFWCN/IP2R1kMm8qEaQRdQBblZaj1F6NN07N8kjdDr4hYvaAs
8ULlRbV8vDd8/lHSh8Ec1Y2hdv2GX5pqm7eF48uBfaEpT8PP61/bVN7sT5DNgeUxyxwb+n2Sxjtd
TPmz7G7lJGZ1dda/Xr4bmpyBrHcvwW9qDV8UPn64xtkJZW/HMB4SZ0FmK+7xViXvktHZguQbz7J0
rcJwg7ThOO4g1H4NR+ffADo+9WuUDg6iHJ1NasJzmEDBPvSxm10vQeMuhgvB0esKZGayBrm7ccy/
+hleN2w7B2M/T5SRPyShdiaf3Z5BAmZ+Mqbir+Agw8y3dtXs/9d2OZ6lOePwlxZbslyOX5Eiuuta
uPnSHf1WlCI6tyLUIeRnls7QFOnM9vv11irHNsAy/dpTx4NLBuu+MbRfMiVsuwKJtrq2dzIlzK7t
PGFE8NSyC5W9gth5nQb0isNs8LZXDyVde+27qH30TK96TI30TSJhyjh0t05ZetuOpZOU7GqyoVVC
Mi52N52tVKmzk+DYkiSRKEEB/dNFamwlo6h8pHDGzTQUybRyvPwB3cP4IAFS1zoJk7LHtvGv5m54
fgMQKUcU0G3V5U1DSFnMJpDdHOIMun/Gq2zFYgyDY3wd0mQIt2NInK5UBtQ0Nb1QzyLxNhrZsQdj
uUyoXzyEWflj0uvkKEuy3u30r6GyTl5UWxn9iUPbvWWgdRwhTn03OU3/YiVds2kr0WyHpWgqmnOw
4zBay9bCjL37qjaPslFWlX3ve4aqPcoSfjnI805ZcYcH+++zqdo2Cmv7Eafs9klJzp2eD4/aYn8+
ZKTQvaBVV7JN1tmhgo1VNBAQWvrLOi85t3Wnn/o4u9wG2tOormTxj4FGbpEWZxB8sIEwxfz1JDkg
zvJgX+ium15y9gmILmiEsEJnryi5fpcHg/1/3bHD32pOAPqrJXpEJI0oxcJCAB4wVL11kqVuVKw7
jDG+y5K8APmf1jFO5zsjGxDq7t3wqSeeugyW0wRRqyzf7sjvmwTV7WXGVljWaRgU8WQLQFJpjgfk
/KbLPylG1to3he0igcrbJy9xXd+lhqGcZWka4NGOg/YmS7Uz9Ke6cOddSubsFIUCR8nlkvx7Z0Ve
t2uT6lP2SLXqq4csTmm6tswyxpbQbJGghQQ0Y1m78lDLvgxV6t2rS0O2NBQmYFYEYaHpF4N3D9n4
awRs119zqUPXsdJDv0AUDG02H03UL2e9ecoWmILDT/u+KQmjyA6ybljEgBSwsNdBTaGYj463zZ2z
bY1rO9EjwNK5eZGXwRuxYcNDd9tjqMSBngbhLkDnaWkx4S+OBiE12U+2Ai586XFl20tlrdyzsUSx
3TsprOVpaOyvZIMsL61KEP4F5hP+vcBLKPcG/fl2FyqT8MulTglpNRPv99Zbv7GwTpjd/BDDUH0S
nCUdwsd/Ie+qP1VkI2V9jQc9YbOm3KtjVH0KjknZWNpvfceGBwlOjtxL/W14jkvNXQ00+6HVUayZ
8XF65yCBAPpyVy918k7WyVbZb+hr8Wer6w1fY4s6qNfeIPSdMhuQ5FqBSBJK/EcAKBtZdauXd4Xd
hufONZudZyXzi5kGZwWTjr+XGyCTg7zBFP5a49Q4+V6tyAM+iS7uxFGptYc04AwRyU9O3jbejFmP
Ow0ESPhM7eUiG4xZF0fvnxEuf+nlSgVyMG4B42HMvl6M7W5wK+2Fj1LZDWmY+7KYNiCNLcI2K1ls
xoRjGjuFsI70bm0o+nYY4hjsEEM9EI6rim/endIa2oucuI4rAqtLUdhM7OXE2gMivOgET+4DAmOb
UujjxVvIQcmIRahqhX4P64lUdtCaxjuKYUgaJlm51rzUfFfsnGitklfw3CrjvS6bz8ky0oeQ+OfL
fwxStEn180K3zzm22ooSJ+yV/DAEdck3xo/kzTD7rFj23jZsa5sper6bwHgTH2fxlUWjMTlZLYuv
LLb4qa7nTFSP05SaRz31lDUyUNOHimjSuu+s7ETIpX8Hk5abeCbIXqI0Fehm3vjhuYj2IviUnYxe
kb3k4P/qZShwQXLNFkRDkv7dVM5yhrLtvh4ri388ll5NOhTbShk0n/xhdrldYgM9uFI932oyjXV8
BSZrXddWeZINuIvkF8jv3UlF2Pcjz/gus8684hJm77OpsrYJmc+Pvm78dMEsxQ4mBmHZuqcYJdj7
scfy/ApmYmRQx8lrWrVfI7Ugu46UHdJ/R1Z6ZlxHSrQTFpOPU9HuI7wqvjf5bkSw6leNE+WqKnv7
1UKlY1P0Q3SuKyW5q5VR33qWXTwTaSG35fTmX93creSopJg+OzFH7y3BeB9UmbgIk9SqZhG/gwSb
PMVNINZhllY/osFF5YHMWRKwoipl8zFHXoVmSyPukYvsD25dfLLpz/xqNIlFYbyE3tPkfmPDCaa2
i34tRicJrLfPPNOcdVBY0YPWBvredRN7XxgaSSLw99j0DuOnaRfY2LC2akrw2bEgdJrlXYJKK156
KATrEo+QveYVxYtKqgq6pzevS1OUL8M0qPctbol874oX2cMa3X04T+mDrLJrr1nHrisOsv8c9tau
yrTUl60E8dsL8miP8lGyyhWjj9VO9yhLrTA8+Eb4mMi5o6hWtjaeykjD8mLs0CgAwZbfZN+xyOpL
FlkwviPFwEwnyl4IXV36NC++GREYaRNJn2PtumBrZ0gdjVZ8m4IJNc/O5J8CL4+PUv0huysa2KTR
ZWMvi+gyOEU7fBZGV+1x1mu2shofU7814wwuRaYfCl1UGzlpr1jHgi/ji523UPIM8wCGLHlKChPf
HhNwd+P0+FMVfcBSWLFWE01+KltQRmLqIXnlQ7K2w7rbo+KlkCBdyv+Pg69TLU/7zwm0EBfQuC1Q
X1kUG1qY/ehZvMYaYmSdVlorWZ9r4+yX4WBcu9X5+Fu31k1/72azWTqo7JPPUyQtwUki/h0lrbdq
HA2/hHY231Wcd3P0oN9U1RP3tl2J1bz8iLI/6Hce3IyNLNqVRR6eQMFJFgPjtQ/t9k0YtXkZszAh
jclkvW1BJu6QOIz7lU3O/y/Y7L6q5wQnADbdxZrnfTMN3OSwTlSfEGvpt2PSKneBV3V3kLvdrRGV
ymM8Ifgm4Hh/s/ruosvxc4IM1BDVf5c5FhWj0w4otOI9XAZefnHKqTsgYz3t46Bp77NJQVUYK5I3
EkQ/s7gXv0J1b+kGr6PS9Fc3dUfcaPjuKQvJLI4rbQczoDu2Ysattc+tTYT254u6/FBweh9/KHaD
ljUxMfwi+31iqMF+UurQbxvdeM2j1t2XFUEIWZyAlO0TJYmvRUxOjb3uNcm1OIR8SzOsz3y1iM3X
VB3Jlht5zvpKsbXikaJdXDs7pKv3FUaK11a7Dtu9Q0ToOlYUDvu8VGA1uIwtbbInzaRh/7i8Kug9
GbZxSn9tzSyIpJ2rokK5tHpeGe1DTZmurakXKLuw19Rr65zGwY4UO2SMZebaIRGCJbhxbbU0nJ4t
HcFxOZWIVGOntuioyiJrm7abuwbZgmVsPg7zTrcCTFOW52q9Pu6wb4OqNTWHxi3bfTDlr3gPjeMK
lmVzlhc+3q+72Lh3mnk8/dlDdhNQXlck8tKdLDYlJsO5sDBNWuwjM1N3z97cgjMqg3sWX8NBHMWO
tlWI+KmslP3kJSziH04EslSWZKOtoD/ZZcM2XsbfusYpsag0Jhd2q5N3ra6+6DmWpre5G5xZ71xh
HZsoYMWT3YIYzm2FVo4vJ9YyfnxWEezxDJb13e1hQYH9SKUUDwkH8t+eD4WjQeQojzey7+1hjp4c
LLcpT7f6LlSyI9rVb/LJt7mjXHfXBMa06xzOc+BoUEUXuxV5USKcVoSHS/a0sMr+qU5TYbUrWdax
yvj31iKVhn4LkgOGkvkqAIvT9VZ2bctUWYkWPz7Z8r9M16bRTg9CUgvLI6dlHjvsOBXJsjkpLhIj
nr7RYpe9GTq43qB5hyrkv1wWbStxODeJ4qxaXvhW4+Em67XRNQ5VrbKNBXz1oTVQwewGuDMoZ/M1
Ixog65PMGw+zGCEHysmx5SFHAq6QGAgbWo1UgLyUbeyd6uUii21rVVs1gCgu64aqIklNjr9cqbpq
EpmKnXPstM45SRu/84z5jkXYJDa2NNiB028IfLGuJDn7bNlRtmgRto1Lb7GMvdXLOy/QvobJ4nVs
HVpHs0Bz9UeVNrtp0pUTkIbUNbOzvExmhGDVcpF3si4iYeSDg67XfzQgNQ4BcRkrO8dKv5vUsjj+
US97yKGkyYNtzXb5+sT/epgcq9XeDwKIS2SO0G86BNNWXewRp+UCruvrUkoDxRRaycEO1U0ti7c+
gxGqa9VThp3eOPHK0qwIQ+k6PDhllu4GEaZvUZA8SkrJ3AQx/xbt7z08wOj/e49AqVp/mlvkYT0U
RL2uJXjVhvlJV52NaeC1e6ty0hhxhFv5NqLWk25vFNUZekx2kvXXzs6kOn6f4WhndV37gNY8zBYT
x46R2IlHuq929thSFatqstqHa2WZNzsAfYuQK3XFcmnqNNpwxlZ9Oc21QXPwj0lQ057VxcZp8XYa
lUldp2nQrW91sSsc51oupHfTrUnTkFNdyZGy8rd2WW4atDD+mO4/O47LK5At8iJntDX3q+5W5FvH
wi77uHmFI8w2gYDme2RcxlUZTuV5xI2RzE5RqXcV3BTVEBRlSxc0eueHbQ23kk95Kyvt2l5MQSYj
9pMa7VNjaJ6qSOW3RI+cg+slhEuGOnnU3Q/ZJmtAnMZ7h8jj+lZnW/h4RDlsOi2x6icBVuCpeJLd
5SU1PLbtqutcnyHrTKHGiIaIZq8X7rDXMhUMTJalZ4Jx6bkh9rEXqEBUQaEN/O+6XGWL7AOWswWP
3aPjvPSWDXAntW3RG0iGZal+LKykb16CDMNfq8IKz3PD58yKxk8tA7NeW1lLHrrClC4NAUjkzXSc
Kkj1bBzDB4Q0MWhUYGAmHJ1XQ2ZOf0O0X0NCGcJV2g1gjQwPzJKJoEAadS9KQBKvN2qkOxykt9U0
iQ/Ksu+Cu1RsjHEaX8oGMHlko6yvucnhOhNGpwRXAgQfO75+aZZfgjlDRLUt7wxLJ4/rTGlJduif
sryTlyZqir3ZGIg9heHZ/vdCaA3u+8jPWha5+k51m0/ZeKv/o+88VmLBtv3nHLehInH7I558Gzn3
rV7e3erm0o1OEbLZyyv440m3OvlikhnpZRcXwn+7urkZ7So7R2grtJozwrAY1TuhsR3drNnU8Qx+
P3v0HIicStG6L2WuP5TYL92rJFJfmk6bV7PTpnf9kHkvc9A1PnEXh/eAVrMZ7K3B9n+jL0Vv8dKd
FSA4cqa4rzV8Y8R32WghFfQU8HVhz32qE6vEhi3kq473OtdgkbMlAwWWQZblLTLpwxFE68L7GL3X
LMDnOx2HiyxB5XzOcnW4v5aESWDLHR+uJdvZZ3OhPsqSlxAhsdENyA3nHfw5tOGhne/lRQcIu8kD
QwWiQF1emV8NNYhKLFdcd9OqVmfD8F9aEFVZhfxC7W8zVOgE3Meh2OVphBn9vzNDjvc2uQH60sOE
E7pTZm7QHrMfWkA3D2bhxPvJdGCW9SXQkuViEBU5Z1jP6wGnEXal1HVGuDPqeWR7Skn2jSNTX9V2
BF0de5+HDtOkWBlPajQNfkZk6wcqPJVm/6hR2vPVJNNPhlI6l6knrSYbKtjm+Haqn/1gweGc258Q
stzd1LTFMcOsARHA220MPPtIWreZ13GoF8dWs/HuGpXggKUDMWcIlbZVly+iBwbOCl8fCO6VLxkb
nF2NFbYvWzPIhed6yN4IRqftuhvmldtFzVO5JFVRmZlXloOLYx96mALAkMJWpMvVY6MF8/WS5MPv
xR/KbGcI/SrhHVEheCnLXTAX4reibPijLl36lW6OBa0cos3tht8Wa18DBxqFIOMxZWLjCLWGFRvF
j5pVw4SpmupH09sv3qgaL0k3mvvEMYNtWvbBuwKNYARK86OakRzN+6m9xGpmnEeyneuqHvP7MRJq
swtDmGg5KC/0MIbgoDUJXpGNHjzoy4VTU3UZFiJbTLh/AwaWTXoz4BpDo+zGEv2T8HV8lHPIi7Aj
QODhFloquDRhznibI2VoGtM3oyxR2iSRjitUF++iHkR40FviEqPjcCkqgeZrE9hEIijeGsRSzMwW
6JOBCdOtQbGt6qwA3HSqHOXcvHE+jDBAa1nUzp0Nsfh96H7YS3WAB9ShW4KDZAmqFQjmcK/BdUUB
a1BwR7WVE+RhczOEGYmfpUHWyVZL45iLWDt9gMNWazQIV0o2O/deC0LcdczohzqlT01VKS8l0K59
M5v6Nq1y5SO3lLXsMOGw7XdVYp7kyCAHqiOtV7AZeco0lfzulxVEa6WsdolxH9uWfk9EctiGmYKD
yL918q6ORbVewhnbyZt6OIScjPppdPnHZKy8WHWqX7ziRRaMgh+IVQbo7zAWzt9OPXXJhn13ujFh
8Pm3UdUyPjTKftVMgbOTDfKlBGAfsPAJEZlfXLEdqPhK14i3Cc/3+77UwhUJfQLO9TztnKpxNrKb
G5AisE2PdXdp/f8eZfVR9dphvqQYev+AOFH/ABsBqQ8Dn2QySadbfRflJIrn2eU4SDfZkKSqeiLE
epCDZD1/L6IP7bCEuBzjnmw3EfbBtd9VS/2Qojqxt0N3wPmphA3y/ZpbvjmNYvu9B77OCEV7aHCM
2oPMMu6tsvkazTv6AXr4lxF2P5kuPF91/qQCoLNI0wgLF6cowNDzJg0oG9p+vM/TRPX1VAMM3Ljn
SUNVTSpSxb2+C9XIPcuSrF+qZC9vFsHumvjV8wLAn2mL53LSg0clewIkDOVlucxYMvlxNUZbWQQu
utgoV9OuimeELd3u1GjtdG/NGUKWZN3XUKrmg2yMnHHa4sKcb2QrfrfjXZbjwyNb6wxFrwkcl2yU
VTAtgNqa070sWQExhqA5BRxvct1f/KbTxU6jB1DqpwDS17J486u+Gt3I8rj0aSqlXUtPa9VxR7jR
2vTsush26gpGpmx552cFVg+HifF1WkqyStX1N2Ri07Ps3/Avu8MmnlVn6eECI3rshUkAn8k8yBSI
bIAU07HR0aML9lhsAUd+fcr0cVJtdo9mdCYvpfq8oOERWTudje2K383Hse5LwJV6sp6yCb89pccl
oPsIW8t7SI42PzaPDtzudJrItqaZszOJrm9dx7O3ZpF+lHGpANK3lbUgPbknHXtACDh69AJ+3DU4
it9cAt1mi0KzppsGGhfmeJF3igXcqCoRcNRtPtZYGTLs28tF9NhbE39ilSYUS+SMJXlQA9yOm8D0
3UInipssSPK9Mz5O3rIj8pD2DXk+EhhTcTT0el6/6hEsb+Qzjnz/xxUwtr8KJPaeStUID6GbfXp9
+F3EobcLIs3bJ4FCbIvjMKtkxH/R/GpFU7qzFzSD24yHuC75W9HPcSNsik1rNSEn9VDCRNwKZA+S
APR5pb10hvbN03R3pYII880uINqpOKvaIEGkTgB/hrBb9wPfHqIEOZ5TLbZdaIaoD56nIn9OnnCl
zwICEImIDaBnB+JpOTY+mY7NMHSsy2oa343AFleiaM8d4fiQiP3fiZUjMVsZ7SYstGpbtkq2GkwA
pnrar9GVBOgUfWp2N39vq26Hf+Ghma17o6zVO68B28ri1G+8qM5XWjT9CrrvdY76Mmffn0hh8140
n6gM7mIvf+8zwCR62UHFLZ500GqrocZcXlfewzxZW3XFslK12I8J83uaf6D7tTV4Z3IP07zRaX6q
bBN8y3yDDVAdgRxzOsHsZWXGPSEDRRnW+pynAKysb3qkzwC+2VN6USHWdPiETLopcxbYKcNsqiqT
S2SDrJ5D8nZWgkfBWHQ70KLflSHPX7rgV4WE7g4S2qtCdJR9wnwpRwJIWbQITo0pi8fs+KqmX8Bj
8pfMFapMhBeASA4/0zisL9pkYIaWvnR9r70azrEHQblWAvGiwQvxC5QN/JHfACKe5gF78Ys5j8dC
qDhxJdllaPF80qDIbOaED4NEb7+LwJMeo/DgVe3G0TFPDIoaixxzeOy0qGbz2Va7yEZ0sO+7B6Af
vllPAyhk86gVrrJSoygDadc9O3NBwnIqZr8L8voo4uFQd2BzkVoiNQt8XenU/TDAMSvMHOAruC5k
68n2Rw4WKiVporbDLa7HlSEK7IvrAHPGNUd0lb1ruwjtzEhd2yAgBdIL+3mGx2BiAbTSglw7cix3
10OnsHUP6gMx7JVZtRMoDvUYewJ+eFVF+qaaqubYJQin38vbCt5buvqtbdZVKvLC7neN2h2KkkAX
6EhGyVk02XydIMQjKA70VTbOww6yRw7b2axXWL2P6GjMzVF4kb61OvVe1cvqCJB85hsWudilcD72
mwmQSadPP1mrbGgys/fYiEVNnp3BitUvPNo64gp5uA5KBw+q1P37CT+nz9jlADc5VbTK9R+67TyL
oFvp5PQOIVzVjRP3f5UNH4/w5ofStBHwLdFuJgNf5ItIdu/d12kSoR+M8aotXvJorjZpBxC57n5m
DpolAHUdZFPLcjMrkXvf18Ehm13lOUDgN5iiO83oXnOrLbYol3y2eapsnKDhw0PYEfWf/qzaoieF
T6Jaa4rnJuq/hbXZomQY2bvEJqFSDt026Ot8zetN7rJs3HkRb0hWotmiZ1Z/rgreLC0VL9lAXl+v
OLoEYpfE2XYmoLy3RXPKsgJpn6R4HUp1LRZvGHwqsYnCM42MZrJti+BUl6hKJHwZVa1/KAPtI9Id
QjVNfady3lh3c99vYC5aR0VXBDH7xDykApGLuq1+Ca0oVnhSG2r9C5WeeDWaMdbkTYphavjY5oa2
R6G3DjvLRwG5cJpnNRVvlalGK88YOfq62SVy7HBbGwP6wiHY1NrLDrrGJiFxk4+29uZVl7jT2mlO
ZZuuXHuyV8LLMXzPSndbkO65dEAW67BpL7nVEc1FjgQxNXhYrVDRpGy6V2L68Ur01odRhDCyCDnd
C9XbDymaJ25zLJTpp+egf2V5n9aQYf9pDIeczNMqEqSLWZzH9WQB5yt0z10Thh73nLxSsmuo2aRZ
dRcPLb/B7mhuMc/QV93i9Gmk2huE7hHsan0yJ9fz47LHOyOBnCqG+E5eemHFd2RH79KstqEO2xkw
3v7ZTSBYEFlaZbay6tr6V2xYb9Yw/VXrLTmwyDwBxr4rYSE6E3FE03YrHx2E9waz0Y2Tpy/IiluX
keV+1dZpvS/DJnvIJnB4StQ9im5emV2WbjI2db4OMQtRrBiHL20AS5vZ607DWbnShYEgkJvs68wN
T9jSBKj9GNHd7GXWIWCndhRRoh3jwYChGeXzXREnwz5HBPkENNzYaUJM5z7KQjaz0FqBx1TbfsAY
kVyTtinjxHnI2jDahPW56qD1mMImmYoBJNoZbInzCp/DCPHf9YKCXLeJSt7cBBJvCWG92IaHXeAs
qtem2feKjd9AHruvLUn7de1YHWr7ERrDHTAgY8KSCYl89X2uODlpVV98KBU5US9px0NpmZYP5bVZ
tfxcfowWTJ8IXssHtOIWcDLYB3CquP51wvhgAcNZEarWx2h3HR6+QsVb08I/g7jIR4ggyoqf9eGD
eDoHtqTqPzQv6FcZKKkPz0IKyZrd+iMs+IlAx7D6gEI2IqqNxFuoGEcMB/UL+pMeAQkn8GUxFrN+
yRVYRGP0MbdJuYaXZILpDtttZY4ssqZ5jGzOxEFo9pcWEddLw996N7r1FsAZZ2UWIL/0MqiWqWOd
2WsTUfIelLlWXtqEt2ww173Nq0RiKEHKexzQSEYUpguNJQqKmg/QKGC/IQ569mhqaxvI+FZVleZ/
2Dqz5lZ1rA3/IqqYh1vwbMeO7ST77HND7ekgZhAzv/57IN2drq7vRmUJTBwbpKW13gHjlOaH22eU
mNEGgeNfPqnpTLsePZENSCE7wA3L8HvNyG61NTj+JFJjm5IC9g2r3+tl6uFJngy7ubr2aT0duiYJ
rzP/i5LYFzCL71kcilcSqZ2PJhVLllTUG1LoKPoV86ttTizYpZwCEgmg61DupjDFTlbtky6AzNDu
jMUEtSuSAEZ8erOHrjx6M06rSDviwVLNf5ddic9IOe9rXPm2U+V9AA7edHJIIL7w/IcziN+pdgX/
ig02BMPhdgat7djbMI0jP8xItDYSHRzBy12SQBkSIRpf2pC92kp61ZepO8pIXNl5Jzcd2qEKOmws
3ALiAwkBtFhDK+i83PHVvKQQyfLQJqH9GCqPpLqV75rOqPyhJKlRepG7STGA8xsqy9smruzN5Mr+
hFCH/ZIILeGmm8EtNKTLNJMJtSCEvjllcimMGpCucZmQptv21pSc4XbUewJ/i092QzetPmgoZgil
Cc8tjyriUNUv05k7jNiEdeiRoonjhBTy5Gjbtg3LfRmJLDCT98bW6tdoGnWfjNrfzN5UmAcxnQrL
76e+8uMmUm521XTX0R4Vv6Bc/9KIQQRoNvOPq94pxnqjKEnzpK18JdsNuKED+FNKFCgLCwNtR9NQ
pkfz0keU1lW19Aq9ccctMV7bhmojNoreKQpdHFNz9wUh930fKZnfu+rNJKGzNexp8rVWObVe+S6E
7VyKVvkjR36o0dKMF7Oqi20zpb8bA/yORFQc55zXspPJJeuH0VeSyfFHXAZa1n1UIVhWVDs/YeQd
bqcQ9yDRw5TuwhDTNaQ7hKP8MUdzOJsh8K2xioO4G62gEdwnXaXnJ0X0UEANEqPTWB7dqccZxC3r
C5pjV1WypTKAihhYIupYbgCWJSITuX2Wo4ejy0jwpMm+2UOy3cajAmWtFvMht7IGaGX11jblXVEB
vCGw3eydpvmuiUwPDKmZPGEZD59n3uZuhCU3R0c3wrVoyYl2fZxukYMmgo+0aaOy+6i8WJzgKKlU
r+a/m8YAK0dYsOGhgEOBz3owjyPuQ533PQsL02+dnlwHMk1jhjZ0Y98olY7XEZAhmkXNLnOjDwex
mu3o6biZimw7j5HNZrjnC+p7sbOjUN0KJ/vAEGjc1KTMtkiuqtssBk1YKhFCK3p1KUb0sJqQJSq3
TcN3kITbKUnvBG2etIEI4z05uOyUIr1rq7p9Jsa/YHbZImOevBqapuwrHiQ/nF4zABxDnoh7w342
sig0Gy51EwGvpK0bdqyq1In02dlVRjTu88rWNgkAG1+4yMkmt0iMFuFN0wc5CMmN5aT32BNn23Ll
tkUil7p1ru566HiH2VE9GL+InDCHQ6Xp03zXIfw+d3aJnFeCFwN66rtwUreN40ofunK2Cz2LmSQU
0RaVp+8aujvbumuGp5aTFsph39S6jtWX5+FZaiD8VYfJuMH88clP5ZJjcX+Q/sx2QsHpYjI2TgZG
JiIpB1rfkTiaSATt9DAH5jOKj5j8DDzXQAEbCKi9lUFPSLGrLRTMa5QgQIeX7aPOoHAZFAI9av5y
BEGfjebkq0TSZoc1GPPPT2QWhrNIsrsS1nPQq1r4Ihrju21Sh5/76pR0qTgWE9O1qQDnKqlmVM7Z
YZcJ9fSM9+5Gw4UuqGsNRaQyhDoXglNKm1OrF4C8xgxNx6j2QwRW96rCnqWvLfnZWDMoCLPMsUay
rXvopfMOjiZmGCmE1G5W2KmPeQIQwKuPWF52p3EQ/Wl99dVEttmd8gToFJwaVmqHdDv49v1UZO6e
H7c6GZlanWzyXbt2Lq8TYr8nJJHmU5KzafPgJQXr1dyWYkCXjfuaAiMyNGeyF65Pqv8qNE+e0rr4
kG5OAqUwB3mY45wtsger2c0mZIm76TQYHVrmToMXrq3luW9ZqLPohXnslcUQr9qP01ycWEUKNkFj
uLW68sOOQQW0fVRyfVItDT67uVkGSlzG7KXc8LQ2hK/EoXF6tUi770JFlae5k+hlDdZeMh2epJqC
XYwJS/1alm9J2v5q2qL7/K7WV+vXFM8W2udTOLsov3RiHy5ulOs+Y33lLt3Fmo/feyOrYuRD09hj
OJzs6B1SU8VEt9WQ+md3QVXWc5IPo4gKLWjUOj227UzBfd5oQ3rXFC/BzZ5/jOKbhQwlShBE8E0T
hgGT1PIB6ltfNtdUYbpAQjeI0ynM/VgNw/2c1YehqRFWKHBFTOLj0MJLVAjWgMGOxmn9BIh5UBd2
5nfKdhV+FYY7B+vLRosrtr+h4cctIEqkQqB/v5WFx9ZqMMnXYEh1AuignwQc86By4LHVP905+0ne
xeWbDdGQ63XLZXdMHw8sbFBjcVx/q0ofy5NcmrW7NiZiHtzmy0/5/x0OMaL/r7MHx2t20yBILhZ7
rRoCzJa/sznpgsZEFW5rKyYCI0V66Ovco6jDCVGF/3fpJoilT770JPhM4dRA7mh6EH+76bfAU4IK
4Kgp7SXMuviYKTly7rcOm8BdF/f3IqwuKfPACZVsHNKq/AdychGJ8gaaVofH7KzfGrThSYcr7tZJ
peIDjKacECXzI6zzgrl7znfaEN0dqmJh/sR3/V2qrrHvlzSBaln5aYyQiZRSP08a1jZ7iAjOs5M8
w17vgpfMyzdvpUFiP1BEECn74aiUdsqj405XMSHIZjlKQ9REntFDvKHus1OoCnS5W4WwCjLWma/m
iBaMYvkzVWdfGQFpuYbup15kPlE8KqoqPXnl/JsfG38aQKtHcyjw1tSTdhNTItOH1rsOYjb2JJUr
WGNBwhZiY8mmvKk5pMaebVQgsirxuywqb1ZCxRkhK0T7iz1E+3lDFcbjLASfjRFlWzxudHdO/wL1
L89hkZgBlsjFplHm+pIinGFopfJRMc3unFG6xwxfojvemdSkrbn9NaZi78wt3vOt+XQcUe55BIpD
SB79oyxCFBMS5UcXmlWAPG0PYlRkV0Vl39N4/bbKYvEjquJ3MkkBDtzm9z4SdwRRnT+5IJ/GuqAX
in3LQsKXIkpqX6rYtpmN/ZPMvEsugDnKUdvuQLLkQWkQjktXQ7QiW7IpoyY96ijOb5zcnA+omM77
mdLBBpSmsZmVttkSPm7Kakj2ar3kOzwyUgWZ1lZ09hWgP3aFon8U8EmMpIy/h0plwwSnmKA/00ot
F/JKvFUNe340g/q9bbS/iqGtUSeHMEm1nzoMXi2Jm3joAA3FBs3l9C6SNIfcmk5MUtt2yrNznVfD
2VqydxNQ38GQ9cHrpfKO9fVWeAYpVRh7m7DLtmOURO8gBX8KjKZeTKkrb4ZqKdhnqMPW7XKQjVYZ
7zI5ut8l+WvpuWDrm3A6k/iMNpmJnFJPBfmAIv/GRcn9R+MNRuCkjnZjB2AcZRU3+wbu2TM2W1jv
VML/SOSDLS/5LTEkJp7WjLtXZtXiPWIePKMXd6MOSW0ooviVVX+QFYipkcaVP0vbe4I2DndR7EAY
rmc8tuZ0vpFi+D3p7XGeRPscmta9dwhbxAV4Zoym5R4lcKajtf6d8WFPa807pZaW+V/9z8Prmevg
2l+b9fSvd3+N/b+XWA/bc7jO84iVKceIzCfsj8XU+PNlOWB3vPbXV+t608cqJ639/3r5dfzr9HVs
bf5nbL3OOjZpbbEx1Gr02dtlaL8VRcWiurxUHUIY0qn/HjV6k4BgOZ4pQHa3+LH9q//51s9WTJQB
FUvZRamoT2tTLcvsYJaIj619s5n+3Ue9miiyTy7lpEcPS1N5HNzcCAARRY91rMptZvfEHPbr2Nqo
cNPVeAgvn0O5nb5GTGNfb2pxbjyaqPl/jq0HimaW1HcWrePl4p9jidL4mtarx68xdpwBYvbGrTQz
bRu7VbS3KqTGS6W2rmplqtcw92KWvrH9IV3tIweI/NRVZTzNoci3NgZE93Ka2T5Fk4/EW/k9BnGx
TzCAPFAYgbUMOxGTvY2me/2mlxm5lLB4scu+uZhJtndZY884eRIizWl2hDm2T9nynwskW/eIu7wX
MnOu0A/VrcK2i2klsl+GdkyI8NWXdGxPiKHkZ9x7BZY6ALlBUc1bw9NsTE9y9OPK+YdwkJ3ki/ae
JPRfilaq39FbKzZisIutOmuvlJs7tpgdMo1lOgYN6oZ7U5ZUelQEmTQdohyh9ybte/W9dgYAo226
sCnIJGX4Q2FBFRl/JdVvo+kadsoAGrvI+pgHs9rkcOceWYxIQTWWP8nlT+d1SEZ6d/Wy/Lj21gai
cLRroH5v1vPXsbbT3z2rl5e118flTIVpfGnbyQOn1opNmafDoxBhAQ02HrZKNAyPdSwuCXYBR13X
nocr5zmu8z/I0PzrhHlEqpqsJBiU5Rprk+v/xIMl7utlvGqOjyrWhf7XCX2H3YOpyOy4jtU8t5dW
Ca9eQw1/KjfoJUav2pyrmHim085xoyU9wbS9jkVWfM8LKqjrkFX2oG6z8tc6r69D8TBPgVpp+n7t
JlNTPiay4p9XKLDA1gEqrZjXFeQKHPQ1qRLnkDTMr0i2/Bt0+3lKMxOfa+G3r/H/PY8UfwEc0tB3
6/W+Tuy1+DlSjWNnkw8BCk7lC5KB5tEYF/2cOh79dWxt+lItX9qliRIFOKc+zYvmE9Sc/xz4OllL
Z+dQ6err19D6asrC8uVrzE3yP6oniX5k7PmubJKXUqdkLDDr/Xz1NWYrLSAC6Z3WMxQqTJ+nFVGd
HRQdMEyrozqeVCZmKGrevkckgrYhMcNu7WqizHFD6OBdO1bzLsJwAfksucLl5HgQ+SERAlD10h1E
V+EYDM4EqSb2XsJ+N7wMfFtpkmFeuiZF9YPegNxvh85+Hws5HIRCxLYezcYmPbSymjaRCVe+b23n
FEqCEjslO6cqmkAkLbPfnL5gC+aJj7Vn5Vr6XOoEay92Q/vNMC1Uktr8vg6VXUQ0kVfzZe2CmDID
PBy/1+g8bPSx9t6suFeQBIuVreV57ptGaHRQC4K6tVsi9YL+GkHOerLBdPEKg+G8HgxBdLx907mt
+2CYDJ6rqnpVl4umLeFu63nFZT0RW2JiuqnDGQnjQn8dG1h5tqJBhcpjf+/FVQ+JhiVvXBe2dW1y
dSck3bmUcdoeukhg2Pp8cLJmJ5w+A/sZxfsCtZC3aLhXlcx3noIxdDYsupeD/SRJYFH81bptCSrr
XUl7slOZ+q2LUlb3qcjfLW2ciPOZ5TCNyYjFDec8x9Cd0RHN3ntlpNjihR/IQWPBMSL+7HXmfu3V
1SDfHOPI7BhvbbwsHVBBJ0fXPehbKVLURSjem5FMVlZTkoJGox+0InICQU1gyfI5QQ/SZRtnZrcj
jbXkxlzC+fw5dUYRmHoeHTx9g/io+2ovfjBro2cHw1RuRiG/dbqCFY9bTzc+NDIc5Ui+OmPvohjQ
IhOKx0FkV1ANdTQEUc0qf7RF/xqGtfqGk+GKuPGl6YXPnLxWWhOrq0rN9zNpoIuWZn0llhjDLs2X
qIiyzyFtDOOTYvSPpMl+VbZrHBpsLK7CQh9uIsQ953X+F7F388s1xbUfc+0PNhu71GssNku3Zpp9
AvKCGnbbApewUt9DXPlbtOCvRSH9CG+MdzNpjjFA3l9ajjCc8pphY/LQ7fKMMm+xKzXytIWSFFt3
SCqK3vE3gr5637sQGUTrCfTp0/bV7EtJIsCOf0nxQ41me+812oLOL9zNpJIjLBJRYpztkrRVQcba
s36fk6F4G7pkYRdm4rR2sxq9UUATF5j39mvYTdShuqGGq2GMr7E0F35Z0uxABSeHpkYjxFKKA3ZP
mDhktjyQ9JNbc6GVszM3HoT+/PmZGiQFig0gqG2iUOinqJX5id7GJG9s39TvuA4+opkZyGCq3UWh
XuL2XYD6UrTqXXdaNGvz4m6xW3vvZ1e7t42+W48hfeqdOzy0/dH+3TE5v5vC8Z55hTw/FhnvvWVM
uGhjwrwcGxGCI9eMq+nSU9FbfNQ9mful11MsfhQ48a499ICrR+OlOxFW1ntb1pjtFvl+PdZ5lnp3
Qnn47FVmfW+H+WiqqYqshX5I62y+5kvTqsN5TlqddA29qmv6Xe8qNlpGun0ddc1hzzvlPhkdNAPW
QWM5klisMdOUn3Nd2ld10DgaTu28NeO4R7B26a+H1oYCJjZP/XXtfF4qrxuLompJGjUfxGHoc9KS
jcAwzbWkgDCEctjaLZc/QBHA5t0L7JmqBXAiumOrc/bsqvOxE9PbZ3c9osmqP8VWes2z/i+zTMpj
Tsbr2vf1vxoUMJ0tvnJ18D8HBtUbX3Q+yte5reFoht+MWu0DIEdaZLlK3JIMGvUEwQAzjG5G6o47
0UOm1DI1uvEkQRKw+3m6LB5G69h6nos10G3turX5CuOOLMPy/q/xuW6QL5K2gi5jJAnlQm0jplDA
OKUpkrYAYAzFcsgqisjLWGwyeyIEFAHnsNu33Creq7AW17XneVO4QCtxJF8ODm2i7JXBTthIF92b
ahf6i43vB4iRFtALZ9TAUtkcP9eOkNSY0KufL2tXa4FyQMbL9mu3morkGA4eyOHlnch45rd5iD//
8DpkW1MQyyx6rD0rH0ixDmiirN0Y7/etbS6J6OXtwraqE1wM21+7me5YrxIK7tpbP18b6YfMzuXr
+tnzBec1WomCn+byuRdg0aRr1XbtVpjLc2sWuN2sn83OkUFKEIJaeuvV4rB/zSpSvBSWKa1ZWqEG
St3Ik02xgETyVDNXm2VzUG0qQxHmn+/OWE5+EkXODwDEZ8krPOl4nhpr/oe8xcdEJvR71UEXoSgv
nvh8s9QTGvp4dFZXEBzZoSrt8NQasziHoRIfqEMWhxIRz5ueJx8Z8my/28l5mBN+7Y5b/S7y0sZy
OR1PWoWpsZuAviH3E/8+UohvyOCzMdAiN7lmY5GAxImiMyXSfTLOb/ZcGD5ynMA3qsx+aeeunP28
1ri9eVL7LL+tjWLb2Y1sKBLZ4Q8HhcegT2Ggu0NNPS2qewBXQM/h0KlobHawWLx2PAOWn4+yqX9i
m6kcLS2f3qyu5rYbXzX84D/wXftVzG5AgR7l7ircCVv8qbs8vcVJjG5t5ig7aPrqR2UlGkFru9Nc
3X4X9p6SWPbNmOdhZyhxsnWV7Bwp3i/CdfVkyviPGZc/u1GYlHdq56CBGKXK5mKchdDYKJMMBSbI
D54w0r8HikTZZLlAkWqKlQ4PdlqP3kYXlJdqgACPstyTkU8o+WF63hYJ5i+oE1Ml0L7Vc+QdLI/K
J8D3bFsL5DFNB7DSABa+afrwYv3twvq+DoX2MNTmBBG99qlCRTu1JCNmIXdJ4mUk36sSm0vHuI3j
3zqOJ8a9bG33MOUd8ocjAGUZkGdUDppCXQ1OU72DO68jDxIap19APdRrRgZsg76SvSnsYvGRnY8s
j0hs2tH3Onflc9ZZtBnSbw6Fe8DdjiBjSqOYo7iMXvJrKjBdHAe0c7Fa/GeGBlO1uocbYNQEVi/a
O8VbbW/VljhFVkFWPq7cTVSoxgfIz5+DlVT/mKhgUgv6E3ddDflbkKwvK8QhhrbzVUTqjjj3DQ+1
1OLXGpTK2lub2mq1HcR5kmPLGWsTVjpIl9E7h5BVHsioaMD+kgPYiG2CF8Ot10z1OVFa3Xo6te61
ayGkeM0TtOCXgz3owudgQMYe7f6yDhmwD/ZObNebxk21p9cbLShPAERLbx3SDAvBtzZLT+sbltXn
aLAyE7vEh1ILF7XPqntOIZBWM67uaw9PqmibuSEWOsvBkZ0N9er2tPY8XeuesZKBEHCQpF/HdDxC
jr1X2LBoeMPaEJTseDSwF13eELnKtE3rVAWNwBlE1clrp1N9WA4qSzMOJP4USAPH9QxS3cMpLFGB
+rpk5GYnxFfTz8+cx0MZxN70nBLSHZOl6c8mxBqtkOKU5YKVrmyTf+zWRlea2OnhCPuRDb8rPHHf
yGkGk2GNWJMUxls1Vr9EitDEeowUrRogTukdQIyab7aGn6HSe8N2Pbcw9OhUY1MTrEcHlUoP9uvW
PjRfWe8rwDByyk+eIIKAihY/1gZxlHJbp2G5Tf8zpk9x7ke1h3i3rcePKRpBeYUe2t/mPhOx8XTL
znims8KkD6bluHYTxeuO2gw8ZD1FG2zjyQI2OXn8eX7RUEYeUWk92Mvb60jugLuHCKLDbauVznms
TZo0zHbNMB6dKHEeLdro1zFRoJnrANBKM4IdjSPNfj2ZjKC4oyXHniZsiwDUb7PlCxq3AJv/dT3Z
/VPmSriF2Q8wCtuUB1w6HYu7pvvsrmOtKTdSYz1be5iYlvu5BmD32dVD3jXn+xDgxm0dGo2Zcl6X
qNh61NFzHZvm8KQVPBhrT7ZKf2gtWXIGf3Rtenu6VYBDXj6HYEHiaDV4vuEU8avj8pi3aGfZk276
1HapFBtD9FgbTxV7tTTm69obQ7e5xtLdl3oWp8HcLFlgWTv+erSMWeUzSyd11qTJ7mvM8NI/nqqy
6PVVc9diWGV/HLxFx0Z9rA33EQoePdXqr7HQHN5lrI4XFH3URx+FyUVq9l9fJ6TsU1DeaJr915iL
XVk7fl606QcEK5ARCqzRni56nLy2o5dfWQPzKyX0Uw8J4rT2MMq0VX996WXiobVme/yvsfVtVlP+
lG0YbbSqzgH5FM59bVxJltCBEABDnbFKVQDpUouRwyaFo/qUSVg9w7QiveYl8X4dy+OCXGUCxFwU
ZRVMdaj63PvhcT3ZNPBoLVEpNkzgP5WKHVbGNLuNulg+5Vw9WhKFL+i9ymeZInJrCiUMVOigeD0M
Z6cze74ADgrgUxsKqSClNFs+1UkmtyZxj+vBdQifMY3kfeMdtWmorpM5nm0pen7PwXhvzKE6eaPs
QAVNUf4io2pbVFtFHapN0zhyo1nRDPAobHamYjgvfQpFI+nDdLEf2+Lj9q0xwhI+fH8Jq/7F6iMU
2wU1KXgJP8Mu2VkCwYPUYqdTEgF4lVYfxtj+PbsFCDZ5VPsI5oQiwHSrvb5piUGChuij8PAX0nN/
BiUcjLECkTRkNV+rfeBjYNebYNBVZTiBmHjXpBPvIxYEEtwqkHRAyn2vn9UZrblWUwyKC7CTXGWf
jfoH+y4mG9ALm8pQr3mXHTGjVi51V0GP7Qf3mPcQ4AzjPWmGhO2fyz4ZtGfeC/c555Z2mqhok+9o
SSYapZ8XUwtnyldHnHRRJ6Z8O+EG4FV96rczaySb4Re1v2ui8V4XEb4JEoM91Sa8x8i4mE2i7hSM
Ufwy/pjn+Y2K0CZutWpX2q177nPcYEgE8PKrmQYU4G2jPiNa9g2ExYgLXdvvKkfg46rr4bUvfnMZ
cUJuxfDRfR4CxzSo3JaKdsmJVXNrVO9GxpWHOp/PFoKzkQAkkitYLqY6nLwpPTTaIE+yC+UW+8hh
0zhOdMlcOW/UVv8WjfgHgJjqttEMRUOdq7sF/ONe6+a7ksT1IUet8YJMIrgS1pRt1jjtpSpLsiT6
AH9rDoOonvoLQIJDJxFkbGUaFLLae/noHQtjqjcZcQNbK1P4Bm5agey7g1UviMCo07bmYKc7AMI/
kWr6sZiJHkyq5AHfVh8Ah+sC1NnI4HHf2I0CXC9t27NGi04CcC20JNixdwarvWHDtlF/1qk+wasz
5XkAaHBUloSH0dzXiFpbwmpCFG6jjjpIJhBmKVIkI+KhVd/1/EdvK9csg+eLOEqQJXfQy//MrlGf
qL+prISpRHNNPU1lrT1MGB4mtz3lXlsOKfgbpw6MQsSXrqijUzQSYeQaz+8k8OXJugq5vWG5e6uc
lJXTo0nhxO8Y9RJgpuRQ7VrKvbCnn66pupfRTduAVGArSIV+gh3wVqO2ZDvHqBc4QkSQabQC07JS
LpmSbxABimBI4t9NXuGSHZsH1vI+BbGCvJXc8YX+IzMsYkbS8FQfMOVoa+uVxIjuJ6DLNmHSPD23
gWPmNri/qUZ5FJJ5MFHMYB76Jqg6cgKyeEXTVL30caxd2qVxTAwrHUiYWeELPQq3ZgdST2g6OxTF
6Zh7rWYbpakbAMraxWX0W6HygBJDjKIQqYxfvTVUHy2y5izah67Axs5x4TTpETUQdYSe6hEev0QN
QJ75zo6kDah71pV5xdY893EDeM8SVfDnHWuBUG8myMW30SPBLvVuoiocPRBWYflsaxBKodqBwzeT
ywjy0sc2i6iCTWGXqnB4zJbk9ZxFO9tb1Gfr/nfkhjkCZQbwRlfPADGYBcDDcC9mrBp1CPN+p0Fl
av8MkAZjYL/bxgPOJ22HrLPjm0WrBghNl1u17EAodwoGLJqqIB+JXkwUhRQWKvc51dNjFHZzIdWY
B3M3IYqWtzfYyw8yzY1voSd/9CYdFKgeWkfHdk9K2HsnJQ3dk7XgdOqk+9G43qWKmWbNRmEay+r6
MKOwhIXq3wNA1H3ddX/jfWDACbajrVKl08uAV9HFIXlcLgTiKNOfmeOewT9MRNljyDc4/D2yaye7
EQFfSpKtbnSh35SQKPKkJlHRRiZVt8o61G5d+lZqt3ug6yWgOM8CdMNisIPMfHIKilJ6ieYW0rHP
yupcsjyltkmTZF9NrbnvZe39lXlvcJk6tQ1/zbbcwHlnLfUWiIzyKzb6oLDy6KSPEf6Itdps2Kl7
hx7g2d4CBwruhJKUErJ56yDcO1ZJ0kM1N8SML95oDa/ZgEaRQw8xmXTbmtFbkSv2+auph9L57NpE
/kdbQhHD5utqhcSO3mCBY3RzgJ615+3CKPQC4aG+pjH1BWyZfV2NeBRD0zjPMqFsSvTxOyv0bRGl
00mdkW9CKOquJdEfa3GIgqpzQbd4vRnZnbEQL80inmMWo3ZRTdneh76drm2yzNz0vCpq7zIm1K1l
tq8iRxVB5vAzggk7Ki37j67PiDys+CPNdHQOzfLVMkZ7NxYx+++lCd2X2evgobVasm26e+Y06Umw
PThloRNvjBICAGzs+GzZ5l2PDNgb3sgdhd3jAOKK/F6yHRR5nzGoJLHH5qxbBM60/LBiwOylIg1V
GFiiaS1eVyAw/9MoHfWiHm3T0sMuwxBIaoUVSI0x91rSLPg1OMieL4UAZda3eoitK4ZbcCQwA/Xg
WEc9aKwpGiZ2nCHvJTVyQVD6yI1anhtzelXFPELtCO3NiCpNMC1dZAqmoDf5sczMBWjmiAxeSYf0
5KyBLvLM8gwi4zBMMFKAK107s7srLf5PhZmkGx0TzTlYMXNiIfBb4M+2zjAVcApm9zpmmkYo2OU3
j9LcKWnqjxm40TteG6ANyx9iiLN3tcAlxmt/u2XIzb1mCZwlVSBnnZ1Oxg3leK72sjYTSxgAK0/Z
hOvZaIBjr1atrQLYMwQpMMnCPK2XwbXyLZZRccyTiil77JwNht3AQygpAIIr56BEMS12Spvnwg5M
pryXQYPSKwEK4L827NKGv4fkSPiSkGA9pLP4EEjBIT66m7CW2zjOCMF9wRsB0N6kGr8u+r+ZEmS9
/Id9TXtuh3wvR8kyCSowdbC0VlNIQi08TimPjvheFpXxDQl5FDnHh55G1iEblMdMEmCht6r72lyM
B5K/1c44JN4oqNZvvGT2jiK2rgmltCDTkVVq1QLhPwPEuH12TX26aFnyNqrsUkUdIaMooAwvJk11
iK5N2vD3gAJ9fCpARLnsdjYFb7Bclf0pHJFN/3SDoz2B7bpIYysTGwGTeVpbcPVF1jebMrO9V1gA
zk2d3mYQfK8GYAS7iJpdnaTfKgID5CtjoJUVxdS1O2d6TsxX5QA0FWWfdq4gfjIy4C/Wpog6I6ir
sj/AjijfOlM2hxG2SLB29dRpwBtLC79QpXkhXOb/aTt7o1fR78lWpn2ZZPMZ4Y/Xfgbsbbp2eouQ
crlFjSapDCOF6fROtrWkXe8raOBGBDtDSZGYy/l4C1PDHZAKdgRFxjLynXnMt+yibwZ5DmbxTZ7f
OgFY7Edhv2Fa1h7zBTNTLbg6AcLiaDq3eMGNSmNSjwAjxIIkXZtJjz8UxQi3yX+G1vH19Hx57OSp
ivhevRY6nZ+XGe0K9Gx0kNOarKNNuJtwhDxY4i1pQAqEz7GJsl0Endf+P8bOa0lSZEvXT4QZWtyG
joyUlVnyBquu7kJrzdPPx6L3JidP97G5cXMFRIDjuPhFa8AtGsZXhMpRN8TzbtXVEIyQ4IYykwmD
GzsoeS+CG1LQ+SkkyfGPyW2CO3BZ1nxksMovkai80VYFl+wi0WRmBQkWFn9vqAvQvm6royBUKudp
gRQyls3uih64ddDg9eDvEkVb1hHIDcBiHdlV+e4o+SFRAxxy/zT7ARTzcuOa5YwS2/CJtpao81Gg
ipI5ztmUXaRm5LTcGWQRg7+Pb5eTSC0tVKed7WTpQX5lgtY0G7AIny2ufuegUc+iMOJ4e0juwxUM
569ueX6jGTmXHDVq2QOWIJH7L9GYKTJbWhjfSTLLqnNYKjr+M8tvysF9BnhnXOSS8jNwXg6jakCc
pK+OXln+KcelYwDHfHmM6xOWTMFL5T67LtZCGt3yxlLvzkit4MkE6GPF/kprgHbLDvU4peNR1euf
ggeWYABG3dXw61hPRXIkqwYbM6LKSenj3eYom94rzitUgx89zMWj14Q8URsJ0VObNK/y7O3EfRpY
9znNtUG3bg0RensM3dneKu5Sh+lfG6LZtj00sMM6EOomOMjjkqchsRKPz2QnUWkFVqj77Ct3O6/o
8zt8HT3QZxJdAogItA3lXOH1Tt8yJDNABGDOWA1jBPouKkc7OFKARHaN/G6NzmkPGsqOLnK9sWlY
o24OcZt8nUf9Tu7cepeglu4KK50Ocq/lriRtwfy/1RBfWTAA8kzkCIlJ3tocJC2BkeIY0nQhEE1E
H4fukzz4tWnKrdlag5TUrHzuKjDsB7kV8iP1vub+tEGh71lBZ5RrVX+0i20Icpfr/TVzp58BXhmn
jNEAre5Vq/IWpm14ymeIzq0+fdKXrkM+21lsO+c5mEECY8e3U6FzooTboCdkJXnx/1z43W+QKLZX
kN31UF9rrk8PNRkcSntDP0gXIN/3Drnxiw0ga/yUwuVdb+4Kp3j31rwDVXy8gwbbeEUEa3JuTkaY
a/MxdsMfSpepx+0O0wne6Y4LpXvrXNT+OcPE8iS/pferp9Se1RMajf28b7Lwvh10BZjH0g8tr7Uc
KbF/zfO6ckY4IEwO0hL6OD0xhGHqsjQEfUTayYRjvTWfpYJdzVQw9f2ABNtFWvDYWcNlyi2mJdUx
dwaMj9wFXPmv17WL9OqHYIW93ACusABStrY3xw+uvgAYjcKuF3kburelW5aWJMktr2D1Z+mRLH12
jr5TDWBW0mcnUOgjpb4E29v6romuUSmfK2+4eI25l5awHoKtwFn50jZsEEhfyIS9OaPQfd3e8K0t
S54kg6UVqn1/agDpnUMnOkmZKY1damzHf2yCkpanJrH1GEmv0Q/lkvyQtzbbsrLtv7sebOXY4E/N
awBXbpcCjylSQG69DcJ5+XDoHkTTQGeiOuknfCjYp2dcIE98sHWMQZ2nfG5fHMYGzA/vdVYsZrXA
Yzt5yQGlDHV3sxas6jyWL/ngdifTnBlKNLp6UIOCtZsegZkdG7wn4R1M+WIXac5DfQii8snBvHh7
8HJVSa6v05aWzK2ZfDikGNL20mM/KI1RgnrpriWmJ9CXzBjOk9x9OUkBnnECs0Kz631o9Xt5S2C1
kyvRd7mDa3zLLUSUZN4y4Rp8hFT33RYuRcgN62IlvbIODjUkXvANY6J/jnrg7siYHOUeSyCPPV6G
JwjlMkee0j/ySb/zYiM7qfN4S8wSgTKvu0gno9Frt3B2S9RzD2ERrF8Ao/0TUn52lRPKk5cYPX27
sGHsaPhzHrxnzOLcFbPsJ/arj+fZKZcWsXUGqqY6V47bfp/ejtqhnyDeb3exzBx60mT5zGRuZh18
C7qQkErgBXwDl2wwEveQH5Uq7K1BOTHQRRk167jqmMlgC7xudZ5c5zoBzGE/9ww9Eo3iyN5nOIat
o6t1FhVpQcGem66tnTBc6sfaSIyTnF9+l29H47XVn2Yjb0+qabzIU90ercTyrvsVG1O0G4sCpX8o
5H9P0LaOQ5Fvv6TXgR3T0xJHGqYPYPyPWmbnsPPbfHhAkN28AE2r7oS1M0RddUdb+F2GWbY+X3kS
Wx+zPRg+0H+l0DPNyasPFgRpZDEcA4eTgpfApQc/oBB4LLll8mSkWQcqa48W8GC/wDfkv525VNh6
9O1Jrg166e+3m7CVSkyq/P9PxVhthL30sHX18mMkuY7Ft7TE1sw5wvaDAS3CDDLQVTr7ouKxKFXk
suuQS6I4bPKqrVH2tf+G1a8fSvmd70YZ67Fl7u6BBdyzIYg9Bh96Gb+yOcLStbwmc4EczD6YzB9o
rbCeHPbJpWjCUD1K9TXqL1/QCDBIF6TrOE5aqozotmDLm+aMLQcNpUgNmNgyCJO/swUrSlLS78ay
668v5xEmzsNYoOvWE2+Ap59sdqnmPXq9BZtQf7jyQ8z6Tnd19SrDMhnUSUyC9dTLsFCSbASheR1A
ANkqS5UtKbEt2B7jlrdd48OxUf65Q6iDPow+UzrODiBAfpG0vHnc8YRp/FK+/vi51IpdpAzqu2Gk
PMK15c0/A4j2V2muEUq6gKaXZxB2HZIb0lL+OSpHr10VoJzm4pbp4SMVJIApsk3hPnBChOAhpVvB
NgeUAgm2epIc/F+DVufX9dcvLXkle2zvzDqeWRuz5Hp63rF/8t/3TmJrLYl+TMtB61nf1fp4gY9H
KRobG639ps1IzUq/so0e5Nh/ytuqSOk6zpboFsjz2JISk+P+9azvpjNSWyp+uNQ/5X0464crBUuH
j9Fc3YUw+pZXHA9n9iqqeZ2rygsvAUspkDOhETF5X5bZtmDLmzM8QaHfUadqDaJrJelu5eRb1Xcl
EvXNAIQQW/Bri5aXRd6T7WXZXqp/zdsOk/dO6v1T3v/1VP6cL+T+IgbtNx5cHNoY1i5jYflwbcE6
k93S79Yq/qn6h7x1PrGcdr2CnOdDnfUKQ+Lda8rwW+28cC9dg8xBJbZ9o6UP2ZIS2wZkW+UPeR+S
Us/vEQzof2k1kghJYUPk4+Vk753hrTThNSq5kp5ZymZanVXZSfeK1617B0wFbXxLK/NCI5e09PyM
hQJWlKzMctelIz+w2nkv3QOr/0iyNigD/01XWzsNW2UNQXqXopwhYSL+dvin7nZrCo5M+rc6WzPY
8j40F0lK6Rg0KUsWLkyvQZ3NQ+fo6byX+W8CwIDlomR8C9ohOq1vvNyULVi71S0tt+tfk1KwvbqS
DFhI+bv7lvSHM0jenCVgJ7SE12jr7NeB9Vouz2c7ssGrhMlbdrVYGDGWFZJ3M8etmhwrgQwMtqTE
PtSTTnTLe/fHpeTDIYNXKcfZeAAV+FxDpcA1QGqwUm5oIDmWD1eJI177Kl2XnyVZdpE7UyZ9nl1m
1dk1mWNd5GXfnuj67r9bzHw3VNiqSkweb1T0rOitldZFrtxB9MSII2RSdLSyh9kr2Y5BzUWbHuUV
XdcppQWMsx433+RF/ntVq1aDI9bZbJ00bA7meXZNkAiGJQ5pTYK6Ybdyt6V9K1DQPwutXbnoDjuz
hQEZHfK28mHpWnA2df8mnG2LDYBIRbtG7qo8lzqDyqRXxVsZwzMRPrm+POC5RXSnXdczP9x+uanv
HtE6dV3vusxZJLq+5hGbk7NnTke5y3LZLZAfsCXlxn7IW2d1UvKRzLnVlOLtL+lhqO9trPV22Bhi
FRfk/peuiMezgRDgUYcxSxLqGQKkxRWfSUotnb0zw0GmZyn1PGCeepLg3VQHr5GWnbXlHGpSZw9l
ULc7qTV32XhR5tI8qH0GSG8Yil0T8apL4GWuubc9AJ4amKL7NHFPahRa+RHJIAyXmdkfWZUENTw5
10YPmic4Wew1IxoL8TxzcC+K1fvUH98WRPunABnYT/Bv6gOqcSOqHCQlL0PwKEvYnqhHVCBiu0o/
xZ6DsqDZPUwxWggOsIWTzt7+2bP8+Tmtml/wHS+9qZVfxtzEVSv1f+QlQ/IaH/g7P1BBimfNW+/N
1k+P1Xp2dv2ADQetRR1nGHZBU9df6xlML1Py8rOupvYeRR3gVRGyXWqx2AKYLCXPuVWh36SqhwqJ
YJShSnDcGDFWj+NSwlISZgIDjgJhop2bwi4f5ympHiUmQVYUDrpneY6wMIvwVhEHh7JCfsifhu8m
m2fnVl2k/DK1MrAjQYnjsCwA71yfmVtcxKheqxA+DR8jURUFw0ObFWCCvHZgPtwU7h1IDbbXPBbb
W1S/pn6KnoclgOgSPftq8gNZTeUqWWWGSTe6i6hyFQifGRa7NU7w3KCG/ayyE/qcKpq2n8YxYAZB
QWx7QKtSm3uZYymKh+xuGobuUUs672legjoDtmfTtmBXU2MrCPUs3WulgyvawO6MOWE2N446ujD+
X1MSzY9rCjQHyr8ObW47voos7wmVmWhfhe0O3VPj6GiWeZimJkfjDTB9YWjmne0AdQbWqh10W0/a
HVbwyGDgAF56YXlfQbW7b5ZgS9I+z0nBGuqAtJENN63U7/LZTI29ZhranQTFFPwns+grZT95sNy9
MGWxGVGDt94HMOraY/89GfJvBlvp4MKh+/NumfCZQSaCVigqVGL6+S+2O7+GeaJ/n5oEtAKCOG/B
mAG7RgfradbYS7amxLpVbt7f6X3cXtI0Lh55BBqU/1b91IwKjStLzQfV6N9qVIMe3Ch5Guyqgfqq
1J/ino0jB7HHoySlgK3Qz8iv58d63PUYd+ympXqspZjyxWC5luPYwSbLUaDd0mcc3h1s5T+cdDZv
cqq6MbVHxwsvkMNw6syQRTvxwakO2y9og+R3GM7Jet7amNunpmuPuYqszd7HYrkPsleMCmcW7YuG
ubJt3iBaNJ/gnvePLB1fJYXRbvsJ0zrIUNmIWNNSQ/Ico/x4UOK+qS56XLgGAtSG9sOKxRJVYNDd
o5/W39cDy8plitqJFDgoWVyRwUxAs3ErdFNpz4htantJyu3JUnX5VDlgwpb7Y48jQJdqGejFZ3v8
vf6dNMn9s13UcM6W+4fqNIi8bPLwp6fNjIOJcopEJaiCGYb7lpbWNrZISL7LlGIp6SB3HIYngDMg
8IJhB64LS4WyolPS6291HYSX3h4CNN7D6kdZnqQ8HsL6lOqoNlWz4rBgrbi4hbMeeG2CKLjvlmBI
0D1xDf/8rqDvU+xkvgS+HR+hMMS3cszwMFwCiUmeySwbywYbRbVYixr8Bv+lohyy1t6O7kbMAf8v
h6TuAL5C1c4fT9N2BSK3L+NjqbIauP/w66S2XGQqSr25T9uFR8G2o2m1MGBRpHyIliBHYOJBkpPv
o1gY+QPkdTVmcX0pLlWUy3dbJYnhoHfjw9exj8zBscuqSlhWHp4Yk6LcOV8soPgoS0nph0MlKRdu
UR29OAiBr4fK1d4dkenmsSsBaHwsWH7VVMaQHV/mwv6WYk8Kcml201s7VenNHSMAJxrKm13GPqPK
bsUxKULtVS3D4d7V6z/yUFNfB7tQX/WwfuzoYB/Zm4bpguggX7/eQP/LqVv9ZgMt+eJmnIrNnPIh
Rc3gS1QpX+EjB09SaJbBg1/E9rOUgRQ+phDqPuVLzbH+kgya+ab5UfFZS65ShW9O9qo2DfTLx7BO
p/s+0NKHcQkQ99OHnZnURO1m3tFng8ZbklIHoikbOb77l5oMuJe6rF3CXEq/ZF6NjrZmtHtJGn0z
XAxcUw+laaGIv7Otrv+EjRXSRdaoHyMIlV+aHlsEFb7eeeFXfgEKVh7szDcvI5aZz6U9vgGh6b5b
5c/ZbdyvluK2d1kZIZ1k6933ZgZIoTpW/oyIDlq6Yf87cOz2O5At/TDHuIjbjf+mAT5Dw7YdwHsS
i8P2OGMNC1/4P1nQIv8u/JCnWw6o2Gy+LwevPuLXVqIw5xRvmWLZd03aTWhu98WbDmP6E9bvOylU
gLG9gcD4CpNXfZAs22/YX3CH8izJETWJq+ZNyV6SdeyazzO7dJKSM3aD+qCi9abDiL4F0wwuobBC
41ajFQMtuvZRYbPzBxbd4+4AFg9ZT6Rlj5U/OHdS0re+dzS1waLd4XYy+/Q8CMZEX3q16vdwfKI7
STqRagNTiPqbJG2MiPCB1P17Sc7K9NPlm/8oqanPnumv82cjBt/jj8EljAblJc1a9SHyoRGHPnZV
Q149A/Q5IjvRv5Re+zmJW/UGWGF40fWWVyVGVb5K3HupIPnoIp5Kpc4eJUsCE5WjyIbAUHc6hqsF
7rGZHbxI9Rg62nNuvjRNcXI7t8KwsD4iY17e7MkpblEHWW4RCy5vikrQdJWLzKw6HWKvR3Tcjpqn
UHOwAp+sNxTC0u+qVXlHdDPLiyTh6ACp14svpTkiSWn0YAmWalo/+Ts0/UDV5CPuymoLULxKv4Oi
zs7Q8Z2Tzt7Hd9sybrmrWK9mmDkPZWIBsFiqtZP61wRa8sqnTXtgWKfhRkTMXYJZS/09K3gN+N3/
5G1VJGYp7V9Vr2vnfzpebwHAdHb8VI9z8zgqFXDpwkX6DlSXyZfor1z1P5vjYH9pnBF9oFwv7rPQ
sFE2rlIQccP8ta/cF6k6Gul9HRnet7rJ1YNbx9ZDWnoYsNQ1ainown6GjvRLQfzqGBd7F9jQvVry
Urlj/LPTAIhZhts8eWYX3Cm2k5yjNFRfUVWpd3J6Z/6mll7zq2PfCBiRGaPDOBkX1mxLVHdL68Wz
0RzndXcQttTyXZLVBcq4aFTdl/Sp93YZHnpfj+9qxMn/LljrSHG55cIjAfyMjP9BnQM1Pkh5CO7x
Xs4WOy6ZdgWdsHLM65qUYt3TkvHEqx2tNQNNf7HMxDqr9gB3ezuF5Zg3G3j5nRNayjHVCh1bqsG5
WOB9r3jdNPeaYTonO8mm5wkfl0Pfqs1n3kYV6I/r/GDs/II2j/K78d7cIWFIOhbW6eXVbgvzF5xE
xCJN+nlaHy9tljiQVIL5WFdV/RjrbX0xjWq4i9zWwt3XL7El6Bz0sQCr0vHBzNRLZLH83v8eB+Pn
JDKVvxSQluuFslxDKq6w/pzS4WeoKM43zW4y1I61+TW00QZniBI8QaF2z9kiKq4qfnrr09g6sxyQ
PrlQgcA4NxbrZ3Rktj+H3+mAf0A+VP7UA3yQQScxwmYQngSu+VeGMrLe9W8B1hxN+6nvwCyjU9y8
eS1zwq6vtCdwGx3wHByW4F05BxbXfP+i6wYeVKOzSBqoKW5xWpfdJOY4NVuASCA8dAmyLvjXfNKc
wXvLU++bNsXKg9l7HvcA+d46TOs7SXYGynO5E3dXPe4RptIYl127Eqhb0bje5wBC+q4aQvWhr0r/
c1TP33Ur0B8lNS8IcEe3nqSqpzm3SLP8Z0mFfXBu0zL9ZBa6/9mf2UssrOa1NBzns38e/cz5HvOp
PLej2p6ddgh+FPq5Hmr7RwkiC8ucqr4MwVB8w+Zu31uR+4l55D0mD8Vj7SuI5weQN7o+1HZr3lIQ
Few446y7MFnGM2JHEy8RwmtGZPwldocWYmqhE3SftwqNURuHyu6s04Cl4GO3BDSM6dDgjXyQpBSw
YVs8NjNuW1hW3wA7ceWgq0A3YDi6Y+2ueDSWwEaK9+YqxkPuVPMnVgG+dWU0/ZiiBejRwudABwrJ
vVT/Fs/D9GOsI2s/LvnRkv+/67tILm31fdfnPMDT9k3gIvj2n/Nv+f92/v9dX66rVwPMbc88mrkV
7wcm7C/lMNUvumPqZ3vJQy6jfpGCnMnvmidVEIpsXsol78OxfDmRs1K8c6zzTZTAWtiWXtWoJ1pG
9neein20l5unrZoUjrHn7eoavkFQPilZa0GYhPM1avUQHB3e9UOPjs0hG7XiSYLR5HkV/Rd9pzXV
UQ8T9T6oIOLRSUkChXb1vl0CSdqGAul+TWfVoWe6htbjf0olf0vKEZKHtt0tjwC0bVnrmbZ0Sqc3
j+5Tye362WP/gSKZ9z2Bz0SjKvOr58Ml1Ufn02T33k8DATpWC73hyXJdDEcT9FaKVI3YfYVNDPH4
2pTKydC9+SuKDMO546wiePoFWtZVrhFmwPn6qrUecML2Hv1OY6NrOTfmFU86d+0zuBEL1wHDOOlN
O97pdYhm92K4I446q7mOFRaQc5l8SYEEPVrdRxeQFUz03rmaqVkirtP6L5mTKC8IRHcH/eJhI5bM
M5ouBtoxiJA75o4hCLyYeKzPSpX1ZyZ/yOIbvyuz/YHEyPA1inGCT7q2f4qaXruocZtd/TE1H8NA
xxNDKecvaZj+BnSY/ebgEDv4O8U0UcfC+vcFP5mzMXbBY1U0zUuxBIbK8DAskEtcKhj6QkVqgGxY
bfmopfDikUxWj4NXdI9SX6ph8HTENHLCAA1xmmTxZAcyj5dsn7wEiHXgq9akz4gOYRBhYYxmdOp4
wgetfrSCLjlXUGsekgxShTGa873jgiyGHW/fnGyIrgVSxjfPjKwryx7FnTfNw11WjeNVUaPylhkF
xj5+H90njY/E0+C490k54fVas0gSdYl/ittWxYFBrU+uV4wQXRFdRgCqf2Z/ojymsdO9+Kg9oRsM
dpAeBzRQ1fevc4fVD+bO41tkIY/cmbu+C1mUCgr1c8Me9D4cVePL6LpoeaN7+hXvmX5XRdP44OND
hQR1nh6qKYxQwkI/jm8ThA8/nf9IGvfo40f2jd3rBl2baOHaz9ErWNLfka3OfyiJ8QcLv9DLrYCF
8sDVT1nLx9kfzHO/nMGN8e8AB1Zi8TAyobInRDqBmPxRgEvUO/OnB9aAKWA23NBGHZ9rjNQXNf4Z
0bX6wbOmDilk3gBmRuUlazSEZBDvGx9j1FoYlI+X3FSiN1/xnEdHg00rRvCh2UO5s/zh0qfD9M20
mTtpWvDmFrwp2pQXyAao47cIAOAxKIf+IkfpcXKtjUG7yx1tOLCWWNzBCIqZqi7IYMvDkMNvd2uW
OSGIKFUk9i7TXkok82PJVn3MRJ+QC2znkbyqcuGhsYG3z3AMfLTKFivHVum+dBhY3o2+miFfwS3J
0Ntm3XKA6bEkUbTzjlNb4HO5JHVzgrRkWsVVkn5aazvYifEOkwdIcrbDpGAJ9DzE76k0p/I2ekmF
gwUxCbY6EpM8nMap3ehAlIYcNNb/4bgZwagSgvr/Orck313awUfgykho9y5vO0SuP0blfJel35op
DN/oc/1dETvWVffhVvS58ap6jn82hlDZzzmP2fGK+Nmuiouk5CDT8F7bLvMeLEu5IF00P3pdA6Ww
zduv/ehUO2Nwgp9toLxBKPL+NDXtlLt0B+iA7wMt1yMqIMrbZfFvFjOeUAeJ/6iiOuaz07TfFrv7
fWJ15QPr3DcVEfcHiALVQ65V4Qk503mXmGr1sBVIKQOsv+uZWPIUrbNXuy9AZHBuXs4gh0jFLdnb
o7Nzhpo9y/9e5MOplTGBL6T7X1IwqghmLhfZTiDJdFAvbH7Fdwd3UJz7bgwwIMI6FMcXpQ+hkOjO
s4mS43NqL72vVoAwMEN3zYPpi6VS6l4clgoeHBXjklhF6n9NLnk4dQ8P0RJIHhBM7YgvGrsgS+lW
IPUkr6rV7GQOuAJIsrWN/BghC3Po4onl/ar+I4K44BVq/V0LJuhvfTl9cUom7fXU+K/5nPcHoGL9
i97FqGE6Y/bkGoiqxIi4PUxWP1wKULUoOEZg9rGtulqphybI0osPjho95qlanTLmus8qWrusGLB6
nVq1wsJ6kX3m14V71rzdr4mNAoo1m+YPPEW/+U1q/yot/05lITNACQdeU1InDKU/F2VrI9/HIgMb
Gt3vcfLu/TwvfhlN/FMxWaWmtwRAD2rIsnrcsEykFiwkPbM5Gz779dCgac4EQkpHJyxvYQYVUEpz
LDzv/X5udlIap2GG5yWaclI6tXb6WCvmj2Q5Ezse+VNaV69SFpsua04ILTEmj57KVlUeY5yEiAfW
HD1JTAI1C77PulpdtyyJ4YYaHmJ8fNajtlLVyZxzzEbUTvKcJkRu0m3gnSIOut/qbddRh+yhMQv7
zp916s4xrlQwkV7HxCvZIvLZPNFS7ea5nXZT4VHBWY+0czojFSMFEowuqkF7ZalTK8pUnbZjNF/5
Vc4lynb/Pc27KpYTwyGTk29n67Hp2PfOVB7W80qxn8Zc4l3N2VaUPXZY5sGwPYhgy+mVoYYiCIP1
3YFSsF5SfmCYqf7JM80va54hv2C7+OQlNEHf6dRrE7aHf/xPW+2/z6v9mQXoNqy/YbkLEnv3Y5cf
t/4mKVkv2pXZU4ywK1Txs9W66q1YqkkF36xZ5pGolEgwye2XqOl2SDcMf3jsCD0o3XBitIGd2tg8
NElU7WsMLIIIqlnQ5D+topnQ0APT2KtXO/Tns+N1fwHLnQ4pwopq9KvXE6wjTRs/Cg99MG/ormHa
/llnvndizHRzkTCNKj06aPa0SNl6v2wFi+y42yk1HTlCsyZy+K7HGmODu5VbJ1+YZ14g4X02m97b
9bx26HpMb7VfAS7uPmvByMmg+aGInTz2anPvxPAvK1BPLOgcU1a3ClP/GRbDvcKu51RgiTghwVAu
G36FwqZDAt/3Ao+YaaqX3CJFe6nbRHlWY6a8JX5Gz5V/MxmLYC+3ZA1jD00qTR7WPA0Tl91cDNl1
OypgJe+Q1Ugu4ZuqPEsBHLSf7Qzjqmp7qJzza1O9Nqk5PA8MhFqnRgs9Z0o+zEBGEC+L+SHBZ6XE
ZAWHHGwPqs5B2aEddyNUU9MDb2ilj7024gC2BFPqv9QDPP6suDnBYIH6JyhYLd7DMRtPeoHWmOTl
KDCcZ1zWWDD9T143M5BA0lQ/V7joFa7lP2VLgByFVzrVc2sj15S26OKMjGGe5yWIUqO8uJMz7SRJ
D2I8x6hRQBhq1qwtv7HNr5HVGneS5SqVji7ZOGMX2hRHyZPA0H2dbSI0G6XKuwIU84ypWS8s2ZZe
sL87FflVLix5fjjsbK81Du1Us2O9/EgpjBI1v1k2AoRLlsWy+qPjKIchCOOXojwWEIKfW02LXtgz
/z1GlX8dNOMBIfL0fsSs6lkCd0brH1kr67TlpVOfY+KGMn+iKrECpdE38Lzu7hIrsZ5Z7LfWY7vI
Ps6Fj/tR2Da4aLlM2vwUj6HZKt3zmsYhqTrVRWruwflSHpaWflsGz3HjPs0eo4N+rtgrqjrz2fMS
5cmKbsGSMKL472C06u8dq5Z3k5ku00L4Prj/AczY6o0JKkfpTNcrJ3LUwsa7InrG8K57LIvpsLao
uYwCsMbtDlXk5qmos+DFZJHsRY+L19IPxptUk4Ahmb7DFqi8SFLqaqisH6wK5LgcJXkwKlIoCckD
c7hx76mB95zmhveMLvd8Zxjdj8CvUQlZ8nUn63GSind+7ML8l2ooYF7ZuQ8fpAYjv2c10oxbNNP+
iilqL0rg2c+QRZ1nHMSqoxa6eBmMs/MsBVqLuKdasjkjSSlAMMV8rFIGjDhvKCjHhi1byYax7yP6
36S37re6IWunmJk1zjnVq/jkTiAmkLMMX0rYEAfsWZKj4aCMtnfayj8ZnoFyOPotL0g9Ry9m28AN
NRLWD0bWQ10jxVRo8TKRgLHLjFsWbp76PDLaKAPs8BTMQvxFqc9HePjv2JJEX+9r3uLlh7eGB/5u
sVbxMYe+kxh2zRn713ftwhLqFgijxCQYBCi5BExqAU5KJtK13dnT2fEeYwRfiuktXIFXC85bZdhd
f1P1mWWWllnsQnzYAsbIUB0knQnroTezr+ZCPOoWJk29/AS8iWAe2cI/siqE3VCDZFEA3d07CfSq
HWcMjupFf+O/UT31fkWJjgZGkyP7KMV9P8MQlWiM7AyS/0nMNgfC+WzaobK33jF3woIkQWckdm22
EOUursWIvdyWVZkz2ifYHcAwg75gHpXJUKDYdX9Nnfmnj1pEWlTnEfuvg6W9Bvg63hVd/83htt4i
7MBOrWb+CCfTO44LqjbhNIV3o8fJjvJ/t7stMXkC7GGFRzPgXim4pN3UTj/USWBeWoza7myjKK82
k4SkiuudonbnwbQ/p/xryxph6EPqUHnCNAGtZkzuIkg/K9YhriExL6S0fEFcO8vDkliGaMOxQhaE
726v3TUoWwSVzUaXUaLEl6Tj/bsbA0WZ+2Z7DRKKjrZXlMxnvZ8Ftyq0fplZqBwN674Y6vGuCe1h
DQwzGu98fblz2fQj0/TqDspvdeflFaLjEs1dr9eOEhXrVYlJkDh+BdrJQw1jwc4Xix1LaVQQdBh0
/GPDKj0nv0YZQgALR3T5mxLIH96SXWagLKPhm+kvHKZ5wSjK7SiEcyrRdmbBK8+c6bA9GWmnW1Ji
njZgbwWBl867QCeQwFhgf1tgdWZ47kzrlizYe2kHEkRLcmCL4zRHzb1klb6FuUPgMhoRW4NeHA1s
pef59kXxKdWaGvdRI4cDtrDG1qjT6cM1QeQLkjz3dNGHqExsDCSQZByhQqxFyu+aIeVwwxiy3c2N
0+OKosTjzXGLg4FNV1uM0y7IsNYN8ac+qG7FLEZX/TNrP3966fimlYuwLuMRfGMLDOeg0k9snR/1
rIc3mjxkRRXu0Chjo3Quw3sbLMxD4Hd79tub3TBlj5nGJyL3KuvgobJ6U6t2T5dRsoXOymJZdVfk
Bpap7ay+wL7XL/OAg5Dt4knrfG3rNj+ZbMKAYu96vFia4BS1GFGa+U7pM/ZHgAke+ODSacRPpq7Z
+0mblKOvtNjC9PoJ7X/k6ebPhple87Jk/Q5Loqgxv1dDhWfhlJ6QX4qOFkS/ou3uw6BWd3wcYSaH
RXFoIGSE3T3Cr+BJYrZ0FZWt1yBmUQUu1R5Rtug0VItHdGuAwmWJgs3p/VzqA/7GbnMokahoXNYa
+/F343Bj3N7DKoXj5967D6Yk3kcYbPl5rKJrikVppLFc3asI3xox6viYZlb979iHka2CpNqPs+We
fbRulLK9tHrITUCHLjJt7rQZwhVvBhNczPDFc5elS4wgGY81fzp8upe+RdPQjnHsa56cDWWCCKyA
9+8G5cyIYt6z//iDwXN4dCf4+6ViJ2gTAdNxZ8aeJtwcF3k04Jv88SD3pkvivoxIIF3Y8VTvAdPi
nuHiwKDmPOgSli6c+S5AMNgNXBWvrc5EcwrWU6j8bn28ZerxYWlBemy3D2k4/2VRuM8bPpQVk2zF
8R8LvftVZagj6byie23oMWuaBvYbQwfHHDU2DyyI3hdJgwOuDU8MBvchZTnBMCGFz4ma7u12kRRB
a3k36u1Xn+/FAZXXHb7M+INmbOG4XMuuvAhNiLnfg8qZUPSyHrr/4eq8llsFum39RFQRmgZuBUq2
bDmnG8ppkXPohqffn/zvff6qc7NqWZYlG0Eze8wxv9EZuyoZ4vsF4vra+V9tSapeYiafy2zsRp+N
oLLm6FIAztJJr/HK7dwg/THgsG4aTTaxpde3oEOwQIC0jF+PiES4Rk52dCyUvCA37yEu+KGzlFGc
zk+L5e8IwsU+kmLFMoRJt5UdklF8F5017dZOT9GSlu3O8F9So643bl7F276s0WfmeudKozmtKS+o
RpTBzLLOic5H0JTLcTI/2fmnYbB483bqH4eCqNaevC70/K0M2ndrnMGzAEjyHUKPx/kFR64D7ChP
Q1I8qw3VoBWu8Fc3AYGpm3HR1Sb30oMrDHMzg+ySuXgBJNYJTJJgvkrqo86M6pz0FR9iqGlNB8tJ
XL63vCbB/BknXQ/UqfnJ17fVLoCvlek35twqGuxnIhSfZ/ySdF2gparrAGTqpbcx6smP0Nr0MnlI
ZpiAZWz/Q74BYSLfc+XeNpqmfRmchM3TKkvdOCbVP2t6vp1JHR7b4RSvEwGy9bInnleSLlunh+WL
5Gz06qeinj6siUB5c1zuRE7lP60XXG+DEEg0Oo0+wQpdA5mc8AwDNkw4J8K+mQCC5Z8zB2nTt4QC
G45xbDVFViqsLhz3HHszKj0EfyIFrp1211dufE+24biltZOHuvOepa4ip55YCAwwtGX5RsZ9GVkB
De+hH7PNMFSv+EUZchzZQ+siIy8J96bsCRK+5MTijNbbwShfgPnfg07zN8PrLCHQdVnB3L06+pn9
0xjFT5XZ30PnEBbYQ+Y32UOhcO9rNS07v6JZkFl42f0SH1G6JG8WKqiugP2ppXk08+62uwhV9XJp
xP46g0f0guIXTrHKDrPYwL3rt9qQl3Hn9jyn+SZrJGrJxajbJfrYWNwUKjxCEngfrBdWTZmEuXXs
q+zsYcTYtGVzWxXNv8rxjl0nP4eMjZcWd6lfVpEwywNGFfSgeCSvRcXM1fvqaiTNLAFVHXU40LeT
k0PkUXMRSYM0etsYl43h1jqKHePbh2yUxjNG9MzZCkKl7NGT+0X3T8S80YauxB4VYO+uKJlp/Vxr
cydI9d75qcQ/jGclcznNjOYtMJv8ag6T1L8wxB5mJ4U2Xr4s61hG8Gee0n79brR8tZvlfpahXclu
JxN9s4LmLCTkuYH8SUvKmwaMtd8McAYbm46aGI5FHGPTlnuVGZGfkXX/vmTtR5CUT7KdTlriaTTV
SzqWhwEPTqE5J/Jx2IFkA00zn1LAgRjaAKP1pRsVLTtwo4+cnusTqrxbHrqhUYi4C8w4+NBAA8iu
SNyPZdQfZFNXG680ngcfkM2Y2e9DVXwrcHpOp9+ZL/vFtosv1tmvc3acRPW0MEYelmbz0E7AyzM4
THOBo5rj8SgIEds3tAHw/DloR8O6pwEJTG04JtN0T6YRGYI++rgavd9BDKApuMOSsU3Uey1A/gJQ
3hhCEXlp1mCbypM91vcFaJ6NtSp3K4Jgr2VwfK8GAH3Qho6Ndkd4+wVm+QV7REqOJmns14RiNLfM
DWPh88Cm21yRbYyygyo8ut9mNZ4KU71N/FJs/V4zTBiQPsuXoDeuWfkeMZe1m2nyOPTJrUUyfePa
+zFXB93Eu+EwqHo3cFhYJNj50zvUG3p7GfW/AgXstbcZKtVhJE/NHAgW08GpaGB9Tk5BP6XeqYyr
V/nxb1kSoVzgT6t1/yqn8WQH493klyF5DvftmHy4FftGRsiIblDlu8dMPXzSZg5pzZDyIIj+XDk3
6AiAja8pG3pLUdHore+YGIynvWCfcQzYLTfVLdGjPXVAZqJVcblMr3JEVF5LX2/g8JzLXA+bzoMI
aAoMR06VPDWy/G1H3W+qsVRRF0wkRjJ02KfmcTaDB8+hiFxSyNl1Ml87A1V2O8Uf08h1t072TgLz
9ob5xkG9g5xSRCDupFHSDe1iUKJ4p0DuvsIgxOiUIKE5aIf97HCQPQ4jkScrC7pVRZPtBQz8+/5m
zlUVVY9DBSNqLgxzZzswG4Y+eyAAfoxh23ODo5K8D35MPU0nCxAZuzH34MfjkyEWsJvB9CFGSOOL
keF7mT76IdglM0jRISOjOCiCqEQi6GlwlBjjo9o0uHgowjqRh12CIjCZZoViXRyqdfaPhEy+ehnw
Hu7g09z+WCO18aK4PBv4Onl2EkZDwpyCoZhzunTZg8XyEzGdhKuJ/J41605J1vwjZDTdCGuireQ8
x4NPUEn9ZUGu89eeKQmLRLA488nnrG+mpLuWFIvJWN/OAU1D8kVAXd0wQPRCrf3i07QI3eSSFWHr
78VlB1D4s771A241cokKf7okDHI3lwRI5QMc1e61sDuuDhXKfjXP7lxpivGy2AifGkyW+DaS7N+M
nj1eu82FkOVqeG9aPbuN2lq2qymsCM3IPNgOcrozlG6PmVHcOQkFOZm0te3WewdlqutWRUGbznuG
tJ1BVhGC0LNMky/4VrBTCzx7qdVxBXDSGP8Q/T6zpjjG0tEkA490K2+rFowZiHuxKXHbHlY36aMB
Imag8jBf3Zt+CvCmTr+ucUXU8ikjmLVGhAb4iPeuaLeMMt7lsxA7s+7egSxcTfUK8bm5IJo/OkFw
tQ4shvWb9LkVHpUQHigfkWDTmQl1Z5OBmcSCXvt7TEsu0ZCeCnPJcI9cmApxP/MJBOSsFjLbpb0T
zvJkm/LU5VyBKUe4EIRK0JX8db14jsoR4nC1TS25z6T+WPUVzpnnEkfqhlyQbltZHCeixG+ZxMA2
srJfl8wqjctFgndfDch8F29bCD3kzR6uDWsnCTzaBK7xKBqxmwHcXhapZgMHlVGoBQP1/kKXI/2j
YGEznGvQge9z6nzZ0lh2sT0DS2aEFKIh29OyBG9HRegGnP2NwewAhQmxiSnzK9T4Y5bCSCqcf44c
643UyP0u1CTWTSREF7ygbd5nvmlDlfOigpTTjRFwlniu/Yng8kuGcns9F3StbRr3C1FFhW09AOyr
IqwyDFA6VmQWjXv5gW2GRhzZNo19v9gLFy6tpfXBs2afOiBvQ1BzA/SU8S23OnDU47WRcbY1vdgM
ZfuclzXjSPIKMGa0NtTPagxI9UWk2Mgy3SsSx6F2rrcSC3srfhYr+G6rNY8wsrWcptO9V6t3b1Df
kEQP67KE0rY+Gp250JIViF6GL2Ldu/BJVB3SBzFb8TgX3v00+Ixl5NXN7E80UDqTRnbwnrsjifaV
8xSPD5MwQXXDECVBjMQd04sjndY3pStOwpJcuslInhN9jN70zi27jrmpVZRm5h2BI8/2TCpmMNW7
JF0e0tid8QJ69zRUCHDJY5jN65sfPPjSwCRiX1h81ajDccwpsCkwwdclUW430QLFlpjzzdxP9BvS
vdHWN3X5DDYvoNkZHzgnw75Nna3OLXZis8VT7azeGrZ0Qv9qSAB2IvrhXSAbPJjwnNTeVnXmm1GW
tFomex9rmHs6JgyvBIPWeVOYzON32mG9d50j9cVQlxQYytu4VJXsvtTZLI5U0i7U4ZKUqiwIrWaW
vA15CGVghDHe3LpzrND385/FS99S+pTLMlWhMcMGzAN7OXrLayOychvb+1LQkK6ZQ2UGNdlKcmAa
Mb0VdXJRqNn5xzmfWiD7kBsCvZLeQmklr87Y5wyRLrJ41pq7t0uq965VlByzHGkTDrSHU0KiAy+A
ofzTxmRkFGl7OybpziFIZBcs+rot7K/SYGA3zSG/X3hD3fiNI+mZhnizM/CobDqu+G1geOwNAy4l
pYbbetkFUICXBbkdP1cXxUUCna1hLLBjEqGkq5UPzP6VMVpIlv00cXkyPQOoed6SLBS7tJ6y4ZAC
2NhgWvI2fWP/KAfsVPlsSa/eJ4314VnGwVs1+kmAm8dpf5oG1Cm87h94M59U1GrX2entCnIYsm9R
hKTBQiFYz31KhOud5m7KpcjAYf2JJQbr9/yPfMvbOCBiOWONsgg6r2bvJbD09dIDI4EzR5a805/n
XnzWfFggUe6zIrD3xiVyOW2XU+maUN+zetplGfs0k9q/bdUL1yg2EEz1l+VQbvtk2fNzdMGnBPBt
eiRW6LmwbCMiAWv/wiBpvFFdjHvoJ9Cvne+8om0/edVEtYkx1V1xnBFdzejEdVkEbFNZomKHgpdr
E5MtWm/XY695N6X90Vl4qSo8Ewi2Dw0Hb1Mr594oCyRD4bzN9C2tRM0R6T8XnkqQnFJXPCWrPFgl
BbpICOVjdaICgLTHHta3Ybd2k4PRGJIwgtVdkCb37S8Lb0znRzFZqdP5vhTs1GTPPE2uiEUR5lva
E9Sw2A15UOoJAGm5w8N1l3vzibYCg35GeSvKZIzYBJ7Uhdy6OI/WZ1L7n940vAwmJ2bhvpB98WjL
OhIJOYVEAEMBJ0h2uRp6rhbGunCIHwbHfJtG98vwZnRlnG6DQ3ZdbiLG5Nz/vTVzmJiYj910W3Rw
wFkAsMFd4M3We3zZvPpGclohFYLUPhW2XBHuhu+207vOM15KIok3XuqoUDUU3qaLmyHmbKGKmeom
YFRcmBtXlFdNPH7VghGKdFqBUmJ/6qdHrxTXTiWH0DYmaqoa+70JoFrnhhGJSz7vFFhbRsGJos+b
77RKD4Arrvos3ZmF+5P6PTpVTxeQJFWiFLO9vbS3hSRQtO/KYzsTmTqZ7RZX+GdhDdhFbRK63Wyb
FzSe8xH/W1wDDna3/ArXU3r2shqTsDrVhgXfSVrphqHHWDkP8cgIRRz/W2vjySZKSMsmfTKKD5iJ
tbvaoZGYuLGUfbvAHouc0fr2pvFoB9ljo+isMwH4M8aXg52WH4s1vxY1c9WkLUC/avibM3W7FOqm
ybHnxcknJcQnwarpxmvmndsuH1N7mcszuZEbVYAjcG1gj9u47ajNL0ql3tPFSyNnQZo1M5sAeBs1
If0IXBIpiqE+VSVxSo37UPlK0EE33tdEncwOhHRQ39gs4cLz92PT+GGlgNzV4zZT2VtW9iL817nt
t+uUX3Hb4rW0m/sKWuPoVSwusidtyR3B412vtdrG5MfjcmJW22qvmTN6tI0ZczqTv0xZHBYFljAl
GzTPTUS9qZ45G/Gcr8KJTHqqMLgSZkFqFZrhuOqcpMSs2K2Jd80E5acU3Ue5rucZzhdtNXnDFfIq
C2htxhQFdYMH00/2dp+HnpowHBukReXrLcNLV1Br133nOlsXvAH3H4s8yjL0ba6ueTXnA5kOUPSx
gWt/ArLOH9U6wYP2EG889JSNQ0XHWVzfOOXLJIqIANW7Ph3f0pkW+OUUXBcipjCWmLtEcqIwP3G7
lvEeRfwt9sZblNtzDCifXQJzaGVnbUkhui5F9Tim9nulpWCjl1LWMk/lB1CexMiNsc4e/6wCiYko
g3jcHtiNPRKq/daO+Te73yemQMcj2Hwyldc4Yu7lzW1PfRu/Ux7gx0gpUWKE+pNBI6e3CFuZFrfY
+pV9wGWErJcvDiVDl5APaZwarzVu2Wu+6gptd528HXnZddS4UrGn18GuWkHRrKIsDnV/UzcGDQJe
YOsXxjf73s3CLITIYv+gV4O5yQpkJSFZifaTqzlTbBohJ9DbN8I2d4ktXtz9MlTWlVHSweqYRKAT
4bFR81OT8QxrvyxBd2Q8Ltv0CxlM2nKqB2MZgMZ7xbD/+/I/j4Ghz7kuhzKOPEY4APG3NveqkbBx
r2rIMrikP+k3X2TAuAmwkJ5ewi5Yjo3HSDpDTh8SHdkS+E89ZzIO/D271aJQnUSM0gfEnq3Ny1r2
w36mQu8V97C5R4DMxkfyhT+nsbxMdnH3WQ11FNYc7L34n0dmZ7iU1ic+Mu41A3a33BQJOcfluzEB
VG0cSnuprN+49rloqLCrOP5ycjGFSER+BDZABA4QZ7Pmb5IsS353lalLyZYa16mHhy/2vtPA/p4H
7NsLi3A8xUdIzADSUazGwH4NCqDf7q5djJvu8nbZpQPjSOxTCvJ94L/AzwN7WJMssdbhvOSn1ZQP
VXtuczFv8lI91gnd59L3j30rkDS9c2EzTe75P712gfgn3d3ilvf5pXUQGBWyoe6vhZmocOgdroiA
FHimyq7Ix6ijLuk0PfwxorhWXNbOsZ4FgTouu7eDk6QC2ATODlNCJLC8FiZq4XgQGpN+m7vtuc/n
N11dghZ1Pu9jp/qnsnW4GSFtJMjbpstO2UkCbrCLQ3/AcbZBar5li3cTJP/swaEn25OH5rPhbDO/
ZnnMHyv1EjsZdCGfPVqaOMmGEeuNHmE56EaHfpCzd/ZctaGnus8z03otAlZr2LHsbpFYdEU+lJVd
iwn1Rc7ilj32kzSr16Hyy63RiwyjRfIGY4QRdt/eM81khhg9WAYvpkOP2CGUQ0SqKbzIntvZZljd
5jO2L93W1SAY0i2KPUGm/JR97dAL25m+/FyZ5K8UUmU801wBocKIOx13NWr2cAa5S35d+mEhpcVE
0/xklQABTQfky9y02KoQrNz2p8g72C+1OpQLOrNVusHRFsexGqfNktCYGlbEJ88rPidEPu42jbGp
MT0MZZMek3y+FND2u8uIywa1MgF3ovs7s6porNjuV3NpPcUfHQpLaBUGtet4GtAsscn2VwmjgRPF
yH0sOSvrBrFzMpk7mW9n5utCPCrtNqhdKOkLbQ95SayZOhS/bJ0U/TJOGMgIxb5PoVRQ3m10X0z3
HZnp0UC80QXIf40uf5O4XVhO6DYaooalkDWppdpjPncQP7gjpJ2Iw27KzJtRmbuKmnKzeExOZyuJ
5cI8B61w9sKcuh2EyOPa5d5GFvU2tQlsWRNuDkkihmuF3l74GNzzQr/IGpOpOT7TNePzr1esPyiy
cTbkV2WDrM6+FU5tLolemXewGKBIdHV2Gj36p12PaN862mAoFh5kGVTbdXS4GavhDUTPtnYv9WfD
aNw6H92ClbTMmpdars7BsxvczKJZrsRw6Qn12GmI38DD5xU9dW1JnjizG1uRcloYSjCAPSAEcqGx
zZLuS1X2VehZdRyCXKnxcjL12uYhkW01AKjLJXkuNW9RLFzCTtm7oRDikqfQnVyRv46SYxtbozzk
WYGBicueMZ+XXvIXdy5vyTwRSkwiWdZoyUh/fnUDF2NxUZ1AferrpLk3kVA4o+pNzKeyTYsB3PfQ
s93jva122RE0MtN1psry6PVspd82YZ7MB8HGnXjhiojVSdR7msUOjJhdMN80KeEtzMp+mlKMD5Ud
b+d8eXUUU5ezNz8PMbOe2ID6fU0QDUv0eNbZypOMf4KUIGSd5Kt15BR5/nSV0ENFOAxswCjJgmwu
2x/4zRyiJb+bzckgfNpnAmb2id2oGUzoWvy0NgqdTdjIRMJmzZnsxuDWuJCY+m9vxDKy3OjaPgIq
aVbKCpdzTrTWj07cT9P+N+v1B/QM4RaAwt3ubh2kCRknRoeOP4Fv8dPCljuzZIKCliH0moEhE3QP
Q823ih6zJMUnT+ftkBrvQS/87WT1BK5lRXND58/blqtPOp6gp0PbKzQtKh32OQz3UrGyr90D9hEh
TIwi4rZ9zJ14uZKxSW+DrY+oseR4SaN3Bix4fMiPo1Gau96/g3FBYWguL7O2Dutgogrr/nmc6YhI
NYZ2Ug+hVoFFoViu/PbJTTqM76WkReb8s+fszme3zyaYu+I8a6xGbAcmTQM6DQxq9kPP3Pg5IY/E
aAizJtwpUoPx0zfzu5OQ61XGN8WEt1JMP8pH0G9zJHjclU8jogB5bwHc31oifjjPc8z2MIfesGVA
59O4TK+l3nKtPaILqjy/N0QLPd9dOOXWttk0WFEia2bP512Y+ENb/5qO+hpnk4pFqoPF2rO/QLdV
U37h3SC9Evop/V52xrbXP/AX5ZxVaY784pb7FAQuZsOoMPJDZRLo3MfOXTcE+VUzcG47XZRwkDdL
G2APpAludYG7TUelblt/6+CejXwtSNuYPpelOXOHzamCnY1oGZ/rmxofSLtb8svA7si+g9A2DPJr
+5MzZMVWIX+0zSAO0w7pNW3cjP8hnJRJM51ryWSu8Y3Wrj6M5ED31QTtJG7ngTbbqutvz7uwWQRb
o37AWDfzqVjmuk+CdThnl39c1LcKJ+3V30Oy7IgyQnloC8lfO1wiaGJ9qLA/4sm1WUsJVveNAIp/
Py9R27EOx631lE9Zznlgvg7gJSLLtr0wcQ6+lG4k1uA1yVLBlBuadjNUatvHbGQqxRxEvul10x07
PTzNXrvu7dzJtnNf3mosY/SO6c45fdntuXgINvanAo6wpldLJ44SjjWWKX0wFajDW6cfptu59R/K
mgNar+Wmaq3+dgzGlgzvnc9N329hsoy0N6COnft4QeRHZhxT/aUmC4q4R1s+n6wXR+IsbIePtoPk
wkQXpVC1DXrvXNERi9pVDCFF6zZmdHCmxQoz5xK0oX7zfoliOY/EF14V/aR3gL9xLsa3wZrcJJK9
CtuyXWG3aaiMAj3GUlcW+QMUOfqXJRd4lOffWU5/300FMoxMXsqF/qfgvpRAkO6N5Z8mPziPHes2
c505Gusq2RklyQid5f/zXDya1fiixzneCDDIobeYoTcsrM/O+iO0f+gdYrLzf57kBF2r8rvTzNaa
3kjtZxBiVC/JtXLa577ATDFyctnDE3Mc10GPwyeJ022c9VA8JnvjBeL7MnFCIQ6dZAhsJ4xt72Tj
vC7pv2znRB4DLD9XDCo+W5eY8aQ16LY3HABP/Awlw5bMETWIrzsd+0Bt8vIpkPSpbY+MIlggV7JZ
zrND98AV8Xt6hwOFVSWM1bqdbKz7c3+zTEW5x5ZxXOb4TFwIoy9oEYWlsep4vGayLK9V7f72q74R
YjpTpYItTq+LmGdwdhoYgoZdISbO7kt1Rh/lLPNUUM4OFcqJc+jc8WhpctAr/Wgsq3Uz4QWy8QHv
muxQ9ZS4Y+D82oUzbWo5vBrNuKJzFdwMOG42k5kdpqfeT69Hemlobp+2GMeTRVhsnvrLzhjHIBrW
JgxEytmS3ZeQGcKEtb7p92CVjngmuZUXps18f/tRSuLEYu2QOG38Ju70WYjia+zTlbPf3quOz0Vk
hBeSt76T6/CROIiQeX4Zp8/poDlkPNmNn4QCRBkKAx1bl8M89/MO4xMr7FU+5s98/g/eV9/2QZSg
FyDTIvoPgbkxFNsqN/nVg34YbO+3LcdXfxke6ULEoZ0bcPI9grMCiFJdzHZAWBf3Dn1Ug9RgKbBk
E3ngb6Zq7djym3Sdvdi5BpT2ZcXKD7san9ilm1WPjOezUysjYneOs5bAH64WZ9l7XEF10uwrFu5Y
Gm/OlP0DblajPHd635jY2hh/T/vf2hteyZlCja6bcyd2VsydkzUdunJwqMQM/bj+sgsfb7reTn6G
pc4ULbkMzJ22l/gZY8FgF1s/nv1LQ9Pfpmtwo7GkRbUFGgHrddaZeHqD9Eq7q7XJs/SmbQxSK53q
JJlWK+qu2o+La26xzblUFyqcarm3lE6gjbUdESzdg80LQ1jj8i/EVc+mNGGik3THlMHroBtZ4fdL
m/+mTXeBTo1Hpzb4u0nlFBIVh/KWTdglA21RL9aaBtcoG6EeyB733czaaq9+Stv+zpkIggBTza+R
RarC6+qjljPv7d7Igq1QR7s8zBaT4CqnOMHUu8f+DfRPt3SsNE0MTbgTzql9NxrtVrXncTWt67qa
d6o2kqgrKMra4dDUFnUrmnBWZ3x6ut766XqTVSxAcdrVW7MdrxKf4PbEJHYBx5EVGMM2KA3Glee3
Uvfbfh4oAcbkzrAo+lXd/CQ09LqcMMogMbLIWOxPOXZnYY6HKiiX7WhR75ZjIdGDHIaFSogssbob
E+erFdeJw6pJTqBHO+xfgMehES5j7nPwS0bKJ+KX6PwXOih7TQwcMy3XDpvSNKGM0Il9ZmDlnCrz
nKkJt4d1bJOy2lnIA7KSd9oOLlYeytG2I0hxweva9vbroLMnHJaUo3Co3HFmUKOWt/XqPMZO/iBY
U3a+N+2Lft0HrXUVcydnWDScGhpkRFNu8xw1ksTOPOs3dqedCBslX/kJxU6LL2aoUM2Z5c6adL/M
1s4bR6oSxMaAzIJNa5QnofufOJ9/ioFeRb5urO6h7KaJi4aRv7h5s1P5k2n3d5obeP125Jhluwd+
T79sAazQsWuX6ReSLA37tu4Rz4yz06xPqeu95J4+mLZz7FJKVWO0T+B3GPcQeHQmboju4E+b0z9L
GNvObLlhgIaYA7FzO+6wpvrqa7CBxZdwBDlsxRFR9156KHHl2LyucRD1yyr26Wg9B+Swdl3wnk4X
R3yWngyFkQKjHSkQlT65FbmnjY3AXfnPJhS3KW7OAI9mnFfzYzejxYwJw7CNJ28YHCPQLm4fKgYZ
NsG6nOopiLLVJUWJp9AxOTlwUmiz+jvX7x8ct/rsB7LKDNODtY8hzZyfAoG87ASMFbj+oxotCjY3
YsmlAw0jARuueC4I6GTcBLyY6/SftTlFBi7VjtRQndlnaXlkhsINzNHcpzY+XG559AVe17pwNyKt
mU1n1Cfu3PvOGW7dXvshvUa23YTWbYzOuSsnOWxrPD3Kx/mox2t7ohuc0E7pjW9IDkQ9oq1uVA9B
El+q7fHRKvrlZWmxL/WOSPCsjZnVcl9b95M1vVQmEhhUpMtE+t5gsHsIJEUJhaJiWuXSBoQnlYGd
MJMFcYDqNx4+Ot/aTb04TZ4HD6UlGbJgzQZo4TUImtN4o1ox3lhNNt0gQKy09ZRxwD6iNoPR6mM1
iPYhF0bxwLb68v+/B5qB+Uc4Rdw2ZQwLMk4TK+xdc9j/77d5oqHnLbGG3fnvIewA9CFc8f7fF8lV
krOO+3rrrkP7gA7TPWAXe2xN4B1/DznEu952gXn4zxMuzyoJMN3x26bRf18IIZ0pfWUbx7/nYbbW
97ojvv7yqn//MFtySBmopG3Nb/b32CCHMcRh54Jx+b/HyswPLaA+579nwO5acLvkCNpuoc5Cz//7
D3u7e1/U6ur/e1xQG4DSUTS0/u/5ViehWIgTfVL79r8Pl0Sr3SY4jP5e9O/xslmInkrdO/Yiu9bu
4rucTM+nLsY41bRqvPr7UgZNccmAW7eZzqenoE/Ka7tDS6wTNXHnGP17MhDCkvGbMaw9faNMFt+/
H136YAgTzHrHvy/zMsj3DDaI6D8vnMTqRFYhotnlbfsS6lxh/eepf2/lB+0rXRdx8/dOKiOycY39
BEGCp6upqw5sp43w78uMydMbFdjPVWfwe5jm2ems4fHvdSx+Eimj705/L+TWmPq6Ooh3f98dczdc
8PQyVVM293//uGXX74qeSwtUVpqGk2xgXahqCP++jaO5uecNs0NPBjOr+OU5VbamuK5oav33dYph
0ewH6j0ihb0bRyc7I7Gnu0bp8o4W/MU50Lb3IOq8qEmy+aEAqRkNUBUel76TYcz0zRO1Vx8mSpYv
I+ob152rXtMVnp1Xut5brd16UxpT8yH69pdQWcYl+/rVn/PqW7c1Y4O581OvGNlLv/k3aiqKip4K
HY4mnM2WhWM172JNRbPpT6hVWHIrKDRC5tgPiCam3Jl59trsU3ohvzQirp1x7X7K3rv3cPh/ZSp/
9+u0/zTZE1C9DcG7Te92U+TlssvahGiUwOruCZOHq1l6LEGXwOW/x5KiZaRyNSh+5q67//uGlVge
i0Tcbv++/PtGnyEO5UlpUO7wUv95XpvorcRiFv19OV5eoPFsfztrH6Le/3sPsp4b7NP00VzVNWm4
9p65MxwLCvHlOX+vH9AT3OvOnf/zq/59ox7iaV8P9LT+nvL3+tow8fnPKf3+psPPxkT6YZ0L4iJp
gZ5JC6oOU+fmRIK26Q2XmbEdDZ0/AjHIwt5yx4+qNG5tt1UJPeL71Y/Tf13lfmLwDl6VtH0ikEfG
ZpVXoqoE3bVRN861Zyt/x+Z15vqvbPrizvym4vnNbUC5pO6W6QE+oLVY72uvle9a2k2YJGp9CKys
2QWyArdTDfMV7n5/T2pzfCbWdIicrjBfcBTmAJPSu/9h7LyW60aydP0qFbo+6AGQsCemOmK2t+Sm
l3SDoCgK3ns8/fmQVImSurrnRCggpMMGN8FE5lq/KdX4Npt0/UoUKUILwupJTZALbOOgvOLBIVHk
5/FVzNZpK9BaOMexkWzbEpWUJCPBlcb9eI5N0WxFBqogM0j+t4aWnrV21Lco2/hnzdWtLX8o9imO
IQLkTLj8lR0yQCfbAmr/TphRcMNqhCWdZlsvfnJAV8L62rAPX9SNP97KrqE5KURl/uo6dPVvXQU0
51sVj+9t15jMvm18B3oqOuF9tu09tE1RWyacIesIeG67suiDdY9d6KqoVLJ+Xn+T6jXOypE3rfVw
6m/kAXtZeymQk9jIojb30zqYuL4ozG3B1IZxd0QsG1Uff6+H5fA2LogIKju6Vx1Ign+dcPNDqIpI
P1j/S1O4yN7AU2I36OxyXFTAWPaQgeEl3AhUhVeAdoa1rOtzx7thdQ9GH8VNckL0k3V2L1b9iDyT
LPWBl14hUbaTJXkh+GnuLsI9Dzgz15AH0zA9jJv5G3qvA89Zkcq19H37ox/5j5WOtN21rCpcJ0PS
rdrlFRbqQ5I0K1XvQVcQQGk2SmTwu8MOMljDRoSPqUwxsSy9vrZ5LQAEmCuJTcbLt3JdVgjwEcd9
6ymLCOcTapoP75eQDbnpN9cWKXU0px1kYPr6WvNGdScD95mScBM8mP+m0jctdadohPjlQNlRHmQD
PFTSwfPgaSqAj8eutffnDWgZVOKqI/5z7aclsBZUAz8TNaxJ8pj5RS8QqjAn+Dh5S8JR2Nlrpufu
TehDvHFL4umyPrXdO+Q+1Dt3Xu6WJbQYJWjpn+XHvEAVyhxxm/bGrFzL+jZgR9S3xRNZHBtxogF7
1YjUZWpiOasFvXKsbZ6mhTxtRpxLs6FDytxUjrKqimJaZfntVNa+t3cuxLUkVb79Vi+Lv9WZuqPt
0zJe9w4xVHyvxmOgj98PqlrfhC0/62SAF08D2/yoRZAP1CIuPpO0+2oahfWs2Nljo2nN3rCEsXW0
KFi7qUD1Aw34RyPXSJ/B8Mh0h/nU19BlqpLwCcdLTI2ZMEFlKOtajEcHlS1vjMQKVDjzXzZcjWWZ
vo4Fop5trX/0zVoFQZo77Nh75dA/7XStQ1ZUJXW/UHvh77w0Y2vdQO1y9PS5cLVP+JMrtwhm58dM
R2YwtCcACUO7KdMieepUkmijkmgbBQrXZ8tbcoF03T51lV8ctLJKNioEsX3e+umjM457gpHZs9aL
HNaT5x3ToItuPcP/Jj9u0h1+g+WQX9t52l15PlmGYR4w3wcISnJaEdjAzPKNLXKSXyIkSc/yILKh
PZdGC7zWdJA4UNillwAkz0IPjWEh+8DlnE+BacOBM47fiz8uIbunRfGUpkm+e790IoAFG0rXrNsS
asAwTHt0W9wrWcpiCGh2h+y9LEYVKBbgqfveqa9sEoLNviYCAjpMDZd5qVRPY0deNcqM8pM9kbcO
h6R+zpP0CZhH/4JF87llPfpadxaUrMzHwT6fFrkDTWChsJGfw9GuD78lHUDIOL4x0+1TeOINPOVZ
XC63SxTmdK1YhFhLb2XxvSFOlBQfZHCWHeHu6/BR6bARFwhSnxwrKN1NXQDx7Qer3geiPciSPMgu
5txPFsuZXWT0PvGyxr4JB1XZZw68rhSWOrv0DhEFHfLVKpybZZ9K8dRlkhATrUyTPrxWX9jSK4e3
IbqWLCvdN6/fOvN7utJwljAr076BMMRFfnzG2/jeSyueLD6jBlJwHIqm3ywbcNi3fpxmt9685QjV
CqzOjzqnbptVTAgM6A6ScDBX9EulOs6p1KPqBJfliT2xea9Cq0JvzLoUtY2kbASe3OZBPMlGE1X7
FTiQYqcW4ASbThTbzAbvmjTCfwi93F4XHeIIejTAo4LeiXlOB9VtSK37KQFl4+a+8rohv+a9Zh1L
UlE15n3KtdYAZOPTYIpgVUQJBCKQAndEM9cD17oIU5h3U+UROLV1dpiQ7NibI+oujCZayFZbkOkc
G9s7kZ5HYDQMk6uitqorG8QaKfQq/FLa6aHKIvOxEoUNp8JHDmRKw6dCIYAwd7B/HUkutSao7gRf
wIu8jbSYsZbFWOsXcktE3O0yue8TGEoIeIY3keehG6U1OSmSxN72o6UfI94RwGHSlox2lJ+Y35rt
mKr2lcH3s7bjWNzkCfZ3oarY98MsWYQe76IsDWdbt940LtLZg6G1R+1MqjMhcInq1lyVgeA/F/Ph
rV9TGTneFsr3EbKlGUccknvDw4IQcjs57jWIxPbWEm1wV1hoVoQIva1lUR7oYNhWe8vKfmYBITz0
3kHW0UEzCAcSAen3ntsaONN2/tHKkurcB326jtOkedTD6EX+qjXxLTT74GvEs0owfcToYh7jIFV0
NOYxiU1MoYqM+nESc/qg916N7G1M5ibaQnfS72NKC1xKnGRHKFXuUWtG90jKk/xWr5OQKKPM38S8
GyrcsGnKZNPvpyyCxUppw00ylGmLSYEBjw9X3UXNT4/KMz7qo48Iw8JUHY7ZXPF+aJIQA2BQr/cT
RNp1O+C4XoeDOOWZHq9DM1KeIMlf9zyFX82wuxh1L57gLWSkxet/6eql7bVcuhrBcCnc8HvX365q
TCoe63kZE0Z81qtMPKheVdz73U+FsHvWOkt/a9Hcn1p+H1O4Rb+tKw8QylR2OIvX6sA7FsY/CVHV
WMvTWEMQIJwPhRuhMOlcq+h2Hat43q/J0wwNWgVP1V9rZRll+OowCULW7qgcMtM/Qhkxtgmp4gNZ
eeUg6yG+EzyVlVo6OOgiz71J+rnZQvZqLa01d7JDLWvlqTyUjkmuzG6jRYFyxvf+smXU/M+tWwXH
kXn+4vOnsUsGAnNaWmYXL9OyizxjFfrYkEw9vNcPnq/tHEHiXg79tS9o0+99G7R7F2gctMgOO/5Z
HkyEPnmOUmNtlynaJU0L91uevvepR9Idv/eRzZZqItbSYSwTAjP07xXE349Z1qjEp+dTXQHxJc/k
ofZ5dwFPChbvdZ3ujOX5vRxbU7yJUnTM5GAojig1/XYdwpUkaeraYrpyyJH9dA0WTvYyGwcVfE0B
Vwu5vs4NLwgZZBdfDbJLmYw2HHFPrNxRT39u2DUdAn7vtYUQ9opMq1jJgfKAtHJ2qXfV3FNW1D34
MIslxxaeRorTzNNEuvGMGUK5kEWoTPm2FigtyaJuQBlV4GqeZDG0whUvSP2+cHX9EqfGvazuQ7Rb
GwMPuWjMxqdaI9XLFsLey1bFVK9x0pxuMMo27upseru0mxjtsY/aAj0lBpHxGNfoCrEfnW9LS1AT
zE1FXPX4Kj3pHs4k/3q3xny3LMOCDZmk4en9buUlY+42rRFoLmHpb6USesrrYtPkPrjoWSz9TR19
1lN/L5Z1ABPNBUIjW2XDNCTM7LKcqNmnREuynSyNaXlkqoTik2hrN2KtCy0wDC9ouw2rmnj2eqjt
EShTkC49hAqucpZCWCd5JumHCvks2fttoC0CsNOlM/t6hBdTqcMLeDOfrUV/E+N/cUJA/tgqg/Ok
6nz86A6wjlz3UnbxQz1XZy48myomnd60sfM0NCJaEogPT7K1sSI8Mcb40ddATzcGFjtDrzhPFaSx
TVZFw0aO0vWecGQbRVeukriPU3SSH+konXpC6ZUM4PxRXhSRyK0yZSuLYzx+mvCdRcOqLu5r31vL
j3QbcmPahPN12yX6owFrLA6dc5MIMh6qCrkYI6szTtn2uS9Nci+RZnngQo27cUwM5IZ+NA8KGIb3
IdM0jUyiSOybvFqFCesk6O78oO3uMFoidJgADvV8ikjeYCDTj8/vPbTWe+gjkZxlf1xP6q3oIFrK
YjVfcM7izteSY/oqNZdoirhbV5jbph2r6yGDb88CAKh9pfDXqiKS2QrL/xrctEGXf8XDKQUn6M9e
AwZs26lxIPr30YNp1V9coWRfY08H/mKVH4VulusGZcIT0UjrXExaiQeSa3+OlHIlu5YOeT69V53b
KcEbblRD3iRm1d9Ohdst5OdZkBSTziqfvQKoolIOLMaU2DzWkCrXeWg5TwAHzrJrE+mfOkeFg6hb
GjdFREf+DLnXl0ubfdRfP0PMHurtZ8hT1lTyZ6hgDT2EWfkF+G638crY2CRqPO0AB6QrHWGPB1ns
qjhb6YGqPxhN/b11cn3xU1GN9XJH0ijdwHYmTyKU6FHFJ32ljmp1BRi+35daXO+QTUZHVAmTlY1u
3sdx7J6AQBvfnPpYJ8r02pRME4iQRxDKGT25XnVVE8/MWwQXepE992kZbNHLSpG/S/riRGQOy6j5
7Ldii8gzNsNGs2QfQO+y7EfYEdhAe01qXSWaWHuDEp5IGznLhLjrWtaXjg4WCKJzdhJmvs6bHssI
v2WEcEOMX9zBebtAvxe2gauWNtvr2bZ6MgywoHOpjHxQPHk1vjV2VaCtq6pDkWBukF1kq9vp+ZEE
Air6EQkqlMA2SeWbZ4P45tmaD7IYJL11nDCXlCVZL3toKfkjkj42ytRZBPV9HtvneBwFZroJcL1Z
SgF2mK4PBUL/d6EPYLLWwFlIIXR7qh8s14nvSKcHb/VFYi9bTa8/o7YB27z7ito47zDgLzd+YXg7
H+mgrRMk2V3ck+RoFLX7Knp1iQB0+6yi2rRCxlG7QjoVB7Q2CTdDqdSPlao9+FXcI6mDUdaYuU9m
hIdKpNnxqS3KHg8QMaLaP/oX9hiQsTP/Blp5fxJ6Y92Y88HQwS2a+c0YhdasKNaegWAe4f+BtayM
uNrrE8uK9/5tXYcbtWHLJuvksC4AhT+GbbqVRdmghtUrsvXm4b2bDZLKrvP0GvKmdZOUXn3tdMry
vQPKMizNovHl/TK1sMttM0Hqk4NkQ9uGwypOAg/KBReSdVqTDZhdh+leFrvcszZZWICGUPHGcX3z
yWFLd+xdQACyWI9jsEapRt3Joh3nDw3prgtkKu8OhvqmblrzqRh9CGzurTZExpnUBRL8vvoNGJa6
jaqCLY2sk4cwzOoTnCtoy/RVp1xsvKkq9k2XfQILDPXc9fSVpjrRbT9m5sXQv7TEFiDOYFexR8YM
yuvcmFd5fKsaobpSyQ6tZd1bg1d8EqOuHWUJKUXz4mZfZHdZE5qaumfR+vN1oiRXQUU0yrqyuw4i
aVN/8uFQvV2DzQVw7XL6BPnFWVYumemI1L82T0Aheq937yXPeyvJuWpA5eK9rful9GOcnOR+9JTj
yDn1d3pPrnqeAH/0fPu8uW0W3Pmbce7gg370+73fj/EZZmN8NmPvtk3HboccS3x+r5dnb3XlQMKs
B9lA9/fqrGKmX8hyPXUviQ8wH3+Gs5ea+VmeyUNdjmiq6EmLgdhfDZ6mhsNPZcMOd7nqp4eox4fy
7TLvV+hqZVxr0azdN19fHuS1WBR0iw9//Nc///tl+L/+a37Jk9HPsz9gK15y9LTqPz9Y2oc/irfq
/dc/P9igG13LNRxdqCokUlOzaH95vg0zn97a/8nUJvCioXBf1Eg3rc+DN8BXmLde3aoqG/XBBNf9
MEJA41xu1oiLucO1bsUwxYFefPLmJXMwL6PTeUENzezeJfR3iOVaO9O7jhcM8FrZRR6ctHSWWQXe
t1woYe+yUMEkINn4UWxcVZMp3g7ppF0ZTK0HcsN816glGVeg8outovnt4r2fbCDnhoFmHiKZXIQE
Rc1sV2ZOfzazdDjLM/HjbO6BckrGMg7cacDW5Ozp2r4J2/ymCIHSesb4U8nN1L0ZuOPmP3/zpvv7
N28bwrIMxzWFY+vCcX795kNzBMfnh/bXChvXs6Wn+VXfqskV7hbzOeztmvzGXFOuzRFnMmAbA9Ih
8+F7dVS5yAaWtXdWSG6uUkM1EbwZ6hs3tCskFKgbPMsETqp2Aay+v8pFW72USdXiPhM8lsD1r0Oy
4Y+q/pjETfsgIE3dxmC5Za3TNtFZ86AYymKikVQZhIJ4/jzGhHuw9pO6grzfmo9gLZLlZGfJUbZm
efzT9Yfip+srQt33bQXR0tNwPfW8BrGOujsTff7PX7Qr/uWLtjSV59w2HA3Kl2H8+kW3TuawYPWz
VyIiPXoxfH/yG/ZTly/VRMoCYh9qefI7fm/uc2RR6yw7vPUL6hamMDqih8CYqhNhHfiwMQ9cao0t
pplzZefM+GF56nnGfGrr33sVpvXalay7Sr9w92hWiXXnNNNz0yzGmnj4hEHMRk31dt+mhnNvetpF
tqfscoiY6wVMTs+6qpA3XtadMz17dXw/EGO+Zw747YIJ8INb1RUADZdDgm7pZA6XzraDU9sXZ1lC
JHC8fK/vLvg8o8DXFZm36ATKj8BcxMoz3rswtDGyt6G6YlSrifXJLo9AeQRIhyBhHw63qlfej4Om
YfDWEUtymvln8ZWPtr0eW1P9pKL+vwMsZL0VrTG8yuCw3gkHk6AwN1MMUxn9d1edh1cCLQT5aPzX
L9NfLafDl7wYq9APmt+K/7zPU/799zzmR59fR/zzHL5UeQ1I4D/22r7mV8/pa/17p1+uzKd/v7vV
c/P8S2GdNWEz3rSv1Xj7WrdJ89c0Pvf8/23841Ve5X4sXv/88Ix+FmFWzFnDl+bD96Z52tdUlT+S
H++J+QO+t84/wZ8f/id5/vKcPv/rkNfnuvnzAwzLfziug3aP66AwrTm2+eGP/vWtyfmHAXpK2JrD
5oYj01qG/Fnw5wdh/kPF7s92HVUYFq6y9oc/apg6c5P6D11H/9Y1LRDvqnC1D3/99N9fYm+/tr9/
qWm/vtRMg8s4GHdpOnA7Xf2XqTXSCt2ohaHs4H+5Gx3nsyXGhghv9Pmu8DdaWmQ7JMBUzItnCCQS
B8up8+K3p+uXh+vnd+vf3obtCps4hlAdXf9thp9Qyhy7qUOnp0CQfkx058gS+Ytdo2SJ1rBfRjos
xkJZE0mwlw1qzKtAH8T/Mv9p/DJ+esXLb8PVNCEMXbi2ZZjz/PjTK94xtKh2O+Ht1MooVh6KeLPw
qL5XvKXAVgef6o+x5V2s0P3IzIGIc94sCy2Fjp0Re6hFBwGHDen6pyfqb1YemmHMa4v3tcd8Y7YA
YmKqGjOzsNX51/jTjQGbN0t0GLwd63tSTWqbb42ovNbywDlhx+4uhsEYVjJ6Wk060Xbmh9UQ6aii
lnVLjK+z8rVpGdbWw8yuK3L3pA1JdbLtbQxi/oSi1bQzXWwRc904jT8OSWGD3DR7vG1HZ1xnfW6y
qAmGa/J34yFUxiePVOhx8MBpi1DJz/4ISsrK1VeldKyDcWP6tyUePEt36LfjrDCjTL2yx53jm+s5
A0wzmL0AOtZ1U+/Ip5w9LanXliqCJdv25qym9dduwIxx6oslP3Z2VqPpzgFbsFHGF89vIOlG+WZo
1jYJ8q5vto6d5Kt4xAYy3msO4YauWzZWKjalUl7Z0VfMKtEI7AMUIxJiKMg0LwRRTfK7/T00LbSf
29Za1+6RhMsy0tlIJ6phbTQ3ahemDQ3F6U95GEf7KiB02SGLG4+OsQEuhnjH3gkIO0fcVpx+G0sV
h4ECx0sRuK/N/AvJAqBv4VNqWuN2aNp0NfkdXBLEpmOE6Jd9bRxcoD6rsHG2KPx623IMX8lB+Aui
M2uA3N/sbLrgV3Qp0bGODE9fDF15E91lSfkF2nPFCw9ThigHA8t0cg24bIHWd08vqAG+OS5NAeXL
BuqKcOwWpQBAyC15JgUpJVGh/O5VOzuLocu45p3Gomyra9EeX6Jo9qbsFwVsdTPtHxwdaSrcG9q1
MhCzKYbyCysLvBAu2mR/9u1J2RQmTGAl8J5AniaIAaF9zULmphmaKztOXjVjNBZNSrKgSid7SYwX
CnDfBavM/qQVxLyQr4JPGF5H6he/KwRWLTDyAIIGacwfwKAiRdW/DvBNTaJMkMhcJMxIbS6iIgES
67TwqrPh3I4aSGm/FRcjzRBaqRAZcUagXBXyYwTKX0ZfI0BH3m6Zj/23xNJx8gW4s0hajI0R+vNW
UAmx2kaSY4MJrL2KjMI8Z15FqrH3VmEJbaPQwLu4iUBNWpirwDLwwDI5QLabFcnnU+xGfj6kTWCu
ygjfPtmgmOWXMUymNZqpDd9mcG35tbkBRoBL7FzV+eyTFrIsD02bPYCWgg7yo4s8i+fOcsR7g6x7
L8qzyhymbaSYOymSzNYjnLBwNZ6g5VhvAt9S3Fq2StFvY0yeUK3VJvBqKH/3oZEjnDErgcuOGowb
ONS29aa/LPvAmwsm0JB055EBgM1XWi1R2ABkMQ98q3w7yl6hGxOL7kF1y+JvktuT1ToCSYJ56E93
MqpqsPNGbd3UKtT5UsMeZf7I93tzQEhCWpa3IGtHefPy8nB/uTF5WsrbZQpBpw/+hGElyJdE7msL
ch7QMY+n4mtf+hiOmE7GZ+ubDZs9dNyawHc2KDVdUHrY9r2K8hZqZtVQgcQduvvQqL+S7euApjxa
ln7KUgv56qy7wQfw0RAtgMv+gHwm2rImumVega0vW7R0JyYsi/m7UPcKEzvqNL5DKLLaeap/ayiW
vjZDhDo7O7qFormILHHtxaq7G8vmRvcdWNWAZmATr+02EAurroxVMIsRmX4BecTBwS0bvVOWfSaw
cR4KBzpcBFOF+Rsanlu8Np2NWZdV7TIBDcjTKyhNZoSMk4pxWKaG27wrrpTBCw5TkOyNbpzudZFv
PaV+IceAXRtRryrrhyV7+5jpubzJCDxjE4bWbxEYLRg1OOnwE82Vao/KIhwLfzVOhFbZYXpNGDEd
qDUkVuzgAIkgSDUgYBWOztoOU53pd7qGcfRa8vf7qWyvraDNV6Eipk3zNbZ960SCuwBnk0XEfod2
3TbzSwsWf2sZGI86MHvrFiAPVFy12aRo7BJDCFHWy4eH0dJ4nWV6telY4MH9O9YDEGh78nfkm72V
DvtjE7Zfqz59NabpS6dWD6ZSZbdKZ5c7XXF3bsyrzicRdY3OLTodfj0bRUX50fjGes9deIib5khE
LHCMTQCEdM/1QELErlptKewwX8Mng7pf6ccgJsrgqgdgmEwACAJ0jZ8vOohCyoR+RQrZd4GZbocK
xAoPPEeFSq1rgOqLIvgW5t0hLbWjWZVfNafoN6iVr4vyGqbexxCa3Uq3UV2yy/aAcMgaxUaBguVz
1oX6UXNMGBlJOewAXNxpLQSVzgDhrIWQqjTri56Wr3jW6/ANy3JN7BzmFK4uq7w4atZwThxjWiIv
cTUpBC0mE9aRriCKRVRiiRrZwlV5AvRSbGpb7LXI3I2mfoqTEUXbfKeiHbTiwb629GDcqD7rTcPy
i52ebzQdXdC2G9b+GCDB2GC/krOa2XfD64QbwSL2/GkDKnMDtfdzmKsTCknJuPCDmyRMX/gT33eE
M8PYTtd2YaJulK6QH3nwmixiNVfdW1BQulsHo29ngDzukWlWKv256oqdCAB3KQWZn9AJPoqwWFqq
g5JINgHgLq6jCbWBskMoWOcFNXjL2CV402ExdAor/6IG4N7M6bazxO2Ygk/zhLO0HSxziCptlM63
l7p1YeW3jzFGxAoh3ylhgNm4P9xWGpkJa2YDKZP4RtCbZ4uETQ5pM7NTd90V6Mek6uehhGkYuMWL
kSHuh2BJs5BA7jLkLRaHd2DfsQ7ogEGAW7bPliiuhwgVEV4/AVxrd024SFkMe0RcDnrqXBy7vNQW
QnGDgtXPGH8avP6sGvZjFTM1uSnPoXLA/Q6Vsn68DKHPFz06N15Vr02tuwe/6/N4QNeFD4CqhoLc
qAeDwwsCyAs+6FAbgbMIOzBym/qusLsnxKnMpYMqTyQQ5OiCBDJluWkyVGHRPj5ZqCjYsFWsLkQU
bTxZzYAOo6KesgRi2tS1x2q61adAXzs6CGrfKz4XAllYcMaPEVQe0DDi3p6OTjgrPHnBWYVFP0bW
qzOoz+OwjBXvQQmsQ2zgHMmSNsAPBQ/LCgn58WS4ztesT5/yQqDxF+7c44iLKelrGwEm9FKubCS0
1QXpc/y/S0usw2xkNzW3yLq3Zi2xWEtZJJfz4r7kJQMCQP8oe3lFWq2LFqvnkdf/FazTdqurPDaN
TsDZ96BA4kuXXU1ouJ/0AQeuIB2vIJCuG11J1wleJ2hXubOKD1LpYVXw16jD7rZLF6EvUgFIZ1ZL
z1G/2bsuL8eTQMRvHYQZiB90BsF8nUWjk/zUWOnl6IZvbKKRYZHoS2vilebBBThryn1o2/yE850Y
ajOtcWhOmVVtvr5OjdcuEnuY3ZERaE0UGsJvfjNl14PIOaDUiRVC94xXcYc4hItDY453V+wM3oxy
QpOd3/fE/zm56EbHi8wt9Ffd7QnJKcNnpRCrBCEatkjeKWoGZ5+S5K1DJAayDAqIiTytPrVXThqH
a4STvimKdR0jcXuYGv+614XgpdeIKw05BttLkvMXFQoDQ/K9mlt7Pe/aQ29WZwO5HcQ61Rsz0dU9
SZ30VIzpKnCUmrE2UjzzL7FIUzxVSJEgooaW11hr49op0fEszG4/VvYa4518oUA5bY3S3Tdlgc4a
qsNXIDj6zIuv0Gkvd9pYfglz/yAM9C7dqI8P7jDdei1mp3CsyVfbJWG1+FtgcY8u8v91x8ekPFnx
ZBLeNOMzdu7zEtx8KjPmfWA9O00vV3gTfnJMfisIhhfs/eAs6RWiv7G64700HgIHm7lY88AGV9US
fzuPUFVp8u6HdadhKJHWeXl0x2CfNU5/lcwHV+9fQXcam1TlQbfwfnXHdGHu4EyxGWpYuRh2PC5V
QpRISoVfXH/od2hDxSe7yldpooLQ1Sf8PoaL6X4BD8Fj0R/koZvPlByoG9ltTutWm7SlbBJ+6/CS
YkcXlIcCcYaDPIsCK08W72VZaUhXDXmKUDztbOS/9//bytpwV7FAkjVr837ZBHzb1mzJIc9CwJH/
vii7oBzxvfP7WDnsvfjbpRwD9a0Bw3LWZHyQvADzt4nvxd6bfYEUaQkkHYJ+HP5tnZPNyIm/G1fC
4AmtPCY6ORVvPWQ3m3QtPNofl07LtD7I4tu13j8qlA4ysskIjqnXGfsSwVjVhr4yD/+p3TdmvT5Z
G0tvHnkqD/J6bYtKszPqSPpVDRnX+TPjEhD/Wp4mXb1PfP0B5ypWBV50jVNCwsJToPRmQn7Ofe0a
vXp30cQjkoFs8faRD1Eui3GWAIPqrUqihMBIya9EEKoHJDyriae6JbmEBDyAayNHe7e1AZNAddmU
8LfPIIurjRLUIC7nYudryTlUEIFWAnPAAbo3TlotHiPVNLYTziyLxPR0tCERUVohcbMLs0rbO44j
Tjbp5Emt7jCr6gMj2rUgvU9RECanIqhmH0reYVpgLae+7vZOpV5Htks4ezLH6jRyexhU6MFmRI6z
mfITdk8PbMSnU5cp00meOZXOIiF3edPODdp8yASqrSweQFmH37v5kzadhDXCTNM01GgFFHTuZDI/
hamVnSNkmBfTyJ6gxrlwUQhvRWBdW6sNHG5h6Ycu8fxTMx80Yhd15Jv7qCy1RYBa5wpdSkU56+xU
Dj6irUcdEi4vNr4jLsh2ntfLlA8nZlOYtX56X+qmzbxMj8pX+lOs9Ogs4aoDOAmrKAX9OrbpCRGG
IXy09apAYx8yKzBaON1G9hK4CCN4Le61bl3unADQ+qSaR7DoO69kgzclqLDmbpRurSF89gDOb5oo
/Fi5VrjFzkQ9qYmDsfh8Jg+iH+FcmOq01BOi9xHCrsR+FMGvoJtiBHRlr2J0M5BHKVr1pKOOZZpZ
R1NoSN859mrU7BeX7fwJVQloSaj6KnOpnZ8U9hfEKQ2r4031V11gE1oB0Ft3/W0ByGERTalxkg+W
PHO63t9EJuKgwBZGFo4NaYfW2pnpJE5u34htHEVPk4sWzgr/jNjUTvbcJNutvhAnB4RVkLDo0/lR
wh4rODWf9tDHDsWYo5+sIvxum2j+DPyRnHQ1VU7yLPFB92FqguptWsCsP9kNOrNhawLzEaaSrZOk
fEJj8lBZSGRgOg/cLO7ik6Un8UnYDSmGrWsM2kbWgjuuVpZIifDkTnSyf/SU3eXBdo6R1d4T6Iw3
7Rg3B9Gl7soYeRMD1ldPwQx1cebvsJkfennQ2jDHvkQreLcWbATN6DgF/feDEvod6k1z+e0UWYpx
3rWjDatMj7KhnYfkUdv+0lE2yavJdlmEogC/Jxba28e8N7x/qqx7L7pNKVbAyIEP/3pjsl8h6vQw
tk8icpoculcY/3TrEB7ZAhjuRnZ9u7/3T3y/vVLeedIROfPIBSxlS8/DhZK3un3vJ89+u73firLL
b7fx/hV0TfiCnOu5wnNs6xuJynsXAQ6ziO9i/BOcPiBjWmHdYZBFueQEnHeiEB8xM8SNttKzpU/k
B9iYES7xTDPPLvJHPdbTVx72aUIdXtRKKZYTON8FyP52lZmJdsgTXT8RfASri8guq/pgbCZsz55q
W90mxCzWehW/6Kxz147lukxS7HQNWGfYGmCo5ROPLVShzntL3N6ybZgnNiRUzM/7fpgORqgjz9QU
PMG6tjVa0u/ZqAJMSj4G7Gu2RDfYjgqsRCnqe24Cfaea5aDpRs5G0QA7jv558rLPqTo6T13wXDTB
pqgGDbHY/8feeWy5rSTr+onQC95M6T1ZLK8JlkpSw3uPp78fkjqiVL1773vmZ5ILGZkAWUUSyIz4
zSwp23Ijle1Dis7frKYgjnsVae7RbstllEbvvsRjGU872MsFiaSu0b6hbPAtamJ9O2U60CRDYLfu
Q6CP7Xvl2pfEkM2VpAP1QyMnVF7Zpxn7eIiXeHkaS+7nCAtnCilVG5m7wkb9tfGdR9eQ1XkWDtyJ
EpsCQI/GNLo7rPsRycGtZXQrtk6O/gF7A2K53G1TfoJXNYsMMujAQGuwTWtHRocghy/Xl4RSYGNk
g/u5ooNMHhvoa2olf3RF9aWWDWWFgtkC4TIN6u7bGBreY1JFa9S7zBVfkmPXYc2X6eGlBQy3ssr+
DAvk1A4kdPgp67t4M/Z6xBYMqbraLB9kp16WEXYxTSulG4ij3d4YMRcJzsgrVWvIA7vM0c1Dbw/j
AmlrWLroBJ7qL6Fr2oeuHfKn2gl2NenLbdaGOiYabjUn+WWsfEhDcyXPzLPesF3KEj2d6dW4atvc
uCqhB84U/7E2M4+d1ClHF++0ME+0HapP+FG5vr0vgu6HiuLFmoYy9BAPm77umiW5swjZonFcu4kq
YWWLICxyNtKWBQlyGJjrRWyJl3Ii1/MQQe+Vr7fIhw6j9JAP/qmBvbc104QsR2NOkri5usmG8N8Y
dkdnWc8w0+AbRaYN6dqgW1O3blaOhJA30Htj2cTdB7s+SE/muIxsQ92iX7GNFLP+v6Lv/2fRV5d/
K9H9VdG3ij7VfKczftZ8FdX5lwOPnJqvBYjCnAq7t5qvYqn/0nVZkR3VUB0VPNGvkq+l/EvTJ8wF
2AsITYpBCfBnyddgyJCBHmlg5nUKtfr/puRLtfCPYuL0fhRVMUAPKIieyrb2CchkU0OEkiTrP9A+
/HfZD0idj0Zwaps4XjilMn4NQnMWYan6vUhRgTJ9RXsowyrcKpbVgl7N5r3f9Q+eD56lQcxq6RhG
9ghGtHpogkmKP4a1MzUe6uPzJk6Mte/B/vGKXD82hn2xLAW3h7p1QMFGMg6nYrKELXajs1waEdmc
2zkoTnDC3IPZvSA+erw31gT2slGzw7IkkJx51RXJ4j4sjsQccdS2lnQg+XEPp6r7UlpJs8K3swP0
WShvUJFORlE2P5CD2w9K07wPZZ8ucOQCbOtF8S5CjmnK+QePutyOmOyo7RI2KMlQOSuPieoWR712
842buc/3kIiL5h4rkIitCsOhTsNJUmBWh655kLQMAmlc5P0+nZoq8vq96PJNizdOmfxH3FZJbXVZ
TtpHzBbNrZ/1yJYg28qFArvblnHXbCwx37idxR1umxoojVklVg1gOqoHr/NQ8xokdCqQqGah3Rh4
MUVtso8GD5Xkz4dukCR7HamgrUPOOiLZD4qMm1p/FEd4HEUDhvJViH5ttBQDdYFgbGqAP5dDnIZA
lRXvaG+q6Nm2Hp6xnv2Ww5ZP8LZz3Nxb9xiPWU7Tn/x+EjUdLDzvFFwk0hIBVjts9BcFKQOryzGB
QQ1/Y2kl1rnTNFT8HzLkD65WiFDB/fTCa3XqkJ6/zq3GsBaUo4KdbReXW1cg5EwXnfME8b21iXUQ
Mmj2mcINz7Amb/lGFNKiIBd4tpTMORtTQ+V+7zfQau9xKNruzlK9BxESDZYFzhkZ7XYRJN3Pa/gO
3I/Mg8BdpWF3wEG2O7Sy0R7GpEVItuf79WlATLnHqgBiNfYv2TK3QmsPlMNfK1XxKnrNqKMFIA4/
930pZohNMyLr8WQq0oBjus8EwTk9aFvV2t+DYHKWLg4SM9aL9VU0clyvS0uyTkna1NcmV2oUT4NJ
kzf83pJEGyjXftVyoOcxEOBnlL+1RYAGx1nN/ZGNm5Ls3bDL91bg9VBinGaP0qvUPft145ZYfiTS
yUdgYyYVg7LB4zG43Jo4jcj5KrvfQtOgZBcGCs0ezNFfc4OJwfRd7Xv/57nTSBJW7jJMceOGJIMr
UF3YILqdp5Y/6CoaXeVzbkz0++6xwB0PTihpx4QkLUnTuDnItnQ7yQ1Cb0tlCrePCT3hNCNaTIC1
p04Q4qZ2i98O/aECZeEg6OmV2s8RgbwI4WqhYeq7/XLQFPw+Ktk/2YOXyCDsjyFaW8cmLvwTxU7/
hD8UcddG3ZLlCMx5Ma8BHncbT0DPaEitD61fr6Val68I6w5XC8Utjm9Np+ZrrxqseVFEyi02Wtwd
EQg4QDxUrr2XpOgUR2/3k2of4YJPF0VQeZqdee2ZipzGxwjM1SYnM8pqcxTEr1soaqpV2FloKEwz
BLNMkMZ+zb3HjSGtVokktXP27tYuGbFxHXX4YV2Iz5DfG8k3rHAlKR4/5BoVRKlJoiMe0Uwwfj4V
/nmCEVKywqPjt/XAX0F25M8PWTw4NVXBx0kxDV1TPz9kM+omGXQT44fpWM2m5j9+6LUSAKXhwG9H
l8dcF0n9LKkKKa9Ez6NlHcAey6f/YmNLi6FXjbOHs9AVkQLy0wM2puU0KGIIW7FdAU+yG7vAOCpJ
uE30MrK3aRh+xKNBvlyG0jXCUlf5hsZoGrLwTFeiJ5qu3cZmkzzdOjnq8f4YXGq/k56MGtSC7DgN
ph+cnIMKx9S+LLeiK1O1rEyWqFY4ZZBjA4uuEePePJbJVcTFxfOT8Dsw7rcoapTnzAw0WAKRtRoU
sEo+EvV5F8oXXO2tdRlrwc6tWuWIPgRyPq4MrAGz35lf9dF6iINmEUIk36kYU2BZ1OpXqaGxbKXF
OMxyQYeGU7eNT8noHURPTLOruFigToy6ZWXp19u0baMEEakSLblkJLExIcQayKkD69mw5LNZeu2H
60UoMKrOeBkROto3jkeKLOmzD/fUWUqzVJLKWoxxzvIHrcDT339pVPVPoLPOV8FyFMPSDdswNdv5
DDG3QrVP8JT0vncUAhcxEKgrWcnxAVHAKFThFhSt08NxLi6mjQ/k4Fb1Ugv75EnOcUO00saboV7W
70E08Q34xSFlLUrJOZEUZCFa90YpvZNCRezeFafdY/dzPw3cSaf3yfcYK0x11vYwiAM1XeZI+x1z
PZK2imG766jV2wtmIvbc1yX9bbCaR0eDRlVSs8srzfvW+IlSUuTUjEPn46NuWJW26xAsoII39X2W
CBheTtHboYiatVGtVT843KZPE0WcqkWPbG+DjkFohptClatt7mJ34EC7g3aKCZWd1edBydwfgZSu
FfR+tgmySBiSdfIpVptx2YUICVRtQrdORtxbpkOy+OcwN6OdmCdCgzsB7RJUSKYaM48G46MvIudQ
a/zWRrhryypr4W6FcoQ2Jo2c1zIxVgWkqKMHrZUiVJz8BJ8Jq4AdREzM06VC2iQ2SGnRFQ1C1xCn
w+HtHkJSKjlak/gP//KFWnbqhleBlZzjSRhRfMd1xNyLRtcKnFtiSPPptHS4D4gjEauChjLsXw03
ZQT2TPXR2/p1QXFUqx7kebPSvkIoKg+m4/3Q4145YbFivFixgxaSFzwpSE0++kO2TEJDuuYyJsi5
o3lzpfaVD9PSN65nq6/WiL6U33rxtvN8+ZGHyzcxQQU/lhtG9YilT7EFSCavckmTXsvGXut5p3w4
rkfllbrh2YzsHH9loF9iIF57WGh7o0qWA87BPHNRU46G1D8i14BBOBWJbVepGDJOIgmFW18QyJQR
V0ERQckAduDThJ77NCiaViovQ6nIR9G7z6BYzenTWb+uIWaoaererlGHHgKJaqIuC9hBKAhHrr27
HYbITuwkzSb622F/IaOA3kqj+UvYqdILKmPjgm0cyTgqky+yppHdsHkaiFGz7BdUkKVHP0qla4fh
ujHNarG5W//TbevP/aQl86AzcG21Sf44JvvaP8Gprh/1+ETG6Y9IddpLpoIH6EK3+sgjH2vAEmVt
bAqDpMRR0Wup21rqs91k+q4OpQPGBGMyD0A5oUaL6Kp4utkRWLoK1+xd0GIltQrrbliNoAYnH4bu
H9C1gj1yx9bqvH0NhUfIPYZic9O1pyf5b9jaIU4KZzR797vUhccCR6GXHtn1Jra1t0rLm23aeTbZ
bU1/C8lVAaUt2FCwYX4qsmQ7urn+plHr3ASZZi9F122y7zEmBhcNu/EHmCuPt7Pz1Frpte+vxbXB
Ij1U8lEPkFQFqtKPFXXevNoD+kF5Xhze+rVV7cVRZBTUTLCFqvY1jNJlNqQtGbEsbM8+lNvKwBk7
bNDidvVmS14IH/K+jew92pS4LU0NYm7QqcVhF6KBh9+9MmsTCS/E6emnu94yqGv7TVf8atWrWY/s
dl4+8hv6LiaU/LpnlixB/h3RaXGzMlpVvVO9x4Y918HvfcVAMFqhpELiaqzV59GR5RVeEtpSnphS
964OxAGQh/SYWLp3DBVEj8WRaPyc7SaFtQY9lT8GghEm2N9/e039P769GnteTebJoyFVLsZ/+/gV
zRtkpw/N721ll+bJCNCGbc3y2CfyGWjBcMXNjwaNchwbqdIZU1cMxFK9DNHFvE3zqs7d+h4FR7PD
FQeeINBPkBsPoRS5D1GJqLLcJC/tpJumT8psg5JHa8PDEaGNMysESNSBckVUEWAmZ4iJo+e9cn81
9uIMETdnznRVEUg93RZXFT1xhrhqovjq/H4VfyhBCxtFsBbzMILYFV610rTC2ClRHenz2+HUF0ei
6Ujl7zqT9f9MHDbhuJBLDcxoFKX/QPFS1P/8GEh86QpUG/IZoO8/3UTUII2jPDDU73GO2m8Am/uc
lPHVsYN4Z+VedBZNOyjRpBuKk2mOz4GIibniqKwtbdkpTjv/NNAXXb0Favf2KY6BeHTKu8dP4Wh6
ddULD3U2+Pv79cU0/INAgMaadHt1Ebs1Whst0VmSbq9+H6gwhNkAZuGn8+sPEUdp5UGbZH9zj99f
TFIAdaWKtBeDIh5Quwa3UcbrJC1alv4+TQ2MZnbrfz4UE1xTYcLnw99O81GYUShNf7rY1EelW1qY
ueQsmrIHMEZJ9SiOLKwtyKkfjbBBP9V71LwSLamsQi+8Q0zT8GuUttWJnSBGTNKQB9EdyE+t6i6Y
xD9B5TqS3z1XqkKRs/KuZKD6k5VZk1rQKL9jDYw5Ar7kh9Gz0ydwSHsRZzMdrrrazjeJHyjvKtU0
tS3fTLJUW/RdpIWY9RdXVdJi/AfmimpO1JQ/Hx8Ocly4LxnqRBAVG8Hf7h9hlqF93KrJd5IefMKm
2yM/3Kj2MerKVe2W0V70shB6LqSVJF6Sca3nIvjbSBduejcujiJUI6sgL3TVxjAVi9jFfXI/es5t
TpXjooMAJZ4TyJDKHfctNWrWgQLAHp91/LOhKpxNy0KNInUeRCit02qnGxEorNS2H9SpyUezXCUh
kgkiJuZFNfh5GYzDWsQ6ZD8SnsdAF1JjnyqdsRdH90bETN9PV9yiJ+VY5lkqxMnb4V+d99swSPph
IyGAPwau/vn6//Xl7q9eVDwSBxNB/f98Z+AsrF3M/2g/yv3kdpdKuJ1xFATVSxsZ0vpTvJ8G7zFw
iMh9Z8hreQ155Pv5n+Z1updjEodJyacBHMhd3H+mqyIH3ixs3i2SA7+C4oomKbIN3rEnvzH0vYum
xJ4UFaVuZ+9V2K1g7kBcDNpowuHrogXGbd79DLJvD64rD+t76H6auKavrwP3keyufLB5L0tZqruX
WjXetSn1HfXA98kzfDXbEItGwy/WLpnLCwyPZWnaxRd7sKFQDCU7jKawDn5lGaiTu+a7Q6JGbPvN
GDdpyZfjx17too1VhPUGC8hFhxLBWXXHTW5b+YtUVd45j+v3xM2KlxCN30NToFYsuk3gT0o9Jchi
MReXgXXZjOEymiZ35VayDgDrirmfNt1F68NyO8jmuM4NCYRrRko7tWLru4xFsw1iHNdFShJSMF7t
YrS3bYi0fBlp0xO9Ga+5bmHuFSItK2JGWI2XIbBvJ4gQyf5mlfpFs/C8EGDedCXX03BnyvyjmEF9
nj+QFBe6aAXu605IlngoAUze7ni90U9wQ7JAg1KwledOKRoxer8z3gcini2GSl76HurERe431Psr
3WNiNraPPy/vbhSUGHmEo+3Oc7x2QA2L5/qtP40MCuAqT3GP99D98a/8xWpAzLsvDj5d7n4u/wKq
66KvK53/D4sF7U/SIit2A4N0QzGgTsoWa/dPK3ZY7RL2xpb2zdOkvVlmGDHmQdRuosTOMROa+k7g
+5eq0PHqC+tscwvahZ0f+7Fc4lED1QQYsn8Z5dFE4obciDilBhE5L6luz9k7h+dCT8BYsyJH/McM
zyImGjN2zHWFgsdMDBjTqIWK4xrCsYv4wd8vUrVp9fPHQ8Zgc4UemCmjAkpl8RM/Et+iqnTCqPqm
lwgHm0F+iHNXXTVF+KNHU0LGGqHKD7dDz3mtc8na8WyQv3mS+5Tx3HpRfE1GMsZw9pVjVUeW9DqY
jkxdlFHh761GMWdqZbbHsdecJzNRV+j822/opqWb1sKrubd8563Wm6+5W5mXOPPiB8/x3knrP/z9
3zrVQD//rQpm9JbNclBWzM+ZUwUWkNqrcvrNDDG6QgnKvLoYQY+Rb15ET4ZBuk7JXCAiNxTpPDGz
Bw96A/gV5iadWe5iBIlBslr6CmVjfx65o7vvh8LFrYcj/N7PrTySiJp6VDwRSROHojHAo5vjIO86
z3ApSpjurpDaco/jpLxus7o++0HPIoMsxJPtF3jSYBg4Q33Kn/uVLfG6RuAdPJOGTKq0F0ciNupq
uG0sF/w3g5+mibk4mHkVwA2GpXK6VhC0J28IimeWndir2UG6GsNCesEOFk1R3a12oqtryqskOcZZ
9GR1UfRj/eL0snZpivGBFWj4T1zZz2VkfoV4dJosiGRW86ryOVnpSorcI+UnfQQghdZNKn3R4jZ9
EI1r9DEFmvDC23RI6wQJIrxyumkGM32ARoT5MoJO5wgmuyMV2KHXmGZf8DlogzbAP6r5anSSexbX
Uqar2npDKQFY/v01jIDP1GaJKa4n4lJQYsGYLupIHR/wTm74+F1n37iGAg6sHvFBMNVrHCb+POja
7mtXKxvU5xBwwkIqjU37q9rBzvEMx3scwrFetdiG7eUIFf62LG1YKNnpXg7Sx4K3qinR7yWi0rzC
3dYOokQEmLA5xkrxlycFTS3H84ATrOkEcV3J7pvj9Cq1j6rbPEfJ7LdXAJ13QVGzm+dFBjklKZpj
GZSnIJLrqwjxoxiWha9FkHyYobROhrt4jI7DohgsEycF/IyiPLt0WuA89BomJPyq3koTUEzT87xP
3cZ8K/zm2LZO+NgnfnwuOyQakcg339qkD5b6YMfb1MUDBj3OYEHmDlITvlRm3UnHe4Ph5c9uWffP
btSSY3/01Vbbk8f+2aiuru3jxnCKmetV+jY24oWIiSkD5NC9X/nKOpLJFZRh1ryq35DY0V7luhiO
SYGRuehKOIKsSm0wV2YJg6lkSTDr2tQ7/Twn8wr9qni+ufY7tOptrdDnMX/Gt8o8jnIufwlA4Ham
hDJb2WSP5kB6Qw7TL8VgwHYNJH1ndfXwDPhhk1Bz+aJRfVlKWpSg7BwEbyEwBDEfMUiLX2cOWng6
3TFm08nvqcY9lERuM//7G6UCSf/zk5BfnWWIZyD6AjZiBdxLf9t8GF6Xl0lTZh92xR5Oy20T00ya
YvT7eZ3I4UrE0ArHz6WUMYC2eU7c5/mQwvZgrg5Fp9VgsgAlN1avrL2hcV5br1uGWNN+DZ2kWnQo
lB/0DDNIbUi3nqSWl9QweSCl5tbyg+oiQrUewjw0KrzcfsXEACA/fsBxe8QLu7wUpYPBc5IBIJXR
wWc5C+yCckGHQLmtU3gGRyK6npcD+zPLodvfDkXUNCskGH+bIA7znJpPGPaQwbhQPTW32dPZTlki
6OdGGIDpENF0yc0f9d4PNlVks3IYUvnqoa2DB4+F5lpoDauwyvyDaFwmHoY8LWAz6eniHhNH9jT6
X2OwlKO9az7dZ4mp1MgGLO+hZfs5suRZ3uBnLhUyzqIxRtP416hbY9qeudPmzcwRwHcVICpTaIDi
fpag+WhTT4Sgfcc7ChPQfoDPX1TMy54yNqKT08E7QuTeRvcAoTe5Obz7gQ92GwUSN450yn5aMRfT
+GCMWWpHwQl2inZtS/0q4qBhsFkcLG8ruip7OtDL70aIuGTWzJwwi/ahAYq+HXz/qZ6aFssw0D2P
t4ifaFgO9vnON0tUrlP4lL6B8VDflHwENMikjLMYKO9uVMzysfI9eVeG2CGLUYxMQDfIQ76VbMVY
DKEXnICplLsKUZd1nUYNlC/ZmbFFdwEp1vOg1t0fplm8UpIuX7sKk1R5OqnwpWpuema4ij0k5Wfg
S9kaikMrZZd4ayQq9rgP0NfgsazzEB4YOWzQvqqh21ShnI2n15G8znE0ndlSshG1nRQdV8oHQAVF
4UdO0m4LAGZng8p5ZRERz/vRQd/At8dHUrindEpdeG4KtLOWepwt7XAHKdu6YAKPOIOBa9DUQw/D
uogjmJ1zcJrmyY4DqhJ2v4rkYXJ7nW68doBMV60G7+K+C5fH+Tkg+snYL8YhV/ef7s+BoV27BtuF
BCY6z6gEA14n6zBtCYHDl2rwHDsUeuso8d/1zPxuRXL+rceHsbUTFyZh9yBFYztvIF3yNkB5isYu
zOQAOHMpW60B83gaABPvnrJUeQtGjWK2GJAazIfyol07qSMf3GGksRPlILp2HY/ogk39Ek+kTWHl
KLFN86bQbVT0+XkA658aMY+v2EVcqq/ic1CiBaH4oT5HDbR9FI3CQh/Y19XMqEC5YREvOhPbOTHm
ZX52zJX2WfQaN8UErAw/jNjHzFoj6ZnbBt6QU+MUYbWwgaEs7zGAstK5cx3scyrzcI9bkTXtWtsf
vJJ0VuWCPSf38knEBzStCIrJctoiKxGmpwjXnC1AkPht0JxNbSTUvkgqIz4UfohwGOjROsKxG/oK
szC2mSTw/eBspq795NQS/hHEa9vKdlTRowXKNPFbhD/nfIiCbmUrHhtdM1O+ZFLukEvlRpD2g3PJ
0wRImeKUX91oEkRGDOoB7BOwBQ2nowGvKdC/LbwtV6pR/aCJVGiksLr/p99LWMp7XeEt2imWiGEv
zJt9ZKr1XsmteNvEKhyzUMJ6CPf4eYVq6XcUIq2+BipOuX2uu0FzzsLKpLLa8AyLYuulT/oHMRNg
90uIi/2zAUtthWFpvHN8+dO1PBsPkcjML1Y3Kvsuhka3Eod6H2nFTBz2erDO88bbyoiu7M32G0KY
SOA6ZruFQF48F8jzLsy4CyYPqRKF7QDBcJ4gK5at5XM22Pwj/UpZilEn6XjuA8deiFHLLqNtZWJp
Jroom8o7Xemlmej6WEccGvwHbl20AxdWrJtXb4SIq6et/8NxQGe5HQ50iKcfqIUgweqm3jxQ7PRx
rCppie6Vy3e+zXaI0UJMV+Zqg5t7ZJ2Q1UOYysnUJx1l2Flt5QNiRfK+KTXpS4TXOyUx78nE4vQy
agOUPTlE6l6K3l2zSo6qFPpPmRy0S6PRPdzj9HRLCXbYZwZPmCHBKohGod53OxLdRrGSA548P0dF
TMLlfakYKckvrHlWShouZeCde9GQ+a73uo/M9Ky2TQpaiS2tpVJvNhoJg7NoMicJtm1af72HxNEo
lYDQAxS+pSRBLEXXhi+J6pwB4kRPtRXgijTFvSkeytJZiobHvi01lCk19rtehP8x1t8nEsrZSRzJ
0BNPcTv8HB2mroiJUScGCtNBuXrTJ4kxdZCNk2b21bGk5DWX8qr4aEtpPuZm8g5Su1xVatJCwinU
x1xDuH1kBQxcdOM7dXkC5l2exJFKvm/BJtuckyvjc5JshsWIjUnQHLmWktsxsfuAOHlAC2imIeO8
FgMidruCoQaPFku0tY59oMNjDIQuAipdTs26sOFcT92h8qDTTl2XVP3MlPJDV/aA7Mdy2Nd5V5AR
sqLLmLcdGWiZt852GZWYvrlUtRUuIiXAzGcS/0ttoyAnmSC7+WdXgjW0cocoPyRfXTvjS1wk2hMs
2eC91XQUIVIQxXodmyis1vo+Q7F47zRDsIaxlT8A19DmY4GDsR742ZpfbnzG/fElDZAXRKo0PosQ
uozxOUYKfm42YblCVVXW+bcwnPhRsUTgjn9sWRzt3PSvSteO69rE1wtIc/Pu46WQjPCRlKC1Drkc
42WbFO17bcXw31FoOwaqOT7Wqn50Ert5V9MsWfXwOpFK5HTwOzN08MKHAk8PUbgnQWHvRLFeNJaf
OreuGMhEhf8+R4dbAAmmWCpSoz+qeoglSVu/xvw+9wlwq7mr+/VrqHX5qvPR1RWjfHZ4IxeddRCj
MnbqqZbYTzpOaJe0ANcXwm/JZMSUKKS7F8qy4TEzqV9PPRESTZq+Dz1iITpAwcsoOfkWIaQLRuTB
olCTbOsWVfWiJsakzlNae9GN1f5rPXTGSfRSV93IchFeRc+Wlp7VN48yqvNz2IILLTexShk6E18R
O29nxXQo+qIJut6dYesUL+8TxcCnbmNlGtgwbEx/Xe9+kU+xv7pmXVADlbvGZx0SG+dG9YKNVuJ5
HJBYiZbYbtjzQMfPWI5eB7PBRQyGhqaj8TMjmXYuglh6rxx89UZN867d9G1tOxmLozgn8551ykoZ
5Gjj9uS5eyVN9kZOOb7kLvLFM7AE96T8ScQDP/gZT5X4jPGLe1Xbr3US+JeiJ+2W5335URuTOlXv
vRhuxWI9ZQ9Wobj1UpJ/EBMkM57u/np/DlArOphjk/P78KqP1ECfAWzaF/wqdNw07GynILp8NfsQ
l4Tp2nYYfvdUrDR6r9K2emPFq4rv+PuYtXMxQcOhZt7XY04xUrdOuQaoOp3O7GJ942foR1HaRAgj
BAsuUOCiEfhvARUXR/eBT/M+dcXkIsAVzTZ7WF8TwPx+gU/Xu7+GyoIeZN6YLwITR2ojG/oNArL1
u12u4O1HXxDaBQIb8zGFih19Ickzb11rIBeqjWA4ECkR05KsPjgkUZ5cMw52qYYwd1AP5b7vrHIf
yHCv7t12ikW2BAlVDIv+beKvU+6xPEMjKItKFzFozrsPiAv6SA9uSiMAVJZlsyDS+BaojvLUVOE3
PzfSoz71ysE25lFnjJtacrX/0XzNakyARUKJf4+xMMzA/S3lZPcBPCXTvyWZbIfMW1gFr7cM0v2E
Wx9n7X01TZbHHDeszvB3SOnPqfDhWx6oqECJoykmoTD3bx0jY0AQDqxii23J1IjuvYGbre9r5cc9
8mnWqPdwF+u4A+YGZ69E4zuasHEDWCLgfHWzE12llnQWl5GzcLo0fTJLOwV3Jb2HHen8AlHCOQw/
5SgpkbyACY3tAdaAwkNl6K0X5O67l9RDwVUvK4x3EgvfnKCQ0cTBcrLLE2mnWgkIbRc5E8wLpbOp
tz+bHlX8WceuZW0i83URA7XU1We5WYnOgNKahaZe2aH6U+8qJ0Tk2cPcFf/pHwqCXb4T/7sN/B+B
bFPdkiJ2Bf44Hn2Kcbty7DC/trv8CjQRc0ke0B9xHzODk1gjTQ5/5ptc6eHCSY3h3CAHt9VgPSpB
ufJdp1r4OF58FO1KIJ6DAgHEPkFJ1JxQfQq0nCEbswddijuEqVL1ox6ls19H7rNSB/raQOZ6Qw29
fNZt91qlZv4F2ZXnUU6yK0Td9CpbNguFQovXoisGpLLawPdvUWpjhmQlVO8pBNbaK7tlcA9K/h05
/NcycSG7WBXKaCg97GQcJs9sDXvsVvv0m57t7TEqvidtQZHaUaKH2JUKvOKCau1QMH/y4WvD2GRK
NZhrXFy7d6gcJmqPGDmNjgq7j8fdomnH+t1ok414XRLifFFZo15zo0SoL3W7Ezy4n00GvGufeNib
/Io7aFqSTApB+GMrG83vk+9zho5yQTYo7qyJDGxb5XAd9pjPsdSTF8ixJZtb164msX3+CNEdlXDS
CovHnegaEWzUtpKdPck0/8WowTfgGlAexWhQu28kpK0Tt9LghW3wKe+t5nK7EIV2L/GiqzgR2b2Z
29XJQ4Mize25nVDC6iJJmYmHtog1XUjVtDTR2+c5fn+8A5LrCrLJtelt2fCF9VUvG38NXPOrUrfA
R4shLrZZPH4DODxuGrlKzlnBDwVvo+IFuTzce6LK+T5QZFaHDNDKZCTdkEn+EqRGOpfHorm6SC2u
dAmorel26d4hebHOlbR+IKsu46gXhYsY79KF6Q5geQqw1rljhFfROE28lUFCnW69oCJPa0pbc4yj
2wRbMsa1FrbN3II77UFCl4yoP4rGVWvUnMTh4Ly1Y7gasfd4yVzL33cVpDI9Gp2XQB3QMk0tf6VO
XQdX6TlfL2crRkst/p6nun0SpxoxrhUy6TISH/kVH7HbJNPG4QTtICwdp0tknokeRZJ6k1bC0tVZ
moydXh66bHCU1ZBbxbLn7jTTwgpja5vU50EOkbZYiKHMyZSZmK+JjyAZcmWBCbw6r1gInZXGbneh
ljyInnCx/DMuq5OBpoipcdyJucIFU4TArP52jbs7Zh8M3YFU1XMmJ0uxGaKKhQJHQw3dUrE+68f4
FkdOEYcCzJu2zhT/c76It2WWPZUeWw5Tc/dN24Ain47UBIsiNYarg8EHLgiDNG6yYuTG9GvRiY2o
dhi7Yi9CtmU7F/GVLd1dTYVvW+RYA1Je6V7/6/JODGBP+SOvcOG9TxNH/4+z81pyXFe69BMxggT9
rVzJlKRSValM3zDa0nvPp/8/Qr1b+/Sc+WNiLhpBJBKQVC2RQObKte5bwTbuNWLPFF7X1gdBk/6T
CHi39WDxW9tzNwihqkfD/WVIInH0a1I90q7HLl/sauLZplrZa8c+v+K84QsdNqg0pMjNoLokVZXP
WChfKrSvLzo0R6fQrTgIzHbLYSPH0bwgoOV2a5iErH2vut6erx6B7j91G7VmJ8skHputBLqy31Ce
PMjdZU/WfhSRWm2mXgzIdlD8Qa29WE9RW6815IQBo4gnmAXNlyixi5XpVuUDf17zhaC5ivIP1Et+
gTyedPkzYQDOyVE5AqLpqunrIOr1JOzwIuZejADFMk+j10jpoRus7X1nQSy/yJrBO6V26lFmlD4N
psj34Bz2GYKuh863FuwfmuM4w/FkI+aDV2zaH14Pl4s0RfMBLZgbi6DWEsRnTIKGFJ4yecpiUvzR
XWV5q+11bzjeujJWaMQwUhSwkcheNQluqI4DAX7pPbAJ8l5kA6TzXR+skrIC13uZYpgp2bzb62ru
th47FqNQvhhxY6OMXRQbdlfjk/TNQ9dFQ6RVbqvBbkjc2Y4QEAxL5UUXnXiZvg+9alVLZcxV9KrD
bk/Vt7lxIRfZGdEbwpfGL6Q9r7CkNh9+AHGhnVk/rLBGCTdKOV6HcUMSw7BOqhbVlyozqosGiYI0
ZVnHeXz2gO7CPslB6TabHE/bU9tRbDkBAqGjHNh5tK08qFahFr6olZpv2dBMgOtmoIccvnmW2jRB
p6TXy3/NlE6m7/+I+1ZZDoTVnqtav6SGMX5MKkd9wkfdRnapF/iScPOCTmu6eSH38WQ7DbDzkIPi
3LCn4cs4dQCH/9gyPwt2ZEhLyhgbAyHVZFp0MHFGQ8S2tK/DgzdYAchjurKZcj8jrZRASwBzX35z
1BIlQI5sdorB4FhLeSlnNhvym8UWLctymwRd/eyXAfW3ht39ABrFhei+qYkKGKDS6zOs0f3e13g8
eb0FtLBTvpCa6H6ISOy9WLvAQaXuUz9t/Ye2M0mhh2T7HTTtqFw12FB1EFKgCdNDPoHcXkcFQ5qY
6pPUdhjoxXNPjvVU3Mgxdfacx4oq1m5j/+c8OSbVIv7MM6BLhOIuDpY1otlLfcjIqI1euwNl3j/w
GChect2tF/kMZ7LgAIakHppPpFjT0PjWg4tajG0qnpSpyg99XObQ9xHgK9mbFZP+rYXLbzmgpkEu
N4xPwEwFXAgMaJAro7AXf6l6fjRVHej70Gz4gpY2j8J57STqzwOK5G+BRthE9Fq+1WBafATEFLPp
Ncx9hCj5vk6631eDlW89pQ+2ep7OwJ/Z5T4qr+7TAqNQqSfzohPb9cVQ6taHb4vxoYjj4WFwE+9j
gNgyyIz0K4+pZi20NN5b3J5f+TM9Wdz4oHP0ElQfp+7Vg/4G+ohW3SAi2L0qUYw+cFBnqBUx2qk1
9YiEI/TM9qC/cOpl3+rxs0l57St18gSCVWM63FeCe0Td5PNU/BeUp1WHyovbx9R19SXs0MqykN3a
5j9/bjoHTc+FvLw5zsYY+SiNb9KDtN+bcvIvoO0otS+qN2779S90lZDztuMfbHm7RRe6yWthIRhl
Bi2SUEOoHowwipaFMpziyh4unZ2OF4i72RIBFJAm2ZhDuRToLpxljwj2cLmNygkBcnQAXmCl/rNG
5XL7ht1zf18jNJzx4AbVmzSl3EpOWtEDEppLgQGo24duLhdu5ubehZz6PVQbOJdkRbEcANcPp6ox
Vw/Lvmzq2IspViqXcoG/V/1XPwr951IYDgXpZrqdKc5Xmq2ob4YAhmE1WoeUWqO9dVqJzJk7mPty
0pLdOAfXfQFSCTGsfJNkQXoNYOiASsbS4GTOkmuUlWJnBVW9HHs1uXZmHDxamV4tbt2AKiXh5lfZ
KxXQu25ZNcvJjctDFenlQV7dGyV0SJHIfkQuy7l5otJYHqIGZdqwaLW1pbSvnguVagoh6TWso3pf
DbCGym5kmcksLG0uSjUdrnkwggoyIEaVo/agOI8dCuqLxDL7ax865hFKie/Z3MsId5yiaHyTY02Z
6Gc3LJ7kxNj39KfRh+J89kyM0LyUtrKRY3lR2OAXYRqYx9yMJ16T/ZRDgxHEV427kR+F4zKKt3CL
Gq/SLxvbRVQREZWvbffGijS7swraGo4GGEyuXj/CW0qqkmqB/DoFzTtkhfVJjjkRMGARDTGc4wzy
M0+XqVtFezmqwHa7MthRb2U374gTZMOgboxII+9fOIfMK8Jj8Z8N9ISd2muP0jy1VUGE2ph+u0Ua
9VNQOKxaPxT1SvrAN4DP1EzTNhGQzty6cqIcl7OjNoLDPDDg0yrgZyisXt2zHSDmxCMbSI+ZoHOC
AAj6MHq5ajzd5b9qNvYlYveLm5MTgqRWJ4KLvZiO92YafPUoIiPZO6bYaXNPDkp7PBL/pkLcrR76
CQ16acw0qtgXdyfi5+G6rtp5Q6P86grQbaR8Qer2WrzKByt5lE2ACvRjd8M+yhZZmvQ2lJbZczja
Mx/HHx95CXkWHGD8sXOUA6DMHKHnDBExL42ofgtLnu6Da/rEY+hWonyeYjV6kj0o9laT3o0v7F44
auSPsV9C1VCV+coTJMjDSdHnO5ZxCcp43Ixh6q8iNwqiJVudbKV3eb6JDb5zyxSuIIjwyJvd+lrl
noPUmR5TQxgXuY5T8ADP9KdpXi+PwuZkjh6Qc15Cmii4mvZj3PySppt9SuAsCYx6Kd+EtHXIg68g
p4XHp9PgFHZ7g10T98h48uuzP1Etanj6sZkPZ9XcSLsCBUWgqfpRuhpl35vowf623d3krD++0p4i
0vqoCb73UtLO8yA00HL1Y0Brcju0brOJqO37MtuRGZ8+nGpqtqZaQvpjoJPORiWARiqCn7IsjYc2
7brnEebyZ8QGAqcxLtKSqbrYEudUFja6g8kyyuDoVByz3im+3T0bgPieNM7/t1EAQRQfhYG7lJOD
NP7ZASVeWZCzvbVDuRuyVFz0NokpLLQoXOFGoaWhcw2+SmMdOu1LhVqsnJANhCty9EDlmMV+/+yi
DSHHfMK1RyFqeNmaUDw7nfnmT9UP4eXda1T61kthbWqlgZ2K5a6K6ylHYx6zEjiznThvttK1c/Tp
AbKSmpsFo+nkuY9/1hFjLdeJYvarfUjpcK2Jsz6fjKSWeJHpL1rU60fZ89WGWBC062uorY0XN5xV
GvGXg/l8ulJr1A/+05/4LeKV86CnT9XJHo2znQaAlhIvWkzO4OytwowXRV8YzzykjGfoCqBoGt18
11SB+Zxpwj+PRbiVg9It0AYDVQbC8fdZZv+SU6x2kXNEobcPUzyay/ukQaueHU9ERznHg3Bv78wv
bMyv+dcLy64fRY9xFV4tq9POlVnVKzUOvDfoUn65lT79DPTXXNETKq+pPEaqZvpsQpjMhkkHfMRj
ZlNW5nSIc4/AmsIhKAcheQntsVn2tmO+eUW69bMO+ochfannpvJ7ak4UEDIZvO0vCFrUJxGaj7In
Peyyhm3dNZqdnOV2afRYje4327DNnGVzjsxx2YLUsvsd1cDFQsRBfOqcQexSuzuDiBhUyNDnNvRc
/6ipn9LjZqL0Mj7JfkmWCWScetBmk7RbE4eTLCqHlZq33TnX4UeLkrj8nGq9WpWqNu7rWvfe++rV
SUXxOUHov+27poWJKy6JQSYUxcRTzS1UQbrELYpnaDmLZ+h7VYS1g2InbTpcZ88US0at4z9Tzpc/
ewRhQXfk3UKOSa8CogcKM8qj2Xf6WZ8bMzO7ZW820Ubaai3Wz5BJ6Gc7sC8cXMT+bir11jiF2kXU
7AsWcnoBVJwffLrkF01JzY/JimE5nxvFcQl1ycu8K7nMDR+SX05Hy7tTPbS/3cn3muxA/+lC170b
yMzukJP/zn3j5wBZD3HPaSYjDUJ+wXn3QsEvtM2O6n3NLPsB6SPll9m5G8VXkbewLH2RNqn5Mgax
u54U23qM9Frbh/ApzbBq/wLlwh46OXBa5kpHqPgTZktnAzn88KDNXYXkHSxJJjKTnr2LYN5b5zFJ
9jyAkiKZPH1rJor+7vrZlRJD80kMWfQ6kV2V5joOoIoMsmEpu77uuau0S43/dZJexNCzTRXoLYLT
hRZ8swJTrIqm0fk1jP7Zz2b6P7344Fz5aaigajrEAZ7L0nuU5kqjLmGsYERvIdP/yFCNXhRDb5Fg
hvaUTMxt9iAEYUQ7bZ8SJ90PJGM+CcXA4AFOaJMUo48qZfDk9WDyFG6jZ8L4JZQ62GG70Vb8MObg
ph98ltOmj8ziI4Cjn40GstpBDhc9rEeouKb5o+oRQOk4MR47TYRLSAPbz6onBDR2enQEORu/8ng5
yDR3FQbdZnIa80Emx6lvW/Zked4aUO/ou1X+SrrpVP9Q91ZlZwMmj8s4mh9y2TKPIdkXPlCm+VXa
tdN65WedwEdlW00E8yjWbvL4F/bEPuuaO+qEmsGcYp8KJVyZoAN29fjN7FS4PTV9fIniQN8W5Cbz
h0A4wTaj5gl6W/IIcdu4D2oTGJQ1NF1zajpKGIaoPxBc1dBJuNny8Nj40BPOPdPoug374XinWKNy
qIocHq0+dV/DclTOpps8yl6sG9PrzHkyDzld3x7yHEFeAhRUE1Gi95hX5OnDlvpFTzNUvl158JE6
7veiM5UfHlyEJCtgF23Y6Dh9NX6n0hrRoLA33+COCWeAUQk0d+jWfThUL5MyjFBplVBOzN2OyuQn
Vw3gntUawts6aE1UWDjl6J53KoSDpjTQKm7kz+HQ0+nTEkJrSA7kmBJA2R4YJUWaDAZ1jEes/YCJ
M36MKSnY8LoktWIdHauO88VUpsa5aFXtBgITQ/krU8cU/gCSajYb3JUEh2ndsMk49L9rVV1sdcME
8zbo1meVE3Kt66/8ioc1zOhILibxL+EFI3UxZQKFC3xHq1ofuQPH6Cxrg72XDeUbADLlJY5c5qNl
78u5+Xv8X673+XrTdr/nS6OcfhuuGuIFZSYuTkvcaCjQ2rBVYCG2ms/EBE4JtwRA7eAcukrwVfiZ
WJSd4b5WsGZy8IzVM+Fx7cGlYhYGtqo+KFENV6xqJXukuL0LlFPdQ+AG7JiHxrtIW99mypLvsr7p
MpXAcNLxPUzg38mKqXxogTx/jJX11YFh6amihOElS/UH6KJLTqvtBLO7BRKZ+x5aPANBIlAM7aMn
6t45Qh2K8kDQr0xEZgjSlt5zA0hiqwYCwQgSKc9Bz2+oYN901WPkjzWYaMmtedX7VAzDQlgQxptz
V3EVeK/z8ArlDxDTzn6WZjR+3V1cpMHKY6/wzjMevRNP77ZyFE7kX5Tluic5KE2y2+T9waDi/zoM
/bR1+9hZG32rIcqrHdvOM19EpvlHO6hf48GxF7naRTPIgRdHX2rT5mhPiLkLxq7aVl6G4MfcpTBB
2SsemXAIrsIrmhv+SQuI6yvmZ5YH76o5mq91nYkNWLF8XfMHeNW9GUlrQ7vd1Yr56pCcOBlFdE16
+MMFNKEbpdIfWxPSmW5GeGYQ1ADwjeLDOINEYZPydxPC4aAHGJV+ULUuKzaAF9nrRwEfRArk0ind
CyDhYg/OznoKyPjzva2H71pbcrzI0i+eEQVr9vZsb4SjntrChKx19ihglVPy6HtD1GpZO+TjvQlU
h13ZAtVwaJvq1l70ynSyyvARPY3sw460ALRY3O5N3Us/esNZ9jyGrq1tITpXBOQQ+EN8dHCUr9mJ
ige9GpGS9YmPQPrlLyYNiEveBchE8DUPBWVutqHD3wuycz8UPGb4/ZuvwofPVi+L4mIkQbRNdSi/
3V773ahJ+WzCybG72xuQl4kxNLsx6wUVCMPwqUz5uQXj/MtLYxR41OR7FhLRsyrATlRdxpuu5Zyo
Dmp/sCZeWBWp9dwUCDsIiFu+2YXYRMIcf+m+tx+JxnypRV4tVcQ7H00zgpg4Ro9Vpbz6LdSzaA81
D5IDc7cKECwDs0KWbu6KGEaOIPUQ0gqj6o3Ebb6yNdvZjvOoJQgYWUZJcGceZTNE3XLD/4RCcOJt
Ehr8Z0V8kSsVLTUIed2/AtMZX0cdSud5DpKKMNbO/LLtMHwF0NX+8pydoTb1T5LByCXGWnG1KKdZ
16ORHVON4L4ZpNnDSJz3ogKXXI6BmX+NnWpLjV7zKy3NXU+g5UsU+EhlhdV0iUVIUbeCIkuG+NrR
UOMcgo9WXPU5VetQrPrTapfs/5pf3AJ+pFasvjVJYgMmcHO+cdTEw+XtIXjGjshExnUpIntjwu0+
w/i7vZK9AhrVwl1pN9UBtpqamNZoR6RIUAs5yEYO3buWCAFVOfCW/WtOllBVoZWusuXxkZ+quanB
nKwQE+lWMFXmJ+JLQNjksFajN3UfCTnTsWPHR45S1XJ1OUk0wy53eBbfGjOHcN7pm03ZJ+BV54G+
9ABmZLX4hDDL27WyW0WRAwshgNXZRTUnA3pMryP5ooUHMuIVGhnz5ehr8+WU1Q+516HKMY+g3xEe
us4rg428/Jd/4JxHAiwX16g3IdGR90nVsyM5xVnul27Y+PVW17k5aF7nv6st+koETaatHOVJXS6m
vO0RCGaUpDrMXYr6Yo5l+TIvOTSa8iaXDFu4qGVXLtmT/VrJrs/25rak7MIO8WAapb3lN6ju64Zo
lU85FiRlKtTSf2zyqre9aW/21ZDeRqTxL5//ZmPDsq3d5kiGx4BM4NoUKQXheuc8tb6NQhC1XImV
Q9j+x24Mg1ikCZgJ6cH51nlKZlRiQySWDNU/U0XFn0ZYHZJus8uwN3SSstyf4wf4xp1jNV9pTvT7
Sto4Kv0e/cvvv40CSnBu6+WJf/Rgc41jYe+bgXpCmIiokHVcwzCW8tIwJnYd8vLmIH1J5olF4HT1
baq0VXK+vPzXJNIl9r7QzGY1BnZKoYBSbcMOoG6aIP40pb5PzYbGtrICplNmLsnHPwMjemUnyueX
0u1ud2M4ZrlfALcnVO0s5HBjiCOo4v5w91MiEe7rcPwYTNPeNZ6rbuxaHfYI7Az7zjQyqNLm/uQk
aHaquWes7+NGkTEuXaXx5n/rC8MX4AIBgcL6tIjUc+Zk01c/t6q1mmTNPgjD/kVozYe0eygqmuM4
1ILSfLZ5ifD9S1prylPmwKDGl71ZVbWlsO0I9HpL6hFedH+AdHYqG+sAyvLmLaewuXTPcfEqO+T+
mAWp48YlxXWUNtnoCdhiILzcVVR0eDqnnoOnc5Xsoq8zgyBP7PLLypR918eUpvrj1dPT5lKoorwk
RfxmFMX4AWcC7ISbMijUa3OtPLu71l6ncy2g875KrPPva0uHeDL1pzNl2s4ysnKx6fVCcL6CKArI
0s9KhzBfhMnwGlYgNAOV01MYecMrW11/27IDX8lRpc6TYz253+RgUuoaW6QDuISkXYZTtdF0/6yP
HYhGo3SPsklbktwL0xubh05xI6S95v59XF7ZZbtVjUTs2zZW24dGQfqryIiuulHRHcyOWMXC85QW
qSH69tzIq79sTiIopScyyUZMh0JEGOB9HBS4UAX0z9CX/25MG7rgIZrQN/nPAQoG4LkqHXVxHyC+
55/hYI+OfF+Wf9nlml6Qv4xwdexkb7BE/1h5BJLn2iBZ4zNpfb4zjZxarX/KfqTd5JBGKZosEJKF
RPjsdPzuptuVQ/XQfTlpk2v+8ZWmv1YXgY+oXVlvjWGKFaqZIeswvRaVvzQqqERoR9J0fZ7vOiee
L+nLqwym1IWehI8iKLj72J5+gsLLOKGo6cMhNK60TilO1uhBRKyFmbaKlCgDdD+PGuwf+s5d1BNf
FLDKfLpqDN9HwdcoM7p0LbuZZ6KrFIFIAzccvaP7DV090CY5GJvP/ErsKz7eEwnGp1JTwnewjO7e
6qAzlE7+UFbcrkoBuoH1+VknS/CQ9UE6D4F3rEhHXxyk165Ui4JoY406NStoaa3w9qaEwVlO+XKD
PhTZZxlb8ZOENLBHqS9YqOBJnu5IBzDof1ly7TNCNuQJsHB9w0v839e5vU5tftzX6AeKxShX3rfZ
CKaAQHNwqFRvtJYA6IGGzQ2Vjc0qmxLuE1nRUq6otNFjSsHqo7xqpHGakE6LBVIPNyc5Htai+e1/
85IT4pSMOlRnQHP/WkQO3yZFdhA/tvucE9Ehdtv6oWtddDJV5RAYA1Jj8jLsM58KK4wjP0huGhQ1
gPazOzB2FDryPQg9oiGRpxxCoiOLHA0x90fjeNFqDiMikTMnHWUm8r8nJeUQgIDyID2RZNw0fZXt
DRd5sJIC1VLMaNKK8/mNhu3W/zNcqwgknP50hxCe6oXkZtPgP6pXSTws+9KMD4MWNf7Dncmt0cfb
C0QmWZbTn+5tBRiMBuhy0p6izqm/aJ+WaeoX2aDa0R4jZKfGJODu1QW1sgvtKuX/rtUvWZ0Yl7j0
qRhRPHUWe/htc7kHI3Vok3idl5IDObrZi1GQYbzbVNX6cOOpOciVpJ376qoGP04ZETN1LY+eFBsN
wnltaaocIyM92z7LOZFNwW3XiF3IGYvi/WJ41BvuV53nduxQy2iRQdjR8sJ9RKtWJsmu2WH0/JVS
RMPenycW0kleej6JRy1y6vV9I1bNu7h79/9hw/a/u9Rx3aAAC/X90HHwmcA3+K1fnT3gzLANz43V
P/mjOexbHvMmwDRsZW6/EYE1drJnx1V1znStPNtu+WMwS1DVf0zSYxQoJLYw+qLqCRVx3BXKEZbV
EOXHbnxPJsoph9Zrnoc+tdZJoXhHt+m0rYGS1F5A4PxYO5P/oOdN9aQYZr+K0jC9Ik7Hobkznbek
HbqD0qrgo0iQOMA0afx0QKWvPGhZ6D4Kz2ew7Yzfg9JDiDF6NESwUDkYq4kZPeVzYjEKI/uEZtla
9mSjcBfYJ3rzoxv9OAKGigZH4ZY1FQuetaqtxNjXPsXmfhgoD8Y4Oa8dIqGbKBOHxgRTSEr7yQ1P
tmnG0D/SxDyNLw3Uvaljo8o99252391zFlQeSUBMc61d/cWzQnMvPdQkSS4O5MsLUtfm1rB91V9S
oAEkoa6Ch/vqagoRaJ+ROL/b8jpR1pOepCu5jFywLdsR2Xg0UaSfOb+zAaXQXREE+eL2FlxVZ29g
aa/opIz+0oKZ4hg03cP9PbeWjgYQ4dP//HT9MEIgkwKan9+2dIeH/fbp7qY/n/D+DiLDISUS+db2
9pIZxw2AKmwf7q8Z2TYMPBkZuPurdqHirSmF+/0J5YJVmP3+hLe/Vhg4UP3On+62tjB99jt8Oukt
15efsIY47f4m+/kTps3t/+/2Z+kLisDj4fenk7NV29wrvgMqav5DyNl5mn2JRGXu78vbpBERPVKi
FTC88gXc0VzvqhbHAjnrZ1JlL7Ww3U+Kb+DYyxBTzjSvfM/RyC4sJT3lwjXW7oSUQGPnZ25M5ksm
iMgFk8ddJozJeiaGeFQ0/asclE0JGEM33fHmX3UUzTcEQDcyH9pHQfvoFPGPu7+rET/kmc+G01FX
ra6w1ytnmvZ0GFZ15GjPgZ+LZ5ivHp2hUY7R3BtLG33riD+tHJRulgdlPbvtAB5MXLwmgI7CgfJ4
XkM2oimGddrZyHn9sXlxvXEtuz7fXmWMamL+nljIl5FujRGiCmIV6V52B22sT4Cbbz05a2igMyqt
EjrSP+83ED3oA815kqYIwoctZBI5yrO8N2mDM/xXrib1QfaSJgqOtqhvY9IEtztx0CEOyPb9M0n/
jP2uvf1JAPsXD2qUAuPXvwzuUfey7FQrGgWsox+e5ZWZpJRO9VWxlV3bTGByLwUIhNBootVf3m6s
DruKasf7AtJDNrwCIla/X+FutuIiohj/n1e4DyRl+/tVcopQ4I9nP6R2cCSrQboGykxom03HRpjK
rCTnxzu285BZT+5wIOvskG6vypPrIpUwqEFz0UEXrMjnWK9K4PjLTs+GD7PukSYf9PFblDfHyum8
Xy6id1oWDOwJO7LKbM38ReII9idq8N02tJ+N7SsfQeo6MIShYy+o61ml8KteKF3iaKrr6om3qz1Y
QWcfbKVzdm7mVLtB4Zur57aUYWHnpXnf+XGNj0C1ihaF9rnV2PI3epfu5Migu3PFUUYueSG6dHy8
WW3dXQw8CNYgKjL+Cxr+l7NlWDfE+xUt2bQa25Nlmc3pbO2SxbXxXMI/9BDWxS6stJCYqeufVRc8
CPhiBQLKLlnGIm2OU22pz5FaX6Xd8WN9FU1Vs+furlFTqa+ywlY+wbNqG1d4Folkpg/9MRctpLu9
Eez4aWhraeaEeOjLQX2NLuYUOKhoWwlqVa5LneWGbSJBSDK+yQHdq+RQ10VDjfJ8OQlYKxxT2/ea
jyptEKxCpyvW05ilV9cifdYOiCM4tpVcCwVZBSsH3yG7XUvJVZSrv2RvQpAUhnT3KGfC+WI+w5K+
hBuZZ/HcONkWZEnzKjt9XDzA3N5c5Nw0mq6GH6on2eOTwETsBdGjdE16QIAtofod4QPlNeX8ueOn
UKgLo6hDYvU0+qCFS6SPdXTkw9+2KaWeC4brGqCwSdhPOkaD+Gd4dkRPrth7Yw7U+I+9MOdAQzdL
E0/TW4zaCrDqMnnvlFFA/8+TX3b1gpinHhn+3gek9c4e4E01y+iJcvXprTVX0knL3OSsFx3fY1Zw
kFLdpZbGTmCekjgm6XzFAyUwj44aN8fenpyjHJ3If4ND8q8j6KqLqTenqknSd0NzwsPUhBXheCbl
3ZRvLDAWGznJLFQFlG/I4QGFlQPs/d7GnysmZRNJXR43RIcH6enfRh0sIdFRqGDQbK5eIsJaY9yK
SxvrFWzLYbzO+Qtv5GA/Ot6ZPOOtJ01V2/vLLBn5Cc3TXVLaB60xyXgNBQlIiFCvSutHHBNYiUCw
u4soLgDB/Esz628wOwD7CecyccMunmKjNB8sb5pr5gZ4CRUe2W5r1S+NMNwF1N7F19qmfEqb0+ha
i1gU0KXvllcWizjN1WsRWKRaDCEIZBvutochaucq04wnKcI1XLL5tU44mvGl7L8TX1vdViqzeFf0
nfE1NqhUsCgMf2kbol4NGvBHXc3J3MWDvw1V2zsHtp6vHC1O30NL+ZHatvkzGS63dRC9uihIrXy2
Zt8AvuqUiwvrw8qbJlSahuQ6IWv1GqIH8drVKEHFdvYsTVFtTAuqNkBWz4Nlm5abnHD6Wo5yb4wf
O6MHIjqPFvApvzaH+1rk4+aoVtw8ynHbTdN1a/MlUz4zt+1exy5dlRA4v6OlpQG/CPWF7OqFaW+s
oC2h7m7qd05iSDnFA+UTs7OeehsSH92L5qXVM6VVN/NgpcEhy2d09OyV5PzmKB8ZHka1NQ+90qC1
aCr9ceanWKl10C8NaxqO0iYboAjDMZmbKWqsFZJOuMwzeqh70cydR2RfqFC03oelTY5CBwd6CqFV
tU6iZdtP3qm2fPvY5KhXj/rkfCUEt/cHb3orJgQccq8uH6jJDD98Y0JbInG+KhQ0rzIxobXTadFT
RvqGsl5hf82i8V1DfMIns7EIvKwH19iHT/fGbrxjzUbnQDFj6Sxix413k2IFC+mShPZvZz+EddlQ
s2NsUdq0sAjVLUqzqfn9yz6ni02Z8ucJzWx8qiE02089UB5ZHYBw4PdqgllJVg409ID0BLA5qfp1
dMPvqtWGJ1kdMI81s+f/xzy5imEOO0erwrM6USqg1CTiPTN2nwOzd5+dGviIY12kZVQJ+kCT06zk
mLRZTrMZXHQ4ZS8x43hb9zCXBYjAZUvLq5+g6R2O0bxY7glnM6EiFQrTeg7QWIFCM+VgojcWApOT
c0lsYC6MSUttmcrao559lcATTeFkHK11CkCOGqhsp6qiZRTF1ZuWZ7+vpI0yq/ZlHIolGIrwi9v/
0q28+rALK9vZFLitpdnzw4NrtwbJXu5WSMdAZZD24ZdoUr9Tst9dgrjNT6M+2gvpX2c6VBG53Z9c
XU0vnjB+SrvpFh77gNKCtobfmeuUs4hz+IV7awN3ZtruIjP1PyKD5PxsV3oleUigYHuQXd6d+efd
9b0zrPP5XcAwcyhb+/e769hKLXvhbWpYVKKyz3+WtnYmIpujpYkKpxUP6tFr3PJQ5pA99n0YX6cO
iAJxmvynS+1G3AzGudVFumoN3YPq0kcEZL66N2mrjA8Wer2u1f7bLn0N1XjzDSe4dp1x0BJLfHhD
CQ9ZFgfHUmspj1e9fC1Sz34fRHL2Qkf7Een5M6i49F33+Vh9lSuHSJ/6I+wUVI4aQf0JVn7ns/f+
oXnFF6S5jCuir9nGKQi+62Gjnnp/CmfSTO9LrPhr6QodEopOblG/5lR/bzrkdPcqpexn2KOGpdBG
fsSj0UE+Pnqg2ibD3umRu+WAEUuyoPcJAc9FP43JF7MIvxVp7X0jknDKIej4WYpprXLbDxZud4T0
JI8W/8PaeS05jjNZ+IkYQW9u5W1J5bvmhtGW3ns+/X6Eups1tdO/id0bBJBIgCqVJBKZJ89pTOhv
qBhZUPqx0bOk/O748hUxteaL1gbfx9Y3dpLpdBsZ5ZFH5JqbLH+ELiJ7bMuCA+jgKhtha0e9vFA4
tkuzLrt5QFfoLZ1YJ4yBwtyQBQ9+GjqXPDBAMU89KvGrVRNnwbq2oRNZ+zCM8R9wjqVKUprbK+dG
o4gebrO1S11SaNfBOrIgLyLd3bDPryU3G+/qbYnY31cyZR32Qb2J7VZahFIsXVy7U9GQBSgXeVn5
uQ1fcuDfX+KycZeQjStn/mHmWYdoeVlOE83wNaEO+XNoduHaKzkHmAMQlVzuoFeLQuvLqOdUZDT+
p7yL2k1gh/Jeyg35wQ59JKMmj741nzRqMJ+DVPd28IPagPfM8rlJlEfhACVRsoDUD8hZVZVbVQpU
3gLyRUAxgddVnyww2TspTvJNiRCM1UT+C4z/6j7WnW5t97Lxlzk0q8BKh1e37PWdjST5RthL+Uvd
B/Fbg5zbtgF+tFWcwPwrThLjL80motDHsrUtmi5+G+IvYi6ixnnDsVrbIdkyvg5atRJ2xeCgGlYJ
ysAQY74QUN6JSxDfsVaBFGw1M5aWpeEjdcZZ4ih6+TScbWJC98v/5dLpjk49RaOvPqztQdof4LFH
0RKKP9GUITjlIsi1d7Y06bILLyLckilAi+i3czxNoE9gw7NtfPtgV2tKbn2vPn+wu16WnhsQ/21k
DsuKquVl13WvqVGV98VUuWjD4XP8baLqvbpHnOZmIstWEkSiKlbiWOvrg7LKUdS79zJDW9d6D+FJ
6zibXNPzs8NJb0dVbH+Ua/6fpMXdvWc6+THJ/HZXwfJ5NlwYdeooJ4MhoeIXwYV89cMKTgC39B4T
pYUhNuRhNFTlO2AA2aU0NXljKq27SFPD5WB9ey/kYQdHAidT00wvwiZ6buwYByqD7sRIcxC4XwB1
Ks4VCakg7tLLzRaWCRKCiRwjSj3IjxSDe4d6LAGwuvpQcNbzlwCgu3sxa8R1sbIC5EHFUIvs7oT6
+pesTOTHSi+bO8gWT7HnwtqrhgEZXSPaiaGuK90izUP3Nht041Z3IveB7Kn3VKvNSnjZI88vpc5z
vEy1IsAvuGYGYyRP2LnhyS/1+iXQy2U0aNAxW0QKR71t1mLY1NE3auOHq5200X3K2dOoY0Cijq6t
c7Oo4b1kUYJaVUbGZCdn6LtaplE9lDZRYD0Ozo2MIGJUG8G55eYv5kTjdXW5blS/XJumMsYAoZur
bpjy1gNBsk8DN7mIRtGLaCUXJoJ2WpbebEE9JlQreT4qoCZwxslZ2ESPCs5yJzckOGebK/nuCrYX
ZQHyMB/XbdyTG5k4eBKnSQ4hRU3bmPGVddDZtU3DD5Tz7Kia+yOID9ww7O9h4f5Qm15+SUppBJZU
+Zc6q+wdjPABXIumftcp1O/mWl68KGEekN8o2u9geQ1Nc35oZfgUPqWlrHOHGsxbUycWDHVtcl9E
GZKmf7e30+QHG7ENFFeaRWz4PwrDq9Q7BzwzJRnyuNYBFpyzUVPARobfITgfYHUZhqPozY1lKMlW
iRqqqHUX5gUan+cQqh6nbqiVT61KhlhosgmTaFSJOn1huzn/9hOzs3NfKsU6lnV3J1GNtkVsdQBt
ZAavqiJJcAfKxj6svODVj5LPgelUF27cwas+ZcHj6sVzrZ7QcPIoloxFpR5IGXZL4RRzggX5RbUH
UVjuKQO3jbGjssjoLe3ZDHVllURDdYkVNd4pcpGAX9DMUxHG8cZHdv3Bokhs2VFO8taN1gNB9gnI
z+MXSauFSyV74PIY4utauaTcsX7QK+4gSaHIJwWu2kNqS95uLOTxkiPevRoQMn3pOk7J+Sd+c5KT
buSkAMKqWxDgkqMV8Nb45E1lUk5DKeRCjEUDJC8E4dCMaDRGv2bEHsJd+NzWiLEqwdjatW9DpSf3
/kR9rfRddurTAio2TOFkAoFgnMOu3gqTaDpdbS7EChZizWwXPXXixL7Z8Li5/t4farDtbUM5IU6X
RNXF9tPsJPzlMZA2rjFWALE0Z2sQ2DqORVgc6qxzCME3/tmuNLTdgYJf4cW3VxxchsdsMGoSxlox
3XNzxJk0b2U31J3pka4cYWyBxCCZ2EKUso42whgqqV3curYHQ7NLNG04yoMKBE3hPJ15TfXYdjFI
cN0lWJ3IyVZuOogR+1zfD0lZ7NMpMhnCyLgZnTK+5pIIZaveky5nydKUq+ITOsI+PKGEFluISanm
THlUHrbudIhaACxct10B1ZibWVvLHhbGBPhoCyk4cABH720aWn7jLqiXkE5hnLQvv90aC3Sh3VMx
k/naTze3Ml1Ey3Bz2E3YxW7m5Aau5b0bTyEmOIExPkV1XW6l2Ca5Hw3qY2Cie+/zC27WvlEsXZWi
gBZGgkPpxOqjZaaowXsGlfyTs424zWNKac/kqudJtlTAuu2EqyLX8aGRgGuLoW7VCF46hbrrLFJC
0AbJj4kPs6bhGNFL7nHqaUbV/FSHPAzz71c+RyNUEn6tfJPSlmeuGKJtYhULmzBXuPDKLccMRFfB
06yrKCnuJanSl1VDqXkZtnA0NQmhQ5IAnykiP2d+Q9witHdemdk/yM89u31YvOWJkS8tqdAfNFBy
mxoe1bMZRtq+GRJthwRDeyd2hOonhZTLhTW77f3PZcbTKfeuKXZ827FIQO9MO+qtky+HiaRQBxa1
F2ecfzoFfbCRESsOfkJoezR2PkWKYab3KQo7Q7JO4B+CpVvS8uQ+qPPsuWiK56zT1LvBbdNnXmUG
uNEgIjNNjlIG1Z2tlQcxazVVCH+n0e7ELFmPAnYn10Sfk7WEYY1NRay7r5o7MDQF+HctfrMD+WRM
qiumxfHEc51PqW5OdKNBc+eEFcDMVnE5ntcUhEVFu6g0q/4+blxPyr+XcdwDEIESS867N0o7nJMr
lT+buqmGdZzF2uLDxIehWVactiiOFPYxyOAOcZAQTEbdOfk1YWjI1zm0hgYn/CLov/FEBiFz3/2A
+fAFQXH/k5PAE0xdUXcJ497YVdTlUOti55eEhPAKmm1za+qDs+T2xts+NQ0FBkdTseGR6zXkxYUx
QxUVYekhIjNtuNy/xmAR6J5+6qrKfXK9bvqiqDXCjAyT1inXZWMgeTE5oxJgbkdNh25jGvqNA48z
Ysi3razcae58qXkWS0dOxQ8QHi2tydWsm27Jo0+wiTlPUBfpjdEqjzl4ZprUa69Nws9PteLc0PsL
IMk9yg8BpAPGKo+G7rucK48pWcbPbmtWC9UynRcUzIYlmrvJo9zIwRri6aOTWPAE+gOcreGY7XuQ
ODCfKFK2rMv2wKOGDZ6dWcXS461k2PEqi9z0MZmagcwCmYZ7YZFd7+RY415m6uz7pnNWlcwY0e2m
fFo23WQFRKiTV2K+HIgIZy18xVXjnkPi8stC7+1F6stPkUX1lQklw3Yg/bQx3bRcChohQRwUTgWw
dZZP0vHAWuWxQl8lVl8snT/PjtSLGMmE0EFeP6GpWl0VOIcPZZaWKy+1jLehzb5ZiZHc504l3UEP
TdLb6PgeofMwRSPvySZXXxK/+Wbwnr1xc2nQvgQWEGpNsISx+YrafHeXUcS0DmwbJLFjIZmpdNW+
9Ci3duGbHFALQmBIHk98W/5SRn4g0QFB8a5uvY3pgLCE7y345vCP0UpJ2UVKKO0IAH4ZSojNEx0C
8gI+9J+1LDBEpmpuveqD7m6ROkm3ZpE3976Zn2N3UJEh0zj6l8lXuYbZhaCzf7XC4r6T/HDf94F5
hMQbRsipMeKLl3/OCr/2Fl5HvWgWtD86dSNr8rYPCueTn7ndutbk8mhzgLh4vMRl2PCQpcHgsEF1
W7+UY+MtO2KRVAsVIUzRjh8t6iayKPuUL5rSjJ+VSWIV8pR04Vp5zidq2GSy/erDtfvFtgNQzB0F
Z9xQwq1Zwoziykb36pjAtUrdb796xrAtvYLEXaM9tanuUKUn3Xtmuqt1yBYGC9KRIVKXdY3IdJf4
9jaCk/yY9VW/M23p4I5ZulYG5zjGVbuQCXoQiGn6TRto5iZzm0++ldYovNvBokqH4Au8TFfbKKzv
OV8eqJzRgIUGfeNIdX2A+vXgUN98h8MkZk6Fwl06gEuPgIH0nh/eiwaCMuUoRbDST6ZIkqAVS2xj
TW5HOXfWoJzlLv/U2/m1MFOi8Vn5RPl4fIHYWX7OJAUCL8W6U8O8Og9Gee1CoDx5EobHwPkeyk16
kiGdcMJ+2HsWDCjA+zP9JN25DZWKvpm8daAytmDToWaahtJgXqbI1oOptt1dY9YUrkuA2nQpDFal
3PhH1WnOSt3YcNZPiMMJmOg79HhE+BblPhipAfoCYRcNxVjg6YWLGDt+9RcP/Sks2sNzj5rSpYjD
51rJqjsCrXyTxo4MX1e1L7KdhguKLJJtGbTfbDIh98gEa+e+tyht1P1gydNGdqJ3LyYhje/u0UUA
rjxGXwjr49EpxrB3gihf3MaBavWLoVJjQHVpu857u3gptLBZI4OZb8XQ1ExuP44Cv6w3Uv/m5MOy
qykDJcqmpcdb1+LUenR1Kv2WE6jiGHn6A6lgael3yC76ziGthmsxhMbFTkC1dvVad7RvnOuKhRzW
XzrdaK9jnZB2yqD5LIO3seR7GErqcmjC6kenP3a2BctP5DungjTTAhaqdtVHFM80IVLkgdS4O6Tx
CDjxdb4mMHle06lHGvqaqHFBEScmMdlmFEp1Hb+VYiirenInKeWXCFRPhtLZUxnJLfcgaKHE0Aq8
8TzYBMu4zz2B+ewekiZbUgZhPuWZnCwCYAIkzvv3anLjNIwjjbuub37+JzE54SEmHG4Pe23g6r81
6yyYsocg/lG4uX3oC7gf7QZ9G6pukl2gU2FFfSaVySXcZBy5h42Wa8VltEuLYku5IYbjXZ26yHYZ
j+rH1CYv5/P133EPITmXQaUA4eF4gZQ5W7tBID80Y2ShMtTJT3l8X5Y8gE5yvfdtG4a7VkcRPvSc
+jIEU/LFics31U3PcsE3PYp71NaBMxHl0pamheS61hj6rnFHeQdWGiXzTI3XimEVe8VkN8Dd0y2j
K8hM81xKwfJalUvzu50nj8qATFCVyTKyNdK6M8L8B6e8O5/fwjev5RV2fpRB0RQ0u3Ko72y+SttI
tbttb9jDFX5LbwUHtPoqk6BUzST8kZpnMllAx/kyX82+tt4sH57TolWqBxJMzaaI6wysSwk2mjAW
z1zVNav0ZplWVvSlyPqln5Xxd9kvEUFIg/jZBBq4aWE3OY6jBkuLAZbXdzqFnP5wVmvdfrIdR+En
e0OUq/gc+AblnbZcHFy9s8ATdt8VL+KH0raA4huVCRC+CY9QEYdrIjfDXeKY+aI1jC+hkntPlCIO
OwXi1C2kp84zZ3SoIlPvKzQWAAjTZHgYEr2j7KeUN2XaNq/woh6ER2DWIMYL4nNqV2Xbpq92suXF
ezghzL1C/uHE/zIi9VebF6gnnFUAkf+66Qm6D2ownFLCvos+cNwnQ9cJB5X9YcKedBoMwUUPWrCv
43MAUI+KmrJelwYy1R7v5cpE8XPPzUV6acLRX9itTfp7mq0aG8UZQ3+SZZhGSTzwUFRzIy2BVGh6
2+2bhuj1aCvpmxNb3zuQptfCCfVrpvnfEGtPKYB2Fjk46iV1fDAsOLK5R0Rq2PZtlD546hS5zprq
qwl5VhI0yndOOd8LObCeC6if1ooSvdlDma/IezrXZGrALMOkSu5o55qSKsH5USmrsQSz5LulcxWO
jmMCzQ9JYs+2XOpNor/8sEy7CLeYuNLVvu192yw2EddpLn3bEWyWPH9tZ3l6lrwKAYIxhvip1eIT
qIu/LACT50Az1plfPUJBHSzVUT2NlXPUE+K4lmMr5xxR9+U4+MrKqOt+58SVukeHZLjkUxPs0oGQ
CyiDYJd7TrDSzUZ9NQf49Mu+/0Ex3Oh3nNihtXouibcvqtrJ1h0ESfxcxt54IIOw9HXJQCgq13by
AIgtLkyFWI1n7dxISpd85Pm+KvEn31GhgbERgdHkfDiNFKsuE410dGhq/aozIiL08mBRUtc07SKq
m0fIgpKdsM0NVWG/XCpb7dad1WkLnkbOOqmCV7vqCMNYevAysVGu2sTQrpHjOxuf4mw3MbZkpMYT
BUbpzjNQvOnUAsafoD53pZY8wqjAczUqe2Cv9H4vbEoC9AV2WeCgkn3lKGB9V1TCUOMkR2Y/eBpP
yahNfJYlaTj4ejYewGPz7rhkMAKK+k8N2CMeBKNPUkXaoaMId91CwLxLit6+lxE0lS215dCD0jx1
r8RKA844ftAsYy8JTmCG030wErCwgXmsCmtUV5rvuJC7dA8e0XDHMEnhj6FknmsQii71avdS5mX3
PEtP1c7IRowmT00e6N1nEyEAxA19HvLiunxG5YsgeqQ/8fkxwegsYXhPr3YzKSk3zxbFyFcin8mt
KchLrwoYwtbD5CUmwqJy7+r8qxgg7SqvSZhGK8sqxysMU85CU+qeLIs2Xm822TC3amzr4F9xEROc
FvSLAURysuRdGC1lAwH3WmrKU+9Yxalp4p+9GKoFGLqhYZSCDpCy8Ll1+SXicxXL7SbmTnguDfSM
JdnIt4niuFRV0vAxcPZNbRG/T8ezUZrcAJLwvi6kiK8/P4s8wVpo4MLQjbAJJSSlYd0LW21nBBor
aEtDW+WYVLkk6YjqgvrbjnKarrJiuGugA7rKMBssNdf37n1e9ZbQXEy2sIM13xuvNmCiE1+6qlNW
8Arq3KZd/ejkarKtQ/2t9dvo7LffCIKXd3Ez5BvHdmGLCVAgqlxIN0UPTmVockR3bmrrri/6gdAp
8iO9KZsITVjwVUvxmwsryl8G8hYLQ5fqF37vlWUdut5jYZcotYWlezFlPhRBBGlPEB3NBjVitTG4
tUxD0XSQelAF6WR9thBTak/cOu1WUherV616CAQ5k2zGaO/wBt+4m2TCcXuqwkhfjBSEcOpVp1Af
Am6CYEk0ha/wWOCbzUbxZO1G4FTWDfKrvQq/0EThJPw6dK3gizZPUQaPQB568aqxFP1QB9TrO4C5
nhTfrB44Ti/kPsmeYH5cA5OU7qcHdbeplFctdopTmQTubWjkSbIMhy7cQOCCxkra9tIauVZpGwPT
faj07CulE2DE0q478F0LFh2Zqnsji8DLOfG4NRwXwFUpvfhoWz10Q7LUm7J68oahfMoS+5pDJnyX
e1L55GidsWyHoeEXlqFtK+6WFEW4cmv3zsjy7tzmg3uXIi8PP2f46iVhuQ9kP6dww4tezYjYJHHI
YCdmI+qowciTKhOzroRwVRpJj7Ktyw/cP3bC3Ftteor9DGQTB00AkqMPeQMZTEOr4hX1EOazEUcQ
eKtwh1NRZT4nFbFvgGbyyp6GxiAr2zzj9i5FlvGcUKUEJFSJ12Kt6rTeFobvZn1b24Ac5m6vwfCL
M0941SYbXQ+eNLaK2j6AtJ36LzFUEalcw8wvb4Rz2oFJ16Edvc3KXpQSuvHz7W1t37srCH/krXDW
KKZYlb7t3mZjs2pWFmX2O+EsBx2gp3ZKw4rrjr601Os62oIb3RmW015ab7A2STDmJzs6ZkTonlD7
ahW5e5oqaZ6Ssn8hP+ecM5gFdjA8wK6v9d2lqeM9Je3O0dIk2FiErVY+FyOVWTdTq3XRnQ5SwZVz
NYC6NNWPZEcOdmd3F+GflkG84vwcINiOuomVdjziBeSJ5TBGto7cRaL0X9PcaD/nua8ijK4ZF+rS
w10Ab1RNOuzaGNFzIyMVZjqpeiCm3i5Dp/deS0LHGw2eg42YVSpkP+oiRl1kms10IH1V1l69wNZe
ms9VkXg71c8gLe8I24WJWa4qqSi3oJm5b9neOBwcZCqMdWhYv7rx1NWVpFCX7xzedfVEyTfRVO3l
GQ+I23ovJn8eRcvDSoIG6EXj03bvxggRTSPJ6PRL6A0PYhSOaXZXgM4TIzBWxklDoWcRTPTqYwnJ
k9338J1PuyLQqW0mdq1VaEraZXDln40u7S2JksPZzAN/fohdwJST02yPdTgX/SEwlx8mMi+UF4Wb
DNvZWbgQj+CsY8I1//tybsuB0SgV5Rlhgg313cObPZruaqyd7jQoqXyWVcJdjQpwMOSM7A+QTQST
opBoiklWSPRizZh4MBCGHS0UhYRN+d2LsynJ3CJP+2FCOItZWHsR/Zh2FsvQ/PXgUYDIYj0Cor7t
WhFbBvZEUqpZgGReRcOYHrIq+NlQG5geiHynB9GbJ2a/eeKD33/gMm8P3AzCe7H/vE4MZ5/5Sv+B
y4et5rV/fJV/vNr8CmaXD9tXnvTr5f/xSvM2s8uHbWaX/+79+OM2//pKYpl4P5R2QN/RDx6EaX4Z
8/CPl/ijyzzx4S3/77ea/4wPW/3TK/3g8k9X+2D7f3ylf9zqX79S2/NLng61DNHegUe7YPoaiuZf
jN9NRZXPqpQc4W3VbdzoUfZ+fFvwbtk/XkEYxVa3Xf6d/3zV+VXLHSo063nm/U7/br9/d30OMxy9
Oz3k6Xy+4m3Xj+/De+v/9bq3K77/S8TV62G8GkXXbua/dn5VH2zz8OML/eMSMfHupc9biJl4+pd/
sImJ/8D2H7j891vZTgl1bql9HiQjODZSOzEkAjY7xr8bMRMNQ3FQtaswC4voVWLB7Gu6ZXgU0yUJ
pL0TI8umdd5DpjX60qsMaqtqQ7rPghgCtbp/4hQMke00inMqCVvwLdO8WDMGunkg+/5DzAu7C0/U
ZixhxBI20VQ9bBmmDgishmz/BF30BVKP+FLYUrzvbAfB5446X9uMbg0MlfE5T2Egnby0KEJJTswG
lgSczZNPN5uYViP9ewuAishZA7WM2Cr3e+qcc1Ve3xxdWCVXlRHY8CQb1JdkIxI7nOzBYSKmuvEj
tFxt+G4M6ue74qITNCBvH1LdMw2HwCouhRIXF0VptK2nF0DXxepWq4adW4BseLfa6h2AyWnzBrkg
O4qFlZkjS2TU9/NeYmu/0yqCmt7xtl+QFM0pTGNoeX9dUrilfdefVR4sbm76yBHNUneOXPYUMaMX
5E0K9TexeuiRKVF/J1zfyNRfjUO3Nfi/HQHleie/mrTsheC9MIrl83QBTsSRHP2QdA2oCjsvKDpN
YfrIrH1eWP5t4CiBAxpmsufAcSG4Inh1WyGM8zLJGqMlSY96/W7NzbMaynUXJ+nx48JRGfx9E0r3
H/YSQyMzz0S6jb1SGWjVxwitjXLn3QVN4t2JHmAvD93W0tu6QGbJazM7Twi/zhmj80hl6eQ6r7xt
pLUPth3FxE0D/SCakdDZAWVk/SB6CKYN+0RKFmIy+e0mhq6ueykFJ6zIKI5GbFZatI4MvAy1MR/i
saZQ71pJUu6EtUVMbg2mVluKidvs5C563SgT8la9k/CdPcg4mRsph9IDvMZP33k2UvxHRIZUArZ/
m9TGTN/pqv15tpvgCVX4tNKMLI8rb8XMfDEHDUNQdR0UJtOr/v26bsOUUj1KDe21eBGG5am8I2UC
w5btHkRjZBmK9bd2tnaRiTWjJoRo4eSbgGxB+HpA+W6MO+ndBnqREzCIu1i6bXhb9G7DsofrVYKh
YaXCjH7UpyYM8+YohqI3Nx9s1OlBG8tBbDlP/FcbzMtu11B7Z5NBbZdy8Cn7U8IREQVkNbn6sp9e
QyPldBUiKCEmiLdFaFAjUpvBkQ4vrX2gFGBMF2IM9vSn0TL8J4QW5I2wgx5zDvOK2bcUwpZiG7F2
9vkwzL2eagyn3o9y9CY1KZmM3IDJTQ+jxwCA2t62CBrIfMJei1bbCQ8KuBzO3I5/tSYYe5pRXZeb
cQmkyoLCf4KTtBOcpBkA9eRjbpJ6nLrCWE8zojf7iCVVv7F65JtmV2H+p2EgICrzTrE83rltPdyP
jnHV66R7KjhwH3JdLddDGaefPd0gpQTAitDZAMnblIKSI/dTYQBcjQro18K6dhdSPewF2FigkEVT
V7a7NAwnWc82AVtOqapbJ+C3lmLiBk92HTfcajYf/XegZ69uoz3Mi19ujg1V3FUAYy4CV+7BKRzn
wMlVTxeiKxq42A0gBBWa9jdrSZl2X6jGRps9ITt1keGcfMgbIRM7NWK5XdQBAEvCArlZ9TCGphCq
y6NXI5sTVHdlDu+z6IkmHxKqbVMdVIdb/ZyIfvdiD5ADTM76VjjLmoYcdOTDiVpb1aVP45fQdSzI
h2Mgp1I8oBvyyxaSyrqICX/q/cme9OlL/HuPqH0ibJmfaiePznD/R+emtFaVQ+gTUq+fJjE5Ft0I
nqRS8j0ktCd5tIduIXyqDgQ1eU+U4VMnoj5w2itp6yrYim7cGN/tQM2272ziUuGPHF7wk+hLhEz7
XksgutOdQzI1vanASDmPRQ+dYHRJzGr30S61zuGfbL3huwcJ0Sc03Sef267CKsZijWjagdKTpZgp
ikHekVVuDVO56rqfv9TEm30ZILsZ+/ozUY/abPIXz0tlFNQ7cP1y9qIgIX8xOvNRrAhzOz6XOQ+N
uU601mz4odEpuT76qe8eRS/p8r8GzzY3YtQNhXv0KiDJ3Nx/uYS/e7OtA2aKGo6L+sQ0O0/cFot9
xI4fLldTrbNK62TixP/butn559pARoXCCjayH2TbYtS9e0kuYaEvnPgT0bs3o9eVH4hrO4ZO6tf2
wsfYiuo3p41I6YSt/+CHNr+ZRigdzdqMjx/2aSD9OvpdCd8NH+KTIlfWvpNy4k/QDixqxHNOAfIS
w7mBFXDThkAvwSKY5WsYSc46hq1rYREoJ2GaRGt4x5pTMzUk6943s024KLKyjkpb2s92sWAeCjdh
S3PN3I2Rg1bb37Y08vH9Feb1Wkg6ok6Sq2sYFELFiDtYsJJvxTCW8+TOSeI7ALZRvmxS1Cw8H7Ut
X6vh+epR4FK0oF9AqtWROP9bk6HXi96rAbf3QkyFnQKPtejmXoIKbEFY7Z3RLTJzrXUhKDenajaB
EilTyYH/KJpGh0ACrft7MfIKCHBmj25y6/AIrPGXB09N4B8V5L2VIq1WpB29cylIkoo65rHdzfq1
MEKd6Z8HQYgUT07C+Gefec3sU020S2IiDDVvJ4PVg0Eo157hColcJX9uK5Tofg1+zRRSIW1SqqMo
hpl+9zQvW4dQOSzFz+D8q5gNMOP608Rsu/2OThP64BJIn35WRTNvNU/My+atZucMwSbitUnK73o9
PlLr3y9sMu6HMUIvRk0sj1wrJUWx5TbFsoKrxG/Uh36ahBjDXjYKyGzh20umcQwqiA6yTGsL0irB
0S7V4CJmg5z/SJpAYy6GFpn5O93rjwgHyY/lsG6pj6lA0gFZmOTO7UxbuY3p71OELk6JBQsXZ6I8
WokuxOJDtbAzkJ2UoZabekj7alFo8k/X2/y8VPS6YOJgGDiriCFRdqqZekB4kZQ92FQb37m1pjwN
JD2XWmTpe1BTypNfWjZs956L4nQOVZisd0tzyr4aSL7uDa34WoyyzXF1soFp9ACBNeV+nPKwotE9
Rd8Hdf1VjJopZyt8A0p3/tF32nNeLnpiXyWTyj0sXfGxj7qC+nWepxTeh4teApgRtlahWrN2XGc7
Fpl0l1Onux7qFrW53suXfZUoh1E0cQXAKZvkBBfC8G5qms/g+jh4SfuzJ1zeeWtR8CnN5HIHeqc8
qDLEkr/VBoXkoBhmQXYkLeIfhakWqoRVQurMlNOJgv+XPqFwLk0q56ReBXqMZOG7Fb2SHw3T8o63
DcTMvMuYQne9+v0yhrYiUT568dII8u+kUvNHMlDFoyTFf5Hrb0/6NFJko98BmUTKavLIC7V4zIJm
BfX5eBX+SjEiRNxTIiUmJcOs7tWa0P20XCxy3VgBcITW9+0Cdpyck9Sgtl/L82VHqGRhRk52FM6g
CMa9OlApJK6PQoS8H2zSkhBXW6322lSldrYk4LFiaHmQKo81VTliWDhWtZD1yDqnniS//lzTtop2
lhJ4xt3C0V7nNTzEhldVRe3Ph9MysOIvCRicSzY1pDCVi68mxrqf1Etnm5hI9AydhAiVHzEUjXDx
9eCxB514mE2iR81obxKcmfchd2gf3BTK39+Xu3mq1Jq7vQPWdXoJouktHQb11N92rlQfDc6eOWwD
an1U+3Jndt6ws5W6hp4WU6yaGlUrYiy6wnpbI5abFUlEoLhFtfZH8M9Nnf3Dgkym5jMKpJ3ScIQQ
Tdx6LqiraVzJknozUu7yc3p2/GAbpxWN2Tg/F4tpXYvVrQIu/+PWRuzYCdqef9s2p/Rlpw3wN8IL
Eq8iFGc+KY3TcafVEek0veyTYj9Dimy9QHRWnqsQyUCrj9NPqTvka9ujvJwjNkTPpbywMllZORMy
Hyno9GhMyE3RE7YRIDqw4mlGNNnvnhhCk8a0Y8TQ8nTTjTfr9jLPzCd4qZur4iftVVUMd9V1KN7M
NlMuvHOVu1th6ii6hGV2onTVBrvfC6NoQoghtiaAjonnurnOzf+Qdh5NbivBmv1FiAAKfktPNk17
dWuD6NaV4L3Hr5+Doq4o6d03sxgtKlBZhhSbBKqyMs9nPUWNl98TnWmzVTRJ4szryiXgnhcsI0s9
pSbRbKSYriLwmruC0+rXtuYTqiMTyeFZiZn8X7Krvba5M+Zq3xDBSoawd5StlhN89KM7nuVQImAv
aSXKe9nmGMW2NazkUbaFSrMgAid51lzNfemRH4bw4lrKcwgp756Azfou94hInWspaIPrVesmiBBo
Xb2XDYPpV/du5bQ7SFqsR+bOt4Y2UPaqZrQIXtBN9iWOzd+0PoEpt75ydkTkyjgIrqOvbUFFOIai
a2vF972N2wdwCBI/v8hCNZGGmhoEdGUVQeOfDXVRg6ZRVX9z65zNrUhO9KsgLkDP/ZolHrT84gfC
XfdtgUDQrwY5wuzx2kWKDYzJUDYWpO09r2PtMw3VmBlOqc5Se8hyoRUssZa3+q0Z4UKAl7I+Nk25
qw2Sl4N42uac/0N58rt7Txd83+YrPT5FaABeOFP+aYm8vJ+9PvyBZIe5oSuaigwGgknxFq89JSFP
P3LhBAKg3fduY9+Pc0FWLirAFd6xRAvt+yA17XtT8+xtM8T24mYzNEU7kuF0J01yqOwLxmbRZCIg
RpHZZKPm++H1ZW6228u4HRnHHWyaOzewuz2J2SSnJ8X0xWLJvUqNFn/kXHWgUZG2bzwMnVI/xYa9
9VUxEWvS+XcJEabLUFYNO14nrV/vZGtYDh+RNx/VE53zUvLtlb1gqwC+Z0OIaAVTl7WWbcByhFtZ
naKSKEotcE+yqlVEfCrZl0wP2jNPquQ6CH0WyMOQGtayV6GbyqKqiOeX1cwG2CkQ3DZKvrZWkaO0
AA5oXxd2tuWmqz9x2MCdHJDAP6EFfhsg/ieMwGFpI/V9+auvAScALRb6Zgkq7ywfVyTvuqtGnfS7
bi7klSxCpKju7DLwShjotCiEWy06PW4AblKNq/pRd5voSx83bvRcZG3zpVDb71obbhy7LB+KXhXP
pKUTHlnVrBTDQH8eiPZY+WbvbWVraLDfR7VEJwCDziPK33exR5hUPHeu8CHekwJ+kI1yfFR+Sxx2
Q9ISFNG7XykQrufeSgHYfwIsr5qmukr4qT3KguQr1Qwee7MrHknmnPAlqcAuJy9Olk7CdjUzDMCo
v/o3Xb7VA9M8C1t891IEyYZeSy59zp2S5SR0fKIRL+1cyIYhy6y9P6QvjVX+a5oHZJlTnCorWl77
t5Z/iILp1EpE6Qyfl1e3ovkP25ia/69+t2FRxPc/V5phZSR+TKy0B3FnNMgYnnNORR0IiEEU8qor
OCdZyPpfzcSChrsg9I7Sfp1BDvmr3832W58CVseG38N3TS0Fiwxe+LdXug2RV3+/m8zANzSwrFv8
rx3ljLe5ZT89UMx1yV0FUjcaAcvegSrNtzYuNubMlpZ10CYhwcMENN5s/aCjYfRbfR7YSqMccysq
x44ORdErDwQOmk9dnX1TcrM/yhouV7Fhb2auOr43TwiH7MI4H45Z62io5JCpMVqRQN80Exdpk0WX
mUAuHZGvZbVQJmJ3y27a47Pl+99WwSvR0CEZalqLVmCebQx3bE9xXLvkqYT+QZnJr0yK45oAoWCq
fGLQ/eAir0zB0ybXWujIfzagMob32DO/SLs1pREYirmLlvyoew6S5Bxp7gTAIQbBbU6xUJAlN/Q6
sexbjRwYeN8ShEnu0ibJ7+wheggNM91Gv0zSXlpVUCz+vhzIaMfKB30dLdt/6/RrNmn736csPPff
2ZvC3xLk5Ky13s1OdRJ2gBbINCjIMVmEVhd8zwjzJInoB3+ZNx021pdJy5uVpznJJc8hCQL3E7vR
KrWLxRptZXVtsSR13+XwoZmOgUF49qYKSCWya3tY/WaUl7LQfQLUu0b3CNciZpvYbjEdb80jiPt2
0Xp8TOgmf9waQvCwKLGheamm+SNPW27H4EhljUwJ467Op3dZk0VfGPOXpq/Woh7zR2lTQ0Aw1eTw
48bkIZrNUW24lm3GbAJ/IraTorfLmy1NG2cxdgSr3yYa4k9PQ7v8OivpYAfS5KKFnEPaMhe2rJcM
0UbaWByFy1KEzQ7OyCUvRiQ+kFl67FxrOMHNPEVzjTT58nGEwr8BmjatZFUW+PC/Eygf4Z2kW1Kb
7sXjxFsOkqaGbOstZINuWQGGJk94GIkk85BmHApxSYiON4opPDdzTdpFYBl3rB0Osuaok0GUohjL
rY3k1kIar0WtiosnkArTW0hz0hb0qn42xmhRp1W0tlylPIeFyeksaN5dYmv6mf+3Q8Czrb10Fgco
amcE/4yFtkyBoZDM3RmHzAjzj6AkcdWBSgXsSFHW8VTaRwNCycGtVWNr4xS578iHXIFgUb+YefjJ
CVf1w462KGr4G+4z1dYme+6+dYW1zEsfm9W27iJnbX5sG/cgWy0lhnifjHzF0Rq1diqxkPsEiZuV
LirrSNr8d5AKAQkUGpLes+lW3GwWjPZdrrbkm9ND2pVhLDpY1v8OI3fz/2e6/3pVaZvfIfsusfaJ
lK/m48tmLtr55FUWJButIgJ+jzeT7OGLUdu0QuUPOveVNjleVkkEfSTe3dzL2m1esmQyWCDbnHSp
Q0tY+SyznD6XXUKyqP0VlL17qTlhG+us3OVCDc9Z35D9a+rWA94glKdcD7gSOqQLZDHMr4PZPvUx
32BlqJdmzxknu/y7K1/1N9SqvBzdVKyr0iBVZiarCt2kkFdzIbtMM521nb3W4ZT+mEQxXrijgbke
gu6TZJVDSVrlFx+40Zb88m5Xhl6EjI36afId22WODX4nt/PXgQSkretM41pW66Hp1gg1ZVtZ9aY+
WqmmHu1l1RUz/Aqhi7uRW+WrD8mKdCPQW6WqKif0n4lrzsCvlaojXgYt+1mtZn+rrLqx64Ei6362
ymp6Xxjr0Ve/d9PkQn61VFSHEoNY3yaLiY7u2cFYGool/GdWqdKpJ1mTRRqkM8hCfI96PUvXg70X
Fo5+3AY66TCqfr2aF+skxpQ9h0AkmskGAymHays/NYMUpbl3UpliXYge9uyvZrc09WIlZ7xOS2bt
Ysw8Zd0gFbPski4/mHGKTiBysauJ+PNP1QTCINyvytSb60kLwkNbOdmTHuufiHim28L3idNp/fwk
C8cbmmPvXGRlrMuyXd0adcXXlmaFxNLQlv0OoOGrl5UkE7qVWLjCVs7NLBjCaYB/yRJoS6am/2Yv
ysw3Fr0DfDJsWvwGdJOjINB2+6lD6ZLji+i9FTAqLdP5aHqfB11cwInvyMto+6aDGZG7H2CCPrSi
q54MfYwPLJW0NYjn/iNmeZzo7oeBp46T2kIlFlZoj8bkfJfj2Afw+Cbt5GEg45HziNbguRuaVySZ
OjwZmqV9JaMU7U5CRPZy6yiLlK1QYBc8pubdpCzCkrRPtSkRCM9sB9JwMdmnwrVWchPqRLNcW+Yv
Na9RL3UcqZe89t6r0Nf2siYL2RjF3qInN+50s+tCGMe20KcSqUq1dl+tSZ9OlheOi05FVHACMrd2
xeBsZTVVzBdUnZeosaKJMWNrDC0K+NREcJRX8RSk9UJe+r4T14tbk+o0bFoqjchwhvzW8eclsn8L
o7FcaI7TcIzmwscLk60qvX+zc6vdygbUtzykT8L8i2VkZBwWVVDzt+6JHpKXwYzdiWZRi/mBc7wW
M8nnWr92ajly09D6Aog1x0zLqOganpvG9jOw0RiFS63gKkbPdRK7ZtbuqQmX56ke6bsmFeJF7byf
raDvosPYowzHOsFZkEvnf052vK0iw/gBYX9fRy1OPiANbB+9vVXb+b105CeinBaqnwV3suprQbAu
VdBkTmy/1MOEPlI8fbU8p9gkzYDz0bWrt9mel2L8SsosWFa+whzvLEsipA65OoRvhhMDM3br53aE
ApmG3XdpdtI+2Bb6sDDTncUe7QC5G1LzfGX8WR2VoZ/lC2m+Xl67B4RbGSUPztuYv+a59taQF8gW
tzl9136wyYPYVpndHxU/7xG8R8rK7LVLi5a5gZgvNtkaq0N/lEVeZc/K4NvbuI4s7yRtoEGIoRFF
tZAjCDIJcU/Ps5bZFO80zn8KxF/R+iYnqUj6TfwrmYs/oD0tZKsZRu95rba7qdEEWQ3ziDBoOAkq
rJAsvV8dZRYYSB/raDYfbGPjGLRlx4KmYBFSNRxibJUqtjYFPDNo10JTV77f/CgKXPlKUqITSN4L
mRX/ir3zf0X2ve1/NkgB+KttJmT81eBkNsmvt2lkb6kSfxWO/3P+/5rmZrvKx/8akZmQVfjt8m7C
+d2Eszy07H17r2YgHn0j0xeaUpcrfAz5PQpj2b09XxFfQAKTdZEWWUwBKnJVb9m/dXWTZmQ/tLsO
+TXDUI4ptzGvXcuRcmrDUbvziC9Lmoy0C1C8MA3cyGEQbabI9N2FxnP1VDj9WpNVOS4tkpzjTNXY
qD5p46T5de0xJCL09s7kq5Pva3PDn7rtrcFt2u6uxul4fRuGOouAKSuEnO2HFLdT6+IoFWbpPCS1
a5yIeznINnU25b0NqEMfWR3NVdnQFG2/rjTXXYmIdfiSHZy3qGmf1aDtax/+qBcLeM9RzsJdoX1A
zebWTuxfs4fqcrKdeOeErXluzDzh+ZpyBKrVKiE6kA3O0WSYZ3nl+JW+95vm6dpPDvH75J/My6Zd
yj8dxzcjbH4Su6bWw4U1zyr73aaa40JHu8gP15fUYGWEZGWt+vm0se9anxS8otjJKlrnCAGbpCLJ
qpOC+qjaJwQDnDv0Jexr8VdVNkhb50bhphiDCPIgsX961CcL9G2qBzTmqocw4szLKAQZX/1Y8TFT
kGfyu0125inYrJIeWoesyn5ybBOx9jBwMF/H/jVfXQfNtqjJxdZQPb8z8u5n4bb2Xc+igRR4SEsk
U/3bMEuWlwghgOM0ozqvNrDLYU6AGSy10l/JGX67lNPK3rLFgyDCDw1ppElFPArxTSQxixRN+CZy
j6RM42TrTdTSiz5VV9c6WajO8dprdH0IFlbw+VuLKQfl83io52y/yRNkGZ6wXjEqT7mbyCpkfUVh
xoWCDDOnfgB9hHaIhyI8huS5Qp/XD1GabHx8nLvIJq1qKkrzwJmttfON/lHRe7KsoSIv9KlrNmyg
xq8xXgTyT8c34cNE4BvSbKqku9ozq5qu9j4Vv9ll/4lwkmt/I2mVE6qKIFkG8El9WZ6rWV03idke
N8UYHqZZe7e3kRbQENDb1LPYrs7GZccvKljJVh8069GzYh5Q89gyG617VQl37dwX6QPn4PjeKwjT
6aG2On1RV1B7YMEh42DqH7rWIo/hdyE4c4MUV1GLRRK58bkLi+QJxaVLCU38nTCrbGP5tQJgzS3e
XTKZ8R8VJPuh0c6BP6qJ6YkUzeoEuhoBoRIRoN6pribfCgAUcZJfnbRKwZeWEp4tO8s+skFWZVHY
5LF7Poo8fjAzX24d5ZUyI53z/tttemmWk9xsfRB+be33ZMinTaXXvrYpJ4ukRYXt2goh0nLJfbRm
GTU3mVFcHodW5y6eulGywYGULv7HKGKpooPu6qvrJHK+aycj7r5oil7tIj0Kz7fCyomi7sflzQIe
KTzDsUQrYQrNZ1yS/l7abl3kVV0409LTNGV1a9BGh2F4Tf2t2aXkHc4vdjXKy7wisgN600pPjN/f
hW7jimuL9sOp4v7ge2N3cFX7ZyFtsiobbtXfukSlkix+q/+aRpk8Y+khq7WUrbfB/+tc9vzCSlME
OzSb96A9pm042MGimhFaDWR/UABOsSoUV7/LAhf0lkRtxUCjTjHnO8vRDHH2etWoonLJGDXnjzJO
4k52AT8QQlZCgMn3C3M3JLbN6rFS3vte25M5B41bDQYOv2Z2+Wwvp/K7HkPqCKNAnIvGONRBu+mV
7hDVZv4ZpE7NU1JXXsLIKFdDrfT3lmqGWxu2xp2D9MSyTcYCaTsB/L5pPtLajl70QrHvcxKJM3Bv
Lx7nMc+5f5BNsgD9QEizWqMbSG/WFQ91bSzQ3P1WohX8HOuC56euLGXNRMzo2R74kTlxuxpZa69s
fWEpYfzkB233FA9ptHJSr9kmqdU9qXkenbgDvspGWQy+99VhtXiUNXAc9rY2yN2MVNxCSyZz5slc
O/g52VQn7RZH8GlsGw78ppw1zAzx6SBkE3MyVyGfrO1GbMsEGlAYKj0P4X+VeKQwjpbUgJ1N4ktv
DWVdfCDzYoNYxgugpAGnTEN8LyOtiDK8lE0a38sgrLmtnmuyzY+iS60m6mJsWHXYZlNwXBirC2L1
i0c7N/JH1tIkS2RTtpVV2aDn5AlHkX2WptrsqqNo7Odr/3mQr8xyqT6bnmTsomTZG81n5PrtnezC
SYZzaSZreRugqc1S5SZ5rDVjEdssguMi7ExQwYm3d1PlElW+wmaJwM8zkmXdOe1rzv/VhKQVD5Tn
VrfJWUCjqNp6nqbzIXr1sjQDjsjmh2kiYtjGEbI/c00WsjGfe9y6/d9tY4cK31CT3Bsr69xyoBOy
p3bAjazHKHXuhiEoL2iUlEtUWtNv/+8eKXMMf87RaiWaJHru78o4aZ7qUXnzeI/HfK5VWRvspn7Q
lopi1E96PjRPcfImjCR+lBYTjRGUDM1+I9vC0bXPxgAnya+bhyQShDWXxpm9Kcrcadd99jyyA1OJ
3hrb1Te1q4f7PFatc8vNwOod767iMVeRrsvlMLnK2ikIgET13QGHOSG2NDXiZQS9dK2KzhIvbefZ
v1VvrbLzf43N8P3tYN6mk2iOsnBVyAc8dHNQjv/a5JXaQrzAFexxCpLNAZ5jiqyuCllydTW2czRp
1Nq71NKnw1RAx5ZQ9hYFJJ5J9nOnTcpu7FpC9TMRvqulvgT6GXwSOEk4WOi8CDtCIrEgBifuALvq
4dnsFXGOIciQ3MTP5Jj6xfraaEWNvbd89UtASgNHPd5rXnOLcK2p3XYI2Kxyd9Kfy8Co7zj+6Bay
KoCD34d1jEhPpbRLXf+iiaJ9km0VgIVYKYOzrGnFWCyd8xRyK7+HgePcjbESLwkAQF5ktMZTV076
Erml4NPW7Q0rJfNL1xRQRQSELGtUgtdiFgSbO8iR8SxMUg0QneRIltbh51Sam2y0zS993xfbLl4H
PujviYjh6p+wROdwbDTl1er6z8qs4ousqeK1bhv1hZC69oHDtVOS5Ch/tx4nmSLxl7Iqsj7dEgps
rYnTe0vJj9+XlZVNRNkr064g6lokuIbUuTCDAebUr6shhZTBZqDfyAZZaEViXfvZAD/ugIYtb+OT
mkMU5I/aGgKEF2zsDBWtwWnZGVdjfHZbVXDHTLRHSM39Mi5qhw998he1XRnguPRhWTh+fme1Zelc
L1OvyO80x8QFbRcQGZVvrQ6dG4dbjtTQQBj4yFMq13tkcdqmfxLerBmeGtG3xPOWuB7bH2nU3RvA
qN6nkR+MoZfFfePGxa7rLXyEWirOelSqq0DjwB5m94ccNDr7AgrRd9vs00WgZtVL1iG0Xtlet6h8
FMA5H+wgivKbq0ej2jWx1T7jk5i1xohtl61VHvgc8hjfZKOd++4TH4xskgVy56/od7snWdOt2lnq
Tk/E2Tw16OL/nEs2lsrk/DlXiOCJoWvuyZgHy7ki8ewnqbGSbrfObBPUjcLmp7/ut3o3KM4ybSEO
1fPauhGwPyZ4MDtYEeZzokX2puyyeN3Ma+0uqkDfKtyBu7mqDvp0xmvNuS81RSvE0xA/yIFyMtss
9ih49DzzaEcgqCRbK3Xv5FyqPvz3K/kvhR/y6NF971r4ojEJHQ3icNN2dbuQLW5X/myW1WsfNa21
PXEe+9vgqGBn4cMPWmijzm20IsbtTlhomxHGyllgwv11Nnkz9lwNtDFElonLa+80JLhW0aLDBCJP
dbR3Uw0IM25ab9P7+fhVn2BP/WtuS0i70qza/2n+o7ecJJt9en/0luYgiv5xc9jGg+p0O3ZO5jaG
Rv9sjP63zqrGb0BCHhUARK+GiEySq0yVzM2K7U87TQvZA8zipu9csjm9oCCgvf2iR9qw1DmBP7Ga
hLyqKk1+kvWWuPF+5kK5/TeW1sh25caPzC/O6Mo4772oUDsq8Wrb+FO3FZydg123yrHrXLGe8r5+
Bmzew5Wrh295pc83HuMHjqEt1OFFm7nTc0dgC3wSlRiv+VMzK8I9/sOOhtqpMQr12Xdgwfam+bN/
iFDUrf/NPvfv5v6eTX85v/xA/+x/e12fef7qL9/Pn/3/Y375/qv5/dtjvh44QHnWXfN7oLf9txYK
9BQn6MM4CzLpQoD/ZrbDZSC+oZ/+zxAZ9gHIbceC0zR30IOijed441d4baDYKuWLLWAel7Md8eLx
K0SepfHLnpFod7XP/SfH6HZ4T5pFiuDKXW3EVbVIUsW6K3vdRsCjEyvZIgvZcKvKq6rWGfJXcx61
hzYYht3NPmq9iacsUJ+QdYbLlMbivejqF4dT1R/wdlPFhjfWTv1uQKNmOYBh2SSFW4H2o0BPqzrK
qryShdJzXO4bTQ0JhUeSQopWMTUnWcSF25zCuZBVzxzMJYiXZnWzVUaLH1vWfWWKNrrhTws5Tg6R
DWMBVZaczgq8v62+d5OO1Fvlv+SOGR673tau9jECcTIkFnKaKook7A2Mc9eDf4mT9FDaLSrqCdFc
WzdD3Rt2u3LE0UvenE0q8qTP/LtsehpCtjduznbLHp9QB5meHLQLSCntEF+cbaTdjAi7suAILdL8
LHFPctv41AwuCFzCMiAfu1W59AeHjIJEnGWrFc55VkSJrTU9mJ5aQFzzbpjFZLPUVd19i4LxiwaX
8EcS39uQDP2FZREfMc15gmD1123CukXkhB10avtVkOHWb1GeC84goOYtpt4j5QuJa9ipdkBkgAbY
TS2Lg6wNuEYu8qq81F05XK8VnrErUyR8ZgOBQOTwkzWU+qSel2QmnqqsGPJt1Y0smQHqLTmcHE4m
aVsZLChIP3r36dX5cihGA95toax9NQ0PsdZPj7UZgZwFLLcbVNNdO01Qb5wBxVhN8YfXJp6Bj00W
7EXUDq+jE2kLNoAZOgy0TmXMEwUBPCMNB1RKSp4YvwpEIH9W2R9FB8Ut4dHDAjqTBtW91Ha7ZC3C
qUmkcduIfTRx5ip59kDvumwVDTr/Jd2e6Zo5scS44NdWUYu3Qpk1xOvYvXDgVt0ZRJegDaV05EsG
wYbJm0XZkB2ROY54kAWL+4uuaqAMfdhlVzvYAUMp7msitx/yhMSUUExgt/8dYoRlj98weLuZJiCd
O1XHoX2bhnNShG14Ml6H1oApl8nUZivNQwi5IhjnFE9C/wKKv/TV5ktuCv/sAPNcSLMaCxQ0DOtN
g2rJeb+zQYKduKkYh+JKEXO4sprtq7hylVUbVeyR8szYTJ2WXpzYz65FitQJwtAgsC1CUc45kZVb
VUeHzazb8ZL6nUX2jWZ/BdG8KQw//573zVteacOrYav9WhFRfUThrT/mTV6uetE2z12ZeiuOyMNd
rYXTK/4Fwmj8iuSLXhtfA6f9qhBrQpogNdU3Wd+k/ZORNcazSuwUf97pNUOZ5z6Y3EfZqZy/MuQ8
aAs7hLQssnarqEO8KQ34feS+DC965x4VnrsflgMHUx8IzglDVCdJyYRLN/TNRzmSQpfbifMwQBa7
6zXiAEYitT9KnG+6axdfIO8nO9/2w23dmM37fGQkO6DSCwN3zLpD1QnxJMLytcXvuvXxBeyqGfza
uJr2PEccbeLKDg+I/pIECcxqidiX+ByUH6VQxn8IKOXuR774Y+Da4U4vQn3n1J760PiwvQGPTf8Q
PwRAS/lW+U5C3E0t7n0b2eq6s5GcJdQhy+vozp0J0rLwxkk9EvuTbsY5tOJmu145QKadhi/UtcWc
OwYaH7GtGxjtX/Pw2VgIoSKvVhbZcPAnG9fi35eyLgthGMNBJY3kf3ZSG0Xl2Nnvh4MZlcxCAGNA
jBCoBJUgMz3UurNfheZDUQ3dfeR+RIaOrHqSBtnRH71H2Wa7jfkQFJ26qzJiUntSCqJlbAbGusst
jTOsue5DmV1ya87BvtHdNWA8Fs42LaH8jYXQdlPFkTTJ7DbrYI0Tn3oi/hsBy669r+uQsH+1P8sa
wNv2vrAcPMxZLNbSJouZp4BWgXZGyISppK3xxFuqKc3h2sN8E6l/wEMxwRLtyN3KibVAO2aOfyyF
/cDpfXRJVBeRmcB5SPXSfshSszmgqR0uZNW3B3FBTREXXudMH7XWHwZBpIvixtOuUQxjw6JDfScA
Efypsq8H5QHPU/cw2GV8cEzhLnzP/2EU8bzkmzWszSerZG3ScG62GCAov4g4Sla1V9a8foIQAFGC
J7tmwWLbpKyraeXctYFac2KbdxdvlisAETs+tS1RgqOhpG++j2yzbQOqsyzoAuR5PxReHX+i4ucv
utRA2KMHqRY7tUAMIiI0w+7SZ3CxaGG1kf3Q4vhbjwPhh6SNa5umrMnGIPBgZ2VCv+tY9O79jo/R
Ued7hGo1O2Pq4xPp39yKrCG+ILXIY5FdwMM4i5mUfjE9IW+m4h5BkG2wHRP2yqC9oZ8Qk3HIj9oG
ZNsEdvmPoY77Ipsh/J5JxnA7IXGQBuPC6jT7ZbKQxw3bik21X5EhLeKVW/vVGxFIKEPoOfBh3a7e
imTBXsh/G1UrP4ISSZayV2KT860nDrIj8yCQLysnycCiiro7m7VX8Zu2KqRQS+XVCVySIl28E7no
nkxfWarjMTDPXVKEaNYM2UEgofRNL7J/TNWM3lWN8MUwctCV1SzOXZNkIlDWAnWR+tVZyvUIoP22
5ZSFvlD7urs4cxqZzKSVGbfEYnbg8LtHZ07HlaY+9qGzJJ04uE5SPE3kLh4Qme4WZRV3u4GYuA3y
SOolbsIQfoV2ljUiZQlMmQvIhc02hk/ME9I3onWp92KhFKn1CI5FLMbB8r52bXlBBcLxFzxqrRlo
y6uewiwmc6TMwk2m5zwpez1WCI5K0HQVkU1iRmOfcFPp08on4Yp1Ynu8VsvOE5vGBMjkcCzNnyGK
Nk6sqepBjWt0tsCMLhLhlSdZpPPhTcUnP1yNcbaDXmMcZaOaGtBH8JGtSxMxj8QhKqQx/Oic6OnG
UkDfj8SB8TPOjfuoc/X7IO/KMwmGUF3/NdXzVQNh0htG++5mH2LFWFp1V2y0MPbhRCPYubtOxx2R
2J3RvE4lJ0ZytD3WVf9DqyfY+kOQf0/Pde8035XYbBeGU45PTjW5/E+N/sDO1l31Tf7JCsBCRYMj
5E7NAk7CSLGT1VvDtcrhVezW2ekv+2C06iqCq72S3W5FnuPCMLJ7aTGctHBWw6i1S2G42XrwDqrw
u0dZBA4frSc6dS+rkMo1iL+QeIa6e1T4Fj6Cucy2vuOgLj+PkjZommSva5F7kP36hsSXePI21wFz
t1wE2aaevHElR/WV0T1WlfqKJGl+lKbBQWu2q6OzHETsXo7aSLArOKE4az2OuFFDuVKvepyxYPm5
e4p3xU/9jWHp/gG3svaoTeBdZY/Brj/xbqlPtepU+8qs+43XoBWs5tG+zgtTR+RFeOeyId+/dc0j
VBIQrmgJrExjhlQhTbgCA1vt8Vs6bxYPl7Cwjdcg1KJjTwzasvAs500Pam6FahWxy87NV9ND/iR1
gmWTEzGvaU68r1NdOxKfFm6jKOovedMUa2ij6iPeemtp1HX0WpahBl8mhUtvjV8VBCG+1V20L2Jd
59nmjNvQmzzySijagJuzm42C3Q3eeMsDrJ+M756ZOMtmcqe7Mu7slzCx1kExYYe/stUmuKlmpg/v
mcAr3YF19fBEoEKucwQyDx9zwsKCYigubTFVD17Qf8jhhSOsVWqCZRecXsdhesLZrO9dl1Dzthi6
s27b2TpAbffZLDWTFNYs/Kgt1KPllqfq92HXWz+AHLyYVpy/h3leLtVaE4/ZMPobOWPP1uM6ow23
9aykPeJTg5U/l8NgEtqvhR9m0J1ELNhEMWNGVMU/Gide47dZe0YXgfNuhTp/j97Sj3oaGE9BTxhG
n9jvvU4oiwJ9YG9AkX5S/YRdJICCqVAzBL2yaxSdnxntHXeOdimj6IhqbZdj9uk5ZYgAlecsK60S
O9+l2ncJsKS+RzUZfw0x1I2xDRUkwmXrELNDCwjJXspWvSSp3Sa1EG0/805xhbOCWex/JsGah7/2
WbZag2hXqh7NsE4uo2Jkc6ra8DxHmBW52Fe1Nb6w1y8OvoiCtQws+9MeznYZiPanvWC98F922V8Z
iooTydTcqUnkb1JXC5Cg16OXoNOVbRvDP7C9KH7phVIcLIH4pWzNtURh3zHyRJpbXVegpj4kp0mb
D3Ga+lOGexhKlxz6HkzBLfpD2jjv5Dj+V/SHMhjJQdpkgIhsqE3OBWqCQ20d0LGLQtvJmXSOkZVI
vJcOd/ZaWEieFO8Nitev1QzQxwkI4Wzumnw3402bE9UoPQXG2BpneSXmK4D+l0GZkv9D2HktuY1k
6/pVJuZ6IzZcwpw4cy7oWWSRLG9uEFJLDe89nv58SGpU6uoJTV+gkQ5UkUAic63f3Miqj/o8s5pt
/3OUbCAh/mOo14hfRunB9K2aanOna1p0btPYXuXQfVaiQGVd1smDD7VhpxcurlaQeM511bUscOH+
wfMyl90Ud/yFP4fgDrZ1y9Y5XPvJa3kepMlmJq78UqmonrWyJ/AOrahDZdWZebWrELpdJG4dYLg5
f0LMJ8hry+tcR8+fYBadvUo9jbiT0bp31qTBtNOG6ptrfC/yaPgqisxY8jWkZ1LL4ibAIGyjY7d7
DrRY4JFW22slddlZal32bKkd7JxSb3fDXMxEhfRy7FQ3shUxhw4oU9AfRzXMnkWbvrtRb53gdGfP
ZsRWnqfqpgm4bdSET60ntXgDw4e8UWBGp0hx0weYQ2dZL5w8B6EBaXjCUenN7ovV6FrZM7bv5qHo
wx/DvRSJsRAV9ZNhJf9xuA+o5c2a8utwRNjNg2+7+tJODdAYRugtY5doT2yM7AWcNnqp21cXUaOn
pqqVi5+QSE+d6KU1AueGEE+Dp00RvwzsWjeqXYOW4jdZuIpVb/XRw2HOqILT0ODOPqAPvatHLJIU
f+xWTVCI5ym0/iwS3CnK5A5qMkvsmYQBX2MRWfnJMczhKJ12pR/vXMX9jh2H+LdF78+qqsSzsE8j
Dwhr1e6rpLyPUKdWt3ACml+KeMe0e6yi7stWzU9BXMEw9Nx0ZZgmCojzIU3b9wS5lP3YlRgHjk2U
njUUx5eRbbcbWZT91LkhHXWSiJWRXS9QDdXKNRJQeJ0xPg4eUYTIqF9xICzJkI9iBRppDigguI0m
d3I78FJ7Fk2yiEXcvJqGpd54g6Ms5Sjf19tlKrCJlq3q64i83yuBlvCYJjipwfFuWL1H6WqsveKm
DlVrRVgz2HQJb3A0BjoLHiM7MNu8nuYIddcAco/gh4iSdGT/46BO98Ysk7Ni7e0smr7i/Y5G2ZLo
Y/TkNDHILLxSv6c1SD3P+hYBQyBsbE8PRoYN7TCY/sEU8NmQigjXig3nXlQ5fkUT4Way6egjiq89
szCpQR9pS2wTtoNX2Hu429apDt1y5Y6J/lrp4iw/yAyDXQwXEms4XqSFOgE1yL3oLM+suvymKIFN
IvAv9WXVuBjY4y6eEvrcDQobzk4V3bGz6v4oz9os+nFm90I5qCFQcTp8VH/qijt6f21tu1lXxSoI
TMakzeI2SHcuVlbXtFnPD3Rb6tGrbCxmuEgeLsbESR5l8stWzC8slbJb2YR/QLbS8bfYykaWIMn1
WmXoKjfpQDo5iHX/gomdWGHUBLQphM0u67z5jLj7WlF10sW4FF7rS0+vdx3Z24Xs8TEgCZGWcu2h
BKX574uEKf8UJ0TkZ/4YWS9HxZ1jrtwYO3LZ8MvV+UDzHEZqccdWon2qM+c2HDuQIHPJ0dInRQ3d
kyzZdf7NS2dNjjHtnmwc3fGaLKajmIsFeOZFaTo90AlGqojWLHXf7W7aeuqe4i4Ylyk+eXs5log3
1pKROe3k2EFlwh77wNxe/w0aCiNeh2uCHOuQ5Nq0hppsZGsfewLo4+yvV2LBWaUWFopdXzx7VrSb
VN1+t0zFWiWAHyAPBcUj/MHLtR5VjlXMfv6oDllz75j6F1kvrxOONeqcbjNdrAzudddMzvvQmhqz
bVOdgzB2T5YuLMIQGhqCTTqs6gFbydIJ+gsszP6izPT8itfkpLpAzn7WC10EKxKXghUaPWSDLzTM
KjIUWOYqv1AVF2HX8ZxhVnKQdakZRwtmTLEq900E+FtjFb8uXX3cxyQ2H/t8umuqHp+ghljgaNfd
o2VDRsQh4NjPpWtVgJpJheasLEXw1fAyT/qDLI5elK39JBg3XgwG0Wlba5NJ5o4aeO2imE8xj9+Y
VRfMSxjq2pndo4HrLVZNFADCmXG42hRvU3e6yQpbeWuYUkXKipyt9Q6RUe4uEJFvTeruMFHLn3hJ
1AcUYmeHXerRCPpjxPVG1R5En+XBarwEZakdQpbZBwOejNMSIdeZtBeiH6r7TMncXTBGw3aIkvEx
1Yc/CP1bf0QW8wh6CS95YSYbB+TFDcH08IIELnIyVmz94WT3ljq0Xxsdi1/bs5KTqwEKqGtQr4qd
mge0EeqFx7qHaY6iPHhxbx7mwAxw/7nyl1NX1hptmW7ID6P5OLc3QouX7rzVZHm/xJDAOxK/Np1V
b6vhKlQUe9WmjX3CwbtlzxPxtARFuesMwwZfQ4MvagCjnRggKTJZ72QlGS3n2iyCALKJa3WLAaWu
Vauhd6Ia1nSPd67YzsZSWHiNTcpsPHzH3KXCpiGa7n2XDSciKydZkgPIHqqrYd6qqkrRpixs22WZ
1NVFdvF4h+2nXLMWBmrA92I++DriG34Wu3tZNDo/OQXqDsbzBco9Yf3qWaC+4C8gzt+r/JPfAj+O
sUsK8wcV7spaTbEYKFBl2dveFOzZLfmnxA3xQyL28hD4pbLgwW/euzL5cUWdHMi/r1ijm7V1p0xd
YxWq70wtRtOiqrxXhJi/V5ZRXQKYBNg9us+yejRUwivp5G6duVdhG1uhh9oju+0J03dd8FtT36GP
uxrAct/gTFW/ZulK/j9Mjv1gGWx5odPZeQEXOxl+LeJuqSxIQlnLdJwwWurN6hgpEE4343zazVZA
8lBrpY13CH0KBFCahaz86GOg3LsVRaouw4ywo3QG1vRxlzUkqiKeyYUAo/k02olOHmiCB+zn/rqv
Gue5seY7KH/BWMw9+X3457UEaHNXs9pbBWabv4xl2jC1etne95Rw5Xhet1FKcNe6i1NX2vGm8vpu
yy2bv2aInrRz4NaEArOKixj7T4Ro74RvxwuszaYvLUhS3mBpcqfHcUL61Iet+FOqUZ5JwcWrKuO1
hY02q1xv89Gvi/p0GVqpsczw5uvbrL+M8yEpHeLofvG9TdEAkSVZb/ghLNJyZC2K/vK1m5tU5bkQ
r7LXR3UzssARep7uPhrKggBWZANglFeTn1ernQbe1cjiL0Xvr02mhlNSD/hctWN4n4HlWeoWKNSx
AsDQB3n5rmnNM6aX4ffMIBuqt8y6rrbNWq1gC2j6N7pTYyqliO/GGBivbjkGRHDS4VHv42GVFaV5
6ZCA2eh1VN+2OowSvTdnQmffrT7w8l0wtEuncKHokTAjw9IH9a1sruGD4gzTf6/ZIG5LwsFI8eQx
NnH53dRa+OhowLgypSD2HuuYv2E0ya8dNjcteLxXmHmye0ScZR93dbCs6j7fMUshu1hH5iqYJ1x5
aJqoCK7lWFRZtTBqmOT//Mf//r//+8fwf/zv+YVQip9n/8ja9JKHWVP/65+W889/FNfq/bd//dO0
NVab5IddQ3V1W2imSvsfX+5DQIf/+qf2Pw4r497D0fZrorG6GTLmJ3kQDtKKulLv/bwabhVhmP1K
y7XhVsujU+1mzf6jr6xXC/2JG5XYvePxu4hShXg22I94oiQ7EsjJShZbTeiHCvMdvnJaQSZ4Z8OL
jrLU1579CO0dvNG11WBlieTlWTbk+gC1qszRNXMQ6jK7ZN02RvHqO6Gzd6akWckiWoPZsnLS6DiY
RfHarkBUp6+xQTIombRkKTupcdetXEKhezMLnzInO03NUF000yt2rp93C83IoY/Lyqx0oKsF3lGW
CKlWl0pTxnVWu/HKKdPqktvdl9//LvJ7//y7OMh8Oo6p6Y5t63/9XcYCNRRCs83XBuUcMHX5XTFW
3V2v5E/SFN7IwBRlk7A20mI+6tRn2YvdRMJmmh2Br2Xfi5kzIw+i01o8feLvQPOqO35y6qO4vfnZ
S8yRkp9Vqm+ZqPKq7bLwo+E5Qbdi8kgXyBLYYMgo4XPQJO19NjmQeenjK159ioRJVOTy+y/Dsv92
k9qao+uu4Wi65hjqfBP/cpPqgB6njq3i16mqm41mtunGZG24J4yZPEV9fnbMSP2SOSkJllaExLOD
6By4ibKQDYVjPqGt6z1AN45uutQd1/FQYrNXNQ+Yj2JZOSXBfddEyf5aDObUgcwfqARkt60SYTwT
JC0czJ8tMscwouce91iVfWQc5JmuGPbtx1g56uOiv3RmvPxc2eOj3huAsyIdyP0OlONQZKN/sGGa
59dyYGBjybe1la3W3OWjHwJ5wXWEK0d8NCdRmllLTOf9/zKL6Po8Tfz1dnUNWzOEbs+bZ8ew/voL
1apWo2cOubtTwnLTp6qLexD6P44LoZIwA/tSrNFOkVd1x6JxIel3efNq13p4MJIuuwtFlN1pCe6f
Se+ae1l3PXQwP/ygwJB07ifrELdNiV107VYW29HK7vpCdwiiJs1mlB/ueQVJ3bzs1lBCPGQwoCnH
ppE1i6FS0GU2Yk5LEPWESJ16GdtacXSTAh7ML6cNgsO7aPIunlqDdo8yvvE+ETueTes4DWW8HXoj
POdRoq+BjfZ3EU/ECiPG+NHvCFGxS/eelaKHYjZMylsSBF8VFfC5ojtH9KanR7hY95WpNbsJYBRh
zja+6MQ6L/IMrsw3LoAy48+qvEHkMGrSZ9OdBuc6oCh9mJkpuNCP8U0HrdAjDBcqPI35LPg2WXkZ
fyGsAjHZRmTJV0t7aYoen19dQPudz2J7QqpdntZT6F4rZRGguXnT/Clicr/+Eqx2PIcDk7XbBECY
5cGPd6YzKnuSmzEK1kptLDUnwAIAEv0RCXzvmChNdyDeDAGekqy3/Io19C+ngJrXqLFPNx99cpdF
20qWLd36Gpl+vfXyZh+qRfAUqG2xEsTej/lkOieX/PDSmIPdbTobSibilVdMviF7aO4x5CY/6rXk
KytrvML0JTJ/8Hws+hyonDOQf+xc4qw1cCPZCPg2OvcVfH/hTcXSrNJxMaoR9ldzZ6NxSbNm4TsY
7+Y4ub16Ai3545BlGNCw17W37FMnfVF3qXqKNGB5yLZvZD9L+66OTXC2m9i5HTOs2QfPCt7dHtZH
PAq2G10tLvaAjpubG+F71eUQjzwnAR9jKg+kmU5m53lPxGS6hRvdkCMaT4pXqf66wzuStCYwMrcs
zoYCbwBJWqyz06k8yLoMLCdal1pxJlLx1BdoR1TsQP01WzwCO2A7dyMixf66ECzalAxchBwnh8gz
N4gg0iT8NR/XmhwE4RMelnUSJHyxEdiytTl5wcpmubzWGp03N6rxJ1gO+UF4lXWubd06jxFout+/
OUzj87xkGLqqma6mGqYGg9v867w0VF7a+L0tvgyetzZmHwVtPhB5a9n2cyYQt/PApv27snSGYFWR
Hv+lTvZuQYcd4lwxURuZR8uyPAsGZOXVKSX5NBlICzbthuh3whbSik9VwLQnD92QRfhlyHNkFVQV
IR56ybJfubCK/O4gx8j6axcgRE/oWfko6tSaushFBp/NwOj699+TXE78Zf42LNtwHWE5rqabjlwm
/vKGFWWEu7FiFV8UM8qWNlGhbV4WeIsCZHrrBAp26No9547THogno18w1zsRSolqIaZzMinexRfm
t76wRnxq2b+wnKhvhD6oL1FZLGR94BnhjmhosZFFLcMiFATHI1E742gGQ3W9bKkVLMgbNT1NIkg3
ia71GC8k4UZ3fIe5N7ZfeuSN4hkU+6k+9Zdm0ebv/hg76x5joH2C7uJLqOZXgHGEVum1Hjfz9iUh
niyBvp/6Z9RLwLAbKhE6DoewcvKHOS+5KrLQ3MiiMjb5GVbqLibeVSC8rMPwDrp8H7V58YBBNhmW
pv4+joq2/v2v5fxtPcS71iYRJvi9hE4a4693dVXWhkMWM/jSBS1O0Fr+Mlm1dxelpX3q86pfNKLt
34Y2AD/guxZsZUd7QiNngyV2/ya6Idk6rR5uhZk26zoA6WKALzlo88Ehs3aQRXkm6wKhk6ux7ZtI
j7ML6x0kXVQemxIv5AtigdjFDkwufakWR08b+2OBWcZTM4pzUEXTGVGi/MnVxXfyHc2tLAVzkLIp
gvogi2kb9svKtft9NY8sfbZq/mTYW9kaghtfG2lVb3xXT2+CGXIGBrI9djOfyJq149tlU/f1EdQe
UEtZI9s+epW9joy4w24hq1GaaqP+G5O+Nef3Ut0iP0Zs8573WLGLo5pgSqISwohVuhpxN3etG39n
e5Aza3e0b22k3KaFMHP7Nq/MU5WLcV/ODbJV1muNZf+XH17+sL8+pjoxSqGptqGabNa0zwvhHinq
rnd9433U/WqVWwWIWqH010PMDY8aifucV5G1YUsR3VqlY92lE8K7NgKLskQePDmLzgQOyhZ4NpXq
1rlnhousBlcz9kiZyQNaUdnJsZn7/cZUWIziOe6gOkWoZTh1LIn3v7+p/zZV68JQuZ0NFSasYRja
pyVkbIrSMbRIe7c176WG1HzbMMv8chh61PngO2os5CZ7kSIufQtqpF+ZmedeylTPNzHbe4yU0CAV
We7dlE5o3ahAaHZdMk23XjdUmwJr5gv0s37RG2NzKEKNWLxZ1DtA16CEkmnteKm3N8Hv3cizQo26
61n28+w/tX7UffQjsRb/l1fa3x5+XbiW7mimYwh33rx/eqWxgJvYs4/Ve5Sm37PsTHjeux2iyDqF
M5ZH4nOEnsYrFI/E6qNOnsWtox81DLauA0o0ahbyNJpmELFRjht5AdlZNqBkM0c/vMNI0nr8AfXu
UBgogzFAa8Xpb6/wb3mqDvUs1TQm654YKLgDCKM6gB64YXp9tqWOyVxnh612e+0C6utaNOYuPpor
C7RmR2Rg6+xS1emj7gjzRpoN4UScXXxVNDuBiC4ELIryIPvmaXztm4L3dxaiDNqdrwybPtJr6L5O
qy3aobwFKe+8B2qCPb0DGI8Iic0mVryaje++W73dLGEuoC6i9c6lShBj1ecGxIYIB+dBdgZZ45+L
yUN0c27IRtZ4jTdiBi6C/LYd1Dk8REM0FS8mgMjfPya2fA7+MgdYrGlcgK227QBCND5HBpCsTDS0
bN+tAeR4WYcEv3AXWEdKbz+XptevRF1bu2AuKj0YbtVoslvZyqsb916iwmMhxGPGElNWjxbYKV5u
X1EDtZ9bDfyHk5vqUja6OjYsHo8Kh7nVye+Cvn/Enag8iVLYt8IP9WWLsvJXYO4wqozxdaoLUH+4
puyz0C8eK6V6kR06JasXVjs2d8g9xofAn5J14g3KlyZcyA65nrmrwg3Gg1dkLj7xHq/++dL46T2y
D7AeWcUYu8FQcCOTxEsntQj7+T2/LzJHW1WL6rtxPkD/+VFXZWZ1Jw9IpfxaJzt/jFWirr72+6jT
I5SSWFP85Vqfr1/aoILYTupkzx9sWz0FcELeEgN7obgcsn1eK/ZrH6EbX9tvXQOHLunUCrUmz3qz
S+zAoSyygO/AlWAwgsgZ9dAroSbUmXXpsgHN6wRqqOuW+64g8YdQSMJjYvjYRUP3j6DPVWN/YOHR
B89u3jw4OtgXPa+fXQgCt5PZOA/A2Yx17yLuFuJG/DD6VYfNHb5HEdIVSxYuIMyH9iz7DhMOXkml
eLBW6etrJMOqfEoWsvV6yJul6UbTXcLG8SgGzdjqP4VSpN7JJ/mTD5EVjLSnLVbMl48qOeDT+E/F
T5drYfStSqFbCzlWyqx8XC/FcuxGLbA0yu1m3fW5cRGF1pDg4GON+WyY62SrWrj69ez3/XI0wzeu
So7NmzHuloS7y1M/956M1jKvDcSmtaMrEfKy1Zl7y7Ni8AGn0C8mRzQZkCAm1mKgqNXoTh5yr0HM
wAvT5YymudY1wpz2djbDhed+7XxQmxZ+S6yfP4ZGdquc9Kld9tGor1E3ejIdd7yz1alean1Xb2VR
HoZMaxd956T7rimmO1mnpcCDFUhPsiTri9Hd504x3n5UtSJCP7+NLpkhmovIvnsaqeI6wdGIUOv4
iq3Xd/KN/sVVNPN+0IJTM9rDqygtAzQN6k04pPzaq4+ZaaBWnsa0AJcPY3AZjUZaLhP/5CFtdu+q
yvBQ+xHRBlKGW7+bhge9HI3jzD903C4riU/iAQXOBaQgfbtccSCj8HLS4geddwS6/OMd2+XiQR3S
dm1pvb6WxdGNw7tsLJeydO0xltrS9HVlC2OZEKNPLAFhL7vaGJ5pHEK9Y/XXZztsIu2dMK2+3ssG
eUh6YJ8bVxizllVfLWRv2dLY6m2QFOW95iKeXTaiv41tRzt5LYAkQKTl1wQBshRZx5c8TbNthp7i
Tqh58YT1153s8B7qvn0T2LUSokYHr8NtzNvBcQZiT+NwhgKbniADLK49NFYyByU2jx89ZDe/yHBR
sxqQyabqsFiuHKIIAdbkgxjm7yypDpqPiHyQUkysxttnWW+sUWsoUdYkoGMPXvrVQECnjK3hG0ZF
AIux1LzvJh95nLSxdl6kjsy9jn3tkvDMuZb9h0VSWbIrLlmWjnvexymKFS8tTC9M+gYEAOv8x8Gd
ix91RWryM85Eyw0IN3cRkMt9xapvKZUD0spGd08FiBmVuX0OVF7LUjFgGpN7Oy31Y9HzLU9Fj+Iz
qo3vkzNTljRlOKUqIT0TMxHdZJMK8ntZNFr5Dm8I9FHg5nBp2vYNaq6VZOX7BMh/69VTsZXFRL8p
Bg942DCWu2k0640cjCTkMofn9tIrCvJOXjyuZX1Qh7sm0sRTMandTdKbYiUvo1X2SU0IF3pZj3RA
i+5kIiwTtqA3vJnYGC9KWxoUTeMdRu7vsl7zwW6D75bGBsNrPByCubveKOrOxbBvLXsVqjibtUXK
FwT0rWEVCoqd/fA2igYJgHIR47e27GNHPFlqay+Gpp5eG7+OcXsKxy8i8uGtV/o3I8p2pEl8QJjK
nzncyIiAzrlkxx4sSHNv+jytvsd+eqcMnXE3+WEGY1oMlwzY/BLChLeJY33W9lVabzfqTc5abwjq
tRcliwr9xLMrlMxbGBoMwYqvdBNnPir50ZseqC47rLJSbr1eU24HGx2wWC8PsuqjXp6pvdfzR7Hg
/NRgBoaynviwbTVYOHRN8dlJQmR7TMV7GjMjAdHsKhc3L/w7djjOwoDCQSaWOsvvs5PQgztSlMdI
NfqDMWjmWW18ccYvJJ5l2daySh5SgDbYtAztDalIItgtSwZX1YKnPgZwC/QlBkXShk8oddjnuCuZ
r2i0vHh48I3veRmGT4WqVytnTPE8cofmdpgPhR4h75BVO9XLmlvVsTnMZ7JRditNo1gKSHxrWfep
X5kM2F5aj5B2tGOlq9Ohd9MSA506epwG0uA+4IvvIb4Zjel970QQLjykp8i3+tPaBzF2HQSBr9xE
ibYQQKUPto5wrAYjrUOw0uh2itlcrkVU5c3jWKMOs7DXJny7pybDwKAqeEwikVZPJUTBNcZgwdbx
rfIpM5CzZFa3cYuhqJcmRqJOjujlXAxt294FaEkvZdFpu/KGBWZ0LaKo6B7gJYI/mjunk6Xe6oX/
LdEfvXhSvwAF/yMCovk21KW38CthPyaVXq9yxwruYP/lm6gf1NtBKQeC/KN6k4z8SIlVILGCn8/S
UvX2AsM23qn8t7e0sTlByhMrvxo1NtndN00L+j95NJQqSf6MWNktYqwRnstwDNZVAUT4TyfT01Vs
JTwBamS5x77Ud9gs8gAUpvWclZlxU3jjeJlLZVPwTflB9gQKOFkomjEhYqqmT7ZvAon2lepGtrpa
huYiuvZA4mnVu6FH5c6dNrJI1jja9gT01tOYpU/oUZmLtFXio5vXwVnXtT+ZDLuXMEjzXQHPZm0h
TPni565G2K9QUWWh1e2Cox40+X2TMYMIH2GbudouzeoAm1lOqN1Lg97tuhhqdStbuVlQuU+qBHwW
l+z7VQVM6dlERu9s9+YvnwspMF3LMUY7bHTsGS21q+9xHMuBJpdYdsVWePKRWlw5VVq/IJf+AjOJ
+zPql2S83a/O5AHUmgcJuCfbIRBYhc+DAgekloGt8csUJNdBltMvnapwvvp9ikCFHdX3/vxJqR78
+kmA4OqXrPJfLMVXvqdl98snwerdTYq1YC4VoETnZLxM0ctDlTab/7LJm2MduUzWX7PypNF0U7UI
nAFA+nucp828IlBU+BR2FBgIf7bxQa8y/TnVo7fJj+ozwn/6c2DEIFjr6nEoWfr0o7eSneBiY2sM
1Po6JGjGm8gEVSSLM2ByiwqdwQ/HJZxB6Vdokxg7eUUkIkFZFDFJurl1DKNzjAXNRWNXfkP0Jzzl
uZftggSfBVZrCH+IKTz6bpIvgogtZR4OsEvTAWesxHqUPfzhBc237kG2B9iO8NnNSZZCjVdROqrJ
zegGz07tWgimGOzGVWvrVYYyAwmdI9xS6EFzsVayaBfHUQTeiKKblAPymq69k0WzsWCGFo1+CJzx
gYn4WXes7N6Ou+w+ZssBEpNMRlfwLCz9iIc3zNKDbAUx0t7+/hfUjM+ZhzkT6rqqIFZjwRISn8JZ
kc1sUtZOzw5vGLcECCeD7O3ExOiliGM1mGlHt61QzYNVZdxU/K0Q7TwSzdYoLl72VVed6L6o8vi+
xMR678SiIY0YQSx30RJVESbe1mqorMe86F7VjhdzmxrN2a8d1FaKaZ8oevc6df20mwQwzgBxuNfS
QHljIgR2skwccsCHX4dDD2n2Ts2j089XK1oYsq5jlbc99iTPI/BsObwupvymIIuOARfdyhlOkZlp
dUxBn744Pz7Tdev44LiZuZS9fIGgn8bseJDXQBOJpOa4UpxoWA5EAi86CnOXAvMFn+nt9FHlCjAx
xoBom6yTBw8rno2Juu51KHLO2tEsrRcVE92jj7/iLjdS9N7ms4+6/3T2+3525P64nvvz7NNV4tAV
W6DT5FrVu7pTvG0UhOGSDdo079KmOy0Nko1ou3z1Uedr7bTqWs1Yy2GyoTP1cmmmdrf9qLOFg2Da
qJcb0U/fwIEjj1lrgifPV/fCIIw1iR6l6jp07tF/z5dWFrRveicewY8FgHCUNRUQmFSnPBllV7//
/v7+W8LfMNgjkFazYKETtpXtvySMMotNTqg3wRtCNWF8Y9m72sgeIXg13y2n3Yqx1t5V3xHLQLeN
c4mm/r4KJmsL2T8/5qjfL3KAgwsQVtzk80FB1n9lxSBBZVGvm9Pv/8nG56yJYbvCNghuWoZjOqb4
FDizNNUPA7JS79M4rCJ3qoGIcDCTAs9n2252bJPjRa96P+rUwcbiGz+7hZ6a3Zud1QeofcDNNShW
pBEgT6Vp/+aD11+kIlVvezTDHpQxPVup2r8VFT+QjqXMLg1W0KYLP9Nvx6YitDmY+GvnCS95y3U0
bBNpkWfyIDuCVOjxrQrz/wLVMJxPExN/uGNbiChbtklWlDzjX5NHsOhBYmSz/YDFhCmSMj+Sn/Fn
I29O7fmQ6n5+9Ao45wSw95/qZVH2+Ogr6xKRo9WamHj9zRf51O+j+DE2dyHuwGqK0IQ1+3sDcfND
INw3iAPEQGpzxKDB9sXGMWta5y4wQZcDzPmLrAKtNeyZSSe0aWmUF+lVbJxqJzR3yNEN92pR9ohp
XESUc0ml4970qxbVlnmAvIjilcEC+IR/kBeBYTaeYqzjZKOo23jtFb0pEyWHhBghS05gDPF8kGdN
beYLZJbb9aeGLEWrfSE7WjwqS11DSLZqCxs5vXhaBkbYPdqJNZ74Qu7btEPdaz6UwxuMqfjh2m4R
GmWRXB9lGyAWPcuaY57geWOVDVqufqDh2WCox0Qrf5zJOnmI59ZPnWWdbK0b094LH3WafvKLg+q2
BB/G5E5oRUFc/N8H2Tg5CN5vcnMsDrL80axGSBqTNBhI0rr47SqTsjHmN682H1TwK5HWpidnfg8D
o4lvpyY799fXMCD5DWatLTiFuXV280GCMyOTCKpCXqQrU/VOtBvZJnuF6VTtUV0dWajM7/L/9Kla
N+5Dz/zxqVE6qEtnEEA20mlCQReDxgTJvbcaxA+stMI9Q9x0zrLY66PypvdE8Q0EGI7doGfnNGu+
4C9snFCVN0/yzPJMdoC4ZFhlYbJNnADhyIaIfT42EnW5lsWPgxxRoev6UaWSfFi0WoxMStMrtwCB
EGPTM2cTqJZyK+s+DoHlB0u/CJMbosfxAQ0vHADnM3moFW/MF/KUrFWyQRv1HLVBcoz8DAUsp8jW
Dj/DqoqKap0is4GqBHrQBLkGiG/tn36Zo5/Rd9lD3RC37kddXV+LddveudgG6Ybp5UuRVYReyqLD
j47Ogdu3pyyajgR/klufHB6yp8JZeI1pvAyDbq1bUU9bWcwxB1yY0xify6D2nytWLJqbmC/JNHYQ
lv8yyuouKSQZlptNRFxAr7/yNN+MgPtePCuvtnnP9ifPgwJFy/BedkDpbVz8f87OazdyLN3Sr3JQ
9+zhpt/A6XNBMrxCXikpb4g0Er33fPr5GFndVanqyZoZIJEIhlcEY5v/X+tbdhRYt1Msh5NZlSCE
J1l9RQ26PoFTKY5fIJw6ARbSbvvZWNzLDUjF7qiUdE9DEFbQZQDKpgXq9djRjpc7mDVMaoWiy+CQ
p1p5aR4Yw+Mo2bQGMNrYOTfb1YTzZfIBJyKySjGwsWTW90GsGZ+MFmnWenPipKi5LfYr+dhYGycy
p+MqLsb3BXpOiZRTfSHOTapf2MCzLsaMsEoPUVvl+HJld5rK8HfDhjYN3+knVHdkoM3XTV3TnkKC
+doay0bEnXIDb2G+nyV1pQoN6T4ttOleg7J41xtXl9su1zTCrlAnRZZ3OaR2cWcYhnUkUzE6tLGu
b1NVlC9z0W4vn4U19YMXdUt7nWc1LbzZNH98vICY/aIoi1eh86MmlUc9TNFUP5gEPl0eWYgUBFpl
4kloESopRig3cpqjz3g1fnwRWgBkb3RgdOpkddyoWV14VgMYQRlAXhYGbNO2xieHubWWPy7Mlwsk
Cf248O+bZvX/5z5/fQmep2j7Zl0W/PESSqiZfzMta3+dlUmm0lVEroatW/LjrGyaYSdzq5+eDGNx
btKsvyG+o34VPfmYA4yW3eWwANthNRoFs4bOoDf2lCDn0Q/KUBlSPh678gqAeJgElQRJ/L8uKYYt
WWXMye5y6cettfU3rUkwJT9vW9eVFW1JyyYgFwmR/nHPw96hrSs01I9GMwLehLqrNrrY2wYwzsul
P66T/+G6y/1keUNqqDsrOV0pmDHZIaY4fRyWmspjJoPjoFWHuVgSfSemwN7OPTPPj2PSabbwjGGi
TNnr0HeZr7eNfawlQFGzfUhsJWNVZhWHOIpzhmcOk3n4TvqiuMXKpGP6i79f7kUFIN/oDklml8Mm
eLSRtDxXyCq3Q+s01nU2FTWsubh61nrWH23Ukf+4HsZV6Yd60DyG+WLc8ftjzbcKdGab5KVSkrgZ
sdNz0iDbRZCcbka6vFd2MG0vR3Pay5vLpaZ3VChj5OmlNvhp93KlYuWvELSCwx93vjyeKtVWXR/6
476Xx2Y9s/HlymEidTwOdVyyugh2YazWrFXG6pkSsI0SoMqOl78kkfKezqVB8TYenoauoMLLX2SR
V+DhKZ8gbhW2+Vrl8ZcoWfJv8ZK8Gk1psOyfAk5QBwUo4ZCP6x1i5omn2KwZ6kaJZG5dLv24eFlD
aXPKNyvmvvUMnTfxx8KqEX0VeH8spSCUkrmAO2639Ea+deKlPrAedx5pE9/peqx/qcwghZgY6te6
HlXXYd0yCa039NFyXfHDepJqER7suBm29ciA0ybfLrfTeo42S0YkvdGpazZDMG50lv/XWca6YhSy
+qLJ5BmX1wDWTzOPNHIV/3I9n7qXEA/8srJUd2Nvtzu7kspLBLzmcoeM/KiNNurNEb568ljEFGjW
J1RDo/GceXHOuIf1m7YaaMmsN/QBDV9IVsqdFrTBacnz2rdyU94mIw4XuKSf2qZswZdV4ZPJ3qAK
xfw82HZ1NTcG/KS5mJ+xecTbLtYLFPncGleAVRWin64vtzZ4nmyjeIayNF03xCawJeFeabwsuzlU
gCH18fLcJX3qqcTfnC4PsmW46UG3PSrtqNzaBUmylxfG93KwZTT4lwcRupj5XeBYB5Bm7blJYLMs
84Kwo113TXGiP/1xSE7U74d1FTQnSkt/PrzcGjeUHC6P7dZ0pbgOKenm9B6lQePfjIJjHA7m7xeZ
+oY1n7oOjgIbt7L5y22XRyiBudFTS0UTckiLIDBf6qltQHYAnEOoSsk+pUEzaNYhK1c0XVCp5ErZ
yamaA/MhXZz7H9dn0qLqhpLY6abgjtX02+X6liWJl7cAATAtZbd5V3VutEpNlJm4ljxyjBtrqcdr
dLLkQSRgdYceYQ1w3o1ddPbxx0Xyauzj5TigGbMjdhNGDpMsMBzjXMxgLNuaqJ4f19W1dY7VRTn+
SVyzXheKuxlJe8BgwfIVlduQxF+bMby3kyB+G8Z6R1JxGblV/jUnIDxxq/6GnbEZuWWaQLQIl7d2
Dm6sxhm/kr7zfWlK8aotxgQVDMDdRNnbhRIPZjewbZCCGTsIDGySeUgN4GkODkWu9eLlTpdLrd6R
FeU4uXe5TmmwzLhKxHPkl+eggxDv4He+X27+43HOSPRYFC3lZgjyyZVgzvGapuFGsWrjmj2uiptV
iEMhk/6MbgtMnBm1D0rEWtlZmuEzpLibIESt6Cp+WAzDD3dTvJqaLs6mi4spDHNxihaUP6v/qZuJ
prD0vHSHZrIRoPEfxT5sIhWZdTJMWIhgZtV4+lsIasMxjNoXseazXf6Tq5O4D/MzAfHK6XLV5a5W
BBQygHPq/3FfOyJ5UJjRPksa09e0ObzR8m4hvcqaSabLjHOXqMNGk2XxSC6WhvdWD7/qExKYljW0
O6SVn4L1+VZO6UrgE8aTjIEfXp6pCcXvz1SuAa26pWg7S2nMM6Wt0oyjs7MeZCxDz/m4ZIDdxjre
tray5iJwi50ZCT5E8jk9lJBUTZJuz4X8alovJaLOr8Kq6fYlCYQ/LkX/vu7DrWXYjhsVKz/qAPUo
qY3ivlkvRpaqHhWT/y6Hl/9M3SmszY87QTY0NYI2uKuTWsIrRRXfDqA3M0fPnpH8aEfH6Ftfs7A6
w8uADBZRHcCult86mU4O63oDPLTKH2XvHOswkp+arPcyy5jISMEiUYzDvL0covs6kCRnPpLtk9Au
xgCWQd/uyXPlo2b1XcZt8JnQ9tjLyxVQpujNtsji4gosL1pmsLu7egmHOyGX2Ysi3OtqRvNBXytM
4Vpr6sbYODhF8/zHVZdLTj0afrymGaoE/og0d65IJHfY9OObgzRnetp6eLnu8t9SsXJx8RwSEekA
54MYdNdQAPME/TBAuhUohcvxsh5PbYiK6XLMLP6v4zBvng21gPlVqC8q+uG8UYt3NohAOwuT/RJC
gyg1rHu0wtY2cqr4ZNl5eO6dteGkdM1TXxbQLyD7vvVfsywt3wsNDWnTaM6TwrCHcCDrzuHYaMfS
ztNdVvf1PbtOEB95nX0dCNy8PEoM1U04M1oh3As8htbdryt/mvmzPYkuoSFtTaUsLE1TVzmdfq55
UaOMBketgm9mueIPFj085dT68MC8a23Yfs3TZfNi9mCuEwLWvTQ+zxrReKLFVqyYIr7ptelAEhKR
f3WgsyIrr+OkaQ+99HW7ind5VUb3UXGfpd1NqYfGUVVM/Ui1gECXssq8eOhRwBiYMtg1GX6pzlC/
pkxl6ODpcNDC+Nz2z8JQDL+b4bdRt+t22E8oJ+sNlpouItZCHK1VfGOruKcASr9oArhWob8kbyhn
9dulfCKMTqL0gWCs0d8kOcoprlQRiF3e9E+KXAgqCmlg4rU393RTcw9jpXKykweKHlC9tbG9MWeS
uIIBO1IMRfqkqDYtdwipbkFO6zZHmeqPAflUTpR5gSnKLVY3dTsGmb5dzG+9oRWHgVLLxqY+7pmA
TLdUwCfPbirW3mZ/CJY42+PFRSuzoBtKzdIF0Yuhkww1JeYttyU9ntSE4ZzX7qTGy8MINDpRSG+c
I+Z87L0wRbTU3qBjUjYI76rtrDuam0Yjrfu0q30VIBvJD7BklFH7kpYg+warqDdFGBSuotS5n4da
dZ+gBkRSoJ2BWGvnDi9YKuKeRIbIg3AzHREcyxMJhoDPW4xk9AyjhxTTpJdNGiVHct0QIdbNAQ6f
Dw+TZn7SHRY49sAaKteaqBgkS/8tV2v9CvnM1zDSd3bEmsmqy6Rwg2Guj1TDwy7Mr3Ld+DQlln4M
O9X2UxN8L6uW0EuE7MiOtFp6LI/s6vIrzPz5Vc0gPUdAX3scGU0SVA+RUT2aZpcfzZhWdWCcKF/f
gMWyXhh7D5FDuDu5405UnEvdSp4bJdsJexwJtYpbr6QdeWcgphsaw80iG/VDFREAR4IeTtnEHYah
O/fWcUEGsVlpnltCfc995iznqESgoth0xbGwXVUBKbMqzrWtPRnmsaqTT2UejOdgpiibwsxwRBPs
+1m7c9iPugzJzgFsKVBobXoQSdNfX/7TbMiJU10QwRc1iK5qVT/pc4tUTrevKrqxNyNKFH+2IvD9
NjG0iG29MVjcTj2HtWN+wqbpOlF0qqliH5VcmQ6zHF5z/ONnQ5vQRut8jToCV0/TCRZmR4+4Ef2k
PzQAEoLF0XYTK1k/12wvVvRv6lhvtFhjepmn6awW+W2Hd5F0evS1mOTBY8x656dFTxB6Hm0oWMhd
FtqlD0TZt6bwi6Xpw98Ma+LnmgGjGlYA3RQmYnAsCn8xXVJZk2WKH+17Dl7rCAHQOqEf8Uk1T4gI
yqAzER0SuAUuVZfiYUAOd0bAtubgFzQd79eDrBQ/bf4v74aUcICtUgpanx+d5BOSc23g9P4uWRND
4egb4qTLt8GJVgvN3PmLIVPXSuCGOJPzrivpt77rpqt+lMuhNJxdrdqsoCli7VmpTMdAiZA/dbG9
FVEN5XyBbdgP0QuKJPW6XaLrtLUFUoMhPue9lu16ciHMzWUzTnDis1LGgatVyWPc1w+MqXITVmNO
vlZm7hpVf44zYgcTA4aYYaUwzNZyd9LLno8LJE5fW+pGhMMhz1vNi0x18OZQNCRH2Zha1sPGsrJN
O9qnECMSKQS5m09kE4KNfJddHO3MuHvVigXQX1Xel44hj1oojmOsPECqSj6lnEOucOTXvARdp8+9
ekIlYuyLkOGsVLJkZwZac0rCTbOqbPv+3ZyNG85OPFlNtplHaKZNkPZXmtp1KDwlEQJqderqvjtn
OeHAVlj2HvTc1E1VJ6ZqIW5B+St0E2JyM9t5ef/19y/+MsdyJq7nI+p0Q7Nt58McW8LttGszLL4X
tjrdDo2sCHsKjNGjy/DQRhqL9Ioar7aenVVdRnemk/yNP0b8XIC6nIOmbWIUp45GKNJHbTxsvsKW
jSy+I8TTnssZhSFpSvagYFHrbIUyBDZ+qGqbKuCTNQazeidJxt5FrPFIDkqvhJqmxxTdSR8PMz56
Zrtff0zaX34ma7MUUQe/FZ0e5MfGqVDsdsInu3wXZfaNGLTuCrlDBo4tD5F1gla5dHO1tDmjjNix
ZQkP0SymDTVg9MJj6WxjU/sKyb8/T6TLwlKZlVOGCT+ZC9Ufx0G7WkZyNH/9tsWH2h4fLahuFSel
owm5Ng8/6BlEyv4LIZD9PW74faip+UX2o+aT1AdVIwjrQ2FbaEqW7pMZbah2H6CN659LZzow1+GC
JbiPWbsar5WhcilXymNrz5mbOMD8of97gtOKtaMjHuNaqJs5KvcAlVS/a8OTcIA1BGT+WW3uEzhi
HaZwaX1Kjc5udCiOjV0GmCQnYJM0o5WLnT0HylRs7RF8cURz91Sjt9zUQQC6JIyHK9uaaYDQd8Xj
S4ZnXyatWyfz18KgGRhhIfRSZe43czjZ29J0IjZu5eC3yVBjH5zlNuz1bVSazZ0+djmm/MzeTARd
bQPDSJjCJcs7Mxwphy0dBjG99hsj7LygYqUnky846aK2/qoYhnmuMxZkikLerXBI2qzxv7t2Es8U
j4JHvGXyMBrxe89CCZvPZbE5zQeYtdW+ajvkt5Qpdkyx4gh0Noay+03VycGFqKE3A0FUZRcdrLU5
ZbA/JS4yJpIxMg7tGE6bEeaXJy2zeJBgzPdy6N9M2IM5qwBN7AUOstuqZWl3g2KHDZGK0PQYzFdS
q9J9VI/CnQcjXigvFJ5ZZ95MVvitbivksNbAH0dVRoVLqV+5i4uXwqDjT3SDyE8EVLKYKoQfju/Q
ufOHtjSsvTG0i9dRs1VNcQsRfs0Fwn5XLl37NzPVBwfNj1PZgCdhU6+WcOo+OKh6NZD8Lu3gu9XE
EcuPoXBTW5HbFMnOVqhxT5d2GK4tyxyujVAQiJmEpzLDM8/Ysp2M4WFYE/qw+j3mfCm//qVpP2u/
Lu+OAjoOH6HRvLeND+ZOoWpZk9dV8jYRpkgKBjG9o1recZ6UxLzP416zCR6raJ14FeXWbSZaVx8R
J1/I+9UCyCqZyeHQs60urHaLRoFKX9zld6VayI26RNp2WbcnRTrGfP2ZvjFyk9i8MnruGHL+5s/5
y3hn01wwJYIDYWn2XwAzujYuSzqN6dsY9zfIhsWDkMjdGxTGXsBM6c99k9120NDQSQye0GYcacIR
XmcyYCs6qd5tK8rPk9OjoE1tHRFkMjzY46Msna9zOFePIT3/vxOLyI+rGT54XaMTo+uONBhIft4x
WiJu85bIgjclBHyzgFQcS/upyxKWCuBLt9akTW6kBOUBzw7tIWSxD9CGb+1MHgthmYfLZmpQ9bPS
Tuj1ioM2kpZV9ux3BPkUboi60u7G9qyL6pBQONwJJ1yBJRhrIKbJYzMuqqsH7Y5ooG8zSrFXPXUQ
rnTNOcmDZkdtOH3Mh4ayGYNp10/Pv/7mPijYLieiY7B5c1RTQ+sqP+hllryHnDClyZuTa+1GplbI
DB5g+26dOz2u0pM1CWuDV+ptVgiK6qejMrfmKZ+aDe4lAMRjdNYntbky86iCby1ebILrb3VHOZBY
OCid8QmzL2mQmDV81IuxW7fZ4FFUgX2ShPX1UgSfe7VnjA7YVOFzfQrw9ZyaHhb5r/9Wzp+/fN/o
f1i0aA4nqSWsD2NCM+Zm64RF8ZaZpuqjpB2vcQNLgraH0D7ELDNv8jj10ckUZ7mED0YXvQf1onmp
qpnbzJDh+fJfKSntQu4B9mCirMRulfR9esfIGxwqp30lgnm6Uij3Ol2+iZXmmkDlCVAF5VHcjdcG
7+3WADgUc27tpRGSaZ8pxu1Eu+86LV5j+8A8nZFmSY4DVINC6q5ZOdhdVf2ptvpNQI9eTw1xIpQc
LX83qJB2SQnr0c0U2OMrm6mRutc+CJPI6wkNcduwWJsfbLGWezMv3NmwFEJNclApGHRuwD4UV91K
PQpzWRNhDxAcLQ1vzOyVT8qc1T4tihv0i+W1Nj123RLv2XKG1OktTN15UZEyPGQeQnDNW/QnloRI
PNvxrbf6k6wbsnyYfICBuzQV05uMZbS7IGjdJCSeuPnK4bfMhqjiurhmzS5PjlXGJ5pYpdulhrkX
UTAdZ2d+n+Jeo+tQiGOwJroGWvEW9TWoC+qYLqEB01VFSkdQk0vZwfabGNm3JqsuLHIUPFTgPmsp
1DDXCtww2C7RM6dpaICKJdkny2jItFwTeDWHmhuaIbwx4tRGc3s2hnca9N1NxmLIBSNygPU27oyg
ST8h9D8GDTXicv7qZEp4xQheb6cQqneDtM5NZtgR1MbVk7n+h0PaJaG1ugqD6iuMorcGH/helOY1
YGfj3uj7aW9DUx3h0t5oMZLKycy/FX1zNiyo9J0T3o7kbN0CS/Vakd+THFG+2yFTu3VNbd9+LsRi
uTOth1OhateTKbSHWUS72anS25E9JsyzudszLFHfHqORCKEIJy16vb0VU/oHT8raosrlJmFlckLx
Pp/DnlLV4sj2NiT/7G9W9PZfdhW2JUzdZDK0pUBv+GEcHkim5Kwz+jeL+BgvjWZWcTm+LEf2jKGs
gG4cp+aEbLcaWe6Vm4QATywR+hHBjDsrXr7lU2zushTgfGICHv9M1cN2wWTJQ5qsFSp2TkznVyRE
YgYBhccQF57xZripVYykvwSWq+nYpMNxdnwRzuD783G+UtvPaVbsdUSf9yACSgIEi/4Mg8TcJqV4
v1BzcI3syC7RD+ZEDwh8Wfqat0PmYx1jFukjtiG81pjH5hZPjLbDPIA3NIzL0whUK13zPou26R/6
RBPeMjzmdL7grk3JRi1AKEVL8TY5KI2saeh2YUBDKV1P4aCJr4dkmM+xZd52S9X82MP8r5+oce2F
IvetBCuGGKz7cPg/j2XOv/9eH/Pv+/z8iP85x9/oSJbv3S/vtXsrr7/kb+3HO/30zLz67+/O/9J9
+elgU3RxN9/1b818/9b2Wfcv+t16z//bG//r7fIsj3P19s/fvnzP48KP266Jv3W//X7TqsvnNNSY
BP/N11tf4feb1z/hn799emvysvhPj3n70nb//E2xxT+Qd+gSpYfQLMyATEOQAi836f9YO92qbTHG
q8K0eKWibLoISp/5DxZPBspV01Z1zqDf/qsltnS9RfsHa0U2ZOuoJFTTsH/715//O/zvx/f2f4AB
/jQHsm2GLSGlzRtk2me392EOdARMi5hMvH1oyW8OpjA9vlvEOPGjQl30pw/m99f+M3hQX5/sD4uD
SRFagOSx2FDqEn/exx92gJdnTVLGFNaIdKvRY3DtAbKnqPWYvAqvUb+3rXpAflmr81kWzgtzwiHL
1cyNh/xzbudHhI2m24zt6I8dwirIFrBsQ+k6RfwUO+pjlRkkJVs4NzM2hRU4I7+HytUgfiOYEGhJ
QvxfCVNmbEmgVQY6FoPS3P76D7V/rkn8+ENNmGgAFiV7po8ri8jKmG5TR+4Z6vdTR6y6jhCMAoPZ
oobzUpFlHmzrb4aavTPB7KupuQVjn3tdUFQboMfbMMj3kZq/50Z+lWVAaFb1CMooc4NmK/dmK6Y4
WSJTLtvRbXLxDDq7PGrrpG8cqPYdBstovSU0tE3ZAY0O03OWMKKp+kaQNXdUNLXcSjv5FFtGf8yW
yMmQm+RoDCJd9YwManIjFkp6kndq8La7gSSx0QZhJFOc+HbYvRCxB5AhrPcRqJkiRjcV4v5imE72
iUOnknX2yjqP30UCU7Ui+tXiC4haHaKIK+YFMH19m6rhu5VqrUtQx0PVz742ToPHn+X4s5G+lnVJ
4pIcvgy1mXi5lY3+33xX62zy8aTEeoOJi0Ybv9APs43aGJVO/xWycaQ4rqiDx0RPP0tci7jwkYKh
G3DJ+e49kopMf6hXUGwz+osF6VWxSzfou53IItqkOqnbKVTehqpIMGqar8XjsYpobJq18zKR7EgS
DgV3lchuBCK5F1jhrqlIwmmyLtw68514HtSMVm4Yv5sQkb0qNkjsI6kC1jfnfY3Ev0Fbs6GsSsIH
4Wl6U79kUC6NsnSIpCAtzGHzFJnpKdeqT/1Y3OYlJ549URJEcRmL9HNrFrdBO7dbtC2Ersykr2hi
xfQpdLy6KxNhzpSTPtAOXjfAV+UOyHz5Fo1CRZPgyDtVoIwLZvagEWH1BLX4tpE9Tm367oBM44u6
zyVnzN98T//ha0LELoUDHhMQ0odSY2vofT+Du9zHeoXLTIVMAA9phgzJmlB76Iz05dcv+KGw+ONH
7DhUNw3HpKvsfDgxoGe2SMR5RXrvp8qybhcHOTn1G3gWRf9cxcU1Be3IjZ3+BftV68Yl37Bdaumm
L5wDU+x7KzZhHe6H/vXX7+0/nbPInYGkM5iupU8+rD85MTQwKQWpV3Jva1cSFzUtJt4aM1mLK8E2
vb60Bq8AeP///LJrPRC9n0NzTf9Y7pcNWKpsVJx9bmbvk+k8qhXjAeLN97bug004pWS/OY+/flGh
/rwevHwRJn1cpsl1mvrLHMXyTpMjP9y92okBUdsNfgbMeGOGX4GqvF2JDDJsCpziKWjtxzQxMree
tAF8lfouhDzlwzKsZHBGf/Ic2bScajxFXqCmxB7xNJmQJKbinCkSypO8kcwj2zz1Myu/NVoMPtkc
YxNU7gpUssXARz3bIdRIq9zUvO4mmyLLzQxrm1Rjx7l5a5FM7tsWGejEyB5QTrZuqLP8LlnqAyqj
8WQXIbg5xLKevQRuXer4QpzmW6c+gX5G3dmPN5K+s0vYE12q2v7c0XlMTd7ZmGJ/T8naYFhMpYfr
5X3qzRNop9RP4m7wqnzaOKhJ3Yqc05gy8zrwZNNyBeZgU6rGAOyGr62qt4rloD+bLBO5wvyoD+VT
L9b7MrW6cp6pVTDn1Mqgun0sHw2aKX4g+XDNWiesisjdep0d4NkjvK3X7IWt6kA6afLMLftexfMS
ok9v8r8r5mnGz1t3TglHVQXsUcAHjiXx+Pz8Awi0IEPp10wkJmmQUfRtUgw3/YyqDSJt6Q3yzlEn
VESiOut6QPBDZ5+XcVHcDJ3PPBnoujfZQFNsDXR3A0fdU4nt3SxP+m2eMBGxVvHMcURumyOyVfvw
qtTEU5+AOqLpBa1i2zOg+12fFLC+B0mrvKd0ZX6LMcJ4c754c5trnumMoZ9nHRg/vOyBIAuLphYz
SBhto3x+x2t7xO2v+oYpv5YqfqmRIGEi7ONBVOxwup1Gt+8M5/J7qrQmFMj5caoChWw3rPGcTkA5
42p50NXoKjOLe6cmF8KaGoLHSvrpldBeZJ+NW82w2fcWtotClPz2hCYrdlpv6VlisSfGUCMCD6L9
VimKfhsNyjOVULCp0bxzcv2pXcrXgDqW17Tmc0Mkiptn8UOSkCVThzgfiDFLAvvKydLKs1rlul76
w5QHsT909h2v2+L/k/uQ9mCXO5AkovFBp5pNH4+6SR7jASM7eE56n8I+aEk+KuNTN2Yt/eDhvqjN
97mOUdA31ZaoQSz3lUx8y+Z9B0l0F7Gw9myT8AMrFdtUAubLFo3HIvuYAo3ZaZl8Pis/m0tkjorJ
pxcvlE10eVBCFl+o7acp50zmsZDHISHQL8WPj/iwm7N1dSq2hghoMSSDu4jI8Z2oPvahNcACrOiz
LXHhpUnj1wnRNhMSSc4GTglkwRGnvxGDo9JZAuo5PoKUDWuYwsMuyGmv1slZj9duQtRtHAP2N9Xy
l9mE0jQBX1zC7CEx65VdecBBrnl1OhNOQIxL3tf7rNYRYEJWtM1dZHAyzIXhq2wyWeTS74bBXcPk
5eymK6jN8k6GFsxCZXgI21p6lWjwF0TA5YUO3slW6DCkJ9Fqy5eiP5KkttLvTWtXBcYnszavLbVO
N62IFIYhFFTALxlka0ZBLdR2aoTf2px9s4SsDZ0iEQRfEqypu2VWPU1abfuLzKgoTqWONR1zRK41
eyNlLoVjgsJOsVFDj64SYhhwipkRZY4ib1jsmzKuTkuk38xDv6kU5UteTncsWl1mG9uNdUqyzYRq
RATD66AV96G6ghkblepKM9FvUg/awArVZLVSgvrfFr3yQIUVTXbBEAtDf9/GkZcl8V2CBA0X2Xjf
ghn2+l4hSkyhs9a0kWsJftUk++0hgS0eGpVXnZ+NOyFQxctPeOWYnDEpM0Tnu7ouXxu9bN021oi0
zmcqa0gSSBnXv8juGET995rR5tCM/I7l1O5aM7jO6vqhcMzD3XaU0bmadTJBlOKsQq8jG9Cv7OhT
mg9vtV2v6TvBnpHtup1OvVW/0v99lK32OTWOab0c61kjFEyWCUHYduJ2TZF4iz0+U+T0+y5g0d3t
zJRK69QtfAh24ybDmmLSl24Fu6HJKINpmfySEipE8X16yKh9urmte+gjSfcthwE+p9wWiqPd0Jde
/HkgEztMASamk9gpmpFuAfD5dpZdDUXwOEJuHqdyuR6g+riVhgKf+GG0dp+ouKKCaeLSBUOqeixt
nyHWk61G2txdpchib+P+cKWo74zQUrYY4NDcRHtl6nIf7ErAvhE890zik2ZVzMAdz6+OT87Ytuw+
hvs60uj382MmuU66tdE92bK4I0dhbW/hXaHHmCD4WQt4m7oFGkP5/8lmf3NYitxwq4nELrAZFXmL
QbprHeKtuijbiFWSDAb3SxA/Nq3svHFm0IzI9A5VlU1X7wI/gooR7QQ6cDrk8PYaix4zqRFxFXT7
Cq7ZpktVHMF16RMiZZN9QBBj7DSZO45PVAxNtyXnwJNLf+zFISZyhhW8sosnvqtUzl+V+DO/8hWq
Aj4MfcanvpV3E9QuN5TpU1s1O2MSfP0qMtg7Om7IW9t8l9axvdGjufSjqm68asBlB6pEpbxFSiMS
DoSVLrb1l0oarxjCtYqir1Myb6ILOplWcaz08Juu+UMWfssNHZVzrZB0Pw1PHRYAr8uqxK/M8Yig
/ZlgnW9BHu+Jd2IbESifUgsEoy1Kn70+XVUaDfteNV6GhqYaw8ua7HST2NSCO5vopkH66cg2Ms2O
vbTfk0RTXdNpeKND+TxKXXGpI27GIrou9eglCF9a7ZSR0IsWyShpecqdqHBadZG2vzx2JAbYj5ne
WoQh85RBQJUsDUZhItw0vaVOkayF43NkIbpt8Kq7Q6JQOqBrtG/65UnpM1SWQ7QvZJZB/E5cuvhk
mKXv5mDFGGDTcS9m8VwuiF5r1dxotSE2qtEeF8Y4ahEq+jrHOU2NfIcjPnmwCPmphdmniJQjYrIJ
aKvDp0hjuwbvRCTja6eQTRzYL8hIzBeluUti9R7dbkNKTkcCirJIb6QN4RZNnr8CKt4Ru0NbBRqI
NTjTxqwQeitSvEUk1B/7+UvRWbfjqBD/RBXhoFTTS2eHVx3a+qEYtvJ/s3deS3JqW7p+IlbgzeWB
JG15p1LdEKWShJt4N+HpzwdasUqt3vvs0/d9Q5BJFekwY/zjN6WSBJVF8MaMm41UyVqeatJuKHhC
zVzMHbcBsRsQi+T1Re/Lk9kqzVmhc+3MfWRb6kFVkm5tAIkDXhcWLgR4tRUE0tnWPeXqsq8MQ6KE
YQg9kE8q8JBlyKxjcsfHHWDf4Um3rX0u4hWgKKDg7dRhnHyJO/p5dOMDxu/uwbbc+mwIlQzJhvq7
X6qbWebLGfbQcs6KNAs8AiDW7xJnz153DoOQBxgr2JZ7l9gtXF8InClw6eLaWb60ZIzsy7bvz2mk
c+eYYH8lDoqKPNMgG+nXSNlgghm7ctJRkfb6dUZQARf9Zw5xbrtmbvh9jDvhEFONWCN28wqunKre
X3DI3jedBgFVIZChTe+mpTAYP5Q/LE1cO8l9ndJ7LHN8F0Xw0QsmDp6T3E1V91x2+WOTp5diqH60
k8SUDCdXV393B/vNPGOK+8pAqYeTVv3QRXyn9yojVVJe4EB4zBVJq3fz63Gwua8Pz3IQP6ihLmOz
lilmssvUhVsfYBhkWb+dyZVVZojloudVlrSwwtor3uj75rOlDvN5MoYSN3lC4IhQLxCTQ8/s9dI8
jYoYz3UNhw4fvkFpSmI9ZRRaQ/ViUwmdMTqo+JJPWs7AMC44RZW0Snfd7EbnbVEy4TiriCmou6N9
pHDIkr5yMMUEe8usm3Or5t4SpAWzQkZIT1nef3Q9tcr2625r27GSLpa2S2cIfbglDskh0orynGRR
cd7W4I7DhWvsImTWF3St92TrrbuzigWGTYHRrE08Uqt+Jd8CQSHJk5EbHcoV0FCzHMef6ImG6WhC
3Aq80rrS+/jZM4b0MNse71e1jqnk7laqzNIw8T67M/hO3E80riOGLJwETH4p4tIqIdSX0i1AZhAo
Kh5eKIq/m/N02jBMPF9dzEfRHnRK4FYaDRsjg6UdXunaKI9URQ3t5RplKfWgtcenE3KHTXsS8fW0
ffZzNAHkcAr+IcfMg6DNB+h1hcmh1Px4KShuKDHRouLJ5USciDMego39M19v6yv0tzWJUZ0FtV1X
Pq7RRwxCNX9ruZeRfWupjWPr2J9qvSDoeX25NDKeNW0OPRcx0ArhbTAXmZ5PjSremoXpdpZvFPns
o4vyn6Zc8EAXJ6bKbGmJtFJQOMaCwYmqJmHaqw+Z7oKxQfY5OTOiUIYuXsXd1U60Mhi4HoZDRHR4
qgU4LWKHVNbB2GvLTrO9BE77XdSPKbdnSjhsod7dPnrEyeeYzejPWiM/OmJ4L+wZ7uSonwQQ+ZWe
XglIrrsi0om1KSEC2vp0dMBT+/euooNajxjMMu1ds+KY9qKHBbGQGuhB2xd1aFlyZ7ZwbmIVJ4zt
p3QJeQpgMIqTtDjHhxVWnKrE42PJ+95pv0c2iEA5zRccCajXR4AKO+u+YCVwcGYQDowBXzARQTfX
RGAY+XRpTaytCRigQW3NsDIomsDcyx3eeIynFd6UrfR3csSH9DJALwm3nyfhSoMOsg9gLb/1/BDh
uJQvOqYzfgYyOFnVbebBUs7VZdop0fSwmHLySUDg9MiNG8Vw71WEmQFsLV7Pcx+UlJmZRLYR9Hwr
TgaKgU3Q13RI75UIrHc76nIUd4Wmog+SVCcTunwe/VyY0pmYiW1ASN5y8MDQhyAN4sj8QfWTyH2C
ecEEb91G19ZwQJ2wRt9+ACNZW+oViXEK675tzQ9Rgw0h4IJpof5IFfUGX1ac2TMo0x6jXr7SNGvQ
+sExBqgkQ4k6pyQSe/050W9v2h9rwQPLKVYcV1ngrXYqDM8RO8M+fyykvMkq0PkRE0KfkF3XH1Ry
wTCZxlCt0K4FDKkSsMG3uFGECwe8L3t+1w3cLgHjQLanE2oQBJogPMg6S8ztBv1YLAX1wpSFyLtn
nwy99Kj1ol/tCoCNCus09BOk8Tl7i01QGE25wk8th6BUnREiPhAhnaPUENyOEzhvk5aEpVJBWx3d
vVekEKjNsj960WPSQThJooWTllkY7Vc5VAUJJ1W+FzAHVgO6k5bOp1axXmNGD3QFpIiXpOjGOTGj
+XjKBwS5EMB/Fupzvx7AVgKwRkT6WwpDDm8/2uOSF8nBzbRWvZ9q50AyOZBaBqy0WGkGLgRkwYEH
fmEFhAFsMxmUoD+BV/iZJ/cpFfqNWKzVCVUPKaA6gWG9Uw+UO7CBtmMMyue0k5mx16KGSFWoa6E6
NPddZ9IJVPlPdeFKy4Dc4FLpq2kBZXG2QMM0/aLrprIDsFeL5qDryBUks9kCb79gUtAY50iq1YSf
Due0D6is1yuKG+VXfTM/JGP8RUV5E6AGUnYCUwBv7FYcjSo4Ht2THZE1OXM+8wm7H02dt8GcJhdL
q0u6EjTRmQlASkrxUeGaglZo0cAfGLUV8UhwmIf3ypQ+YLL53jaIn51uF5kETs7xlTdVJcl+ceGr
DlWipM3BKCU6YP+IxuhYVOmpao6tqjc7iSG6OR3iuq5OTAq+pGZ/r3YTgi0MmXQ0TYDYPVO3pjpo
ZcLv8YI3KMVYHEMktb+2GjqpWMzP9uIctcJ5H13lo+0xJiD+ygx0KrjGQGtAWZhmKVAUivSW/gbL
wi+1SPIgneWbY02K3435aTTEVV5o9DWlRlKJGLFttrsbqHhHq9efmrZEsJfeqI24Meb0fqjUNBRF
SqRKZvuRaPFnV2MMEuxv2iBwqqRZTF0CaEY1CzPB8eio5Q7bJaK7UutVY7C+n7rmRvHM5gBkm12K
JfN2isq9rsfNggO1usiZMsXu71MTPNNPh+O8FBAvLeNHtOgN6mkYPiE4c+JHRrWctwWaoQHx2j+P
Ww9Ys6mms9JV7qVttPZgKPFDyztAjirmAOmgG4xSmS/dYuH1kDc7g+sSITio3tYsr8Kf7VYl8IbH
XhLdwoSt/HxAK6kXRnkVMZBd8OFiVueEKmAB2kvMHstJPdiTQAaiGJD/89zgiFhXUTzr6I9Y2xZ5
rjAx5d4din7Wz9siGoiEb7qcai3JjV/PbRsWMo/B/GUYZ+CELWTjLDYeIbumV/UubqYGN3Qlr3Ts
M8fhiEtdiM57bY2RQnE7svCQ4YUq7tp+VGaI+v5ZWF6dIicfIDJXTXnBoO+8jQb+l5TwH0gJTAkN
hiT/npRAJG71O4vh73/4m5Hgqn9ZsLpVFcIr0//fGQmu+RcQq85WOid9JR58MhK0vzx49rAj1xyS
lcjwDyXBcP8yPIfj0DR0W3MY0f1PKAkmO/ovE1kHNYlL6AXhYoS/McD4A9yflHhMSss6lYnYMQSb
byNgMvyAue8WsfXNAPrJ3G/uqGEjRoOMQhyz6A4o23PLvYXTZNATix225nhqUBzVTP+JDs+WfU7G
pagKC/EE6fD0R8uxdBvgk/a+1mwAMCo+X5sA7pd1nIItdYh/mHdaspuq1/NgXom3sDLznOrUIWnE
757KimvNAiKr6eSfdfoZBaH+HyhRf1iFwPHwPB3fNYtvBYKqvf4svw/80Ey1EaNI87QwkT/iAW9w
lVZuELnOh0pRDnYJmTzpuIXIxbhRMe/Ul/xNgZS6y2ocgIg3P/a1h3OSB7aVcUtZJ2cdjYGeV/be
pXkDN7JfZ8eu/0PIh8Z7/eMHRYm4CpZsKBGMa7j2/dd3HyW6qO0hbU5RHL0Wq5qSkft9IW3VL3qv
OsyLdltOX8qUIIa5htoFzDmBLrhfqkyZDlobr9Q9QY7dBAzLhDW0p/k49HloywxCHUo0vYOVjq32
WNfOztAZTFSwpRizSEiZgsC5VayTLQdNX+5TraFBU9ofhUWFBR53aUQqwrqSl5l7vKkv10QPj34i
3Vd9jJ+dujeDKtVO6rLmjdq0sBm6WPcuRg7gd/WA+hbMbbkSY7QcFTqJYnUOSt0FJWkXjib3bMOT
OAskgbqY3zDFw5naHj9mGuWGYI6C/wum5NZVtDbsMH31NZv5gd1/x9M/DoSb+24WzadYxF2Y6OSr
mvaXZh2CagxeVwW/bysvddPbwagrHzjFK8AWPaolMTAiduZAHZlm9FFS+FD3cFLnaAFqaTiWnRPc
z6dSBwwGR6+Dnp0oVYzL2IA8sCg/4ogyQZ/Gg5OVIvBm7T2fn+SYm6C95rubnDQXfkLU9Hep5V5M
lSAnutQIUISs6cLdxwL/0gVxdyQwG2hNc61dqNqK7roxF2OvJtzFrEU/OGX5vuSzG9gY6wG7Nrth
bF8xruS3nNI6aAYpw6bSEUC4u75NLuReL0HRlyVFLPVlij78Vo+GhkJnZ0TaVTw3w32uPDLMhmJH
kehlrk8yjo5nljwXTv+NNMi1hkVDuJj7JC3fqcphevaTQ1kxlnvMo+9jFynLXM9fyVlvkW/iOV2+
1LP51vbdN4Z9YWYOrw7yNmLLy+8dgwQ8ZmlD0vS2zYFi0mH8gmHY18UKFJMquUcCEywKTssuihFc
oPAHLxG9mq9OmoayIvFeXdqgyvQDIAbNWKvEDPJizEY0ZvwLVh2QPRiiURyqCbbOKwDVj+t85JBA
4EiwyuoV7GbkdOry9sPR7401Cd4rnvG5EmGsyndFs8JmGM65gWVwy8/igtBWdAZS0LXA6fTd2XnD
u1PsUOSdmOAxjKwIxVDNL26Op3Kenk1lucrqhLR7mRW7JIvVI+PxYCjm2zGtHpCvvld69zURBBzH
mGJyJvn4U7717tEo6ccrx5780sV8i2iC3Is0ShmASS/iwmo/LRW2qI741rnuz4j30oI/labxrnRJ
HeiwPXYOSUad9O7S0XrN+D21LLnFw4988wy5XPOMS/u5GeM7x7I+IosPUJrvoCvtwdGQdJfRA1Fm
15mnVIEaE7KpWA/CbMPeBJCEb5Dge2EnwVKMhyLWfpSceYhLpQczWDwPOMjbaDb8zEZraYFZIXGr
COuVkZ92kJQ7ZyX6i71GLmewoCDgqkHNVwvjtiptBKKKz57vZ8e9S2V+n9nzDXj2sXa8nVbDxJqt
IQ7Jm+Jy7VFadTf4bRroOcGcjEo/ddFwytqk80X0Dc36lVImj97ct4E9y2eYC/oOz2LG2pMK5Wp9
3bxfdnio7cHgjvGSvYvc2a3n99zRILecSm2RniJBXF6GBHJu/cWMv9IjzP4yyh+iiJnzRkAvioGL
rXZHzub9uiHznNd8Qg0kvW96Hz3Etth1E8PnlCxaw3XfXGlcxe4lyk9O58X7qMGd9jSrCIMbzWu4
9OKIucgw9dQgQRLsT4oKHFzbh4r5AfA+1IEUm+f9YCdP0WTRQqXDCRKKGSS9DXinxfB/plvVa09l
r30xmBtn7Rrn6dzYRA2g3bnkdAb9qvt0FxOF5LvqlOmuSeUVQ1sQfK8N1wDGJGOqi9tn7W8+uENP
THE71j7sYdCjJTtNWOMGMDndgBFnxP3rxWAKK4Q2hbLUJ2yhjFtRty9RIu9sZ3SCuHReNNrDLO++
J6nDFGswvhtd6Vc9Bgo4idIup8iuUHNsm2aveahN76rEwWmu3R77GONNlzRstSh3WQu72VsElxD0
y7KoRn9eEYocSoO9jD+lMdzbazcbF99sVdJZtPSZqW3TO0IBiVPmiJUx1nudgLa4N2382IsT7nxP
UqkmTBFmri/ce2ZYB1aufRQNgTNGVDEoGMkcNayvuewMhvz6e61EX9pkuDYiBmelUWEmEasHw2QE
EqnXhcM0T9eZsTPVUYJhZlDmzSae9vkBMjXTbIkNsPMKDcADsQake8PW4B3CRDjYlvFOyBNT92Tf
KnrvRyaJ3MiYyjBvnRvT1XHJHzgUa8YYSEqno2qs7ixYdPk4tgNstXdmCgSgos9zUnKE3Bp35ERX
6TMLr762ERdeEBd+X2CKNnJcIO+tcg8OeKXrEI1q/jiQG6haHm7rdvWDuNHWR4SFEZzRhQVmarHm
nfq44efpjSh0rac+TuOrMToBpGKLUzh3qjnxY5vT9yU1wP/1+aDP+nPSduXBVBgNajj/Do7zNDHD
zmP3rPfjDYCgmTDDqCzDjxTeLdetaMGA0raJCuKQuN5bIrueouHLAjuOazGTWGbTU28+CmntnD7v
v65fXY/GlQu4epgsQJxm+L4onMRFor5OzuQTuzD5tul8YXb9WDjrnKIHYKlQ6bR6vXdIhOtN8Z1Z
kMoQD7w4RbkkvebiCeVuGsY3kxtisJiGP0Xls13OMhgJW/SZeL+48YLCXtwkdnMaZvtB0afbrG4X
9LdPlJ9nZZBPUZJavmUOXJoW76R5TNtjgphj63n7dNweAxNHSzpooFJeFj/ivZ57j25m/+iYMfqz
dF5qJ73HfvkAvzWccvPoRjf23NwqXssbJ7EcjwrwbGa6LRJo6Xnibhi/LSOoc5wP3aHtDis3OWQo
6QQWNgl9MTunXtpGME7FvVHZ1ZlLvbai4WX9PPXzV+hXDGEn7SgVU65UKd3XrbkKcEN2AD7TM8Nt
3JzJjTwqNpWP11b7GvHIHnAjNFGJXCpvuhOODuG4ylK/KUkkqHXMQtokDWFL7axhrK9ySJRaz5go
0+lgCC7+cPEVJboVr7tmmQ4MY57BwKgVlBSTXOzQMqwe/HLBjqAfUJrm6qM2BGWZlmFkZQdMnTj9
telEXTIcvdL7kcZtFJYYIwVuxhefT1N6NeuLvss7AiQ5D0tULu2NRJn+QL4YN8I4vW+KXDnknqL4
NUpZLlj4t9VMlkWHIheIn1S2oMONfVdD/0Yqoy2hWmf8iJN6ahx0yqbVQxFQFr+MTSJQouKakJbH
JIHG1i4kuI94NhC+oMCD4PTAqWPkkmZXgYgScezhUAi08mlBPK9F9TS19XlcFyjc6/Pnw21Nm7FD
sKf0sG2cFEKJITQ1u23jr38w7kS7SCojZoafu9jWZpCkvTMqd81g1udqUlEVNyr3duOQxIt9UgZH
Y3CdQv5J6ioLFD0mUXg9YLaFvr6hbUfbw1rqd2WWrVO/tDzLkdQaxG6skjBJfxHVQey6X6VlFecy
MaKgtKY6dDJdYZ6inYoW+onhOPh2SYZrTuuZZGd68Znbx6MDK3gg3PzJtGq+lnX36262te0lEMTw
atuTYp3EuSaK7S7iwsT0sSmOs838TitUfq9muko75G6jM4VNEYPsZFp5AnhTL5GHeatI3OUm89aO
ybBqcK7uiNHycuGQSW5b8kBuJXFOe2V2iP9pujIk9UgLYq3LbpIoFoRuEXCCp6PHWYmti+SmIKNe
f3BiGJQtdrV7KhiqOYHbCnIbC6FMVe8AG617SKHpmeEzqmFSJ+BcjuQOAyeGqylHUc3KdQX4Td1O
zlC3GoTkiRLigUNKnled8BpNr9KkfemxAqFKREQk9P2sFc212qNaVgqKBxcQPlkQdytabe1zjdfv
LBlfTaP1FXzhY2mXHD8IqtSujZhq7kUnajTXoMmmUpsPiZadvXmAKrWGItgd14ey5lbBJIgqMLHE
28INyc0IVBT12F6a9TqLm5MRNnF7X5hka+gEAoXa1D6ami6vp4VmSi2gZ/cDWjMbqCOx2/hWw+DW
x6LpRI+PlHuMyB5c6SQxpwylRvltJIk6V7wzIX7VrlOK8lJqVGJZE3fP8Qzmmyge1aWjcKFIRvHq
OPF9hbUKAADS1iod46dpKX8aDdfvqasDTbb9yZsi4zyP09cmL+QBEdVyzSEC/43pP814HB8RSVJj
Ou5lshXnQqDU6us+9zXgiShfQWFo92Cz3Jr2eAf3zUOgEH+zqn6G+2Z+E9JJiEFA8yRxT97VfZrd
9FGfMmqaTNzCZLsbdPs8L838pNiKhtsKcL0l9AcYL+5TrHTlCVSSUTeWd3T1+ADPrQG/oAYTRg6F
x0xG+GW9LkbVJOXUwsnW0/IQkT4eg44NlWEqjukgr7tZqe88L7qZMk0cXaPvLrGcnoUjqjN1ebQs
zh1mwuWQAfQa3lUqCFwEQk5oTR5mqHdMqizcPmrzNbWZwapFTlQSxmanROK0Ptmwb3+NkZtXtK31
jpuYcSIMyzuJsUKP3dY3NQQLRq2xebKFDFLLuIunXD0q3YA0zRP9UXS67U9PWgfwsJj2tY3xPwEv
jP9ioZOJMsbn1CxLuKXR9x6nuAcNY2G4sc5hTsycyZrFF6YtX3G5y48pdlNSrU7DGso8quRyc+S2
nb1XEJZiB3pOEss4OZPs9k6Ch+Si5Q/O6ncStd1lqmlBVbibtcMBMS7QcYYivsSgMg6MrRziTRlN
N4wL7ZNrQ9mbNQ9bBYaYDbS/o7rQx2vIVHeY6hggzDghY2DUj+4cDm0dB/Ew/MgwKb4dpPs1KoyX
0aOSkSRy1QSh3mNsRhxLXJw1kikI6jJOWkIgF+HIpIugd6SWQBjapm9GWsEDi3EP7PMzytT4Ppvr
m8goRnDsvqQBwZ9wwSqvVC61i0eXZhQZ0eUviyo8jBsIZ0szcQYtBXrpHQmg4MfV3F/MKR8uqGLL
9t5Ki7uUkobhu2vKgz3jRuoOBgJoWaqXRJlvqaezfdUiC4iUw7K6tqpqDUW/FEoYO/MN4UUYTwsT
PL/QvUPae/aNZU9cZdpyPqhqdDYHu3xGD/3aj5p63X4hJCt9IvEEL8BmuIugPemSgpGEswfymZDT
xMIMS+ZnDQzJ3KE679uqpcjG0KwwOibCVlTsOul+J8xgPizTgPIVMp9jLcgqe2sHVrqvSXNgxm0+
zx7z/9EivAFr1kCKzDvW0HGCti+v2vy5JXfYwUo7hOgQkewSuH19ISCkOS+iu+gEP9+DWWLjxcHp
1/Nk0BU0nnd21sW2ljJtIEr6rDSKQ2u0rsqWZAJi5UuEOed4zI7TPBbHzKvnMFLBkpRWehYusuUQ
zGQKwWytlbNImp+lAgWhUxUdBhBaXw2Te7xvZ7hem/Tp12paS+wQzEaciwZ7PiIgbnUhjN3izqRJ
U5eAL2b7aSUTmatfZl9k+AdbzoyNh7lLnAHOQDS5wfbUtpg770UOQB15X00FHGMdopKjj3+v5uR9
ndQRBnJhqed5XWxruiWh0o799PdjKMfpjswDMqSEW55Npm/nba2kD6fCN/PqjLuUQb8D63j9kyGN
3aDCScxv18KFmKv6rJM8tVMrXKy356KtdPncbHPvD0l+e+Myb6/EZ+e3/912sC0+/+GPh6qaFTAV
20wPCA1T/M9/aRzq2Rh68J871GB6o8tY39yvVWwdCXtLYuxd1id/2/L52FUQsnA64Tv3xyfY/uaP
90ewRk0LjP3PtiFpIhvOiySA8Z8X+OM//tVePv9Ek5y5kFD29VotciHEy96UIoyq1FgCxcY9FdIk
zkLr5sZ0+donjw+ZtQ9pDPPYruyepo6FE6XDGfBU/v2YuLP+LLuVMhuJKqxJjIcpUMCUs0cmlc2s
PIrSfbK9gvSH9QjgvPrwgHxCC4cjlQm/Vp0Za7Ahbmnwo5bBr6uLRw/eWxHJ5qAYRTJfBPQG5tUe
uumVg5WZ6pssl1M7Tt+TgpBffQ0Zi64HvT6XhUPe6Bhxg5xhWeC6kfocRX4qqNMtskXzIvXbvH5M
U+dnUtWk+DW4Xnt3uEC921WOx8UIdyuzf7bDrhvTu0YOTDyH1NnVdnqi7X4d05q4JmzItML4hk5A
roAPfM1WeR9gCTBzxvxuqY+ks33k5FKBfUi5S5QBA47Y5dV7Ug0r5WdkUwB72mM5mc+wYZ6SZq7D
QXfvtglCiQM/tL7pw5hwqENUG9h6/aU1f7gSJNdycXVQx6NOFKoKAqRi6bdLkv6HWSrkc8iLkyCe
U+KDrsVv+vqZoSTV5GDqmntxrCyiQEx4tWnXU/9lZJnJobKCOC4flby8TNILGKgjjXH80jJvdWt4
wWwP/517UzQv42w9WBUGXZVpHvpU+d65prrzuvRWb+Sjqy3PeTXKo0aMHoyA6qpvu2NNCJygdsvz
KD/XfRQfC29+wJd2vBmjn041UxZBDwySiQY5gvnc2cZ1E2P/mtr9SnBcfZWj1m/NBS87jW7AE8/S
cFEWTsue+TXFVlCjVt154BBeQ1qTwzUpMMmmpF9oHvrmec7n6adOa8ogLXeNtxlfyEZGJ22Ibhpr
Wsm6130JO6Q31vL8BkoRTBWPWJjKe3RwMJmvGwtPxX68xqoPY4F55/Vv49RBXpqUj8lrrvJRyw9V
DCs8e1npBDJKWkBYTDTdOrsoQ1eE3jRlVK/pA0Y/0c6162+VUfCWOy8kxTA+GJnhBDOT6/3U2JDl
athLk97Ad4sQKUYMk9aRVzDUDCEKnB19s7bk0dA4C10XjQeiJR+x/+rAU0W7pvjeKhM0XR0aXnc0
8PqgiC4ZOeQIYJaML7CeSvCnmV6QTv3sjl4wP3hKqgb14n53BnFrOiYhMER8wVUvOBije72Fo1SU
eRwAKT65hj2HjhU9p5WDpqJ7oSk70UvYK+/I9YljImfGtO5Sgw9cS5JTo3YNsxA/Knw0k/yxEt5P
d8Lcfazqs5cLBu5LzvXA09861SApuZO7JYfFB2GsC3RRogWwGz9TTblzwO9xTBMtoGThrEwbUlms
zh6wfWrggsoqP+a1QJ1CL2kOsOiXBo8Rvjcvzl9nD6W2TAOAopqUTXiCpWLtZPkmuMnt9fVcq+2C
pgV2goYnO+G3GbQ4QekKwGmEec/9VbHaJw54rjR2wqHVkjGfD9gZYlsU4H4EOL1wc6zgvJutTAKp
GkmQZnZQJasmgTx3bG8Hpje2DFodz3NGBdzNHIcKIb4yJlgWkOLUWdFDEXPnJjsMoPhrB9xz6TDh
2y+uMfNpWwRCeecxvp3C1s1fW+CR0ChahHFt8xgJhzwRU9zm3QLcpLwW0mFANXFeoVgkO/NNr7yI
98sXSegZ8y+ruKFbYaoVPULDRHLrfbTgIfwa2ptLGJEkkJgEqWyRP3rmkG2eP6DYCJ2pdFdR8PM6
kGba1fgEs/QH1ybKFJ/m0MYnzncQ8gZTAz8Yp73c1/JF+o5VkCQ3ZScsWtNdWaBd8Pr14/dOunPh
SDWtgQjBcw6iieiYTfpBadi8IPydzlLvekWZwtFuPvQm6Q4ZptRho546BmmtwBQ71k1mfubPET/G
orEu1qjcyhWw79czshxOpajinT6kdlBGUKY95UNPsqtcVB/tmiunr1F1NVDh5dr14sAavcivDSU9
OPbRk319Qqb10ax+ZsDOeHu/jCnQTT+nXyP5ExoNuilI11g030wa492VnJdz0KlApyqUVSCDfV0z
OgCRQYJAWKG1lEc6pzYoaGZkRbb9TAhDke9NMFjUjNbXVGNqnOUfhtBFaIkFRDCrHei20/3Suh85
19BasRCDaLCIOBt0Tb9VilGGg2a+990A4X8QbdB3vCcBj7nEtiqISvsWgutANBuOOa5EDBqtfZLt
wvqrz1mz/RTmE4O1GipwW3ChmjkgIqLhC095cDkt/YL4YKTXI4d95B2k4eW7XjkK5UcrGgFuwGRn
sBTJTRSyaCGbl1zcispDh7OswoU4MIxavx6GRvqydsJ8uFFVjHDR1oelMZBBO6/cX4qkZqE4gDF+
3Kgm/8vK+Q+sHFQ/uHT8e1LO/2nTpSrff+fl/PqXv2k59CF/qau+mrA2E7tIE97L30Yhmrbyckxb
tRxNd8GnP2k5hvOXitGE7aoA/yR1eEhh/3YKMbS/DB2lrOfAo7Hg1PxPWDmabfBpfuflqJ67Zukh
hNfR3pqm8YcdZIFPcydze7pyjTX5bJVYbAu5Nkna2u7oiwQWr2OYuCt9P2o6Fkzn/l5bH6aL+IIM
BaZeD6Lhz6vig7vzeN7WqKiLrkjO/Ypaouclx2pd2xbM4f5+zikmbGW3J5UmHw6enpxUmWV7GvOn
pBrjJfBW0r9aanH7qurLGmwb7TPXKM+fC63rFOyy1icLMgYQQprFSv5wwmGFVNv1hWFRcPOzY4Wl
1dilH2uKvjM9kN5toRN+zEREgkebn6vI5z5IdejosEpuxtvmcUR//OsvwRTmJRB5Nu+ykWGIrWeN
+usbc7HWOhK9HWauPcJCXb/FX5vh4V06gF58t5nGn605ovZf25rPh4JIC0aLSpLheY/GGBlLueSW
Gmyr8bQwsd5WtwW6oP7sysZEYVQO3M8q/OM3CPlzoVFAoljZ0OR8/fotppEAx3BsBo3LaoKZ25nE
71oN6e3pQ6zY1rj8rk9vf/D5VzjCv5BkQDI3Ffl+bhowMw4Moyy687am/bOWDkarBn9sVlMZaaFh
ZFzRpfYUuUN3zvuaL2n7w+0xtxm+yN82fe79t32WxvrVktTa+GQSaLs/Xr3+tXl9c9tb2vbx65W2
1c/3uf1jUR/qmWMtV3L9PApX+7VGuIV+NixRGIxsWd02b4tmEW8U/VH4+dS2Vqw72NasRsEvZRVw
rk99Pv/5D1anAffXh2JtA2Xp8s13Wx/4a317+nPhrMfKr+3bk//y8W+72lZTGOkYkBpPn/+yrf3a
z5+7+O11/9tq5n03iqmCFPXPm/1zTyQi2rSPGG//9t//+pX+/175803/9rl/2/fn9m1tW/y2+bfV
bVOKZ4RvYnfvEL9ALgOn/+fhva392+d+nRd/bk6FUR7/eHKbGm2nDuXBsAR/vEJN+aOGyoKX/loM
27C/o/3n/3z+9R+73TbYy32S1tYJ0T+qgVinIlrXtJJLyefDP56riCxdu3L+8L+tbn+6bdrWtsW2
o22Xnw8tQspwaln3UWy721atqWfP/+9X3/5wW2wv83/ZO7PtVpUt2/7K/QF2C2p4FaiWZcn18gvN
qzA1BHXx9dmR9zlr5857MvO854PVLCRhWYIgYs4x+iBT7knphoymKvvSUio3b7df+yTqxTppZnUr
CAP4MgMutkD430sthoLll0Pw9oiTaQCYvh76bR5s48GcIXHQ5WqqZPANBFQ9okHmbDPeBfgKy6/C
DPPy/i+70ayQCodET5SnITCm20OtwrogOdZ1HGyWZBEf0eidq9Qxy6Hxe1wb3zDUoB9QgQtGKE3H
uvueZgaRhy36tj77OQ04ZMoI04wCkm+SeJAGJz7KjKhVIsgIhlpinw+6jRF3xoxdcAlC/4A4LKgr
5OK/3+XXvzEZRKRMcR2tb668fhnH++UKd7v7L7c1t0vwP29ur7i99usVyw7+dtdtIkRbf9v1/2I3
hK51WwOX7W3P7u1ie9v116+3rbfd4FLmuv/fv5NcxJj9JkLl//JuGqpjUqNocruSiaVZ6uZQjm6/
tcu/8nvb35/z++Hfz/m9TVYWoVq/7///dqvder+3V//exb/3Z267/f1Xfu/mts1NgAymVIJZk9eH
cbl0acvV9PbbbdvtLlfwi5qIafN7ex81A9fC5WVfv94eSm7X1dtr/rbH2938doW8Pfz1zNuL6KL+
+be/Hv99/2ufEcabScFAPKst0r5SIUFVwq0R7yDqc6KYclJacYmpizty7IZx24hBh5pB3yhVGx8T
q0DXphPFYVjSSyJomb01+87kxh7X53ZtRTZOHIrZW+zQp8Z1yx1ewO1N6pymzrtuhKkv40PavFuK
s1dJG9kPDp3lMqAOatgPU0E1IMTEjByo+pHMveH3zDDWsX52rHC+hFWwbeToHNI6U7HEV0/CVoxt
VDZvWaz8uBF9J7VDsjebZwjF5MVpsxearw3qi60bI+YzF9VJGm0NcONdJoZVTy4zSl8aFlX0Iw3K
gCmxtdMb+rQm2XR07Ta5xOffj2BcCtvYybS6BEr8mRYDasMZbVKCzIslAiLcwV2IMKSRZg7aXod6
ZMyMnEqZfcg08ZrrpMDlsTyJqVmXzN1J07Af+6FM9ojsXGI3vKqs3DVL0XFttFOKJCZ+sNRZIVog
S1cffYFjLOpKfE6KWApmcXKKh/mtzOIPu2UNrQ7fRPPYhfJSweEDDVfmIl9LaB/eaBLnV+tgiSZM
VmksUt8ktnbVBYm5AtHi2VfDAllidRy9Wq15elti8XTK93Kgjue0ocKwGCwZKPpV039mvatT6o56
WrQEf6TR9JC31qmIq28m1CS/cwLSia9hHh4SjZwHOX7KnOqnUtVoNmXV8V0A2iN/N0DkAM0oKCLK
1BOPplNN8Fp6GFoG1UroxcZoGo/ctGbt5Frn0bb6kajUwbRGc06TnvuuVYXYCDBiRbb2rY+uQY12
UcZxR7uT/qiUeM4CgRLWhL/gAaZn7m/GckPvRvHAIuzHwflWRFpy33eS7Ic351EQu7q14wndVqP8
UqJdgCBpk0XihcV+ua0p6WZhhPRh1i86fkGUeKEpbco8khq0ORoecEcPhNu8MgqsVq2D/gMNLamT
aHeqhBYaHq7Ir5za9qOq9xUq+35AF28w82qnu+03FFOfEpmXr1dw5/P0vkdat55APt+bpKcBWkK4
e0ZkZx2dMPAmN8NeKX8q9BQ2g5ttslxK4Fai89pOPbiN/Cwq42J2gUq9hsNhTVZQQ7M1llsXunrS
43WtNTiHDSBjM6I1CzPHxYsbYxSnecwHx8rGsHIV+BswgH5WH+Q8AFWEer42aLKsFmrCPF6t1kLO
GM9cKrWOuA9eMcko8iPAktBHLsQXyG+Ome1idT62tk3KkXjFmVhjuktXTZJcO2b7K9lkztFSoeIG
DkV90eUXVzMOKGPVo5YkqHYqFmsA43+MJhEdwWCAEYJPfhkLC86UO+3qzEVM5+jQJ7PuKjmrvC7O
l84pempipvLLRCzJaklXoXPtPM9DzzUc35snu6Dd2HqoAiwwnrRurE5V0j7WeuTsZro8c0wq3VTL
yQMWzIKMKXSVhs2dcA45nXsqR9llHFj+9akxAYsyn+mkkEY+T7t+SAEVEYbcdzjGaSE1aySnmznp
Pwj3JJCaLF7aCKidSmL7MJcjd9TqtakE284MR0R5RcFrJUyMxl6ZrW6c0PYCW5jedSYjFjpXxlNC
sBQHpapVswNcmuY6JCmoMSp0N8eUo3Fvog/siD2aTIYEs5Y0MbrslagsTx8WHg3vzNcNjAJYX1ZW
31aLORNJbKHih1ShV7TkWZkIQSVfLlXG6NfcB7+KMrqL+3lnJeNjUFTwn6FhO61LlHtlb6SqIAhT
0CuMZftUojzwowDxtlDIG6V98dgT5AH5wN2TmlKsGQqny5A0NK5iBTovg24UZemmzc0FK2PQQLPl
pg20boPHchtm7bqqRgQG1lvuEgtOjy5e5S5F7HL+5k+F9lDZ8oWzLwGv1cnVQFCpny0NZjfYlIPB
ejSlsRvO4THRqu1YN9pKTAXQtjx8RnrWw6H4UEt1pIACPU6tQFBSeHokeQoVVR+hHib+oU9ae6Uq
1ikN1SeaNExR3P4kzHc3C0gK1aKd2xpIJYIM5CVxDDDS5lVY05VQCuhmOGC3ltuaj5Qp+97Rjt29
VVXKEZ4/1pRG31akVeAAp7M6UX9vQLVrU09UoQ1IJ7Su/TyCYJCck8PSkCJGTMP7fnG69lyNKaAs
m2MP/YQDzjndp+1rzSwKVCjuS4a7tsWL3ialN+GLdVsX3UiwBAFYqIogbGBvIGx0zUx6Xwtie7Sp
uaROvJ4SIyGbEwVZQXLFPE3GEchC4HPi+R3t2KVoPiDTTO70eUvGBI2gHtkAPJPt1Acvs4Wk0xjd
l0kT85pmXboCBOC1U/BRd+YRtlThDyn92CK1fuV1pvj2SD+DM6XYBawEVqHUHosRSzkuhJqo4SM9
DUr+VYAWdXTVTRsB0ALHQT6rpX2rnE71qACHK9thUy2Fs5tsRa7GovxGRS0nC5IZEQQ/miTW80hg
oaXmz8U8IgR0CpDRfMN2k2ENdecTLqKW1TputA5oeacDqXd14pKckrL+ZKI8VFGtN04B12wI13qR
3NcPgt74mSyWjZ3Qly45N+w0GDYMJK3fQlzt4jX6rZE2YnDR7QwtICHYHNDiUKVosmuKE0MaT6in
CEHE+PIS5Chl5kQ5253x3eghepGigCQSCpNpuytDo8w9T2DJlySyJUaktKZTsHzSUu3PwBVYLElG
voF0I9kO68KpYXg48U+pQnKZ4K/C1CIauBVGSY8IbbajuIqn9XILh+/JoUDUMR4frNDdRI063BVJ
DHbA1Lq1MRTnLhLWOqQ47k2iJJ6ofyY5tfbbtr24ekWzsSeXr9XkPaDmF60WxzLYjlanMZ6li/Nc
Nj4d7bxKH7tUPfEkvjb9OsJvwScSnmKt/y4H/pRInE0BW5I2qn0gkaU6qVr0gHCACJSkBQYX/UzH
F4Q4h0kbPwFqTh5CWQ19rLpvCjqOuoGGKjHybp1byNLHTx39zQqbNNJ623h23Mj2IP6dA9zZXoRr
DMMc6ICCbGnoEkpMlHIR7Cum0KIuT1LOxdoSRrMrey+zwWkQ97nv8IatuvRE4u4AB7BOvFjNGt+o
9EW2O2J9MnQ4nw7oBvJOrCJ5cIz+BxxYDgAoNpCqfFBYhMJ1Ss3MpztWkWVR57WOldwVuK8JyRB+
2OzJqVaPrTsXzOcxTyUjZvFU8dxS6luWDyBx34ey0u8bdRk6oddvLZr+5Kv9KEjpBabj8YkH/hw6
T6zYJMu6bdlI0osx+/OxPIxGgQi5kHehLh7A3nS+LopHs+t+hnjQabtg0bejNyRLko5MpJ0Uo1qL
WOt2EaDMuRoZmqMkOuKVJZjhMI3IWdDLvpETg7+BOsM6SeWJ6yDTLcvh46aZ2pXEkZKVuJLI9gG4
NAbUN4I4l1ZoUw2kgYv3vp3eFbPfhHoHCUYvH3KoKFuYHYFfACDqsnnyhVZLxrzZpiWVoJvutfvE
qi9ZyMU40hVI2HZyJ5P+bMY/a0c712BQX/UCRG98kArz7TGl1j0nv6ZZL+kZ1UyOCMPFlzBzjC6G
Hci8GyczVkzRlNXgBBHRSGoHbkLl5AMlp8QpM5MrvCCQWYF2ViT7KIHG0TOHKJgolo6QMsD1k1Fp
GBIoCiI9xm23+EXm9RBOoOcjsSnC7DXq5nBboJhddax/NOoVUCKOxAymHqcXswO1M/1soNwBes5v
0uijm+InEYJmRCr4qbXqyXZ7lYjw/pMmKOX4FD//9IkCXidhqoKmqshlYjnqa/qAhDeUTXdn+Ql+
rV2Ik05pCFto+3ntdiLcOspd7g7f3alJ76gckaGlGwd1bO6aNK68eg73IVVhciuKDyQZ02po8er3
qHZgZGxtt/slHTn5mKIiEf/oSedaVYZF0caN6a4O3T7K2p91HrgIIcajA7AtrrQY8AwXBYxcPywF
yXqCoL1270y72RpoQlFetCtUP1dAyS94nHaD6jwbDV7PnkUyeu/pqQ4qvtXuWQ1HdhbgQbJFeu5F
c2KUjr0KLZBTY+zXyhcSHD+icjgpYMSmsieNCfeyBFB4JkyuwRSoRrteM7Rt7fKVKeq1blPlIhIz
uNDJzy5VcDQU11bAc7AJ7Pa+HrP07msbQJulrT/k+9+vCrUgAjEzRhu57On2AMrPj3ZG4lG1va9H
82NTPZK+MVwGddgCw0BJVGAuHOYUTisBjryR8FnBsqNgAoHRVUE4IGmSXmV8NFFYxJQIzr06htd2
uZmy4AryzSny8giczbzcbihHzl5CaOpGg6v6ta3ABUJePAwK8c9t3RI8p6HE21YOFEbHDO4BeAT3
HQejtKsLJ4XGkN/WmzHXtMu83FCalTvsj3jflrt04PVLUtvx/UC/+7bp9/bGMl5jpr+H2yZHqbRL
Rh6anw9Nuf79XMQbmPZCM+R6xVP+8oAOtofpy+8tJgyqVTyVxf72h28PBBGuHfr5PotT6d823R6M
CRSEyTc93jaZuYzPtk1YfRglV2qFJUqBS6uq8XWo6KLHVbAfVP1OTEl2GkfTuNxunJnzqmyRy/ze
lk19sQ0aIr5TPJkYPyi7nHQFv6iZokVZbm5Ppt9POydI1xNhEohZnYgvNQstBBDS2X7dr/HGbOoy
M9CHLI9H0oTCYo2XpHHuZ5cxpJ+rgXOnM1Bfp8q9SdDLckdnefN1w9LqW5dE82GCSw+KcMmBGwtS
SX8/b4SAtstmGIK3HdmQlmGMxZccfuFZwo38OqJmGYdwYVtYJHlzXzL7uhqKE161hIx75ObH29Nu
NxZOY9Cphdzd7t6eqzpFCwRvEEQh86rbNsxdmGRL8PoINjxXhO4lK1DFhSlvWNe79zCo3cttu2bn
/b01oOGBt8b/sTwt6FDC21pEW55XsgokB0AlvWDm+CuR7e+U0LXIRivtC5nQ1VrFjuGzxrIvtwfU
Nmn2QqIav929PRCmwjiD1vd0CGkKE/+o3TS5jr8pnpi59SbRp+zz9tyoQqfmkqq5zbQq2ThTEvqz
EkCjK8wb0ytd63ZQhJ7dVsFGB3TmNVUVX7vlxmibdk9NqcApj3Ls/1QE/5vAEZh84BH+tYqAMk7x
60cb/+javyoJvl72O3LERiWAGgBYhK4B0finksDWSQ8xbSF0wBmgGixYDf+IHNH+oG5MCqSlG4R5
3vQH/8gcEX+4zoIE0RcqBwoE9d+REjj235QEhgPI3SUS0wA2Yi4ckv8MhCC/0nJJdOqpjogdrfkQ
AFF1MmJmlwTckNDTtm+t8pnWOpIYsoglyzV8umgrU3zluMaZ0cQKOe3wOl5ZhN+LFi0d6qQDuVbk
jFUg0YHPOuDDbMU6xyXLJBHvM7EkVySLTK9DaOOGLnf7YFwB89sWEyKdwqKqVszPsYu+e1LnM7zj
q0TSh+PX/kD9AEBWu2aqDqsqHLhU1jhNL2JNqbb1NTgPrMepQbNGxguan4ZhE+jqB44q6QGf9sW4
xJkBmY6NKxrOPnOfakSqxFE+1XP0GdXW2TKT793g3jdWdDfUwWlsF8cYmWEqqC3ZskzvOguBIWiE
OZJPlC4eWGF8a7J6O4kR2XvbUS+zXww9unR2+tnjE4CoIN8QKX0SZQZJo+RjBvFytSi/Y1k5QW9k
thDynkO7fjOQI8fRRs81slybNTlf5xaXNLqVrWMa595N3lDlY4QdIM3NDXP84qdeJeu6dvax4GMD
wJ7Au6jXSYBNCqkXrgC0vPBR16gd75j8E/tl8a0a6c5BiZlGeeWJiveQ9ZKEkiTbCaPwQ21YwdV3
1qyM98ZovQd2+yOoeR21HfiUiDmZnRxJTTG9KCD5wLodKVTuaVm+k8PuJwbA8DTKSOwYwd9WVryU
wq4k/M18ndpu2XFiQNS7fdtBo/w05Cuh9DBBMp21yOi8JlQXqAaODtrN7NqE1cHEN+yhtostjO8p
w+TeHCp/6OGMGBSJ4mY4dwXedp1FV1fVja9LkgTEHD4jMBxXgY280S2LTzjw7jpLil0Zh+d4wXrx
s22dxlx19lKUK+3XunV6vLfhjyBjjbcg9hK7JsYoZK2DvQyLkB11w6oRSeJF0E02pIFRz7Gni4J3
Tat/qGmsPGhN4KvZQjToJCHuFHxdK6C5cDBmkW5q247R4B0Ie6PZ0vBeBxM3YGDvIzI+bydL4Lqj
J6KexZJqeLP4lDYGYXXSr3nPOVML96kaw1eUPec05vsFxIcN5drHFPFRUV8rQl03+C8IwVoSuaqC
f1NuwoTa2RTIca9lP8YeT70skL9TIHOZkK3CBzEg3UbcdGZKxAywgpyYub+Cdk3WxYPUaDZgjckM
8WkF1riateXEq9J9ht1qlZsmNtb0c3ThJgAMAEWola8IlSPW0FR4ORPEK8SfA8foCAFdKYA2noyB
Q8RGSevlOd9VWOBtplzypi4oy7bEiiAqVKJ1U78NiaWulH0OHYQWDqeYwknnOWJbyfwU6BwOsf5E
LjHkB7iAoTof5vR7WoUgiGB8IcdcUTT5FGr4adSqz+qEIvgTzRqQEeqFFHPpOTYnTd2TkRflNbqd
fF8ZI/OnPDi2up2us4jHLSf5rqvYvxgbndVQBW8FzP5dx1doG/aTVuvAQ41uzSMsDehAMT8CDZ9Z
jKc6QnkvjGgKmANQNbt5I70Gfr9d6SvG2m3UTCf8F+fUshNvkJcCU52XNwilibrDJ5rm3xUGMi9p
qz2aRV5k5y7KXC/TGqixYSWgeBJEICJrQ7/soUM25hEr1e1yUts8TTITGmrErK62nLOdBAAd2+cx
YbAs6/oDUe2nxoIEhg5Yiaga/YX2V6YLNcJQjg7+gW0b6pdlolVHMBf1in/IjV4aevjrFEwQklid
/hRES1CHjV8tNjrqnhvKhwUXg/RO54NYmblzFwZHEbfxyo31R/Q667GFdgcxgsZCCg8A8KtO4K6H
/Lvc9JF5HhS+wd4wmfWG6KX7AjBoRPVedGRyO0AjVNJ67kSOrbrs0I4IXNO+awO/F/lAuyvs1iHR
E9shAC3E5HXdqyQ599TrPIDOF1XXNgAllJyvQgmKkyaDHynqmFBFaxDJ5GdXZI/6wLeVmm9Di9to
the4sqzdLRXZ7xhS+J8b86nn4utZOhwtI4MZs+hjCSRDt8tYEjbadarTxA/d9sHOokdRdz/Hbnyu
rQz6fNsyWFjwU9Kft6N8dHdtGsFRRaLbWtvBGKjMNBOyBru8j9Hc051nuC2Mel/pDp6z5YJFeF0M
7IY3WipN4PVNBeITMrtH8+s7PIr7cWo/7K74jIx8m8wdeU8cBqqa/RQK52KuU6UNtXybG5q5jntj
HzRwqxxXMVeZiIhxgRKAjWZrjua2YrSfIKMoIbVpKrLnebDvBsQUATh5XwQ98QlRsEb8y5yWdWEw
i1/Cal+cOYxXUTZdZz1n0VdU8EupyMiQi5Gipgzlo4qRwVqKyn1dc3HKzkpD03kuAPHaSf4hhvSV
Au5BnQviVLhOMiWWYEjRrMDhCcZ32gMI8owsxG3zYSyAMvz+5vAtaktM0LXZrAK1wjE1tlSpLQYb
klf3bser7bYtNsT97FjNCJ/gM08hLBA7jNquO8ngM9jKU8MifFU7IVr0TrsiKbyxkjbzMkBaI5iH
vuFKLHRBtkt/xLexqsKEhmfPPzF0IM2SaACobRAPop51m+81E+0GP5COHYLLIScPQQ7MOLJl9gVI
FwSBuu1jBkQlVJ7mqX1DAprCQcCpU1CzrU3jKhSiSVQRbcgMn1eRfme25TJ/Y9qgmPJRGfhfIvdO
B0rE6JYJWpCiOC2JSaUSnZepS4yMGckpnHdNPU+zeLsdOa5elhwBtecoKPoLBRU7DJMVBiJ3YxRW
uk5nSuC10twPffAaJwstC3hseEYmm3IgGSRXj3brj1Fw0eYh8tvE5vsndzpRZURaGiDTuPjlDGp1
iOk5bCoRfLSdScR1H60j2tUrAByV/ZKT2olEj2mWlW5MFO12CZjTkn2yaVXjgY8ciZdltUfK7H/e
VFPZHuuhByI31VTQ67U19u5BVxv6U1LdMQP/FlWIY9Ow9Zsmv02Oh0Ndu4Duy+w1E4sdqln29mBG
9keIIWnjSADMiy9EPYSooA5f90WDqbXoMXBpLN8PUZndJwnF/E4XjyDDmwMZE82XwrG0N6SIJuu4
g9I5GHV3MDvRHWScdIfb3dsNjYXuEGymsCEdxPg+qCm2NsVuIK+3pWdNqFs7jPkL8wu394SbvsHj
5jq1C6pWBSqmN0dXq52N0m4sZ9B2sw3uqjHOah4h3YrJm4lS6kuGUdE2g/fubnONorHRQhUulvdS
8DkeCGp5Nmt6y6Q58ADyX8Nr41ph5h22h7lVwwMh7nHVL99nGHImBfM+XtT4XZ0eo+I8AeVaF4SW
rKxJDUmFb8mIxTZcZwH1/JwSYtBm1NQ0oDaRbh2crLMOrqGvI8sYd2CVSYMrHgPzlzUWwSPNdyZg
bv+jLOv+FNmiP83XLLKwcuspgjDHPPBXnq3oXTqhddADyoRhn+0zBHDrCk43plgxAkcPFNW7/Zra
GlMcK/u83Ysluouuo9ipzsljklvDIVEJNrn9ltF7LezwaNOCPCYlIeajZn8rlJkCLwcrZX3rzRbk
gQPX1Q/Dwv20hL70Iv95H8IQNL0i+pkvpFBEtjacvNuvRmqAXKDyDjTMpooptYOqBFaOWMI9UuCK
faY5NAJGh25arp2qsleOdYIBNTQx7yz3tCFmOUXsTOGNTo/jnTjc4+2mWR7+ujvIFz0Ogo1Vtvaa
hQrgcABsdAxA02gDcmNywfojlj3WhjaTgLSIh5MVRERVaubSAMf2MwuERI5rHqu8sL5+CwxUDQjg
9NVt2+0p8EoPRYNW3UqM9W2LvrzIKoj4s2tJL7ARd6pu3gVD0v+SvFlJlvW3tA4K3zGFdR4CBCu9
2/XHoRqsu0lRTnh4EA4aw2PcEnxEV/hINsC4qvQhO8KNUZ9gFLi+VhL1d7trkviMNRPUB2JoTw5C
e8riRD0180iVtM/oeqKv3mSuE/ptrA/vkqK6PdrpNTUhUNbp+C3v7PxFdq65zgomCGlhMj2nT6J3
fNqRbf2PAWz/Wfe/rNYNi1x6y+Jgcdy/p81lrqLNRll3uzYHYqQB1mStiovawTTvPHU1sxpaLn5M
mCauZ65ef6lvXL6iGP8aG6r+l/y35e8bmII1XA62Lv5WLQAfpU1uK7tdY4/P5lyda5vJJAtBPU5/
MtnXGsLQQITB95+3//3f/i9Be8ufJkbE0ha3ouv87U8z+VfoU4LPySbWicuCsencpzGb8BQaWIoM
sRNRE34FnP2fg+Z/cNBQrVJJevvXxS86w230/7wP6sXAGP9a//rzpf8ogJl/GKZmkcxiERGnWSZW
lT+tNBBudU21DEHBgnBrY4GR/lkA060/THyeyE0doWu8jFf9w0qj/8FTGUI03TXFwsz9dwpguqot
wNa/po66KgxfoLl0iR2VYtzCwP1LgqNN0DcagibZxcI0mKTJZ9OB6C2Sfl1IrbviZI2uEJmxZavZ
VrShSiFB6A9FB8gqzUkFot7vpfhPH6SCZA/wbLGJZ6U4DYsUZpgxjXIJdELZX6wu3OBPTh5pYuIH
jgldajopX/X6DlCHhxRvfg865A2FO1RnrS3kMZ2xb4YJXbEWo9y1ckmamQBGPNrksFAqChmlAh0f
rjJtWqxxR6h47tHqiVUnWiPwtagyN3IJdymnZvzRuspd5KhEh5HgemSWlu3mMci3vToNb6JGdNXE
47fYkeCfWtaONRlVXOHKV0IpGEsju9/rYFiQwHRwHdFawNSQd107t89N7kBAXYAVtOssikBq9Ewz
0ieicpuB1j+i/WXyeJ2CiIwSp/pwiYDC+Jdu1WrMNuRwOycU3tG2hu4zDFBgW+bAevzqymhcw0gj
rCjvT25OOTGF5x0Ak+fDehFt7UO11feJOz+VhIivafbWvmUZv5TBQW7Fn2MO1vgp+DAyjJAwIrEr
Ikl+0Dw80J1117b2OJDXEIcGuWRCbTaK0ZRbpTwljDIv4phchUtaa9iNb8GQD5v8JiHIk8Gb6q7c
AdMZwn7TDMAEXWw349irF2MkMa/u1XPe0Wq3ckRNLv+CZp0Uh8gj1KPrtgQx19Yi302to5GRRlmA
2V3yElCbWoa7i+IABTUqtdxJ4yfnEZ6kJDd2JG2J+xiQK15q/alJlaBe280aAFRz72hoPHEyyz08
PqZ8pjaiM2rHjcmXs6EJsTXE1G8spMb7bKwUL0wgqRT5RPeEJiBrS/SUijSjozoonxBDvktFTAQo
VzpLCfgfAYgXrXBPZufK/chOAYTF+roVVnjQsZ6ukNFkfo9Ka6MEgIZayykIQXARR9J5Wrl9Tgqh
nr3XukhPcrmx5xY0ZR/voqKTR5FmHPcQet1m0ZWCVrDdhxlq250Tj9odiGNwKRng0dhIHlOkmzFH
1sEJuAwOyQRiK0iwaSPmrBzrOuogblVWJ0gZK0pkOamFvA3KLCKmHlo1A9KBiSYY8BU/V2z4eL3g
68c6qpSoMKNZ6ag4TS/FRNYANVSgdvFcbROK1VY+IHMMgBlrmNhho1lQyzq5ViXd5qdhLDoipqLv
OtPYfV3NJcKp1iucJPNLUTsU0iDQ2Kxjp/lhiGEfV9K+2CKH/aYu//4EXAusYw3trpr91nDabbsc
rHCSYx96qeE3qqTlR7HiGLPwFZFRX9xSe7TClNgkXb/TQuclUoLymLG6ahr0AD3o0re8JPYPDKJX
MAITl2G9msATGblUe6Nm83UetWmPCoODO06OgOYpQis6S66CRTKaUWsLW0j6ScLUrxPAGwUyZz/I
Uk40g2ECQZDlD9monfU4ru4SPdomdfHOeqJCPF4mB+QnzfisuBmU17i7KzXY0VNN2Zpi/xrmUXuI
HMAEpju/FGMh720yikgrE15Db/wgZvfNcdt4S2YeyZBm/k0NAr+0jGBDc7n8FidIk4W96SodLQpY
4rPljuODjNEQZ7YkWGThElUOsT9LWwSLMLGVhpJ390uX/IqsCgZEW9w7g32dZxQydE5pGIdgHioW
l7lT2d8HVqBVae5DGAnhgEfdyaWzLvwSf/WeWE5qx5R8YbkRHtHkNgXmOo63cRTFq1gDT5hI5TuB
H8MjUo/7MjM3RoQj2BIWOVG4s1mNyvKEXPNaTN2rmBj51V/CjrR7ydG/6CDEuQHwRQMG1UA4QhwO
XaRmYbdUpXsjOKBW9IyKhWkcuC96MAVnypuHOtXJ65DBsOsS1k9Dko8nK1egsUHa3FhzQq1BjJc5
QuydmINxb+uEkAn9mNdW91za60YLDEKbbIeoaoh69Dg+E4r2eLuhSKVNGZ3MAo+2IuZ4l6N2PVaY
+LNYfQR8SqWQVSUupIVD+UP2dP8jzXlOFHz8dneU0k4gJDB7TDWExFrUUbQ2+Wjz3OZKO1f1WYvy
QzhBJpiH6R1Y8/tk8cw+J/enqyt3z3qHKlU4NUDCW4rpHPHkcmLhd5U9XNifIVEpL1VYkekgwgsJ
FtLrUid6TKYUa88UP4wirRDO8FMkiFYi3UfxwsJLuv3RaBBrxlXxFgDCJfw3Lw8yjSggOXO+RauU
bPtAdhuqU9qWhNAdgRPlU5d1ulc0MNsstXTvHb3fCRWRs13b2Ap6U5zcCg9SqbTOFkr5QAkln/dQ
e8iZjwh5qqcipMbpGnfQ4d81lWp/b2nPg1qOBxYrlznOQ4gIlvlgcAyFtLmsUu0PbbCkyAKx33Kl
lr6WKa4/VNqnNk0fOZq5F1TTYLWRWGbDAxOjj7lAv14BTlobKZi63o3kqhVdc5orBaqO8xFBbD6U
UK9kc1CgrvmQtIFxuDK9Y8Z+/LqQ2FOyjxy0nVMCxcKoaiLYG66JXddqzAFa+Ch1JbFSNKi3swy6
sfahVXQo0kGo1IEr/aSlFDCx51PFNRaFeQOYum5R+9VqVD5hc0BT5HBZ76ioL+jBepfpTXmsNT3Z
lwCiUdJNB4GaFj15vkLN9MPKHrJgDpZqGzxqlXpjXaXqQ5qF0Fp796iTwNIPtXtozKE+2Pp92Bni
oW3PYyPDowH5sJ7Kcg+6mVZByWJ5DOaNGlF/Q2TWXBs3OLoMQCccEZ1HviAKzLqxCNyMKMiI1gP7
jz40y35VdG0uBohorxuuVc6RLcNmJCe1e2TFaj7VarvKWlqKhVqJDTaLLan27SlP3v+DsTPbjVtJ
u+wTEeAQDJJ9mRNzUCo1WdMNYVs255lBBvn0vajT+KtQqG70jWCfI9tSihnxDXuvXdDVEXg5f3Wm
W8OuW1cvoAmS1M+uekEKDPyg4evJ44rdI8k+NPQIxHMounlcfk5C+ge0tDS58KmIQTLv04Jnnyk1
FuEZJzM/aWfvxx8wIXqOxlr1e2cw4tO0MAFaANKMta9uo1QUj9l0F82tdYwmoEk9A8adIOyYBYmd
3Em3JlJPo5/W1kEmA25Yxnynnp3Wg2MYb4RtdRfRPg+eUT9n4XcZkSMR2WIfwIxtHcy2Ze+Vq+p9
bPeKzY82sEq5+W8vo+wQ4Fpb0XhXcg7g3cVka0LwTzZe8FG5T0YCgVpE4ifTXhWWy9H0235rWlmP
qk5u9DB4F79gXkXzc4d4HcJudSnG+a/jOskdu29AQfHCpeAR6hCkA/m+VZlfBqvZqTSC2cBUkmot
Gx5KSi0tkO/GmXqgZiUOh1eRhQ2Se9JsimOCTnWLfWnejNgGDoUnX0ua442RL+axXP0TtkcqtB7N
4ZK7xXZ0CPYhyS4+zv6MDo0UO6RKLx5mxePQmmmItP6WULsRMLmcKgwJwMx5zw98RdI2XpjJ2ZHf
vXtIPimDmHy2t0ZUeweIRmCT95A3Z4v1x5FEzmgXWLN5du1zvVbYLfszZFJqYfxNPlIkR/1UiuY1
QQKWK7c5+SNLPqKtn/JV658m87VOO9DGWj/UMb4ghzyGXgvnZOhgH0iSXB2DIrybarxS0F0PSVF9
EbtFkJBBlE1ezUTizFA5gfiJexaritsOujJdF4AbwwErnRjeofcXhJDrjdLn41vJPOv0XQzx9aJC
0P5+HJrnPlXN2gXYtyWG4zEtwZ0HTJf9ZJOGnd1APELSkCJaPrRJ8ZiXgnTgaTqjH7XIuq7xReQ2
aHOXJE9rGtmcCXIFvouyyZv0XZaQm04oHIT0IQsu5lR+ZjVM686oirtWZe1prBi4eIg32SJU+4qe
iAUeECxftqTv2YFzVPAQsEygOIeSuE114eIcIetE1nOwhwdCUt0c7W28I9OTQ6oDQxW6p/V/pqOf
8GWh/iubOawiYw9nr3yKA4P3LsdxIs3hVMfBqs9H/N9SbB+UW0F6ttuCqjI4GcAUGQZTU7Mm2/pp
WR81NLJNyzAlZFN39Ab/Cnodkjm5ijvLHPc+2sV9rT5HmwrLpQ8gPhNXr9B/PZ/4uT7gTi2G/Dca
ct6QTkNwXMPOHAKysSV2oN/GLNR3RKOmIWTQDnZePhJdX0LOGk9welnY94N9XzcWi4+aPdDRMZCF
c2O2uyLO3rPcj/dR75MDth4D/OjAIb1msl1u/WJDqVx8wsvbHIoMk3IAf9NRdvhEbKhDwVRVL1ZT
vQcdFXCNEi2mYNyxu4wJHtPJRWj9XJpyDOvB9MOCuSnNFTfdGp9tFo1Hmnf6svQoxtMcu43rQWgC
TA6R/hkPBeHdDUEXTa5KLnAUqCMildAzjDEssvktyFrQSiTmglaKpl2wPpYsuzfW5IznMs+veGPe
0DJLHr+KMN/KwUtczR99OQIzhrfN5DgiAqaH9zwtET/QNH9XAdSeMZDpLldLfxh9eXVtA/4DUm1+
4mwMCpnFZ6HzS2WL9mS17pfld+Nek6xA7AqkjCotjKOOMRRkLej4eSR8Pe533w136uMtjIbyeZ5z
XvHR+ltTv+yxcmf7JB5/k9bGjxuItwtV726g+dwmPWzvoGxxCQO6vzMn3mppaSqCwkmgxfiMyyqH
55bno7+r2Y0fZttnw9St7F42Mcz3kl3qmd4xb8huzS15za20vhqCoThaVxrfyCRNQMVA/dzfKTG1
kdnWjKCJN5+joTvKMLD6OEyw1GBRiYgzEO1P6c6/++U00HceF+Iors0Iig0NV3BtI1DOOu+PHVF1
O+U5+gnCr+RnOE+XuelpywcOYSxmm8peoquOxk86Vz5hpV4u/vDme8BTG9sdHroatt0UcosPt4j7
CJQ8rkK0BtuEoVWonJ2zFMHdah7bDpL3ousSP2F2sJPNWJNF0y9//GxZec86oxSnCctm/w7qtvUi
Y8mW3F+KEBlKu83pTbk9qqck6k6Oaw+3osAzMA5xEkri6gO/7E9ddU9SibizJ684pVUE8NSrQBgi
RfA3/bz0eyvg8qv7Mg3LKEtDQxDqmfclTCq3su7NoTkYROIMZRK9Jqy/lNnkSEKClb9KtVOzvCb7
miS4MkzzJr+nIxhCFbCYbooY2ki6EFUz+0ReODZxt+sVqDvbvIuC7IfsBn3XWNxzc35c5u5hZqNx
AUiOUj7qXyRA/J7MVS8J3Ct9By6Eyn8YtPnExH+d57yiT2dRL315UqjgqYlIiAsIz9xhtG7fsOg2
CLO3XJdL2Eau2tc9FCzULiN55dm5rJLpZCz+o1X21kPtf449Tgtzqh8aq2SXO6z+4BLVF9fByUKX
2SlxEUtlHOdqnrYl4thD3jCk8lBi8zZOT7N1VbTDV6BY78Vg9K+tvzAwqH6B7UqfRZG+R9lYXkjq
+fy+sYCHosKqwEpbbXWoF+MHAmvWwbJ7TnLOF6dzrrlNGGuihjHkkLNPHCuU7I9OPBBH7SASmj1w
/oBT624eQOezgici9TaRbgAkJorDmoccLwsJNBAuYYIHlsUiGFZOl5nHAMnGelff2+t3qw3HpGsW
WEKyaWCr5rWndGapQb0XT9Z8RAXhbkRMOdfieTvmqGJgQc4PBYhlE+L4Ey6cq42/11XNR2ZgaB5Q
JVdOTvS0LphNCdjFVfYXwZd5dROSdMuk3QhGvCekd6j1tc0Qo8cxI/eCLK1Tq1F1SfJjojYsk8k4
4RRFIq8djHektB9i3XrYRGvjiE3rGXo/X3+Xm6ex7I4EdFXhmAQRQ8Ss3ok5Sa9EFNshmzqSNmY9
bwMtxC9FKkUrTo079e8W+0dhMdVESr3cRKmJDskiSvze25GuHlzN+gtaWAjybUZeNPj4VIOPxODV
8pnPbCn28Jdxuz30pfVkLjmYP0U3Q2UzPbTgZJb6MIGq23XAjEQU1XdlabhPCYbXrDffknFwPmPj
PYoMdUkd9xxYMjpJm9Vh5hc4/4PpJntxYpBL3jLi5GORcs5zixs7wzAYxpTmo5EBZ2pSb4TBNp4y
bEubnGCl50q1Ie4e9Ghuo/fsMYNNvQ5rnal/clP8R5kPbierEm+/ZHa1rUXFYWFWr33+qCW+68yV
v20nmc4j6N+bEDXTyOkljXPvJqZTzAz9LuBetq0pOrq9Lre9nGltAlDCCyYLGnGd7UuflGYG50yx
oKFv66wgTTwiKwWAtkalEBvH1KC2rtQcH6o88rfNiJXTBkt6cJuRdc46sRgX4hXKyStDsqnFhoH+
sMepUB7arssPTVoHocdbHczXjiFQ8lAb8xPh89iqpLgHxjy+AkFYSALt7ifh/x5d6JdEhwfPJLts
Y81swhcPkNKx7FoGmAJlZEizJckCuN4MPyIWwR2ILDCrK4Grb31B28txiRCGOcMj8xEwv3W+nxZd
njS1HmN93Dr17ByrnEhZFgRsm8EnrPDXTdqWIXv2D5upORgUuVfFkL6xKj76effaur9XJNU64QDf
baKiywMCH9bxh4+is0p0cPJkTvBs095LSaYCo7viMdP1M+IxL6T60qdiFveUOjhpzBxLaZJkm2Ss
ezx9hrEtiH8Ce2lLosFtzJY4wN247pgFd7Ddx6wjKm3T+V5FfcRdkdnsIvqq/zU2YASnBk3HOFsP
unTKg29UP30ccsmSx2EKvYYbB5mGwZFsrwTkQXvzmvAFD5n7SLJvbmNvCrPYu/eQ7J1HTHQKLRq6
s4HPecI6tXFyVI/W+sH8whyx7ct8PtoeRC1iT55NRii4eqNPWLTGXtQck8rCaUsptpUdE1eDTzLW
qEtfJce59M1t1yJo60diCEbfOXxrJjzMzpDAjW6LjKU+uqrdy4Hry/tWojG9woEfUPlLdVMxVbVO
/ANA+JmxEdoIh4RRglmns0aZ5vOyMbsF6Ox1yQNtxY7cVSN0SkHcX+AewNTc9yhRwmlpH4Gf0/AW
IGlIOaj331/nCsvg+3XpsYuh2JoOr39Q//BUfc0wsG91K3fF6OsjJTWHa43Vk1TV1coGc/P3wKF9
lj2ZWthuprCc81PbLv35+0NMuZ7XAI/nluHgNOVk5cT7EVbtAWP3W90VX00NIzFDXFGuqpBvOQd0
LOi1iuCfGGcNg2aPOQ0Gi2RAc5XPXjjpFls9lzWLo9rI77Iu+Fii9+8odzBt4ogNiEwbJCjfOpQ4
Z/8cJzPhbyvWyDRQZzECU6v0jVNx/cDIF+8H+5edsSLnhFvnYaTGu9zOOpx/9rSvk+nXkATdIbbz
59V8v6Xc62GMrXsJQaoEUI+4KieahpGO0LL4SVf5U7ViI2RaER+RmmgZ5ZnpIFJBnne8QeXd7Gsn
pNR1CFc7V/M+p8naaDuf9ik4o4NRBb/itviqxRIOjfeyZMWfyDQOJiw7ljcsMrglJc/KaTaS/mw5
cQK62XyNTG8821j2N/M4f7oJQ0pwCVSBRdhr46HXvnWam4nQX9ticFMaZzTiag1WAMOPzffcVj9M
ZxE7ZZr9JpVCQYR7QOjDFVi712/yjhQg10QfXepJoWvMmiVkPsHDE8evoxjtH2jzLaQ73tHlEDh5
qBwOcVNH4HfnH0HhOLvvHcnS193FqdZ/6/7OSmfz3vBV/uHXww6TYYdBuDfOjeW+JIa2D6bhOeD7
5ld70hK3Jj4WjfqcNUYc5sbEma1i8T5LO6F7PMdWJHZOzpSbidWMOJ71Cb0Mbk2RBBjuyibeW64u
90TioAdhTp+q9oyZvT3PfdMdaDWf/nkuV4XRzJyR/AD5Q6TjleiilzL4codX/KBPxpxA/lXtT49c
HSYXgcJ0K28+cmfENsiNzXkngmHeSQPMqAHIEfeZf2IsTCByP0j4exHe6tVa21SefTb4w4kNa0Fg
zWYjMHjrZbwls4CiiIcS0hczxINU9O2/KVMCgouCvsdbb4i7qSD8u4BAryBcGSL46dvNp5mOvHmr
C9kP1kY+6/5hifWnCMBrG15DgzON75hl3/rffnJfWlLtjejO7EmNAudAU23/6Mz+WXjybEyMZebx
qSGmsLTRnXElwCxNeLrVzrTgFrZl8CMHKxUZ/o+ETz17CTI1XEdHdwUk6qiZjtMCtUXfxy2x0Ww3
FGgKm5dYVoIhnWIjpKh4FyZkbRsmFRNtlsxbOaREMJFuRTvYWjMC5bl+9HNtYfWW8OJduwx2NKyY
sYk+X1B5TbCQmb7HT7ndMo2oyEEq+/xeGATzcYXP6XPM+InyJRaAFsdN7EzLLnFGVsdLYK4jDfPs
uWs2gSz3vdJfGaC3c3VskmEHlJaRgVHx3SfxDtkclshFHJPODcKYhghI4nR0CHVUSSyO/4KamZk4
q7bRTNFs4+iBEY/t4iCzoIK/wb3dtC1tkhN8lUj69jautmJTYmAmgqh8Yj4AYD6jqQyCayq99xWO
vtNRe/uGniH9BAOnScSLu9gMsYz15yKaP9hM0GJkqPLdOea9EZmQyNj/E/KFN24sJ3EOmrbEhW/e
jWSzaOpJZnjKDHEUnBfkumfc1vFBrxFD+LDfcH+PB8efX5v1j0Vxz4XX8tPpjUcqBMWEObphMv9H
Nvh9533LBqEsVPvM9R9aVLraTvj+ohpPjGjaM77C59Z1OWIjAtKaOrF2IxAVzrqWXsWmLyShG/TP
sH616Nb1lvQl3tpVeUO10AKtoOirVXxvmvwVRCI1Qt2aYcE4nvNGz+v5p0+UUpyyRxuqjqZ5vaXX
r/z7V1Pxc0wJB/F6DZSoNt5ZYJIBWZWv+tEh4VTywjZN3x5mCt+GcobxrB9t7aoHntxtG4Jhs9J7
4r6CFT20T0GdiQNN6XJ2TcUSAMMlkzPvGmiLeLRsfMP291PFEKpB+ZAagGaLHs8WdMjOr2CtTtw9
mcvWFl/36jwnsJzy9JzXln+OvLE6dVMAvdtyQmVNr67LncFxjjEhypnHB9iSv3NDyqYV+8L3s61b
YOIrCNSk0kFdnxgoTAvL/tsK9yTg8xOi4mBX5/JmgIVcuv/pmMaLSPUtWZ8U34kucSyPeD2eenQ4
odd7mDOGfGFaxhbBG+eb6gsdRtlBo4lrA/IahdO+zmMW83hjVRr0xWEidBGkJM9OJ56cDotP1kQc
xVLf8ZNEAhpMLyB8blS2j3RrZAq5yGHLQBogOqq/BFgzTeiHXWACkvKAxvq8k1oFTTka5+skmuPw
Bo/HPi09zO9qwlsgY0KehPmnX1nZuga7z0kXhenIMA/l3nNHCwjpve9uTERJX6Rl6X3YHXB+Amy7
5wnTQ0EO1cZbB3OOV6PDfWkzg0y1JHnknIgYKzLGcNlswxe0Goz0pQXiQHVTtO9zsH+D528Y3pYP
cK9M3sBG2OFKCMkZLjCBEBfHxE5sbcM4qNI1T6bf45zvGReU/gf5tfnJtChivPk2shK5dCkonwrF
jUqn2xAjAqAwKTr1M8qqXyY/Yvwf8wxFCHMB+g1i+cb2s5L2J/GvOJiIZm/A3JjZr8pCwkJoDWoB
35hAsSBQp2HHvUBnva2KZGuMT7U9kQg5w9CoN1lgjgcBdX7P/VghosV5AlsdRtTivAaTmI+W+jIt
4wgiPDo5DVoYMjqqwHIfsowXb/DyLrRKL9vEbfbisbA99rM65mNEQpL7B8wZThYR453CLITfYIAH
8bero+I9QIvZ9OXJ7pP8EzcD9qdtRgV5nEQlDovj/gmaHiZDD3gIqTbT++iSJqTqyUXjB0ybE4ry
es83EB9MyYBMQD9huGyTfeXl2yEgXkZoEyeWkK88BFuxMBBK+samP0IYEGc7d93MR0F5Syfg2Pbw
ZI4rHQuEFmgeCjxBXihTZzP+6VCwruuU3zLIiVvhN1PmbZY0xpg0gGAbIwg/uPeIVIon3uDlKXDl
xIYIzTukm5hJ03MHbB7j3DJDBBb9vcrGh9gjyii3N2VgfTG+X8E5HnTH9josFnl5cWOEpHqGqeoZ
uhfFzaLBdkspd30chxxQ2dGvG0gtAtGFOjWF+RV1YP5iR2chEDo0SSbwWEJxw4jBEKcVVQoknWK5
Yl3Bn+GNe2+ZL1p3FCAYkWFf9Fu90tkcHHKODX2lXjWxri+X7eB6w9F2vD/jddlr5J+IqCOSKISw
trXMWJYvO703WaAdokx82t2L4zndSU1oFFKdiXV/hfIH9cfe7JEXWwy5ageZS149Iq7wgdLgbdQE
caTksOXC4DrK9wwf8fK4C/mgtaaNVywdh5lAE5B65HCIC8FWdGsodOo0zLwivkizfve03JWS3FJO
QQ9gFSV7ltB12NgbHA4NQ7BsggL2K8CYhPCYL8xt0Eu384xLMhLHtG9Jxk7sL595cGteDFdXOHny
lzX17jITbeC0Bv3dSLB4a1Akc815SGaQg3WEESTbLCMdpYrbJ7o8LmkTmzYxOHtLQJpI8YKLAh1Q
hwvCNSD7lCTbpQtR6QwKdk46/vI693kZOjxTkdo1TXaKbtKHP2c5rI2YO26LQJ3MLjmQQ9Wda2Ke
5GzmR7LkSDAj/i4DKRhnmEEK4fQHnfPaYeR8Mro42JLjHDa5e2YxWmzbqAkzgcsjIg3Q1SbJe7ad
72IPP2TcW79Z/YKxazyo/FnJIMbWgCXIgdZPdDjd2U3hM0R2ehD+8tmmK8yehHCGXvpd1tc46Dv2
N+S/TU678yfPhIPH+5xY2w/EP+W6o0O+XwQXFsFGWHTl3uePHApfP3UVmbA1Lht2QvwtE2CbQ1tD
mROonLDTeIyCTpljNI+yrB6yYgjO7G/kjujtv7WZEPdRySuy72pDC9FTOOLQtKEK+HlN2GhMhjSG
uAhb1lEhzyuL8S6ufGvjiBF4Hk9r0zbTzjRqFs3sLXbxwv3LIIUokHIfG/FHZz8SK7b8aMpw4YkS
E6X1ZNvWIc3wFfYed5Fbmsx6vQl2rBncoRtzduzENYp0GyeZfIeeo/ACKIQu+jkuM5p7F0Cl7mG1
mOX6NPQeW/jCxsSJ0g5uyd40sxclrTef9VEpBuYryER9EIW8534U6BAPSDRo03k+EJE5/SMQueTC
muo6ITzctAWYqcC2Lr6M3pKA8BMSkA8ZCJKLFN05L13og0zxh14ijFGxs82o/xfIP4vFxqicocdo
keR7dFkPbVPcIo/QOMvisfFFFyHuaw1cg+kZQ1xyD7LuI7vXShC+wNsVwu2PZsAYRkj9ZyoC+5Dg
ny1xZCGDs9YxZHkpFlqLipCszaoGw4BG83aOSS9v2svAKj61uZcDVmHU83CoXJlReGB2K2LmnKY7
nKdqfSdqamjOvoRV8MpAbk01DpdG/vA9bziZ69TAW+nC3x/++a235hLNQu6ANZLzOWMwnXGiTgSL
rbxfZgrfH6z/+dX/738rM/bOA43nEhTkifkMbqN6hKmbmWDQMCdxXCjrAAHr2aQlzOtoRm00hFGX
YwHJhun8/avkf371/dv/9t++P+Vff+K/fYoQmmYhdQluwvDISdPam2wN+EyCDKCbhcfBrAeUeXO0
7FaHNZ7LbF8l3Q8xia9Yxd0NlOS0jyTgKtH6F1AfTEekCTkTOfJW8lliRGY6ECpFrYSGqDn79shA
kKSRSA1MC6cxu+PJCzlibQi11CQqSPRtMuB9JaUAmjRDcrIHNpWMOVxWtRuhYIXw/+cE3TE6lq1a
YAh30ecnLtrgKoq/nJl6W5scc6qf3T1WpdAVwbSxrZ9x5qgdeUnxjlBk17AyTklCBSd6Qobv1hko
7IfP0XGKwBNp57Oxo4c5jrzQo4Vfl9gwhX7ZjbQuUTrsLEyw8BiYC83TzMtz64IMvpXCBDSOKIqw
NsDuoqKUkfGqyr9mH5TPk/UxWPMfhqvJbjGjH3E7SIbqc+j0AwG05GXi60VXs3S22HZ+mDdKHKKJ
zn7S9dcyZ1dqF65Bs39FD81ceuEomP0C9xwnJh3RJrFwCqeWesK86o/GEyoiIu5s98fUyZAuHeOb
RUqKbae/ewYUGxJ6CLQKyNmzO/+FKAFnjXiZd5ZKB9KxxpuzlB++mp51SeFguikVTxkUaHoEw5Y4
vvgJgU3psriwT1r3PCoMUKL2XzCwK2peOjpdasJIc4hB8PP8g+66+0Ip49wGniLlTU4shr9alzfu
QGzjBeuhcSbcjkHWY8wEtvWG7lLrm82uGsPkXoHa46LZpWUO5boOyHPV5eMyq+ck8HvW6/a460b8
U4alvbNcE3T8uWz3vUusbsa6JU8ZpwIrDXNOQb46ZulrIGLQESwVBPbJT4LiMpPOM+TldBRrj4dD
PGd/MERbwlCTfVDzWlhxaV+Et7zRKG6AC+JjDKbk2ETducEBDrfPOn5//1Z3c6THCEWb92zLycyY
JZ13+ebl+YOrgQ1N6N6SVxGhAvJNohUi1otrFveTwiG7tRk/ff9FgXvnSL4nY1qTb6VxGJgZjDAk
jug25k2xMIsNPCtGzedHRGjYYamD6dgm43iECRg6rjmztLLZqteXnGRu0ruzKjvXpeLfHZnpzxiV
PZx7sAK81uDBoR5G40r3nwcHirwPvOY3tfqJS38ip6+hfCtI/szSq+9ab4PGCOYE0c++se6cTIZD
4X0sVfGuuxFNo66P3hR9OFGCsdrK1PO4Rt8uZnJWSUlXw8pMOALJM8S/XkXvVqtMeKgZw/10/sgb
4FxNzjxqzIx8H2URP1jooM+12/4xSy/skjx7UggZNmYrt9lUhKSFp09VwmZLLcWr53vB1Sio12kf
9h4bKVbTfnYr8+xogsCBrS+SazbI4AR03QyD8qyaSdzVOjCOKu3YOBKfE2F0QOOd3Cxl0c78lHaR
31XLzwp90dx6T5pRTszGsUHUcejn5LFYuyhCtED5LegWfDYP7B2zHQu1F79gzlGozAOyw9ahboJf
Ge4D1Fyq2lt+MZ/t9fEbSCIhM46XPSb8G1O1uiQ2Rrk4Z7plUpFuI+qMMKr6+yTGm0qd+JY1uJkD
rPA73BTEcnoDtxik7YXTD9CGa8kSbz46YCXZOsx6X2Be2cLwDmhp3Jjjn1s2GacPPMP67Cg9/fMh
aEDsTjZzgyYFmmyNY2ixifAdREFFSy7Ukp2jwYYSYjaPo+WehnWh8f1BNQhUXNMw0Q1GrzrXpLb6
HbwzN1V7CApfJSAvnL5InVu1XCiZ6ny9QfJhJ+z4pSopFHFOQAFmYH2Wq2VVrB+WemREOLBZ/M5x
sez0dWn43LKHUJpJW13sam16ui8bTiLDVf4MCgAaq/VMk6b9lwicYTul4lV0cBx4NI5B67DzHLur
j77po2nY4DUIzapIv3XrBhs4ORbzKf9CLgV91W/M29ijfveUIF8hNV7RK5ZLlD4gMh622hDwaLxc
gLeDkQq+gj2ACfAUQ7faMY5LLovxd2ZeTychLrJP5S0AHwqZxur++M2+InZ0jLcCfNzGdt4nxaKY
QFliqCc/veWivWN+XoQoMnBeCnUt+eq7oKqfIs/9pXvnORbJ8mHU9SXwJv2ndNJr8EAEQvLRley0
F8NN2eAAypz8rN+xtXu1k5loRnc6jBkT/BnLwJKwRA3sJn23VfBB1mL3NfdvHlDoojIf4kFIuqVp
pbE6fyMPMWpWw3zLOj/bY8WnN6wQbMH4NnZWEmNeTKM/OLfRUQ8LCZTIAON6qa6zh0S0s5bg2Vsl
4EHd+Z9E2g9N/zCY7pNs18i6Ls5Pve9DIGh/MKNicVWsboFyOaCM++lmD0KnyUvVWYzRU3eXstTn
ncHJ5rXZT7vo4osboaYcBgcHbc8IwY0RleR1/VyjkWsis0df3Ju0s+3ThGxUQDD47Q8+VHL2vS9N
QrQXlS1m3Cc5q+EOH+K+nWGNZ6kVoRVA2DW30F0EzPRG83OEVN+cYp8ZrD3/CZziroqzsM4n8Zf8
tZPfIfmmeZeHdOKFCpTj3pRvWSeOQoISUFg84/miz8XT9AeUJHz25rhQ4e68eFGXOHFxzCjroXOR
auuOtaIHId5WdTjXU3sdE9LPlVRJmNsJI2DGbVdfmo8Dcmnky311BaPCdjVjmDp2ps+ZrqyP3l7S
A6FG3tlb1xTfH0p6wnP+NiVDc63yrLmWHUQ4v2G6+s9vGeSH/YBR0qFWmcUyPfhD8p7MeLxKXKcc
qPZT5kfuzglG9FRtSsKF0a42EbCueUJUueF6nHeawG49dNs8ksNpWEkl3pLfxe76muN+Rz1uibs2
N364yg72zAGq/ZD8tTy5XpHzK+ugkR4VMPUoUEu7rIMVuB9+PKgc+yZH5FosZ+Lao/sRPYBTTOc0
mfMH/3mSORIit6q2PmyDkx3oYttVRCVOyDExb1AS24JZEkRl4tqW/kjwur8nI7D4xxL6W/+v+E/9
X0yw7n+aYDEMuvgZbWyDtod5cHWq/pthUCVRkTbkox+lDffKX3r7Og7mObWH4JGXC2pvTrKBcCqS
/TRcATH33OJs/pcKUwqlFGJ2qKwA9v3sdYTiwj1f2OcUQtAR+UpZbn1Z5pupcf6PFcopEpIROo80
36Y/Sp1mJMGn1M55IV+GIujxfijr4uTo8GvLNhkkwE1mnpQcwZV8QLebrn3QZidbObcmWuLrvz74
ZdVDMFYvsdWy1xLUSSMKOHP24LEsqm+APgGM8UhV/De76H95GddEtv/0Xfrwu3k1Pd/hpSRj7d9f
xinBELHYQ3wcJu8LCqX1Afp23OZOBhk5NyQTjjF9X96buUfzAwFjxxjfeULt6CIHKQhLJwboif1r
f4NhfUCzgIFFlNhfGHY/88bFjKO8F3PujVMedBv0JfGDhlq247UndEHK34XV9WfEwcmjjQ0RyUXy
WXQFmiK9lK9WqkER1YLBqYDyi/wzuvcsdfL13F6QhD4MNj490bengb0z9VlvvQL46f+h7/1fHzcH
2+1/vk6BA+4NzzU2Wc9b/av/9rgRFBhBxRVwagke1RVp6TLqiV6v+XaJh6SUdLMtiqPhMppIWROi
YXkGwslR6Ynx8H1UBeZdwobCm4vu+G1gy9yhPbqxS74E+8btl9uU8c0Hs7XMP0qd3muzBPGTo2U0
ovLDyLIRSIi4oOH5fz8D/Lv/9ZuTfIMSubAl/sPVXYE1UNW4IHuXRXFCXsr49DDVTvqZNNjXRVy3
vJX4QbC9Egen7WEWG6nxy28t7q6aIrgrmqPI3AJENctW9qfjBsuU+aML3GnndSWjbh6rTb/UiFfY
2N5iANr/9qvcTe6B9w33M+BqsDz58HvkiJSQ3t/kEHUHP0T8o8+4cq37pe7BocWm9xGRWFIKtnGV
Nl/NIfuAOZ3+oLpRYYED5ig8ZT8VCME3aJEQYk6zRKJuvDH1kc9YJUBJZKnYd/Qc27omr75lb3Kc
C3mSzs7ClnaxkwdAwwuAGMt/5tIjQ4YNwdQWyV0TyOSeZpYDIcJL2WU6usDzeRt7Of4ZWXZFYvis
1UwesUQKartPw4iOIfegr1juIJ4bZvlhU2oSiGmodwZgiV3ZIufz1CjfW13frG5x/3C0Hpl+Rhcp
NYZa2BCbQfnxSxaJYq8sV95js8NxYZTg4xjg55gMs+TAvQ1d/H+zd2a9cSvZlv4v/c4DMjhEELjd
QGcyZ2WmJEuypBfClm3O88xf3x/znCq7XOg6uO8XqEpItnScAxmxY++1vqVhURm2zVw2b9jeEI43
B+5d/LuD296JGJeL1S/pAnX5mkvHXZEm/4wWyzrGoZ3tW7OednaLFLOPBZSXojU3KWUGlD3j7T9f
hb+nKbIE2VLy/wWEqEvj9zuMAU9ECIFK9y4N0/0SRW3S2jzL/nPai/tIwuy3gtrZ0EwUpxQMFS2/
JNgjoefEr4Z2Uy8zx0gXXzObPq/F7G4H9/RB6aCI+2yavJk8krVocAp0i6p+JlBYtkRKZRM9yKZW
G5MgkXXrh28I2xBt0B1dW9l81lt+MlWDvc+YVf7Ny/6dqIC00NZxvQGZlKahG78tLJpdgScRMgT/
AjYqmcRVTEBZHRhql8DuTlkusj1MfZIZXGTyvd49caK5akPHAbNuuvvGwmPZS8H0xw7Omp86S7PS
RCaDZ7nsUX8HYFbhvSOEnMcvBu6/lUnIQx/E8TM3Uem5zMSSurnAxTqKwt7Tjk626egzn5YVhGqR
2dvKhjwTceRlnPU3bwEv+N/WH4gElu06+D3oPhq/BWlCzytxBFcLnbnsrxO473NXm8zLxKsj2/Zh
hnpOhGP0IS20G1ZUfgak4tWS5A0QHTTkMrd8S5Nr2xuf0ilBxZwJgvpkYK2qnLQ1NpGTXdX9Z5cA
XWQK9/3Qf61GXd+LasLnpln6ixlLD0UKd1oT41eZimtr+sj3GWPDCnrJGbxd56j+rAUtPHk/iY+N
VnefXHn0/bx86ugIeVU2lvuuK4Ae68O1ZoR8NwbTu9KbHplptm3KCXW47bw0U2xfW2FZV9bL19QC
ZeUIEGl9G7WP6IfMO1gDF1F1NkfDDHvIoJ07XEXrmfDrDQlDJTzMKPYA05xv2hLW7EOTcuTv9VEh
D6nmx9I2HlVXFqeuqh9Ns1V3JA6hGeYwWLozimP0kjtmrSetAORvwCTcqc7GTTGrXTe7p1avGBUM
xIfRlnqwjS7ZaQ48rrANrM2gIUjFphiUFgp0Wao7YQOmstHibUakZVv6H98k6Vgb3NTJCgtYvh66
1L9PM+NKxyHdxX1ab0qFkrjJg3oTcXyHqZlV3qgk4jtDS7YRsSr3etTtkZwi34s4l/szzW7bCJLV
HA4xAaAc+h2NprkdKn9jVIbYWW3CUvBCcUX9l9LR00KMz81X2yjpfMHm2gZz/wZXpdnNISIUnJHU
fh0GxzKHpNDHnBsWoEuVint0m2cDydZ1yGiOWjhMFcKcVcWx675OCbZypG1uxomGSzQR1x71OVpA
idpiivQnfOYF7CMo5YPDb4a+Q60+qxeUYquFuLZBYercZd3EgKf0tef/vLIAdf/320qSf+AYyjIs
x7V+K5FDgl2iqZfajmnquF5MhNdU+v4aRbdYTbP1recQ/ZiXse9NRpNuSmnlUJGM9x6IEvQEGnda
DFcCuP9432iEynYu21oWuk827P59DbJg28vB2Jum87nNdbKOpuxsF3ZzbScN6V7VNytge+3F9Uk4
sFXBAe9+DJPwfhn3PVCQ4q0whNxALXUOPsN5oDfxTvUtgYBtz+8FtFNGmafsQmZydgrED709dN6A
VfpsWxlj88IwmAwXXxib06lWxbkDF4m6n+sxsg0JeL+F/exEzTYcYNZNBtbtbGo/Z4OQ9wR2bEzc
ZotPb0vQbqZ1zYecmkPkor41tHshvtK+6PdA5VFUxduZIuIiqXDZSYZhDzwE/YkTewML8mbo+VcC
4djMpfx5v+AC2zxGcsMRjNHcdIB7YXs3H7wtT6ZDWy/1y3mf0bEhTWFwX7DRnpOpgk5hPRBWi7l5
Ar8Q2i52wFZWe+zzRAIHrrmxsGGv5io3r0lOaY4w6Q4d5trQSooNjF51ijJmwJoEzynQt8jYF1Hb
ooRAXI3exV7gqROdL5V5vY8WM06Kee+qpLpE6EFmsBUEOWHGQyUZB3H2AYNvWrmxWBm1D7Jc4lW8
XbH/g/n5G8wP+Jz/SPn5v3XyJW++NL/yff78nb/wPsr9g+1zOZW4jAPJbGSD/Qvv41p/QGtiZxWW
tG1luxzwfsH7oKyginWBdbjm8ls/8T7osvhp6FbwtxWn6//zX/9yWGp++/5XYBW2iN+OT0w2+Z+p
A8s2bNtis//X41PFAM3CjWAdbCRZa0TaLlVJcwoj+yXF6HvoRBRsBocJ6LyVDSYmgxLcrd9QHumb
rm+ifeBMnziRvzVuGnrOrGqqUZSrBukJrmGeiwxfkDl340aYkXNkGuyp4NzpdG5jkfVe7JOY1XcS
nnE87lwNX53V4F1OFDssAlhbzmemjvG41TKNas8A2CeEybrum1gNja+Kej4mdULPIzRkGYKZVnIG
zgzMi1UhfyS96WCEHdaDwAUJnv+a2v4+bVriTfDBrkuwXat41O0dYjdKEmtcw5lAGjGF91bOXCXV
SRDK3g91GT6X5UyCXKUmr6sG0AqzdclUMd/HDAq9pJl1r3kInaGFYYN9U5ekJhU0g/dFepwiSoGo
iKP72dbW0eBiUhXxeLWLq2uoYtvGwD1cPUM7yp6xsjJ/hFdRfM9t+d1fmqRVXby6EwRFxBb5aZhP
E9MrUlJY3nWMeKuLQSf3UMBDdFkGwro5N0gBHMF4T8bTy5ChEiAlxcuz8DN1Rgw7lsbulMHYcUyS
Jebhh5+O17amGIjB6VV6Qg5gj+Qg6ktnXWfZPukiurxQMu1Kd684W5r1TJLM0GFU7C3js1+warPf
1Gs/8RFhRtvawfzhky6znJ+2ltvru2JggzCoRKpgF7uKIZVZbUsy9FYjXqOVWY/BzoA+vML865Ca
SUOXs/hTidpphb2l3kVLbo1Txksr8b3Qk8eiqQ+yKd9rBV0Hse988SHVrJpWnzlb1PjSXIq2oDpi
i0PG4+BJmKFjVBrt8jJ4buKdzGdPBPlHXDGbDUfwBqBDpnjfoSDH9zO+Q/zQMc8Y6yGziEnTDVI2
gsPkwMJsHQUayu4QvOFiZqD2je39mQhG3y2faiyJR5lmvC5DfrHG+I1TMZzzjk+3sosvsidRDetP
Tm6fRkympmGyDcQZdENC3KIP7jf2IAknG5GgzJQt+WJEob/pZfR9FnUGsC/qIfbQoSeSC0ZvBrnA
i+cW8Se6UJ5u8KUXgX1I/HsNncTGzabXmKGwyJzdJFqwF3a0NH/cR0If8Bp/p7muPzYjrpsotXZJ
HuzjvPnmh0QLItNk/gtXvhnUpzTszc1LEUPIxn4F6UbBb9XxLo6dcw9IZY3UAjtZ5GmSGrNK4lNv
MVIw46Lw/PCDpNSOuZli/cDqUgnznTZFjC1rsNaF62yNsoZpA9O4tn0+VBSBQ/5YIGXZOXPv7Mj8
egm72APzQx3CDR0KSkvdekNYg5e2PQVRwJm5RawBkHQ485qKITkbkXqMuePAj9/Zkbj4Nco/YQMQ
RxIYoZAjlCkd6h2YDU9T2qFP5QPmRvZboB0Y2vejVXWIkQ2GYgQlh3r2IXqGnlOW3TPwVZspjZ4C
LewXKjzyIYjKYBsE3QMw3Uaf0KHIhx+aOY8rLSX/s9OBX5IWr9XxUWnWe5OG4cWq64P/VjFsCRew
/NGKu7XZUm5HkMJXRmv/IGWOeQonwVPwSBd7UetX2idLHCk7v6U5sV4ZDNVNlKXcOm2Gz9kKNzrd
cnI/+gNhesTu1sCj3eA1WQQd7AFc5hb08aKvbZRc8m3Ip8dxNJH+pPFwKIOcwErfPMc4nHg1Cy6e
C9Tsx3MgFr1FCaFXELGyZ65C1Tcv6c+9QYAAZ61VFo3vuJ8ZPNkI9TT51YrONWMYErcCfIycGWRJ
O7JJs20dCmPHpza6M8yzLr6aTLu3U0LzyQmamsSAWMMWRn5Bo7uHOK+PIbcKEX2gketRi+5aOkYO
q88+SVHq4FSBSIm3rlgVgboXkYMeOdV1hKJCratUElVAeag5rjp1Q/AoljEPvDC6hL5gREmsrnae
9IkBUBSlDECjdVAazlHCEUf30qT4ALgyivEu8xvgHzBKmQuXnoJntGVaqu3aaUJAbVlc0GgxgbRE
KEjCgEZ3hvwn19nMxnUbNlS7/kD4Zu8wXcR/6OHFQC9Sp1t4ZdqX0UjFnsQ9tlgSdDcu/KV+LN8I
QlW0jICxkIcLpHZ81bpUP4zdq9bmzTpVOgpIGAcgvDHm02dCg5s4qyi51kFgnVgMWJRzrL2c4Xa2
X+P/WprrOCPrMdnFU+0yWRlbLzXtF1UEL5WjyU1FVIMX21ngGXZuQvgqYIxNCkVId0kdYe6GNMHp
cOutBcmXMhqeEcbOL7PaN5arIPvSRxHJpjcHGihxtxekK2xbwsa4Zkg0gmtijdWVxme6sV3UU03F
cE5yyADGhqn+6CtzX+c8JGW0H6IhoveNJ9IJicNQZMuaOITcnW6ZpBaV/R0UdZ5qF/DJwhxiDslh
OmTZlVDWdr2NOLnHQ8YOxDmhwrLM9uL42GbLmR8sZ02SxpAZkLqPeTJ9SnJxdVqeIz7TApU2YwmI
Ul6vtfUZ2Q66An96mDLnnRDmhZQ9HObIcE92AFmqIBW8JjTUr7mRC7IrDYi+Z6z0dxHW77vG7tet
DssO4L03RNWXCeZaLECMLeqI0vrhmktyx7QldL15DisUG/A39BS06Di4BeprV/c6LbyKuU/PBqfw
gJsPqcbZn829EXXOQVE1qYI3NOrcvT77313OWzGGpRr83ZrB8D5szbU/phmx0wigNNzNDPUmLrzE
qN4dAFArbE072HeILljMvLgu51WbYZrvkmgnuOAGH63L6Fpfa25EL9W7114rmvWUljunows2v6Kz
fp8KK7vTfXVfUL2d0mxqtsNoMeFM3HcjrsBZE5SwuGKfIGC5awCHSzqmXx2UrruY+5gp+Bb634DU
CDNrXufFvB1a5VkakAO64IkEoXCrZ99FhcY1RkdS9M3Bx1VhwabympKdNE8CnfWIxaqJmngv9fmA
r+FBMD7DnUAlGFnT5ylC+ykbRu75jBYBIwTGJX0cKXTwdgYt3m0MnhDNYUr5IT4bERrB2q3Gwzww
no7bUK2swj8oOQNcmBFCoNB3D1SBC4joMJp86glsCLSxCpFIZnpuH3V3ZTNHXmsbmYdARNDKdvcd
Oh9Q89ifDDP8kibIaBN8qumsLuxLQCALc2Iu5LRckVygae5/FsTRzt1TD70bscWgn9Gd+mEst32+
eMID8WrTvtrkQK2VYnxwq7kSLfImAscPDNW5an06anHpgaQx7LTbZ8oBSyjjw+CwBU56BQIppLKo
w3xlYNSgXoI+pHeJ5fklrq3w6g5oAMx24ilV6AgZSTA5eAwjM1jbM8qAuJm9ig8BQ/mhM8zPTddO
Bwx85TbO/XSjmw6lxCA9ra8w+3duv09bG1WYLTyHDxPfluMiowxw1Fo6WHVyX1Cdg5oj6gYJz1nO
8p0O1tfOD3Ce58HXaO42oqePasQq341LSHCcjqepQ108ceTA99L/gKEhEa4QkCZNFuVpkJjyq3Ap
2yzKTUpN3xrf+mIwL8OPwSy/TORHVIV5BoxA9ksKSQuN2WtFBmqXtGCg4vZYpliSrBG2eIVloirI
vxZAouJy2wylPGAdp8/Xdbo3hPMjEOnRSwElbLF4HO1mfErg2HhjSQ4pYwqw7KMyOXUQ6FjrKOsd
mWCEYXm3tfjTLHvbi1ucB25LCZ6J+Euk61eSESk3sZ8m0l1HqUsKN/LwdX6Q35QMNra+6NO1nPsE
NA1NwIMDiL/Ivs0hzWi7L+XKUerEyVV/moYDWlNohnm9jYrmg1rpnUovH/ETFAVZHsCOPDvR5aae
ACi0kGYcAZKkEAGDEqcgvVez8R061aZ3+mLLZe1nxAjSlOV+i6a7YNIPsdE5MCXQMgyD/zE7Q7Gd
2HM6mZubHPIqXcItDga0GT6BKSYpOr3cgs7N1lMYUnylLUZ9fHlzr1jisCcnQDsSbsBDbYprCC0f
vicAk5CeTdLH7xlQERlrJdG7MKqzyqGraRP30nTDiahv96Fj+qWFiNdHSa5toMiR74aICeO8r0vz
R4pnrEfmvXaMswoJN+zdHlFXAeEQbmLQbPVItjvLb+5yp+QYA+poMyzO86m+8yP/oCXQrFRlvgRg
g1ZVNxQ7Rn/6ij105hS2kv3JEdc+oJYIdHFkEuOg7dOjzURSZWBrH2ax01tK2bzpLaw+GfF6XMhb
WAseUQM7puhf48Eg08imp+oX7HC2SU3CYQc/jQyx6+rgcjYth/l2CoHKgxfAS9DTreUSE0aIhZZC
DLdxgrOxwnKQk1xjZfi52E5/KCUvYYMk2whdhCKgysvJfYss8dnQ/ZauvPao5wXH/pK0A5LE4+CZ
JiL7aAR/J+DIDkeU5v+jVXKad2fIP5LUHCb7Exkt5RcDJQjGt2WW3VBlxTOEXKuzsPAnT7hB7tzI
rfcIIJ40F/VKWU9bZKeIrZ5iTEcNnVPeUpTnoRGe9C5KVhmA4rWr8IRNMPonCCLY8eyvWmM/l8x1
vUa8gpSKvTCu2fcoo0zDs0Mj3wxDHME9LKZtlThejyAzScgAR7xrrkKbWWxiDOu+eGsbDcxQhElJ
DO/IZ4tTwVIQ5Urt4lB8UkTxpbpVPlkwhnVBWLTjkJCh3+sNLvN+btnzEm+0aZ3jswrpc37kQfg5
VpV9x5j8PGuTWrFfjsYPV6vfg84/qpaeYg2CVdF5WdEL3UBfFWvf6O5c25kQSXIPh4PFHgIArxOK
mHLSzmlB+IeAvPkl0npKAeY0TDWGGC7BQIrLDzG4rlcMgBj0DvmrDbXKHgYbZkq1Hh1isGZ/6D2A
C9vcGQ1EWctUubhIZ/AfwFuAe8fnkQgTNy4uea1TZxj+G05v2gbAJneoUnAIkeCjhVtnLadKVekc
T6du2E+d4xVpe9daNgEdHT2qJsy3UulPYqjkQZnz50xucd77BF6xuBS+cU4IgkcoTbcqNmKvHwg5
rbFHwnEoL/5SlwQ+5yYzzc+GrVm7VuEnqxlWwwR+rs0F0Ny+OOBrtqYjPgZAUSswLOWEYm3ADo5i
rw3PDl0tWwRnwhsJsGGJily6Fn3HvZnFn9BPDas8pC0DszT4lM5QqQD0nNuK1lBbQtAJdV085nP0
CnKweTTCDFxrPnyZ7d3QxOWBbLpXB7zTmYiBT9EcPs0IIfhEWcAiC6oQpv1jAw+Z0ejy5e0hzr4l
nSoOWtTGeyaYm7Ju2XaWB8NRO4d7bnf7johsfAVGDrjFIl8EEOOUAUbww9w9inTWtnhtr32E+G+F
NavJLOPgGxkvgfS5mauJL4dU7Vp6b7vQiFjJErQEy2FS1RaSymA010Ag+4clt2mqhh+5SYJ6CNpn
EzC7b6R46Zoam7Lq8z1aWU7HPRBvVmR0NvdOaHdfh7Q8VKnrrEiFyU8NX631zqlpcQwjSH0491k3
sjBVKe9nUH/gzzo4GmqJ2O5Y0Qx7wzuNHjVTnJpFcl1u1xVG1GmjfQIWa610fbg3fXnWBkjgnGc7
EsvKg46+bN0ZEUc6fY/AfXr0NXT5Nbg+PW0fGQx/sBSRO2w6Z0tlx2RI351huKAaHLxCg6+RBBch
MUVazwMWsB0ESp3oZtC4JZd2qQDUumJe6/p7ZLC0kyCtc4UAgZgUoghXCVyJ5Rvbw8nQIR/EMbLl
eIYAaNt3fgkmyNESa1eXhuvJVOFidd7cUrzi/3qsypLBTkn+9Yg1ZSgIls/0teUY3Q5/HiyhHjDV
gtXw5hJbh+MRZh/p951bnwkzDlaykAb9WXgz0BwxfjcXCd52b6f5JxQLlGQPva0lu6KFE9DK/jUD
uSFNQJf4TJIjo5YDGRHghMxtjQMXRQUOFlXNpPClCTY982KZ4m6atArehlUeBxdj9UioiQcfojyK
fz7cwBjm8iO3P8PujUfWRDB8M5UPIzIfobSPclGGgRy6NlxKKDb4zq+yZ1DrX6OerknVkBQ+p9Dk
bjeHs1hjLF0JFplmfctLKSKyRtqjPtblEao8XZmBtIixesXxw/MD68Wmt/xlv8RgNxbAu9sz10bg
ImDs9/RKjJlGCE+17ac05VAUql0UmLugT97hZDzUMSU/KH+MJMtDlpDQt/r5vcEHBRMlBM32j5t4
ykfetz/vZ7G3aKcfCk5G7aJVrgKvXtyCsbuogfrRkdvar89BI+J5HS33H6dNRFfq8+1mNBHwm6Kv
9wzn/1oiCJv5x399+bfNJKJBGijE9ETSn1INuMHtFdvEXS0rJO/D7ft8oY1gq3u0ze6r24tTF9I+
GRo+XburdwjM0S5bi+B6nC3KKc5j+mrgGXEYQ0oNbuIwREkLNh730O2Z3laR27dFbc5rtZyb6uVd
uD312kxfK3YrthhSgFzRIfnurT3zlnaf+8VGSZbfsBsoG0X30Da+tUXrpdEfvXmexokFV3PdfFvl
7iOTCixLEzSEEkQONRhrQua65T6MZ9pSdnacshFKjdMAe4xinZQ13zoZNUFs/RgOG4iJw1EnH3LV
1hJv5jwhewkX9sLt35mhG3BinA0Wjn/EDdnMsAkTE0TxWFBraS5O0EepMG7rb7LgJVyU7+10+whL
Wv6VSzWaACrzYx5uX90eblecHmk/Zn3MNlMecpmJgAaz0nG6Lm6wnw/CmVgwSynXU0MEd3fjL8TL
Yu/yy2C6IXndyAdFZPqgl3OARh36EoUFMAHjO1UhJwz7OywmccxS+6LoFGz1qQMsvjyYEvy2DVVw
JcH/Hc2ywt8kzVGuY7emb4RPiX43q02L5qehVOdwVaxRGOySMY7IQOMkabScem434+2hXK7n21dh
hBW1JVIKDzOMspuCIqhIP7w9zMul8YEgmF3W6ArzGJSjeeycZzRJaIeXz1ss9rY/PxG6OUpoH1pv
cxR0oq9YZ6Y7jnrzHUlNwIADxr+BPj+PwpaY5rLrpCnzDIzHPFfEinaamLZNE76AFDbPo5r++juj
1nawCdRBjoV9h6OnX80YaVXJgSmjI3HnKDpdaeSAjeMH8mFsTsJhar78nZENd43j/xgstOMmfHur
HqadnvTtCnxjb4Gvq3u4c+gxgc1mF1TAe7JXG2DZ6dbo64IFyrfDc3XTdIzoHIZkeVVF6dG9+kRv
gQ5uTZEkliet18y4Sm0JQ6TQOIcjx1Kt51vNmkmb79geze6uldapJ7ctmbMz3ELaF7mRnxcTamdA
LBYNPSQabug6QClFNZbtwNG3ccvpeRgmC9N1I4wzSyY637qTnlAMFKwkRVRZ4XKrtAQYSrptOWKt
pNLeAF5xmsLXrBUZxPMcZGNHlrxXjvYDkQagvcbsvZzo9mA6fu2qedgA2YSxMKiPqM7us6Sg69D0
8a6rqLF1iJDlTA5VdGfYojzhxePNnEqm+UYTczwJYTqbmHXXujCz088HubC8TAVqMvfvRI/rJVTu
A41b/Ng91slTZqA97OaWGiTo113EVqfawrMntORkOgpKIb6ywIFqhoD/p6fZyZxV+ueDVDQ5XZvi
rJPfx0lGHrq9TeQCFymmgIgqUlyOt6+q5dvbVz//YrH5w6XJAYUxMYVmy48g8aT6K0l3+Plzt//K
7YcBcb809Ne3FYGEx94SDpKxGLj47UvsVdhSrNBLNXs41vr69qc/H6ARQ/RZfimvHVqTdpasjd6k
RMO3lZOwuFLzspPQJz8Gvq6Ooy6S7UDuW+0vhvCZ1YaLc6jgRvd1+5XmisV/AFBaNuzcwQ9P5cQd
45YmIMUjn0uDoxK/nM7GeShZVQfSztB4WBi60wG/Q5AMJwMSshUPIwkBFJOGPwC4Zl1rtQUNySqw
Mm3jww51bu/mc9SmBGHRYHPaV7OouL1UuyUP8ClKOOMmyv08JNBRUhMNMHcV7dbukvvht7SEzTWS
KonWsmT0Vm8E7I9bD/NoJikejnM8DfQx6KT1DixTbUmB1asKUaI8pnXz4Upm3qrduKP5FLuv1kRj
PLKteI2f4JktG4ILuh4iPul0FfUnqRh8KSemc9Jyzs7IaCDUuQqjp1An75dmhr3meAQXJPtM7g65
zERGIHNmk2XFAxoJDKTkXbBpt+XxvWqIk0rDZcIWPvXZe5T1inXtak4a6YN6di2EBnE285/9drnZ
iw2xkBvWwfJgYDpZuRXFwrzwsmSKrDAvL4q2tlGTVOv7Pd7XtD0tbdml6jfN8ofUcHUKCVQgvjcn
y/aEZCud0/YrO8OwVeKaauOROf79WIy7IQ5fq4kZm5s+tQxOubC4Yxy84PlTLRE8+khFwRRyBbBS
QkQenRVHB2RBfnyFHnPt6S7mI+HVxeLQIPQBdn24IuW5sU7AVmj2r2wBD2kup0uWCAb7Tw0pe15v
ivuZBZA7eIkB4wYWFbh1fdbB3fq4WWlTRtWmqBY+4cj7E30pmQTAStwWeXVJC6Y52r0myqPPnMRx
04fK99ouhajrE5hhwDuNSB4e3W+9zC+gpRkp9NEXhBubsdvcHGNO9OArRWwRxiCClIN1aZgnDTie
BvgQ6Bq6O49uhNcprGi0/IpYW1kuuGtL3NEIhAqh9PPg95CnKD9NfcMU4o72uSXGS/pDA+IaNXyq
dv0xlgAx8tQjZefUiOCldoxPhnOHh+pbbV6SxUpK/+/TiImEww1AvNGNT5PmjJ6N+nU196Zx4m43
Trevbg+dGYjTpFhLszAm2g3cxCQpLhNrDgEWZ5+FjagxdtKcTn8YMlkP8a2xBDBzqLjHATWpJn7o
KoRLVG8j9qMj6KLm6NQuhI/b900jZw9FL+sG5hCyr7txHdNh7Aar4gzHygtb0nwLKTtW6RL1x3HO
M5dzJr0KPsyWbiloIB5EONCWKqeYu7NBswhOsQNEARamAkwI5sFwOcdGTk4EzlIm3B6klA9NNtdb
IoHxyEdLMTcpE25iM351Zh1BFoRckD4Y7fseGKUvpx16wEVOUMCl8Km/b385XuMmSxFscYQxlofx
VqGRBNiuM1rN66zCiyYiUn5i7pU8BE1RWcjFJKkSAJ5JSdQcnQ+eAR3WLIR0OV5KlmAXl6xNDKk7
o5YcRj1nokuuYrA8ZBx5jvr7zeDYztonlfNKcjSyRHsvfw/bxN2HACbDBRnYLF5KDmuQu25fjjCO
DrhvjCQFCKSCz7j9eDlZVAOVspdXPP5ZPTIMsjpUGVoqTeJ6Aoo90WW04pcK1WzALPZWseAb//l9
jndSH4J257YD096f/3y8PBEGe0y6WVt0LggSUBQxRL6zcjW9Pt7+7PbV7UETBR7WOqM+gn1JqSL3
owTils5vptW0nFzzF7s3ohN7AWSulCZTkUuGdIXpg0/tXvUGcpIJ43IPZvwX32UgzRmyHsjIxjHY
jZYHpKdHJ9DGXU5v+Hh7sAHBYpDCbn97hVgkci+l5KETEIt1GwCfxIyP16w0n8GIlsZmXMKzDFnU
XkkSBV7gHqbcEgjK2YvjRuSAN2tYUfmSP0wXwOTQup/+R6yXI6+e/kasZ9suOtv/fyTf+ksa/Sjq
PPqXOL4/f+svuR7TqT8YshkSxbtlooeT/5TrGcL6w9JtUtxdB1ObLX+m8VniD91QwnUNnb0Oirf5
U64n/rBNU1m0IpVCOewa/y253m+6YZ2nhYIPnDfZkqYlbp6xX7xO7WzCuO268QJFzN0Q+MTSNVp3
qPTHXQAB7rnAC4TxK4K4HtmUKogs0ItE5S7yca37RfaU6elHkCH3ZdWmtMgv0RIcB33ZFvk1013t
6FvTe6Spcof2oD8wxt2TYvM8KDVeQbGP+HuVs/3lg7gHxRUU+a86RHtRGf75x4dv//t/2csLs3SX
4k1aOtZBZ1Ep/vLCrHxaDPJdfwmo0XeDi26ktT5mq7YZRwf5XSEl2A/kIIQP0U/vukbd1cNoXMrQ
+t6Gc4njrL8WTjmehZHST+zI7gXb4ZzrpNzoQ93dyyiEqGgx4DZG2t218tOzr/xvfTJEe31EW7Rk
oMqsqNeGaHp8+iXeAEV/FDjIjxbcKnxChTyb0HUtr+A9M0E9mR1i96Ql+mCEPrcjJSDY0P72T2Ci
731Nw9fj9+Yz3Tja9NIKT+HGzgmOySelgScuYThYoO+CALnIf35PHa7Vf3tPHemQBOnakp7Wb94x
K5KhctypvQSLtL7vQsA5PVO5oJXBUx/oa7ucp6M2WzzZSIt2yM3f22L4pqygAb5ViRNsj23qM7bq
+87ct0XbMSfGml7Fu3qE78TunzwaQb3ijRbPpFkQS+zbr0Ha9rTLHPzuZZ+fglHfBNCVFuTYTNiC
PjwxtA5WoUNFQuFKwYd4B1sYdaUUWXGxRiPcVYhRPG46g2OiSq+oNJgo923sVYYE7SAGAzoX76U7
30NwyV6mAK2OBHfbsosSmFBcp747yhISUTTNLfIw+zEhO2Afh232ItpLBeP4zmRad9stfz7csAHT
FEd/Z6b595tXWqYuucpxjAD7/01pK5nwI9FLm0tuf02CuTgBt+Y8BxRiXxPWjYxGRKeesdx57K1o
t/BKHT/fVCRVtxXyMJHbl661OO+2BNeEGvurR/Guv/zNdfPbZYPBSxpYml3BGsPDcln9civa+hhY
ZRPkF11ozTHGs5M7GaD6EJVNNznu3/xzNzvwr7f+8u+5utCxDFM1S/XbrU87e5qrOiwuXqMZ4VUz
vlctpm5NE/bGgPt4mdqEusfEWE9OBYYo1MGO2wEE0NtV0Fn6o3w0Jzd4aU09o/AgEYD8uRiVHhBx
7QWEEv3BGkhY4VM/Ne4kz4QaUPQJUCuN7jvnv3n/flNU45DjXhO2APnhOMtu8q9voJRmFAJeji62
Zb5zrgxPMuTih3Bcs1wF1RrSBepiafebBnXZnclKdKqxmm3JN3iMIhF4PTjK1uCXzInVsCmN+9tD
YrnfGdjIA9ij+P/xdR5Ljivbkv0imCGgAphS69RyAsusqgOtA/LrewF53qvb19p6QmNSJQkSIfZ2
X74fBUkzvT4F52HK1boJ651Bb/PSCT4detZ+17cIm/2qP1VuTbJO1okTIhlx0qPK2jUYpm+69GGI
TbF8A60SrlnHk5ZKxypuJRuddAbqqjXJeQ1DQImBouzdFa2/gY5JuhYKFxHixoFFb2mutab9R83R
BVpNM8lnQkWPFImL6/oCXG0yofRMm7NfQDEqLVIH///H3f4vv9583OU8PVKDQFIvrfn8+48fru60
LJ1tH7mei1VwwA1BqeMBWOd7H2oMvBgl133t9shzxt+JcOM/ZiY2BiGDX1WCs6lOLBjHWqwfk17r
9sqQ/iMSWrga82M7uIKmNv5uW2C9iXmkeBSTdeQS0YFCGazNON5XKdK52k4ZiZClflnCl0hQH8FM
4dWrMWWN3STZh473cUkhcEqIPwfypJFnJ556YxZjGxUV6snt1lOl50D59GqXWwM4v9zZalreH4gz
q7BQ5ikeRAW2sf7okqG8o6xRv1ryoTaa4c1tbHXVxfb/f4ANakL/PTZgh2REcJAZ4UzHEfp/H2Kq
HxHIPmVeVeZH60qk4szujqg8CMcVwQRin8KyBsjKHcvF4JLkQF4Aj6k1mGS7v88RPu2bCSfs35v+
4yG2jAGqLS/+99W6JovXHaZhrGjz6y53+2jG/73688gJpPU6j1xA2xir6TbzZrS+zo4Ubnb/8cTl
jp9/ubxBrAP+DqHm689tCJx4B3//+eglfBm+bPVjE1Kg/n99pr+P/vd1xe8scEfarPN7mJ+xXPuv
j/XznpZ7fv5pW2Z32AlE3VH0Ua4OteB/Dihh8a72c+SXe5aLcTn8y1WLUxafUMgcv6f8NoFkCi4a
oNwIl9oBokjRtNdOMPR1lKu2CF38nUJwtO5Zx7529vQPlZxkN6qXUev/6Qq6vm1iXmJr+kcfFEKH
MXpWCdqzAblJmAzfJUTxTdx2KM2pA62HgQKsXr74rbzFDTZuNjnBfqrzNyNiuUqy2zVv9W1Ui2CP
tv7MhF+uWpGit821LZluqCcQ+xAnBqI0qFgmJL5xMwy05OPw0JMjhtplFlfhqu0d3GZ+FK0nBaQ1
kVTPXQu5rA/l2dWHJ4CBIRYVXiNyJeDk+A+rs2lNU9zcQvhDUUpequG8sSO7OdHvKu5uXSLjK9m4
R742tUuc+l6QJYMqDBB+3EuqJ3m5zhy46bLV9hmnAVHULqpHs3gkoJQJicAFTt9PK/10s3ouFqPi
AaG/ts2GIp8VEpFiQVrDuce7goSWOQR8gC0lDqq8FEnlbBsisFaeJd6nYcJ2Z54SU94CxB9nTekg
Topxiz+oPdR00pu8Ni42iZ3cnLwnPkE5TUflNp254OWTYcHwLBzQJUF99SrSWuhnPmJV5QA3Jcja
JtzTw9Fy/xmvgr8BowiDrt/mbfdLoj0D9pAQCZmiFKcHeWdan4kiRq4oTWTNJXIYc1hBKQYT5OR7
2gLwNdAeGwKxxhjhlzlolXOuQ8c5MWOfE4h3mzZM8fWSe2YnguMg+fbi4VdUpY8ZuUxXw2WUXKjz
ctgFQtOPo6yajTbwA8tdWnM+gY8tpLm8swmhCMqVRdezDtRBxDbTe1hdKnvcO2PnH1s654zqOUca
UThtBRxywHqDzdTGrG4yhuJEvogK9dGE9wNwGXKxgfKc0bRgZQvJwdcHGpLGsZZkemRIXtfwQ/+R
fXJKh1cQ1b+doiXLkTgx6r2POZWmiwsHBk8KrYO+cndV32Jz6r4JSb9QeidPL3pUzPMET4pLXiVP
HZX1GJtvZAHJEP1orKz04GvirFL7daCocteXsDzDFiVy093XlVNvFDu9SS+eQhPwUQupYxvU5U2z
iYnDXtStooaitQy8XUdD9wRfm7yy/Nnsyr1OU2LTwPBctTpsXBVBLBsHfDXKYmiNp/T3ZIFjMErV
4w5aTyVpL/D/bVbd3a3NFE7/Xr8ElE/KWiPtfXRutqGTSyCph7qhsfJIpzv1KJTzWH53WkAGWJ3S
LUlexxbdAKan8ZAb5mn0x3yLNvCE1wX+L9hbqnPBAzJZaHv4oEL/K3M0tTFZbBBy5O7YrdOlH1EF
OcF4655lnN6ZPaYGBkSkmWS5TRO1tQbkHwSe+NY2lrHOEMesYrt5rlBn78QkoE1RohwkpzK5yYeJ
9eXKIVuExdYujr2X3gniHXK0i9AhOyuj+uA3NIM9QVaY1FEpyiHArnr6vFNlfwBFqDCf4PqBnGfs
rCJC44H+fjUkF9cp6i3GHwEB3noyWKGumLYh6qPyWhtahYLec//0TUWKow02Q4vkme3Qt51i15iP
NHb0aWu52qsWmYx+TvDWSWvPVgxJ3aQgrU97OyLfFL36ugukzgCZbmJkJht9HK0Z+hZTSrcBA1jx
Q0p7F4RTc99gJ4pr6whMJuILMOu94xBhV+IoWfnK83YTzuBBgfgiw/oz6bp+xYFsHCehM/EWIuEZ
0BfRKLBmbXtSb7wWNoh9X1SacYRMgNIaFMwc/CM2ofOgJgN6w8imUWXeuR4hf3ng2kY9HTGW6Obe
ohAvq4rY2Lu+c41zBr/XU/ZThDg+YDzEy0ODAMQgPc06e0IOzApUWUg7QE/5qZ/vhf2JIhhqFA35
JDefbcO9SJ9veFIQqjosD6PvJdCwpyejkgUfjvaCUYhh15lfnGCEE7bRS8LAOWMbjBXBDKSmBmey
q3ISYS2i6MjyyfALDB6ECgLt6dzE/FnL8rVK9EeSAaaPnJ40BWR0l14skKo473U13HBYb8ts2rco
FHZSomkH1beGqO7C8ktpoCGxX1mRth+oIJP/OYz3BTUHckS8Yw8PBquE+SS0NKSAUzACGOAhxkI9
twA5Zh1dRSR7JXeeggrglzYJAtW9jIenuJsOkJyveuf/afPkj2ibEIHVcLCnKVsLMbzrNHkh+tCu
iywEWlFJXymG6lEhpNpYPWT1oJ2R2VBealRLEz/yVWej4CViAv5UdQyzS4MehAGG+qf1C+nbAeiq
eDdsrcPGaPXnjiDOG/Jpfb08YrlY/kymPLjTnXA4++hyt8vT5ucLDswvF88jvspJe1T0Aw4lquI9
vMD4OVL6P8tr4PO+Ihpp3yrm052VIYPt0ZXSvwciN82vkbsPHcrfbycGg17YIrwNqmguZE0j8/Jq
7YN4tO3yWnLKsDEwhz8Y2lDgjkgzcGzopuIw17ElpV/0u+DvZeKMT129z9ztWVZQXCi79FcNEgng
/zb71JxgtzyUQ58SshxQHgm7kd1bj+ptmuqHGvrC6ufVOlqKTfrLkCCDMCPpdzpUv5NLAAJN/tZ8
8UvvnWjR+jci+mvny/AdZE+zHfQgvPStsq9BwpRRWh4p30G67YVT/R4kXZ6xrdonljzngV3zdvRJ
+Ow6IR70lgiN5WG69QYa3foG+6SDssvruzEYyLtqVLXr9Tp6lYb7ujzSxtsaE4Ly1gbusI3kYJ0z
rQluGEE05J7EbWifOUaKosLJ5QZk3uqOGT95NQIJcrSNg1SO9mBVhkCPzmexyNyqdWKzcMFgN5nc
8K6VhXdyUNLsOlp17ODd5+UAibS6Z7qq3lKb3hnnQX+ukqq+2bKPN4Vu1F9FgRdyftXSId6Z+rz9
WCZ+eoBD0B3yNqoeiRXgm50f4rHadUPX/wIW6CEL1KybZzrJWdNSbVu5hf1KWMzT8tCgDR4R9lI2
qKCX1CUBChm/u1ttZlTyndb6gif274EknwBDSN49Cn9qEEWE5UH0Sn8Ejkwww/yP+y5bl61LSlzA
a9gNbeVWjOWlgTGP7If8vVDPil+99aZNqfHV+aG+qQDZXYq0UDeD6uDPA3LtXJtW+h1Hqt1oYIMv
naaFt5H3uPZHM/+F9Sete/GdOVjPLKsvQNj15rUrREg+H/8iw1fGD053kMKm8HavviOba9862aaK
R/kNIPDnrdQkJwOp8a6uqqMr7iRyUAv6o7Ix04vfHZZHseSz14r/dSsGzbwsD9C92P0atcfl/UDg
wlIAaeOWpJa6eI1tkng7NV8dEsOfNxQiQwHs5N/GUsQXvZLeJle2+wkv7+cR1CGIEQOUeMfgaZ/D
0ZjTbEf12RAJtfwX2+uzNZtOcZeynT4TmEB0OiPeB47An4+NKDBac4DC+8C1s3M2D03z5v7DiQoe
yoEBNeStDM9v7pPAdE9YA43taKXhB5Cs3fJffNO1V0YBIzLWIvYG1XTqotzb8mPCSDtY++V1lGYD
J5dO8mCPNdIt5tyd42jxexfgpZi/o3CglICMfHhoDC2g0TihgUQC/sby4LQ8IglUC8SzID+vKkH4
YWXfxRgfgBAVrwXSOHsAExS5BDjY+hid8aEYjxix0csmwxcnD3xSlM13bshqXw8paRA2OnzpRnqh
Lmm/pIbpH3SHjY0fIkYXzXl5omHHWJmoa5yYz9OtqYfNznHzl+XOsnBDCqilc+ttF5ch6pOfV42T
6bHvYR7FhLkf7Sq1tni/xy+oyAZj4ZeicbfD3VocPXLrXwwKfMvb1x1FvsSYmdc88Ic7kYLzXd5m
1w2fypbJU9uYJuHEUFiW2/OQDIBG9R/lCNJtQul16AfbeJ2IVVveIp4nzIbBKC6xisx7O6BnvTzT
wZs3Kzvchyh2jHM3Mlb/3OF7pPG14TtJlmKfa/W01z0nedcja7O8JIq/ceNi2zvTlvQf1Ig3yXPY
pJHU5t2XOUH0VVOJ+7KJzMukem29fPahDI+UeabXIrfZn4Fx3sX4WD9KnaV9O073tDnaFVERyXYo
a5CGsZU9tUiift4VwinkEEV/p6MeuboafYHljiacbkkg85ducsqj8hL2uEObfCHKWd5ti81sWzWR
fQxJSMde41MjNorHn6PTkDRZB2XDWO7Lmx1iIlhetRbtS09h9EmKPj0NuJ5/vsBUOxtM9J9uULU7
08z5yQyF8+LWEdtTvmBNaAKlJj+xNuh9WEz87OiaW5/gYXQj/DV0TN2BSNCAWEaNqVW8K98FUVam
qHABLhzr2PmkcYrYxrSrawFTdSVyE1+3VchrmTj2zpUYbquuY1ZtHz0EeMdYIhTuwRygmxL7XidT
g0wzkqy8zr2L1fQ4qtqChwOqyC29fc4Olinm2xkTQDGRNW3NHvYLfARrg8Rk3NB++ZTunNctIuzK
vVu8FK53jFAbrTK/Mk9D52IxZQ+IVFRepcmuOrCInMRgshWTAfEvtT4pYxzS2LVfWyPE0WrAq24d
RSyA5BxdUkZDJHGniVSBs1/J8uciQItBco6XzF9afkIohjZhuTrMOtQWZW09VOHejfzs9Pf2/37c
8uDlwpzF+D9/tla4h7V8Xp62vMBy+9TV/I/l6t8bGca9dSFta9XiwmDvhP7zlHRIISz0RZ0GYHAC
YX/ltQhNwM277ZL8NZcY7qOIHVCoqWlfuOo1Ct8R4nssiDPCHh0EELgSylM1XyStzlq3JO15JPnz
JPAg0vOOOLi6trHdCdshh4iQ7i+p9PGoeUKdipr82ckqym3XpgRMuEO8dTswlrg5lgd0s1gsQYR+
yuaL5Vpy1ilOHczBeEqAENgN8YNK/1OQb4cIYRY/LxcjiufJBsZNN8bY4ZxGQUxoclR171ETFGeJ
Q8zAGNJIjDOWXd1l0rzIoG6grHF4OMtICEsw0RXJHKSI9nEVV93L8uGojiLvhs+hl3PJsZhOyvpO
FK8K/M3f5TJ6ER34a/j1z3oMw65JeAIqCY6V0HWCSJS4RKIAkD7fttybNyzRHRN9J9zUDbrwdSix
IuW53LBQCJCurJc3FiI02xSzp7VI58SHKdYCvjTo8PVzgzN3ZTbafQgKnUCa7mZhXiKq5VWT8IrE
LMtxXVQ6RMY1pyJg4gUq0q19KBUnn8C6DdUr5AzzAfh5dbtGWrz8naE2X8eDTRaBpY7Cjw/QziDR
CkDgAUMVLRY9ZbPcthvHpuQQE7aOwERqa6eLQYKr+qG18navz9SwuCWty2jkheBZJF9RIv0VXWga
IqWn7aa6f42saCcLstWLwPNObBYtZUenUEdZgiURNVA3UITsyGW13UGQf4YSppzFFwIW6FaEJnGB
g/+rb5rfsSTAz23rhPaaebO6vNzXhXOXTijsjaEHPcvJuSjDG63691pND4ISP4mDOxViPlaJMx3y
2nydIs+5+ini31beayDIz5ORsj6MS/fY8iLXpu8I3208a1dXGvt0LNfbmIyVDXzVdu/L+tC0To8j
z3CQyybAHUXnbc1OtDctmuIj+pRXZUMXV7GZnvPGKh8nMj420Rg4V9spzB1RMul6bEMQV9KTO5Kr
zFOHm/bkE2PgjQNri8Fna8zUsPZGzdyjJsjv3Nbe5dWcpJawsi6raKWPz4HV+/dJ4cUksKaovdEl
Pmroulb8n/JUt9RsE5KsTmKkwxHb1bRKeyEOi/8itLwrIne5A17CcLI4QNqqIOfTTM7xrLFaLlB0
3nuNLtjOGhd3HsCWtNS/F4kmINMVyOV0qf0KkuhF94CdswDzT1rRvjqhhr1xoNlAQWTJztXnxFHZ
fdpuInZkpN6Hs/xLNjZbcDc+hCYbnW3Fyp/zukNPFeL86AxR73uTGOpZX/b3oiCibU6zwOWfFd9+
mHkEzY6IqRz35/33szxq6FKsqGUX/ijqF1k9JSf0PvLVK7rh2HCCnpSK76I8tXepMajTclP+v9c6
hHN0FezXaTY5pAN5IvCJOQ2XpERjNLWtLof3IKEnTrXmPhPEtjZWUG7S1kfrlTYzOGf5nUtMqIyG
S2Ds7D1QwaQfezcZz3Y2XIgA91a64bM4mnX7+Kran4vlTx0NS4pCgXvmkESn6AvouHyS5SIzNXvj
5/lc7CJ4cUlfLIMu3WYQlFZCD811PhW3otOfF5/EkrG5XLhz7utyzf/fa7yYucorevlJTDqMmuVX
yzVr8P/zz+UOvZQgEJzy8NcGYHoR8wo2n8AyYqycCMmWi6xiHPNnIdnf29wEqE5M3OVaq9DL+SYe
1hD18Sp0JUJg03kh8HCiBWqOK3d+ajKL1OCOF2s7q8jjtvCUTRjTpCjLsyDeG2JtRrInXTdKoy5j
u4HYrUT1VRoQlIpXq5so1Fj6g68wP2Q+Lq5eIFlVI+MFwE9x0hRS1rSeG6XMiMsFmHXqhHqU/RyS
dpb+icWcPf8qlo+T1JxDPtt1Iply04X/HiVfemvHZwD7GyDuPYkyjFPLsNVydqISx+Hr6v495bUW
poiZEgDWDyebEB0AJmQnTV6f/+SKkogVHBNMUWyRGLQzyalm5Hr2799ei2vcb9OjMQcz6FTV4K+a
6Bq98tTWORkMPnPx7GhRrYGRNpVBvgv99nlxGS5GlGU4WK79122Bww/RUxUdV34XrcIqXaI2uMZT
Fm/TsMZGViT5hV6hh18ft4AGQHg16cGwl5mu6O6yGTMK6znJk2qnD7F7NzjGrmWb+0UPBoKGZ9kU
ptXEt4GGvK+0S0VP+toOIHWmOuB2Mzg4M6jdRMWDg6zZRZg3P73MuEa0WJ8zux7ObmeisCX3HOJf
3kzeLUdjUJhahxWLhqBJ9iezkUeociCaPajY8a6vSmA0CmKOD+CZAqGH170xeto0aYcHEhkBpoVi
nyVOeJ/1SYZA3MgI7ckCSsrxvF2R9g3FS/9gUOHd4qzXETr2/QNIObZRWKqReI47Y9Ly+2yO/cM9
fO/PTE/Do3VTQ+CVFF/eAdAg5K3m0TomTBTzbnIR6MRgiZjFbokCkSURG22I+bCDYvicdvHvWvfL
6/IXtXiWgAWDSorvbN14tvU25NZ61KT4bC3NAdUoUF8YWfQGiWK73C7Lji4CMAyYzUn9Wmf1vihi
+9Hri48aQwMMHpOaUgXb1RgRwBiT/VziYHiz6PMf4SnOvI+8eSvEZG+GICeKeL7XTXQQDKRomSXe
riYLwLelItSOOiBI/PFj/YZl/MRy3vtGZcv3YU5biB8JwROKTC9zF2U9hK9b4sTN3XJhNmWEeIIg
+bgCJ8FiUXwprUY8kNnPeKpbNgYsPBo7He9b2u3sPV4rpbmv5ggAL4crRSOl3WpFaNwH87WRLLxt
OAfH1Ba8ZFr1Ccs5a3wI01pbGzY27HEa4W+MneJQN1ioydsEcaojcysnUmwmRqC0HeujHtrGocnT
P1nd6qs2L8tXr0vobUQNxTZr0jbA8AhDda1ux7pBrXTmyu8uePKS7hCUpv46uNGpGRIi/ZygepbG
kB7zoavXKLioJ+s3Et9t3gQ+hFiAGAPqNiH7G9QVmxkObRTCK3hwTIWeah7qCp/gIAr/D/EmJBBj
U2cF2bTHvq7K15oGB3rr9M4idSuw8Hs6Xo5j1jCeo9BUzw6pMRKvbzSq+FgPbXOX8ykcOc5Ea5Vf
ljM9IijwHOHvHml1jTyHb42pLn9M87S9mkYNMIe/hES0p+kVnRuJNx/SPaaBKbw7aENqvckh3ddA
zb97jzqbT+LrrUuHjwoQ6oW2KLVv25RH6drGA3BG4wHSwMWOqaNnugVbi13f2qjmqDaC+e7RPq1b
pBXYIup+E/nO+GDaU3nsQrptvplsgHn6RKvT0DZ81p5+l5vvBsXKVTjoa1mK8NuFraJBlKCv3X6g
u3I2Q9PYJ1KBi2fPo2yB1/wzmEsJlCrLCw2idi0JmSVe09ZpfYzjLzclsmIiDsXziI+N0jDbBC70
21Ivmp1mjepJZYAXcUxFv4Yg2rildP5ocTUkO60D2cPyzD0VJSnTJgUuBJDBLnPD7IRWf8FasC8a
3oQXmC+VrUc0EJkIjFA3XmzyLn7+XO6lw0mT1GapWDR+9eQMDM7DaL0T1DjtKxArc5iJ9V7Vw3tH
IMohNvp/Glufbl0YrIIOXPOIGODsxh4LXIsKsA1yCg52QZ52HdArjUbqJpR3deeXl9G+R+IRPls+
jQC6JOMh0F35OAl9bsMU1coyp/4539t2YP2jq+67oJn8ludjt0G8k92lwayI93JtReYHfRxQYu99
VO/QJsYvVjR86EkRg4ZI3C+jcR8q16j+9E5Ba8bHnjIVB4o/AOiaRJLgYTMsFyklUjvxV8kYNCeC
IJxnf+qDbcyKYK/JCVSP1EC6DV1/F6XiI42C6WhNjbpakySDOy5fS0b2LLZeOsfpnzLO+dy01F2k
BTneEFcc+RHhyrDdYlvrSQZUoiWJ3HLsc9mpJxjNz6Iy1TY2p8/UKEg+cw32NdheHhuNyPUa2fkh
mMrujee8JzWxH6rixKhpFa8rHAvrUVHfGr2SLRoEvrepGCAUNWuMKs67SYc/y49DBeKQQIF9GoT6
rrL8loJpeDApJR0oM5EI6vTWIe9yfZ5fi62mEnsbzlmnpp82d3SF2TB2oM0sguS3RW7Ip3rOymmK
3DmlCeQfy8Y/pRIoilSPpr2Z2tc40cOPEHgxfiLtOxQaPbp4YO8ajNpmZET+1Qy/LWws+M1NEC0a
edh53YlbE7evg2b4K7fI7EvcNp91LeqnNCjx78z1Tcet7S/3A6NkQM6LLZ57YaRnT2UC/oKWI8hv
Ula+ufkyTfIrLsVGCwu1csC3biffCI44/PJ1E8fxvpkozLlFpY6dbcIuqj12Z8ollk3DSQY9Zbwg
laGuEBVyT/eruFqtBzHT0q4xIu0t/eLysaxNohNUYaz//QaVQZBzYDw7WTNsXC+BOhvFO9TIuE37
MD26xXxUdPOpSiLzqCdpeSaxzToKAYmvs4fHcBq0m1C4R+e/bAcgKHMKDNBcIQGZ8nBFc2tjy8j8
nUzF79oWFgGcFoz2BkJf2sivHknstEpYiq0xplQ3pWhkEL/90gwIL4QbWR9e95KH8XhxendEUNlo
V1O3svM4NrOUSD9jp/mfi7rYS639Qyfjvo99hIWaydIimgaw5uMlDUX8EmmjRBYFoSXMY+8O/oJ3
x1k5Iv4W2CTRbP0Z7BQ2QmhNB9pU8RNUsrpu3FONZ/oU6NpTYwb8CpuGCqljTLciT665jbeiwYKz
nnwV7pI2Jf0kJCdy2Uw3WavOBMwe+77xnlJBaGsXRfctrjlISGBCGaJk4d7Snm1VOX9C9E8anjEW
WFW/jfuXDBv0leKFe2uUzNhXdPZrDck88wjyGnxRHmkal5upAhwV5TyXFDQPVkb2kuj9W8Sm6tUY
INv6ZP8MflV+zJ3HryisiFOJe2c7NiMrtIwGAp8mvVolBndFfYH4vJFQyDL/RYX3TqWR8QD10N0l
lMc2ZQOGo3Uh6Nk9Ll/lNKfcqppXR6eWHmThGl+xIDMoB38XVcNDMtrfepk58xa+f0Bin50JgCWP
bUF5FM1edRR4E5OoR5y9TNpp+MufV5TacABrbmyLCEyn+2CalZxjZbtvl4kFT2a4pV6UIg8ScG67
uX/vaxvdmNoXzY/JUykipjroK/ZUgARj/NuFJDBd7MZ8siRdFifSpjtDgxLcI8I+BN7g71J6H7Tw
my/A4PG2rbN/qNHQVRMyA8bCaslwosfKLaNNasXFwXa7fp2bDNiTY6dna+ZDYmeTR01Pi0PjQiX3
+xa52KT1xFIbg3mwQmtTyiJ9A8hIiYV6fa4S5nxHed86k4UeBtlTKeO7Wjb6xuoc7y4yTLUvZdgR
phwFmIUDZy9AYd0ZLb0sp/vIiiqgeZul50GKfeMp5rAoeLcD2fOGfVTf2qYQZXON4iW7Q7pgM7r8
3oBeAgUwof8k2ArxsXlT5gtpYwp9Q/BQxonY8tbTLQUs8Yi3TH/kBK4B8Ck6oxYZzqNVXxapOP61
eqtFTQKYmQxg1wt9HGx6t2f+QBbVGvXZrFR9LiNm+aIejwEC/D0rDn8lPAPyWp5CeuKec+0O9Zm9
8g2n2nH0Vf8y1Om1IgTnyNok3+SWQZkvDs0zyyxmt+YjVDhEh9auznqiXcloSm5uQn66hg35SuUL
3laqhxeC6vdWppqzgH4l9Ey794NJAEvgVMZd77zVCT3KvH1VwS5Ko+ymXOIftWoSRyyw98tNWSKQ
02bGmnDB8VYayXMAuOa5A4SFvNR766LaeYiqt27YY2UtH+OooADsVMa+GwjHK61k6xbUSSQw37Dg
hCknDKR1vg80ljqZvTdoV3yaDh3fuLA/8ZsRiz37hpssc75nAJ5ZBMFTMkoDzB02miD6jNsOWIft
5DPPYHhT6JLifADfl1npUdOs5imx+cHS/ji4oJ0crLEBpb/MrFC75E8cDYpStQrPKGFWwfit2nm7
a34OASjIePD9A3CS4RRFyWXsWOeQN0ccL86KL4WsuNMhCtuJNIB0DBPGD45EDFjzDePJtIrRU9Bg
ksMbaxaElMD4WsvcGFC3H9hD5JuexMitUzj1waaAMdcOCDCZL6IBnIedi27jBWpdW0o+LxcJpd3R
IOU6yoa3HiPurgJNv58980EAnE/vNf3kh216bXymYytHASPgTwPyC/VT4vcgcjMIzlSq7on3eNds
DbNf07G0YiiIW7avbuumt/zTGBnu4hbcq+VAzW5mxzA1MA3ZVpfux8yDcUDb51lNNGpILH7rKm3F
LCVufqlBvNEs9upRBiAsKWCAyfs4QLqt2NB4iTaeorbp125Zl2eDdHbSl3U05L1lHhWivVwJcR0b
tplQhivWJlq8R2Rr85tk3zb06UPrWOoad94lcAZQam2ByCyj4awhapESbbYqq+ykU/j2Gk60pDNP
FvyVq3TpUUGW9B7dRq2JH/psTOm9toUsTynLETSihf86kVO6e2WTn+NuSfM7BCZbAmb6S7gXehHc
BWGVvNhhtOmE3l8rY+4GZo2A9WrJIxzCd1GH4g4dyxnDXXU0WyeHviZOOaZMGjJVsI3GoaRYEUff
A/Gd8b53Df+56sf+2SCk16iT3/Sx1FWzg+aBHXBGfw9Q6uBrlBcyUhqZpKur7Gm86k1PUIzd0oLQ
lQQ0IqNDUoyEy2PdPSjl1SwwuHAa4nCVOZxxBmUXmzSqA2sgASxooHxW2LSHe91+DpW6C3Ir+/IM
10T8hSClDp5Kc0rXXZsUH3kZ0MCR9h+TNruTeyULUZtVvO3tq9yNT5ldiCtlKv2a0Wq5IsfDe1lr
F5VX25yy1IfsENZWKozOReC/KWrCBzp4lPvYvlNzvo9qbEyVmT0TEto+kIe0sjOCeQ3WoZle618t
xPcV2UDi3AryaAe6pkfbJZSOSqX5qrsmRtFRo/yf0Lw2HOQCQCHSpz4TlOrd5nc0pS+yRKYD2Xpi
+9qUO5raYIN7OsmGf2lE5z5lsryGSbalaGWfBrDWEHrHQ2Qz0q0oerB60wNzZ1DVuRs6OH6Nat6c
prDulpuAxrpb4HvlwS4LaobMmmmk+1um1WStyp6qJjLLy2jYvyxKWuui1d6yahpOPrD7+8gKhnth
l8HOwwJI56ZFREQ3ObZddP+Dnr6y47thVQKxGbXJgX6MXCmElwe67yaVj8C5xEZ1J5FAKBdqWo9d
61FRz8DRqL3IVhHhATkPaxrAS82E90tqNgLn8tGxOZly8rcMjZgRw0tpiowUJ3OKqgd3Jg3ibTQ2
Wlq8GFPKyTf9H/bObLlxHVvTr9JR96zgPHR09QWpWfJsp9O+Udg7nZzEeebT9wcod8rl2nVOn/uK
zGAAIEhRMgkCa/0DatwwU5amif74ydWe7DiuNmEIgX7QCrAMKPGQFQOMWMfHZSE8/1Aj/LVBQtDb
oROTZYxT5VuGaP5ebhQ039AGKntCLt5pARybMEJRPQD21+6crkg3aowyTxmesBeuWYcCgEBjcB5d
825KyB3U7V0iNkI1UTFBIDkI3LdkVReato8GNX3RcqCNGJPhYjfN2q5ltkKoG9dd8nkISmCd5RtZ
km/IRWvLk4ulbz2W+k2MVhK2iF676RXChtOgDOtmGlHeJJIKgSd3dzmyVCstrh4623Eh+k/u3guj
ZNEkc4X+dYFlSdoUh1jJ54cmeTTFuBsil77us6F+BBrCQr5BxkJpmx+ZDczEnKJ5UQ5jucM6ImGF
1WQbUOo7rxQomPytOWbh1YQ0B2DQqbsZYh7Mo/pk9F17hauJskwrXdkqWng/zYpzPRad/Ti1PO/4
H2nndXUfTXNARpoYNRi4tn71qn5+GW3WoNbRSFayCkDkYBe4vY+ECHy1yCPkqjTzpjSmCnjpbAa5
VX43mta4HYYfw6B1t3MTQmUoQAN1hGCvWEuuUmjb0KlwmNvhQbdwQZdYZnR8TsyxX6WDqm71uLvl
QSOTr6v94tiBF7Xro7PWxK0aFSUyYUgeDX2FLlMvEthCQGqUm/GaqE+1a0mtFhDiHRSej93OTnX1
Go3GdoEaxrcMKcMAoLHxYiObk82GfYf4qAtIalsUhv0Dz3JwxV0y3g9OdWB24G1QbgNuW6TJE+lA
7zoWcHLXqHdWzdzaRenvPj96ILWJ6aUGDjqEo2qo/M4xAQtplN06n0Zy/Hr+I65Cljxxc43Wu+lz
X/RbjYDKDr873zB17x7cdBJoaWRuZBWwV79woObezq52GMsczFpfG0Hq8qwYinoFmrlYEim1AzTR
1KtC7VEeHnRG9IRXomaEzcPYvSD8GN/rTtM8IDu3VkL9JbdV9Sm2+SlCJf9Vkm1Kj8jKnBlrp1WA
T0K6ejBO3hVhlP5lnghxlVMPsEmrhVoIkoFhwZChgUGCjNqRQgynVwKjD/jpjQ9xhapxf0ohANgA
lrshq2+sRo/RAJ4NDC1668l0AWtOQkuGr0RiLE6Kt651n1BNv4t51NeRNRNfVNvbboZ+QpqFZXt7
tOfAikb3XbBk9cQBoR0hSnxSwTyp6L1uicYdH80G7LSOrr8TncZrQ4VsFsWNYA4Upy0kW+QsVO24
w+nNMIdDcurzhdt2x7fWSsDGl/b3PrFQu2ztH4ND5FfrTiBfdABY1UlV7gkho+M95+kLwMXnkOTk
Pp85xcBqfGu3wBMKTwnvGD+B2yNdCAA1tohRkio4VWP0IDfKVEC/mT1npw84f82ONy/QJ44PchN3
JDiqyHiTEdwInKWGc9ai7LoPnSFyW4W3mFprm1QZu01C/JV8eu/iHk2a2VCwCyfTBrxagwUZV4hq
zlq2BokF2+qIkXTTtz35rFRhgWcS2G4dLKMThfiTqVhrm9wXVnBqFaQ1abwq8lgCkZncuO9w0Ly7
lgBX0JxcVCMKjMsY0hBhswgoo72Cd3J0U5mDfvYg/Y890n+juGCYtm5/IhEu3tq3//UhtRqu37KP
f/ztqX2LPnsj/TrgT7UF1fs7igqu66o20lyGCSN6+Gjaf/xN0RBiUG0V5rqm4gigCiGGX+ZIUm1B
x5DQBpOnwUOEpNgUXRv942+G83fA0qqhWpqDQIOmW/8jtQXugi98R8ZIQygtAFxmkLMNvuxnSmlR
FQj2Tu50ZWsKj4cUbnSEhuOnou0IlUQE26vdufi1g3laG5nvdKuhQWINwNV8G0csfxqvaNe5gzqM
jb1YX2BZ3hUmotcVXPwJsA7AvE3dIXRQK6gnHgnVKdr8kyxcDJBwRqZgmpBEwrJ3RZTQFqJukW+P
oYAB6NM6ccLrbB7I4EfJS6TM34m4Of7piNpBaYL2SpFb0rMOZXBsfEj68EifKjsFFpQCMIjxWA/k
N3Ez7NhvZFHRCnd+kEXcN9EFd+eCgfSIml6klIx9clfcnf78KT6dRu769CvJXrIRROo6bmZtjTVT
z5AgYCMaRLj+uyweu+G0Ms3oUarSyCa5SYWkoSq0D/+qzZRyNnLPJ6EeUya35ZFylzz8UpVtl4/J
pcKPrP9L8b/+dHmiy3nDuLS2U1yPWCGD64KE9Qv11YuqbLvsuGDCLv1CFiLIHYnel0Muu+UhskrG
LgqYhKrBX3XWYBTB6RCn+XTGc6s8nNgUnyOLsQMJo4rOF/vlmi6fJ8/15aNkNRI3haKbKGj/xriV
I6qAJFLAvEVHVw/ykhh1CfuDaJvcItSANJPEIsriSYg52lm1O4VEk2XTuWMudly6nM8he587id2X
6qfdaRPxaZ0EOsqi7PXldLJ67vlXu+VHfLrKUGhhRh7AXUTOgMgkAoWRiq8ie1ahAi/NG5RyUbca
AXVZLwS4THaS3WV1VqJkN9zLVtlwOdNsC71SWcd2Pt/J0uXIPBs8YhLinLLRVTrb7wTMtI6UG6NU
mHtqOWJM1qXYHXMEmDQQUnI/ztmwwCzgCwPvcuESYyx6gqQAopV+kZp3mWVZKMYJiI2ACuZxc3Cm
XlkxH5s2cyxIaTkXIeGl56Im5aL5NbEZLZB8tWRRtsJP3ptJSNhC9JEbeaDsd6l+OqVslLtlx8tx
su2oI0deJHmEPC4KjJhoFO9oOGJWdaz3s5AKJZIJ1Y/0B9nE9tUVg7jcGM2IelUhh3ZbtKKegDFb
gXKcKaRsBy8ed6ZztDc55m4YQF7PZvVYgARYoKpLJMjLxmxnWwdmI9NWwtf+Cs0m23KB4yz0Gclq
8XvMtYEpD/FbBvbaeDaTipSDo9mbqK5QD46A6hxDNriOVSsAt4/E1gap4EoorT8+erZ11yDsE5QC
9oXoHbY3QxWjPSWAsYBEzZZvofddAjUwnXfkYZHZi12tYE2FOLItQLFSexVEqbcOcVYmKjRste6b
ZfRvYIy0VdaEFbn4DoGdpsY9ymt5Q6jGcTVq8wNcvMAuO3VDkgiBXsJXO0sBQCNLjVubGwfRXilN
68bImVh2I5Q7Ac5JCFBTuoiNXdBAshT3SBdifrGSIq5yc1HZvbTVk6KtcCskpcFNLzcpjnf4uGlb
UGwTxq2sJHYQUCu1VdZ2bZcLpRR6ZBPBpQArKfSkWcblKANh3zycb0QJpL7cfrIk26pTDQSsN0+L
k6OSwAKKdQHMWlLR7lKXpQo4CR/mEZ4hXr1QnH7cpaUj/sIGXls5aTQYaKIeuewaqyN/lUHvg9x0
kIVsCLksJkyb/M4dANyrM5itcxFveq9rdEEqW+HSYe7CGuGdsFRZ9IQ8gELAPS0097ypuq05oNJm
dwmGiiJ31hgzBgRujk+j1L0bZ6NZOOEKe65oJG0dlGidj8xoNtp0h/7k9ECYw4i2rNhe3QgqI0lW
H2rk/O20UX4W4M2xtM5QV8UBJ0h/xImf3sb9mnhcB/0JErmKfv/35R9GeY2LhNls9GgBMb8Hh7R0
+nipN0s4G8HkbHIX57HrUL3ViMSZP1jyYInMqZM6MMDDATNjjfVtiDCyWKrRW2Yc8GDJoRcjOuBu
TiGpJEi1C7v4Hk3bbP7Q9WViITYS7eJhZYVbjDhUhTUqbmFB7/arwXyyTfSktwZZi/DZ+WCFNllP
lrcsuiXQ/jq5KuxvkbGu4D5F0P78bNqb6SGPrmp1W6obaOwNye0+AHU/z/7ctQuo8Q0/p674DQOO
yWVBo6rgKWwVZGjnQPk5lg06R6ghdd/rcYFEA2c8ljcIZmdg5lS0Pw+Te4+x7tA9Q7iDPHZbtj/s
fl3v3L1DMqQEMg/1FwskmByL/LTFRgWQ/Mbsdm2GavQ9SE4sMY7qdYimHZ5bWXCEvvw2gHTLcQfp
dmW61dND1mz7Cr7/deQFTU8OFhjfYwyWGfzf7RTiDsgclWWU3/4kt6N+r7+5CrqvG+MnAp4a87Ub
7SqDmw9f3VraEYacLC1RAAn6b8l+RJr4BhCK9tRexQtMTkgXYAlZoAfdYpu4HY01bBlCElb9QXh4
Pu3D4goBCS3eFEewwwdXf09mptQMk53fzAcwKlizFfbaraHn7mrnNu32YJD7mefCELlu0ho/sSgz
m6uQ+2hfeuL3Fi6c2Ezy3RAc/pmjWm0tGMMUbtMx2pXYzxlLmz9gv0ZEzPrJM2taPyL0hMdFpbPu
3mloyt3l6RZZSEMVPxi/k1IlkJB33J0IoVbuVnhYZOg5g2n3OVn7WnR7C/OokRQuWhrkiIH+BTnS
EihoeQEOh4TgVDQLxoV6KO8tlPXNRw8FSZVM5KLZZu0G9auxAeq+P81LlKXr9uCQrMQAD2cKXGVM
1GMmfzm+jk8RFHeCrcuTddeS1o4Uv+8PVruaktW45muGoECt06ZDTXPGcdjXPpJXW8DvR39o8Ota
DPr9kB3QP1YfdWVhKi9qfhU7N/F3C4zdvLbh3NjMwIPsxTN2DY8CKBq4T9DL1fh+RlMcqobPU1sn
WzUug5BUiLnCBsrBQznDfnkvFI2gNml+ne4oI6s8GQHB11Y5JPV7m63TEKEi7bFzSWsvSACAtp4B
Tv4oM997AolqLQGSRT54HId3s4eeEzNI0nar4SUdfBtcEBnefFVmKI0ExXcCjQAuoGkb9kJFWDrz
GwW3FdIqC35zbKcD58q7NvbZOt+Q/kMagPe42/mYSPjoT4e48KGve1rEJI6KZd8+sXAy8F/bd98t
43vVbZzTst109/qPo7FM6w2X5qCIQOweN4a6XHNNxwb7lQPxLtxcvCB8Kp8bZA7iteHtT2Sdlke0
UHTY7CR6A4+hmPxlPxzQ1Y7eu/h69hZdt1XeTvy5Kmhek7Ju4uueaDVawkkQP+XP2VW1i27wuVlC
fkLabXZ8vXrFEB3+f4c+BmgVS1tC9u8roDVX2nhQzKsamH+FC8UTrn+Vu3SUPbq2PSaTyDTfxYiq
mxtFRXncn8jQ3HrPBIu8P4pvzv5kbsaNuawfgJFATQzv5n1K/hzFy2cPb4NpDTF+wNAPRw6eZaQN
voM7QL4gznWEZqCE8K4LkAzyIA/PaJD7IMmjQ6k84oTbzQSbd9MEmsEn2e2phxbhBKx8EzI4/JED
ulvJKqyBTML0fXjsosdphrCCagV8gGTXkQm313n3ECY/h+mlR1+F9SQE+2c0Uv2+vdLDmx62jUpF
XRk9brnrk3uvwlqoNunxYI9EzbFb3JXqAs+9oTxoyr5J1/xCKa9C0vLw45Fgdn1g3A2qRMR2KeOT
9cN94ypvou+xuefs6Z4FTWQANPEx4YoeQVuth3uQLJqOMQ52VT4UuJx19sKolhWorHcNXhw6i2uc
Rx5RULIDRLsDxU9WSNPUiz8sgmPP5bSwb9NlvTXvjHQF2nGR76dbxF+M1+OmTYhuBc6SO82B2hqo
P9D2SL6Fj+jXqQ/O9YDLr5/jSgDY/Xn0FqSNQVGHT+at+wNM/VV49VE/dzByrpPWJ7FcAw4DhMYd
S0VZKkHrW/fNAovlDc7jPo6nAUK7K+v+D/+jXHZ/QBVdbCMAirfGdb7RbycGBSYAT+Ygnpj8OXlW
DV8jG/Js3ffHwHD8zMReYHl8tAHSw9cF4IL8L3ncnuDkIl0bmMPeHp1lrz8hFOMm6xZM+hE8jI9t
UTgG0QKhBQfpkn4VDsstUdosQiMyKF6bdXkTI77sq+o6bO5ZLhV+fpzRC1rB79rh0BjAVUBtpCbH
lF/POBkECIC9e34VCJDiEgU27XlrIir0egSbcpiW4Qa9iOZa+UP9piFKAArwLeQxyHbFnbXJ7tSn
cJdeIVaJii9OZMfkGh1/iITrhKtax3fui8LKkBH3OYPrVwTzu8NVL/E7BQILM7YgNx5gDsiWNsLP
i/iuEdZuvsPP/qzyhBEmYvX0pD3qYdA/6N+aa6AWq/7WOowYU9ymezswcLX0Vx2CIPxogXUwDs01
QjHb4/pVQdnmMB+qawMzpSDcKFRB6FzxeKOngSvifBiRwnwkgA3UazUzQZjyB3qQ8vdZ6RysVfTS
bi2cnN5QHdodd6/N23jIrhGORmNpzezjgN7uAeGXeUUwNkgDZXlaeH7mI699hRuTT5dFcXVaeSs9
SG7brZA7ekyvy0fle3w/Lrq35NHzk0eklX5W34ZlubX8coECffsSPkPMsBbeo5EwxDMELNhmrV8v
tBVvjWdGMm4dfmH4iEiuMEHEBRM0A9jA2/mecHoUlNv0WkH1yjmALF84C/wu1t5tHsAhewHLgb5M
dGXXwfzSBXoAPjdghEIXE8Ldi2JskE/n5fKS8a3W4ZpJyfa053b4ljy2h+EnaJZ1f6jeQEcXRL6+
qz+/Z9fx/bQ8/oQ9/iPbqPwSjDHW3tp3V54SIOfH+PnQXSHqv+peSW7cYWsIqoDbiocq9h/Vj3xB
RzSHpicNSKr/6L13r+TczGW6r+6yjftmPtUv0zUDIQOk+Va/JH+YwXCdhIvxId2ne/2JhMttdWc+
pUuAx7661q/YBmTH+ID3Euj++rRqAty6UJo+oOIewIv8Lm66jQKiXwxvcAUZ4apXXPO6KzwZaYQT
e6dt8hteibvqg3u1eDrl/nbeJ6vmad6HjDHtc5EuiyveTumHvO/b5+QGOWv+jzxFixGgP3+pRdsC
TtvhPAKntFT9Yx7wPMcfqIm1z+zjYYphCmp75NtifhoT1gIogMBWfKC+4/v8njwgAJukwRGlZeQy
VN+EK6f6rctjoryTZdIYRq3VuIX4w9Nya+/Czbgd+YNM1+OP+gXBIxySVtzv+ePAlPwPnL0Qa/qm
3MwrbRVuCt5IibZpkLP4NhjfYQ1sw228BUKKlUK1gkm8A/V41Rbx0rnPPiamds0i8n6g+FQh6w7L
wxtv02cYz7a3iu6me3Xt3MyHbrpLr+o9UwqLZFXjqy+w8Jb95nj7Ed8N/NRjgHigRpqFqfIOwtjd
/DzKAVCOEkdmt7yIsOJ7Kj5CnD1hXfnWe8eBlY9dMgzHmNfg+3BlMxB8a7f5YoSN6btv7Q225+/Z
CfnAYLiHvOG+Uapfou/Wob8B789Vz4cwCZp75Mq7OuDv3j84z+pTfZOWQTqvszsxP3jV3qtXLhH7
lhg9qI9+OszPvBD795k/I6CbXAzGDGxMEYarhmEJmy0QI/60m5bv/YYZHrLv98a1uwBiyVgBMmhZ
3zCW8pp8xXsEI5Tm6YTov3+6Ga74XUmnB6SmQZ352o2+i3hCmQIF2qu6PdW+ffCWLqk1yMo0lstq
kW9GhhvwJjfqWr0uwJgsYG88I/W5mIhX+RHD2Ldw8w5bb2mtYdIeN+Odfej9ghdecsN1j9VSY5BU
g3HFauwZaGP47vyYX0jfWT+0F+vG5d1N2vk6fy739rbdR03g3YNJHJwlolW80vRbpoPEYbhpn8aN
wfBcb4egXih77cFdV2tmqJx5fYsx5j1ziuHDFd8+3OGxucYs5QPBcJK/myaoAm2TrJKH+I5k+j5f
DferWg804efK0zrC+njqeTLveGaP34gt8gc0P7BdzeOl+m16m97K2/oxvQcud8gZBZ0/vJvo0XkA
CwRMb3vc2evs2r1Tl2CpXt6Rzb8f9z2Ps7ER/2yUKgY/rgP7m/52ulWsZVL6w2lTNQA6AuW7cB2C
J80UCj0z/7sbocfD49IcD8Jz4x5Lrl26jNce4d0t64W7ZAX2lARK7iMTrPnIMJLSH7bjI06TW1KL
ebJCJmp2PpC1CNzwLrUn/opzu3AeW9gRi3Bncx/VPLHFvffMRbyjKeh3GDSuOhlt7ZlY2To2rf6J
9ZGMwimCPV8M2q/Nua05+oaLV4sMNUkrMVnSRBpBluQGCD6qbkNyxyqEMC66Pb82MhJ1qcpSOA0I
pg2GiboAoSh5Pa562nWRV5J01R5StLC2UTiQ3RzKrVECpW4bZ6sNQsQu3jfKKwJzkTYjHIhlUdXr
8WYCzLVzearF5cfKsNGctMBgJsTYGWEAGNEsgMWGpYuN3cs2FB5JsFWLs1FS0xj1ZjaQOhXOZQ3O
Hsx8hI8XASD8zGQxbdWYt8DAcHlqim0e4cQau0Qw3acQudjlHBpESHJ0sWfYVn4uGH5zQj5pMqrb
GvjJKraJOGiiaRwiWJ4RUPR2St+11ib6oqvwLplRlyOSasUIij8mEIHCyBVqIkyDxBUT1SIjoCaq
AyUt9rDWKOP1CJNUNwwG3Eq5IUa7qcP6xMDJNRkh9pFW8Tz22MB06QQ9UXBBW0ekR2Sxw80Wu00T
DoMM6coYr4zrypIjk3VDVe2zY5itE4Pwt9xMIn+n1wTKL22l0sVIM4erEDIJIRVhNNEidrTrxUZW
5QYvQOBQAyswGQeVm1JRwKjJon083rXgy1cyLnuO1eqww1mvxWyHyMZETgDNVOGvMYrIsHTakCUL
NtW57a+qsp88LEXIE4eBfHqFIUmgu/lI1eZDHd2A3CoDQIqYl6LyngFZv9daXd8BvTu1qGudrTgm
QZ6vNGNcJ8V8nR23QxcmC70zGIlMouKlyNqMDZk9WUpdbw+lIF0k83hbqHauLY8VUcas6jCo1Yzu
pqtqbdWDsd3NelntKqLqmN7Z35CX6rbnmtzhQebBdZGY/adGedy5Lov9uPRy5DOMmcyDxYCvC/0B
lMqIHzeW8Bg8l2Wz3OTkKncnsblUL3ur5kjEFbio7HZpP5/F6Gpcmy677CG/g9bfrorKMYJejTVA
Lap1FXtkQVGURJdBJbJ5HE2bn5dnEAHTYqeYvb70tPGlOFkQHz1ze9knS2FJL3cGZ4UNL0XDrhp1
KXfJDego/mhmgzxlUfY6HDM6yYOIXmMfBiGDW198Hho39Dyf6tJ6rssD5KGya+II10BZvJzv3FM2
Xg6/HHM+/dfuowXFt677hy+HyA8cnLpGbJmY9uU0l35fr+xT/S+v7PLRlQW3QMe85nyIPOWnq//0
7c5FeeTx8ht/+qRzUXY4f0GvY52J17J5/nPIK/m3v4n8ZKeJ//zjffrky/f88mXkZ/3LFVw+Yn6d
W/OJNN1LI94kuRj8Z6EIIzdf2r5U/6oLOQDiWl9Oo8mk1aW7LF36yNMWlc0K7NLnsvuv2r5+jDzF
l9Oe+2C7ct+Sb1t14vthXMWQFSZTsa6aZNeKFzkiSWzE3i9VoKIkFxmff+1xZRZVdj8XZf+CWBMq
St36r04he8jN5TTnT7lczb897suF/dvTyH6XT5Lnu7SNIgsmATX/wR79N9gjR6Jx/gu3FzTy6rcf
xWf40fmY3+gjbFtMAxa4ZSDTr7vgiP5EHwlgEulBB2k3NAc8FdzPn+gjDa8XaEkcqfJq0j97vdh/
RxZd91wb8r3haKr3P0EfcRlfwUcOXukorTuwNy3AmkLv/rOefcbs6ajMyh6pCETXQiYog3gBW79L
57ZSJLCTiSmEP8iy7PUv+8Yja2yoOrgCi7NczierclMINAB+4BixD94t1Ew4Cc1wuot6Xn6fUBFN
07BaDd04kI0S5iA3Z6TFGTpR50jECe8NRrJ/xmNc2s49L3VZumxGtFf8uhteMC9Bc+o3pOLLp37C
YvzbPucraxQHu2VvjJHN+fO6cq15VmFsLJVTuy0d7DcbgYzAPwF7LdNGbAAmMGZjslVuHLv5p3pa
MB2Ue2YioRrciK08WjadekZx7VGWLx1lVW4uPc/dxcd++oC/2v2lLcwLd9Wk9pUQc+1stdxeziRL
hudcIZCDv6VI+I8GtpyBLMpNIhovVR1KIrMOMe2UjZ1BXnn2Guf8p7ygar78UWX1jM5xQ31eQNAs
ifQIVFgtJpDonTK3Nt3IL0YnXiLJwl0rb8IiK6Og1kp8s0VH2SZL5+PkLa2jZ7PSWu1a3qeTbJO7
M4DzlRFBTBTH4hzpYtTZ4i8oP/PSTx/MW7tzhpXccbn5ZfV8UnGBBjEATbmWojdmrNs8UvA1wSQJ
TZ9B67fd6S2P4ZdOYc3cPRMOXqnYSEEfWTWFdApk1yKIhYwPpMKo3shiizhDEVZwiaMsX7RuDmPP
FZZ6YtM1InLNX3+hHVl2OC6K86I9/t1DTY9rPa/VtVznHcXsES0OZnOXulEXUAnt/EWu++RGrn1k
yRALQLn0k1XsrJ/nqXQRk+eXc4kfIKdBmkc6KKOiA0TQjaMeATFnI1Ww5PI2dAQQ6VPRiO9Ga+Lx
mMZqkRYC7COX2pksStjLUI391spu7dCzYMSpV/KLYbEmUIji6/HGRrHslGUDyb0jQu+6o2c3ihMG
TpLYm8RkdbK8XL4DkHGhV9DiLggW6ZUtq3Ijza5lCdHuK2Ya7urTSlE/LztH1saw8aCdTA1SH/wK
6I9Vv2BB4sdSO6BNo4mzsYZF3ySQQPjJi5D+VC3HwSFjJjFCYSycry1EPhZlmlsARXWHmX3lBGVc
Kv4Eb2I+o22gIzBjjBLu0AL/jfPyVf5NTKUOuiNm0fI65V/o8rc6rmDzA2k7zgzy6Sn7VuKyiDWT
qJ7ENU8JYUum2wSHwGFk8THcShEpISzljVUI1GFG26Qgyy0EheQ+WTIhyejmSUjOswBUhCmfLHmj
WBpKzaQqUpolS7ofLsg+1g7CSdBIlYobTxRlPZ8T1gFpuTp7o/cGkFhZlEbWsgQ9hIhQHR4uERek
8UZ+GAH4lLGYkFWdbw/c0pYXfpdyXpPQ9JKlS9WdMckE7PpTNnVd+AKCxl5GRcct4QgAknvKjisj
nK+632bcUdjq69guNgg9PJfmifH+95d1Id3wZX/XR5XQnD4KxN7vb3j+mtJA0Rauh2Wr6VsIaxe7
bvktL3bdpcmy1+x7LEfq4xohiImleB8DYyHWJL+uI9GoZ8El2VBUZWA7g76Rdt3diNFVpyfp8tP9
Ku+OIm08zE0mIeonXv7nJ1jcwF6HK0VkaOtLk2lm16DkrdWX6IaMc4QYVYPaxdpV/lUKtxrwD+5v
pUTbIJBaMsZ1lm1T8VLyZd0CmE/Wo0+WOEgIQKWcu4uN6qINp1RVv4JNEgMyMLxFqbckX8Q9bwuB
r4xYVpBkcLSxuB53su1I4MIpWsKAQtBKbvAWm/22QCFuiMgZGjNpMRluGXFZOEdfHBcNMj9PAdbW
hDaHCX3tnIAq7r/NrswywBxSGE7i0fqRoKMn/NNDVeP9LYW+5A1+rptVS3rIi3i8Q21hwwD9dYPX
4g8pN/Pk0ljJgJ+0ap8dbQ50B8FLCXJrFZXoGmoiHtkB3nj8fBfVq0u1xZ51ic1Gt3S12EfqVNvJ
TRhqzwjT4f0jYkCqQEbKjSMimZc2WS0k2FIWZR+5+1KVbYYAWOqTvZc1kzc0izpx6nNRtn46z7no
YqmNYtW0wUJDWdVNddAF5lP6terNiLVnc1fodg9AAXCoKWGiAjBaSOioAJHqAmN6ElNJnHKZGEng
qSkaz0W5n0HlBk1/ssWn2iYnzopvEEvdWq7rZFE2yg0yu0wixUYhWsRLQ9xpl2Nktb8zOjBRlyNl
q6xOEjybCtxl2YADPNdjcZLLmaIjPg96bGFOxQQFVXyxuzjDkkURJhovY1FKRElWU7kovdT/cjei
O3yO7CkPQrCPJ0Z2lXV5+KV63v3l05LLMZaXFOu2A0L9+4I+XeW54/kcToVAaSiA1rUI3hVn9LUA
f8v6UYCzQwHTbkSb3HS/S7I6u0SYZGdZkm2Xaifg4SeLHDW9TIkcl0VVosxlZ8UUgVlZPLdeznP5
KN6IahAK4LrcKz/g8vGydOn86YyXc12uSfb+csilH8vvcevGG10MwZp4bOVm/l36UkWm2gsAAVu+
3KH3QtRWBNkvG9PCSeBoTT9kk4rhGWQxMTW7dPlSlTv+bRumDWh6dlAwZD9Dzhe+nOv8KX+5v8Mn
Mahs8oTnK/79ReW1yzZ0/0UK4Pd3lj+G3F0byZ97Lt1lR0sLLaBvG68cDFiH2GeIE8uN/PEGlIDJ
gWtDBorUfijLHKjNqesXhZzkZX1/hYCGA8iDZYUlFhyOnPLJ+mVzbqxz8pYYG+q8mMS88LLfEEee
TylPIuty97lR1tUJ0TIN4OzgOgrgWiwWykGFVjbA6m1PE4kqxWqXVY03sFsnIWKgNQJxVUlKwUSa
ksmteO2N5jw8aCNQzqlqNr0JkqrTapXximcJVjG6hzLrMItZpB5FfH+3roE3Q8RfHjvP3HmzirC7
KEVVhtKXKJlx76xZ6m8ursienFUlsAMDD22zYDqhXRGQL9QZ/zM5xUOnELBXfmLKJR2tQ5G2kI3o
DytBrzemD4HyXo8w5DghjIjjRuTuUCGa1j2iMLtRbDoElbcxUA8knNpdIlYtspT1zTZJmDNgzqAi
mcxmcI7zrqkNbRkW1rvZARntxRLospFtNjOEhaEhnTm4ILuVGYGcojGUnd5gKH9SUNzWquT7XLsu
+EjxOnYFRlxuGhxFILY+ow3C15Ke1JaYV8kfRpbkRu44oTUatD1YgYtNJ6mTaNPM7uoox0YZcktm
wSUZxMB4LspWNY+vJzPxVpPIUglOGZPmmO8bgs3+2lkTo7U8TO6RJQvMm8EfA06A0Kb+c4M4x+eq
3CHb4gqwkOKN1gJeYo/E2wQMNzFBOmAKG8i2yw5ZGsVP5Y14gqFWhHuA+PvK0mUjqVPyby7bZLXV
RNDnUj+X5u4ugnC9Ss+rBXFCuUMeLI8T9uitbWorGaWVMUoZEr1UFfnKjORiT8ZzKxlLvnSN4pw4
uTp5yFGLFaHsdDLidRyjfNWzVPVm9KE2I97tO1fIyuKL6jI50kCXp1ipAAJDRHRwgIb0UJEPcoPM
QOC0YLkddcRBIhTSrnLTZcShfNN0F73alecBvIJZ/GsgkyMRug7jskQ9ASioO+1ORrVAxGHYSYd0
RILhcvyudrMJ3vpSlyXZR/aW1fJImvs/wdr/H2tu1zWIrv77YO3i4/Q2vNUfn4O152N+BWsdi1gt
XEzNti1VBGT138FadjmuQxjDhgvKDsKov2K1hvd316ABDXPTclRD46A/maLu301T0yyV86EXIsK4
//f//DH+7/CjuD2b0zZf6p/tq3EX/edYrYkHga1prqlqrudyeV+8ltOkjxJt9qpNnxb2wmVmMWuA
hVzUogehmBxnyMaH5hT7hi9fHkpvL3mR5hutH8ZFhqaKHzagyi0tC4ME1P+UIFpbaB2yOqlT7dE0
O/krFcr9smzacN/nWJ+5BTPalNTgUOgt2mt1cEqjQ9cgIK+Er65dko+3Wlu4d3VYWTNLN9CsWGhV
9Aa31l03jrD1mLJtjI8c2Xxrn9qLPAJ3aM2u0IIpPtIC9yqzAX+L5i/YLuKkfd58N0fruij5WppB
gPb0SvTCXRzNbj2OVbuYJsJwXuR8mwwVuGN0vHYNKBssPYCx6qqzPNZw1OejkNmy1keYZQ9FAiw6
rMHkdVYb4IQDVB0KQj6baGzF1VWtWcfl5Hq+mzGF69SZIQLHIrNJb/UwfLWPJ/A1MSI7qXtAHRRm
2zzBmpkeOxzlfAX5MgIXUKIMwjKBmfCuHysA7HOovswgd9288LD2sx6GQS+XzJTTh2PovMTlCpEr
A/LQdmibaFmb2secO0OQOOW1dtI1hNS9gDGuWejZBHK6iV87VN9CBeZJWoOTyzTAfDFqgPawzDz8
tHkPokjbrriHfqZDUQRGCcy+TtqHMiyBi2v87Veq3qIHEZ4W84gJg4UZWWQD7HPDH5aCWk5+zLDM
iPS7utfvrLQDhOSl0WLoQDjFfeGvbqJUv0ZceligefCTlx+0pd3cq0BytSK76mAFZCaylUcwT04D
YqKpp71VxghFJdUPTYjuWNXkLFK84QIryW4jPsg2RlXoogJ9Eyqjun73/9g7k+22lSWL/kqtmuMt
JJBAJgY1YU9RrdX5eoIlyxb6vsfX1wZ9X11b9rKr5jUwTVEU0RDIjIg8sQ9G5qvJVvgCdVfC99C0
jvl9H7XROvKxJmJ+XMNqRJ2Z5P0KWOYRc8A7C118MUH6MT/XZXZbVsnFSFpFpoItShzzpcDV/OS5
/hGdyDUmk3ORHFPbBlmXfKqcHuuMorjvgOAonadPCariETBES9+SHYYb7MrrTaaMQ2eCaYwWCzf/
hhWTm9H2t76icyXxOfIe2ZzrIK1s6EMoqSLvst5i1q5m7EjNAAYLEqfAKLcZbUqAM0t4N0GxyrjH
V2U/HophkDu3UoeurL21ZwzjEeTWJlhclMVo53sqYDjZVagnS2wtojh4AJuHFLttqxWOQW+x/gAR
7tQMutoWnsAn0UDQ4AM9qJWLhfF9VzfDjVtnl5np7tVc3uOJ0H7ASAKYFyQqSE5PdplShozekJf7
GczOdHAOvkZAp522umlc7xBP99NkNzROiZY+I412/kqlaMfTxF/jWxnt27QcVqZXFmvMdS8h86lt
YJN+xJmZs/8V7VREl03CUJPUfXQsP9ep49861zBk2wvPNq4Vg86uXMY2jAqQafoIR3zxPA0s9AZm
/yGLFGo15v5exeiCJ0uvoODn9logEtj4boFllTFAiXGru4rg/dKex2hltYsItZ2CbWjn9TaPSrnP
Clw6xcTo1KcfdOXJQ0aojNdms/MTe6DHvp13MjRvvH72dqBPhqpDgRCF90VYzbDE83vwFHTottkb
rsFi385oGKZQvKrowsiowwz3fhMf+slemcQ3wlgFnrhVWPNuvGm47qc7y45P7WKdZ9uhuy7xf9W+
+YrpJn4aFhB/K7+PAkKQ3qJs7HS+e3LxmT3FYy+OuQutS2foiUpq/SnAm1NpzdluYAfOFL4zjw/C
erJtjfkLhPkN5PydPY1PsQAY4AoQoL2j93bQtoepi+6gRI17TxQkWr5m3lC1e7Is1p/KLtio7Kle
Bn5LjB0lIMT2RUpelkHBPsxFdJLUJGnJir01V0ty6aQ4egdTiIqz3xfJ4ICTHEYGHcZRSt/zxity
4Cq+1a8yu3mD2rLwMVmeJGo3TlHaOPugt24NPLhP6NpQjho5DrFplZ3CtDPXrFTgi+iqGF72fN3G
Ij8YdXFlj5N5YpnA2XAqsHFC1h5WXnKpcvvZ6+Z4b0vlnaa+Kg82FhtFbOJTmE84hNbS3UQtmpvz
XtTLrpyfVfNbqGJ1cf4ha4cR9Vz9bS9RLI3Y0ILfb5DqzqV1QZMwrQXfnlaRe8TNxvEwbglc+6Ew
IZYaXXiYBDz5Wlp345IGYOvRL9YROKjhH7E8yzElv5AGuuI2dkyS3v4tw5R3V0x0jlh4gKW86rt0
nVTodGoLAZM5yVtwZnj0efNVunhPBJQQjyIN1hTWxv1gzFfVSO/E/weg/5sA1BM2IdlvAtCoaevo
tf2P4u0/1kXaZZ+jl++D0W9//+9glIV+4iNPS+0uuoEl5PxbOaDUv4RQ2iPatL/Fo/9Eoxp5gPQI
D20BjB0s9PfRqDZJ7vklHeiWxa/eRZ+/i0aXzQOdnoIiP375r/9EKmBCVZG2cCyJtAGAyY/CgUnk
mIVMNGoanrXCfjoL3pwZFXWwM7lnRcZ4T0QQayI28RWfJCos950Zsvr4xQKF3ECEi6iVB1l8GIbb
oYRqdtNWHwXC8Da6/e40/x1Kfx86o775xd4iqBC2zemxPPFO5lA4xBhaB+ztaF6IUFOPzMpbU1m4
csiPQKovcbTeQnSjAehgZOYHRbpZzteT7g+V0X62MmpN0gKzCJ+PHjSZ+lcRK+KD7R4nieslLfML
7rMj1vFulP21KadVQtdi6N/wMRVDIqTvdZCXt8vHTS7dsstrvCOph52sitflPT1tw22JJJLNUes+
DJ5PUzZdFWyqDYgh7Eu9gKZ4aXnL8pFVKfbLHuhy2C0fNTiUWXW3NctXyaf/e6cqzDSXfVp28LzD
rMEUJh21wIWX90R8XFBNMGvdjV/y3sJY+V5NsZrohecVz5vBxxlbsml6C/COiLR5s7wnzFwQcLCa
+FN+LfNsFbAiWS1vBYHmx9Z6gjus2xuZjEeLhu0Kz8qqpkGRv5Z4spqZ/8ltqnS7fEZU5JsqBKlN
4FfxtxU5SjDtK/ZqyDyw/BBY41PXNweJeHh5RxINdxXvLhAGr5fNDq35ZoHyChLIABLs1kkuzV/N
AZ/uK59tnPeLjeN6sfv3oS7ba+jqVB5zNqXRvD8sv5I2JSD+Hw8Ekw1EAwvrhfMB8DkSqz3fiDA5
rxfD4PMxL8cgjXhb5clueb6cQqjGu2XHGgh4+GjGyQPo3cU08kmarALWYbOCrUV3ZWDu8Qmhs5pb
AzMEl+d9cRtbDz4ummbE5dBeREjeCSvx76X3iTc0YgTLoRF0005isHaEubNcVOtxxjhPHx+v+/jF
9L2PlPYTtNH98rlN0u8ijCgSPm75CIvnXqtWGJuul71yyTz+/afaatdVLOH5ABSgX8bn+fK7avlY
2ieX4A2CnYzaVSTaeyz0dhl/vuzB8mfAdVzvL4HNUOL6h76adj0ygFXcFy9ZLHA9tNfSpVGuQp2N
LQE5pGmHmxeIs4TFyYfRgEMRGO0KntynpMm2qXBX3mTfwj1+GkqXlrbF7EcTHDSKSVhdoQtezwTY
LT08KrTOLiybHNbEClzf0LIyZ2mNl8tHq6GlGxU/XWWxnjim4TWXwSYL6aOEADitDBHepsIGGEb/
HJ3V9tDeUZ1dlyAHu2LmDNo3DGLB+v/n0P/NHCoE8c53o/tPtK8dirvoyw/z5t9/8/fEqc1/UYUB
3GU7wjlXav6eNrX6FzOp6yz6OXRztvquiIPgzkSlhz8OKbEjXe9/pk1L/gtqGPMw/DAFiQwF3f9l
2oQ29uO06SKzsyVcQwJJ21yqRd/r7SCtmLMui+6AxrgFO1FHN0ZcxKemrG5a4veNm0J5jzIjgb5o
cgdZtHQWWLDF5a0s55Bla7CkLV2V4IOpYzp1Ths+gyQOCiuvy5sj+J+rxsG8jkp7tffCXm++O9+/
mE05F98fgmNaUhOQUM/SihNsvZtLK+A3pD4jvDy+KlLbaJcYmYXvCMWjHHtKfPisVeepL6rAg+73
2xZLWPFd2PFt45520E1SiIXa9eP5Y/WoB5jitPu6CqkWoepNbTzip3BLoWRYdX5wU7pMPgnuRL4d
dd9uyx+Kct9HEr/cPl8b1s2Ka0y+h7XNYkxK5s92n+nmFnJishEDi9lN7tKUHiCPSY5VREWE+RTN
E/1gfzj+d9fP+fhtjl5yeaPY1O+OfwSIm6QOJ99xwMTGdf8hqJnS7ckRBFy0+dp2S1amo9e61+ka
vD3NjXKvzW1OQrWyS5yBfr9Lv94jEqTl5hKe8w5f146h79tl2+6NgjRJxGO4zYniLn+/FfEuguPA
cfMQlO81PECbWuyPX3yDCU3TVz7Fv1lQrtRFvK1HN34q/WGduG1wYQa5fz039NNavTh0wGlvVQ2V
FIa2dVnawFPS0XWBeUi9//2+Lef8x2vSsYi2TYviL5fkQhj8/p526KayQwE6vam+KB/TBdcIX6Xt
rVjYf4ikaa5dn9a232/059PuWJblWY7U0AkZtX7cqB8m8aDtotuTqzpkzF5Kp6tXbH+/lV+ddYuA
2dPKxMDMXn7/vTxYN1Ys6OshlV0grprDwL6yYSIGN/P7Tf3qLH6/qXdfsCtNVItO2u31RJNWl6Ib
6OIvZZxA2FCSWjURQRROV7/fqv2uqH6+rrQiJbKp7XMBvxuQpzBxNWW2dm8pE3tRo80PXmae2khl
6OFohOzpaYwx4yjL4aFVMt5OVX9gaIB5awDKIe22t0Ns7I3BtQ5Jqnz229r1UHU3uuuHFVSsy8qh
qtljI7wlWHyrA4Anhm9d+dMIiqkO3hqBw+eU3Na6mNZB4sQUoKzokibVoL0TnUGbtBMd/nDkywl9
d9lCpFemYFlDWT9dtho8sVW03Lip1SY7MUZ3mGPZCJM4KiPs79olvht6A0yG9wBnCP23nG6HvFeb
cXRgR+f3WGZXhJx0W3ZKrEoNqNFGiLgJIsKxnovF6ns4jzXl8NQprrWaDyW1lwqDOTFb9iXJZXw1
Nq9RRhUn0IN58D9OLnQUK+4uDSt+/v0hC/Hz3OXYJnPXMlg5/Ht3q8Ze6iazk7Z7uqyybYfT6VDF
X8eCBftmeJzBHK9nvLLXSHrGA1Zb9spw3iYMW8w22pXgsS+D4gtWIsalaf5lofTb1KX4K/SBlEQ2
fkWgRndu51Bwb91dYKfqweuAYZifY0OHj9nY9qtBLTLACpdni9Gs7bMJKwaTNf8W73ivQX9m8DsZ
0xDd6zuvKB/b7lIkMXkVsnptqyurNanzQXoZT/EcACAKlbVA2S6Grr8LyuFR96dkxNO0yDoMGuU9
qfyjdtL7Onacg+caCADzbtv2mvIspaYEF5taGgq8S2mDjhuYR2X0FK1rLcBAteOOhZpHO8bARvU3
rFOwsk2FXE/D61Ra5doo82krAhhaMxVHBX5H3yoEUJlx6MvuQZostiDeuAmG6JQ0MtuN5WMVAbOZ
ZGqvij69kGbVruK5TVaTU1urtDc+iEJ5kJ5ew9p5LVR968gHt8AfOKucT5ZwobnIjypDSMca+DFj
SW/lKzpzW82H1H336AbAo2OH4jPSb2gpAiexvG5v0nD6w1X188ClHdYLKXkCeneVejeCjE3gdA45
xb5D5Vtm4173iQFianzwRxascLZa+2me/2H8/+VWHWZdx1yqOd67rXo1V4c3J0y7tETbw11XpG9d
7V6Ps/FYy+Q58dyPf7h7fo69MF1jJoCH63mutN5NOU2AI5yRdsResm9RRGaMbfF9Dat9W784qp+3
nglwigy0dObb32/85xsXMam1hOeet5S93t24QceazNDDsoUR/rGsLXxG4LrLOTF2ZWtdUG1WxhcD
2P8fTrOwfxol2TAmH8S5tm1zqn+cATO6Yyjvcp5lp6497rCtnWVAXoJpPCZ59JKRM6ydHqpEGs7X
DYPnilWZFxc8mUO6+fuzIH6e9dkbvIM0C85CERL9uDcJvkXCLb2GJVCiIHMZNoIy2WLtEq2glXNn
Dg1GZcrsV4EsbigQbWimwBIpHB4K18LALjU3v98n61dfDfEwiwO4GQqWx3/cp6oqwPj3CsoXdcx1
CnO/XGQfaEyfymB665sB75SqwOzHtfCu89PnzC4+TMo3Lxuc65IRpMqhke0FMiqKZp2QuEywoMf3
umnN4EHE1lUbmeqaUKTfj2CvWh8wFdLsUPrjFrNn/w+n+RzW/Dg1asdTdGZ52vbI1d7FIoE0DMMP
bUiPcvb2tFEE3bXACGmbo3QCyoS2uI9RqPW2xM8yHbEibyhcps5y42dka43pvuBlUgJqyxfLu81Q
lu0G5y9vC15+o4Y03Zk4Lm2SwLePndQPplWwKObidjBKNNe1d+mNqj04BQccAMOymVZHJPQB5whg
dPaH6GsBWr+LBjhkT1AhVQgZyKB//BZh2nvZpGG19UmzbkNwRwphc7hgVytx2WPXFjihPIYD/t9d
TldJEb7FkbFxQgL+vpPGgfCccok/uriSWSxf4Le3mntsxoa4+JiN+NjGSzLbhu6uTT8benisQ7wi
U3qjtt2wxD+uvcnwrFtZTg8rxiptpN3JBa1iwRaTtHkVRtPL3GRL74NEhuA3uAmZzf1QuF9+f02f
o76fLoDvzsa7+2xo00EGxdTsA8T9LNNO9dqaBTBLWkRpv9DZlnGhXA8owVzRx2vPalASKuexj9ub
3++L86uRngCcSZpRSKj3Q5+eetiaTtfsvUz1+0Fq8JBW8tz5mCdVYrrEmGXpAQGZWS/uDWYqbrKx
SG6UVx49mR5mdvzSL9BBOKXXkqpiQeVlSCpmA1PiJcaJc6xhZfLZsfiQqCpeWtH1Ry9gCcmvXL3h
ZDzwsQ+17vAIUX66DnvQ/fRi5NtMR28pFilrX1mA9Rx/52Tux6x06pX2gPbbsz/ukxBKKWDD0GKI
0rbONhDbvd3odVSozWdb+i84Yzy6XczcXnpb1VbPHUwuuwqjy6iiOlgHX7SI04s/nNufL3o6MAUq
Hddxabl89zWj2lHL2iQYPZm8IFMuNsbMGkUxE9P/fku/GCRdUljkRRL4gDKXL/m7RKpJEzevC/Dn
ZZC/xWW1xmQHom1xq2k8WIUYCeWZxO86lw+/3/AvQl5qYZb2LE9SQzXfJ85YpXal8h2G59zZdn0M
61OP8pi0zatlK1QN2t9A0MWGMocn5wRmtM2w9ER3Z3jrJC2wrNNfpNNFsCtHdz3h7oEv3853RfiH
YfcXFzotr5arbJvggsT2x3PU0uFk+bHZ7PMQ472hOhVN/NKb6e0IejSLorcGz8Q/zV6/CGqo+NFQ
i7em7SDU+nGjXm80Y4Qf11703TXUf0r3xkYpqCWuugy0D9vYxSXJ8ADWtMEHy9dHq8n7DZ3iYF4K
eTvaNYSvEFRc7RNoztH0EInhxOL6H0Kgn/M1vkiHqVPxvUjzffgVdW3v4MXV7AddtBuzVHBoEgWN
38RE0Anjt99fOL+8YkmRNKtljkml78cT43r4t2Xd2CAyuRpa60pKtmrl7jWDs00fHZBMbx6BDv/p
gv05I8d6hyoplytfiNTyxw3HjQgKIctmn83t8zDJO6HIDv1QJetwrG9IV5AQkH8mYwhgFDD6Kl7g
WL1BHg5vZa3pkISi2u9MnVzMM+Ki35+YX5Si2EFF8mhyM2vn/agxTJ0zh03CHWXIF0YVZEeSrqKk
bK7IG79i19yyWKh3rkW+pqb7kgUFX87lVtWsNzKKvdkTp/D3eyV/9X0RIfNNkd1q+f5CboPet+zc
rPcTUJWdmSGyQCZxTJs53iAeUxiJet46ZvVnF+DahWirPNI0FbJIoyHxgim1nOjeHsevWCQM950I
7kK/wao0P3mGPZ8qHV7PjDSXlVcBT/OdHEMFZV7nzAteLK5ajWAl8kLvai6ZJvKeEC4yJ1rmXK9/
bqorSPywOkcqPMembV/S0fk4d2lxNOxYPVlV8GWuom3Si3A/5OEIYo1pza7n8hLtTlMRA/z+hP3i
fGnPxeKDMZFYWry7vkNDR5OTu9W+DxwYvhGen3Lut0Peheuic7AS7+5co36Lhz8WsX8Ra3nMOsoz
aeDX6DN/vMKjWFDur1W1d8dUHWKzk4fI8Gm8xeUb01986YcaABCeWHRjUt+07cqhFcf+w4DyizNA
LuWgZ11WI36aGcq8nNtSy2qfRNNNLTOAqYlpbqMhL1g0Ey+jzsU1Hj2XsbSaP1yuvyikI2G1qeaS
xChq+e/ucmtGwVV0bLxVkwN+miYyXXyOyyC4zILFec/w8nUw01DaB7syrMI/3MW/GGVAK7iedIUr
pOO9+/qJlPLWC51qD9UGgrh3hBYY66ZZ4RlqgRP/4xGTCv0ilySmNKEtwFuwGcd//N41/pUdtqNs
s8+8z4UFx3AoW/d2pGizi1qspPM+3Yix8h4MR5tchv4XW4XhSdEvvw9G37uNjZc8BmzeZRMIyigK
4bnbwW1ntXj30ZETYKe3bhXujKmyjUftN+tyqp0VcXJyaSSjemooMaG+KO+tMH1uph6+d1PHL+3o
IQJr0rsmRbth24XDDGiS9uYjJOC2HLZRmQWHDCPb50TKz70bOtvBGiGFkhNdBWL5ICn8l0SBQe7X
wjLND1RzDDzVCSPV4DxFNJIfKX/5V36UslpfSOPWMfv6brZ8yFeDfcfCRvXYvtkFnORo7N1nbT91
s4i/9tT1ayyV6i56UGQQd8XgGFewf3rkcTk5tw5970OsvGkVBNMp7PAFRpv71OQCy6nJ9j4iuUMv
ifnvqrWkvMm99IlIpjvSnDNfj5aJMrUTF5hFfiIJSq5KMcaXeob8xwyZP41T/GDWQbfJ8EPdeaKd
/gqJ27KpHV8kPg2MHVayaWdAdYmZDpjrdcV9HKlXKyznVzMRd7lO/2qzCAdRS0ZXk+oiFqXbL+WE
E2iI+8yM6BggfIY+lnyPVgZkEGRgbTrXmyjBGCAWGf3HUY9nfUrL/1yURPVd+twacYcnMD+dX1Lh
rFE9y2xjmyq6ZmaPrtuiwNqdMsn5JaFL5wJvxH2aRzh/LQ8FTcPfnp1f8xEFNv3SUDzqXZzYziWl
R3wVl2f/PAxZwNL/QE1OO2W2m1Dtokgsoit/mKKrQAJ9xVuy2gY+HqjhaELv84y2OFWq/jS6BdkL
1tnY4IJ2Oz+bM/iRaQrSDTO++cYo6vkGTKhV+NXN+RVW/ibM7mPcGOfkUNQuvpq+c/vPQ5V364hY
5Rpn4HDjNMm4mM8lh2bKcQu2Svk4YlF3aFWGBgAXcjxppY+mQeoL5K5PE9/ALlQqQF/g+PcS41cx
5eIZk/bi1ITkMgZhslmWxoe2FMAMi+quT9EqF3Fu3AqcK2Yvavf+aNgbJ3D8hyBM6DVqmgDaKz9m
hPhX05xuwDAc697IEJWoZLglTKjxBDQQ9uH+h42yMmlPpuPorko9DO6NMT32ZeWvBTi7XWy68Z0s
+viOAlO/HSdUk/PkUn53cWGzzag/0ZODjeNi7ZpOcbovi1Jt29zyn9yYTq5cAkPPZpT57jg/TRJw
chz081Vu+PMTIhCgYsK7w260fso+pcuLEuvb49jl3Ayl2lekL48BDUf3LkzQWonqsZrw42wSdK7l
bIOoLJaOAlLiG7eJ7JvzM0LXYSENK5q4sBttiZHiya4vVTWrnaqST3ZK+5jScFuzEH/EGcyAbP3i
GhEI/GLR1ntHhJuMY3lcapTIVaCfhk7Q7+LcFvdmlicwv29RUTdbb+awvd73HvswB88+arW3EzZM
Z1K6GcVQXhmTNZ9wSdg11knUeJyzeg5Cr++7T8EoP/bdcBJznt+4g2VfFw3XSWHpcQMgsL1qhmIl
3TL8ErrZtLJkgKS/MKtdETjZtm/Qv8V5m93PWXc36RG4b6xzBCQluNjRaD4645PjIJy1I7nFFofC
cR73dChU+q8uvKhopv7E+u+4G+u5PTRGkHx04Ac3y+sulqXbtIT00I8Mq7YumkcXUejawo3r0IUR
Roxz/JRP0ScGkvQTQEXentzHVlHfapFgNAF+M4iyp7EbujtbR1fh9FTKSjzo2ituaHx4DLraf6Rb
P4HWbbyef0ol7sF5A1ozWyxQh9zg26D2esckA1/F9e+95WFqoaIX4SxPKUugmzK26oOd41cxU1w6
lJaYHj3fhbkbYWCBQeX0mEon2eJ28nkc0PpURdzcd2MorjwZfagRbN23y4MYqR+MBU3GeI9A4e4d
ys65N1wMOejXavkx7lowpjlU58H85OFDD1h9VIfB9T4ilE/I11zuRQuqsCHVQQRJ9Ln5yhc9QGUf
OiYfLW99V5GPO5samfE1y3LZKofjsNdVyzLFUFdbBjz30jE0ZNc2CjdjFEw3ga6mm/MzfERppknS
tTMbGJqAwLmtR1pHRtAzN2765FWII7Pe8SiNBdbJ7G2BNJuKjcJNcOMaLkTTRTfpVd588KZMnWzq
a0kZXqsJi4ZAJOVJlggQmyb29gNer12CUzNLtM2dFdEXYEMROVWWLk/ZYhDdKIwIz5NdIfltGA8k
+r45X58fcDd8EokHxLYBlyG9aqsDYBPS91/mqD25YZtt4+or9qWvri+Yc6izcQAnj0bODtrMjoza
2xRq3EaSViFh4s3o5CLG/CO7sKYZU7kY+rOMtkbv7W27/BIlyYck8enqSKddMEdfjane13TqOcYg
t3kj2Qvivn5stoXShxkgxar348smbJ5xeV/5Vv0l7i8l8zgJzHps5V995H4wjSndUP66I5zf5COS
FJVYzPm9g/kwMaSRyUvdtc/W1N7Ow7KqXN6kKlhmXVaWfImSBO63Sp4xoT7I2Xm1rHAvGxChFgZI
HsMajh493Z2W/jK3I90VUHeMwCdoVRq8BILz0WzLNUuhNBQERb9VHQYRBm2mJEPxhSjmp25yb/Ga
mzcihRZez0d7whIhX8mOlIneiONI5yZ+67gN5TMuDMZ26i0MK9yNk7LkqKavZJx3JZ2Fm0nVmGSU
kgpkNtmcNkJWh8Mqc2JlE3OAdrF4KB+TpMI6NnY+xBKAbtdIoFG9T1SAy/HWz8xNE+lXLVLw1xGN
PnPa3uWe/wFD4AqT20nsm5jIhDbupcio1nQmcXvqmzTuYOjOQwvFIju2Dd3DtovhTm7cROP4Es3u
zilmsTHriQOyxae8NK8plfR4x+xz09qomdzTa+YvIV69LP5ZR3puxZo5qV9XxgwOo671bjKqKyuh
HRpFSIHG1b41a8NeNU4ar3sRr1Pro9Xp66lB+NM7XKpJlpZbK4kbJKTV9aCMfGeOokZQ3wPNhIGy
CQrr2jHII/K6jBCDWgj+AYfSQvHVaHsss7T9ZuS2udZOYa+S2btO+vnObDwyZFTQK991t9IyMFDK
2wBHhzaiuwJwF3boaDQjrEMnxaKFO1+psIdWG4bReraDfTUUl5aIHmleh7efOxdUAt8WX6QAnWzT
ZV91HL/ZTUFP8YyxW0dkAXe93iUZ37HsmyfwJp8qUSIwqOHSfpA3kcFidOD1jHW09Y0QZVaRZXCC
SxMBg2Osy7g9eXoHwaXcQABJr3o/2M2W+4KKA3Y9fMtd7QKgr7qeaVe4G/i6cL+n9tKOcZ+KzfGj
Iwxjr4bhpi57exOx8rkS1XDqCualslfHzIrqvQ+Axw7M+dhU3WvOBBiXU3TXTvVNH9ML10Wh2uRV
STfEMGG9vjxrInNTYwJ2hO50RTlH7oc5KE/laBenSJHmUmd0RFmeUi0NpCDhycurYlWZqt56kQfm
36RmrON802dBfdJdUKMyaGjdLhxK8OcXu9iuTmUbXNrjoPes3VQnYdRUFEt8WkwvqU4W+Q2S9aG0
9rSdX6llg5WcypNyFaOngECS1BpGR01hvJB6fd73MBvzna2g4Qd0tsTBGJ1ccvcVLnXdpqdNjuEq
MDepmTQnB9kr8r5F9lGP87aP9HWRJAcroEURz+rPfVDmWxUkILz7rjh1y0lIYhYX0MU6rKIY3Sl0
1HQoJmcfsthOh9hwzABosQi0vIEk8ELX0OJttzE22usOU4lsZBh8E/8LqzmdH1gX3KnG8g41dO0R
NtKxbh2JRC1L83Uasv5f1To/RY7xXBv+sGuWn84vkYJfRrmKt3OdnaKiyk8zmtiTHudP2iFYsjuE
ZRSisOdwcRfA3ByqUryc5appio3AVO/E7uXH2eeebzP7GC+w/dBMT/Bv01OyPBMDjlZO2CLL7j5q
3NXpFaeP9fyAGXe7k7l4ytMA5XONMcf59Tj1GCrPTwcn3lKmwxwpn4LTlCTh6fzMC+eDEblkQbTP
NRKD06js96qucBDq6+o5LJtx9+1HI/SwWzC7DiqDg/dSSJZHb36Kc9Pp/DAZTnQai+e0CLJvL+tW
6lXuxvVmgIyV71qJs5nT+AgAu864qCvY1CSmWxYzNG3h8H+ToL+2E2+8CFVzhe8qrmgA5HJzYMWT
eU0oLp+0tY2D4BunTzDC1p4MbmsNtHfNqYGPmqmvUipWV+mIrVvsmeWuMkqLmxwDxaJR9S4Iv85a
+CeKfEvfHWDcOj/GbmXuHN8hubb1xWR4M5hBrVeStQejIldNE/N16IBXwCrCv8/0vkxWC0sKi7bE
j7ia2nxdeyLE7HiB0ugzYOb8dI5k0ZzOiDb3/Cr6bFom+gWLcH71TGtyKhFvbZ9ShTGJ7Wya4eH8
uh3mWJKd32e6GGshOFk+//xw/vjzM3OAdw59Tn/77bftfHs8/2lhiHyddTDNvr14/qPyvLv/fFxJ
p+OGdjc6A/9n38bzzp/f821PYMs9O9aMIczC//nnjSG9AttxlM+F1YOvOv82MZxD44xM0wGEizOS
7/wstcbvfzz/4vzau/ch5Uh3yPIfz6+fH4Zg4fz981EqaGDYjeHN+SXQNfO2xmuyaXNSZe3TIeqB
RTr/+M/DGZv+DaN+fnpmpssFEKFT+wLqZn0IK/yhvKHyN3VRXfbmYtaEJnJTzk6zS9oYg+xM+Jty
VPhcLGuBYzzh/CHbtzEWtNkGwlngGK9MRDSXMTjvkzo80q42Y+3X2fhxiwZgXD5euZpMHCwPncgU
Z+qGlgpZorofEFhZyfA1NUdzP4c4Pbh6pn5PBxyrvZH5WZO63ISUOsiz7zP1FxEbTnwM5Ksqm/Er
yvBpMSVjj5ukX5uxva4d6w7BCrLPMUo3fug/F1TsV4Y7GztzVp88dYv9M2z46rM/BumFP9G+oSxB
9u+3j2lMStfRER73bkTrZ3QM69ndm55zn7eIi/K5OpBa3c6TvYu8flo1dBADIrH2tmgv0zpt15oe
4LWH2s92fdpXJXZmA4vAUeFt6p5mxl7RMp+l1efofuiru0j69EvZNvFTcGsX460VF2+tdGCX0H/C
/Pm174W/D1sSD/3f7J1Jj5xMGN+/S+5E7Mshl17ovWd6PKsvyCvFDgUUFJ8+P5w9UhTlHr2vWrKt
GY+7oXie/+oMO9W75Ix0bBX0ryQzCgsWO8AiMBYQMcmENLCUGmpvNU14rZz2ayYX3axfkqKbDjLF
gAUYGT0HirLSOhcEPna/23R8NYZO70dzardZPV/SnKrDPDYqSZNLuMoSR3eHL0XuSVs/BE0dXVKJ
NiFjNrLqCeez/cevE+so1JtAvvWS0tq6abPkaqBPuVj6pFWDGskxr9R5tvsioisK63y2MztyKYkw
sng83/P2d+Om875nBY4tL003Bf302yXD4KHMNcYmlbhJsQqv1rSt1WN1pCIUWMuidMeQ6bFPlj9o
HCmfcMntcWV4qRTOXu2p6eEgPMuq9sMo2/4SkKII1zEy7WC3upVZeyRMzzzpIsPWVb0b/AgXD+gD
q6eCBkzCeb+4pRs3QZ4ce7v9wXardnA4zSENbPWU+RtzZOSrqd08tOOQbus5kDsFvYkgvYNRrAIW
wobdHQis2kvQAf4ge2Wh0YcMmmiTw8teEvVAxxQxmTAbIDW4+NJ/UzYeNcr3tEHQEMbOfKyM04Kg
nr6/2j1Vft1esSvzJKpa5mDK4JwEffcCkogqSnzhQecJv9DV4eRSXgfwoT5EmeVWody2Xoo6fQo/
Z6ul2PJn0YzyqUsOeSLz7eLZ9zEFYehnIzsWZnM3LdQfyrMIYBE0nOVaVbHv0dqI9jXaicL9PpWm
2vauL9bIV/OOyYxsM8ZfK/twZsSldLt6u7xhcRINQ6pM63JL0FBsGGUP+pGR3IfXHRir1oemHZ89
u5R7wTeJwLlO40gVodlPXDVluNd1wwYZ2vfShhYuTJfRngAOMuA5mEvzx6oBaw36yQzeHfY6EP1y
+VtDJRtN9mU07d9xml2y/TDRMclTUeIj18KcG6deVHEb8fXRPNj0oItfIqOEtvYoiBmyZieyKLiJ
ibYhQmg6HGLIOT0JJw3ud0XnFO5aBNs8Ot0kduWsj7JplkM+ZMUusaffWdbQP9cUCGEUgQCym8l7
LfKOzCBVbOVS+SeDbc5C8X2p2N1Tv6NGQTGAOab97hrETVb4Wk4EdniMQEZ01Cq5dGM+7dIoF9+G
2fmdeLemvfc5PI6hPGdFgvPnpbGim2icbbV4zGaSpMN/d9HkUMTbzdZTkEqWuEhVcJTBwXc0skwG
5Vu3vhBEIVyguXoIKMGI3IPRyWsftcXtv7zYnI2DE/1NOsGABQmxNyN6Xdg3wVIPQSeuTY1Mxcvy
bQAdGEABAg4SxuBNlGv2COcvLJTzzg7hL6o0kQ0KOqJOK06qdZq0D55MT5EEWbGzCj2CQUneQC9b
HVAtpWsCBLPuNCSj3Mz1D9fKLUIaqPiYQmHv3ntV+zGWdGjhOdmOIhQx0Y4pMldOa0PnAEPRdHTN
8YeuF3EKEsX3qrZGEpFHGhFcyu/uQyJW9+1IPVrYR3TeBQNdIU5B9RuliH6W9r+mSv2y6dTKyJXY
1JSj025bW8yJ+k9jO3SROgddaB8sNNzM0mivqJwPign22bJTchBSuRmRbm4ow0BdI5fPzE7dOM/q
j2XIbyKB1EinKj/A5Rhcbhg9qrE5pqBeMcorqcl+5pQlLWEtM0y/ABu9LcMt2h1KYI15oRvQj+Sl
LkhHtQ/1YK+RKtyZEd/T4Xh86nj7tHhiTJ3ilnCKDW6onH6T1SCZvwF5Yz6K4rF2nqIljFDWBiWQ
ekbLZTvdp5T+QRORxX6q1h0rLPU5Ko1tYIzzs+gvAwEmpMeETwUTYFoa8iGd9ldWRFx0ripuc9F/
Fl2e0QZri7gZVeyBmu2Zk1PsoAjjJBnCcVdYN+GyhTRptp2aqbgQ0gtlwKG9S1N3iSep8MrP9l6D
1NPmN2ZPfcTDxVEv1pKin8s7UrZWS4xqM2uvv7B0VC8KAglHZk1fal3XtHIbKm4ofVPUDF1nNOIn
lRa/Jyttt0QHueRYUIGoS+dnWUb2wZ0kZyxY19GSS7Ifgon2116ewGX0yRtlcellQK5Hm5wIf8Au
Gc4/DS9yLt2QR1fSuIjYRVOJGsuGbJujZhOg+7sDBZjXoqSgaUzy585lh020/WRFzRwSX9Pkzw/y
Y6nXg149ph7RQJy2axGcP9tHnFvy2UlelHSqb22Z7kqyXp/RKNTf0MYXcUhAyM4av+SYtK9eno+3
WWRf3G7d60Dt+gWdSb2Jkr+2yqvPbFTdxWwNqi3XX6KMq3aDbxdnRzVUDpVgDB3FztM8WX+NrLyE
7bCX0bxTnRd8Vrqn+AtqMBUBu6pu5idScGgi1TToGUBJXpLnR9vuph3Bfgul3IhBvdytTiVuza3m
Gx0io4xpWf/uEfBc5qF6tL5I73Cm92Fuq9esHI9AUBZytPIvSURq64wyjd2K6JvhiRSH+tpNPwEk
+ltBAB6MGtLKtb46r+gv9kaHFJ1sPplWP3J3mdg3jJGSKsgsMjIooUXUA7fF2Kk7kn9p8YYkYXmp
0yQ7Oq3P0c6Y4nHhnk37V4bz2tOKZI8ytfZulrDgJsN322nuvl01d88CLkzIkTl5/XKa8jqeM8xK
hV5ioxX+s8q9g6sxlUPaHtUwvXiuN9x1Lol2sGmiaxv6ktOKp2viBSe0e+LgmGZ0LTtm2Kn+lLbA
yAt4iaoyOlat/TMYTOcU5c5tdoARnJki4mmUB3ONTCvhm0j3FSzxoXut5vQP1joA0SCY9kW++Puy
ng6l2VBCRhRbnJbDiMTfH+kJcHngJroET5jdo9PEAWlKG3iUnBJUe2dllvfIMs/bmElFn2Kbu7Fd
g4gYUGAITfTez1xna079eFxkmZyQ8pwWUdq7MqTq0OGkmKQfO0BVdEASNi8LT2/8RL+LzvIuDo4F
SvCQMou5iuI6pG5s7rP2m1VWe8JXEaeibjm0Ps3PEFUZASsV5xbwOHVIvd4FEG+W2Z84kWakHxRF
9VKJl9AlngBZde9Ffyw3USdFk6jXO1TA6oyhb6KVzmbL3rYkf8dpyGPUrFxjb7skExWGjquxoyKS
dfmyrGFDuZ1AEnjZdxuI9eSG0fd0StRNentL5OI5nTGLlCMFBxDtFcNFAKLSst2x0cqjiVjbmbv6
OukzwmkWv5xKtkB48uBk2QERJopzfz4lBY1tXR9oarSign7c5zzvgrvsfKIyzfnN7KkMlcaHNcPK
BPKR6y6JDWf+pZkVr3XD4gm4dg3zZNmT4Ncc+GCSo3Q/koYwLJzRxnd/+p0Etf9h5b9aXSX7yJv1
1Q1VeJIkYNpImHmoF+Imahwwllu/VfXc35KhsF7U9NoWNgYIZAk3Wr+KezVwkgDlHwoEJ49KjMBD
ZebfVHn3Qna5lIBvqPC0Z7Lth0fCBPNXlzK4G5kGwfYQr/oOqtHQ4PptgRcII5WboFpwE60vvZsO
sQzoyWJsjO6R+YD2upKbdUxlUxzlsry2YsivUBT6RboUVi0Gu8Y/p7rnfnakPT7+vQDbHfPC/tM2
DuSdWRLcKYNsy+yOGSjVr0uSzzeeB+rFVSaJkuL7BEwMaq1gaASqtMCI+tsyJhV7gSF3qIF4W536
0TgFGTXBOAENj3DsS+mQFoL2mQiHcM3vaUHlEvlMv8HoxRHaxb1bO3of+GYdj4IAJUf0+6EIl0sN
ULzPbJNmchPM0zQUdI4H3dx54mDpZHoU6EYmSMoun8Mr3tH5HKWIt7N2+pN1UwdntLh7ohXms8fC
2mRkJirRYautyKcehZ3GVgisaF2KMm2/1V627VBLYVq66hL/h1OLWHptsoYaM78nlLwPRpJes7B+
LoSTHYnmWRFQerad9hPynVPErbN4zvNq52eDfnIaqsvhR0jlLhOKy8dcboWGDLK8n2hRjZMnWjpg
LVKXV8D334shJ8oYZ96YtsmqR6WbPTkp1qvijj/nqh9xEZjqrLPwq07SPwbmzWfCvZBK1nTjOeDJ
OnEmRsa63S9FVe305Iy7Rtowx52f0oxOB7CsupRIrLE7eu2UAf+D3Gk9g72KleOn6dHz4iGng3uY
mA67LPxcemJ2CAXYLM4kLzRQ0BU8158YYwcuiSjbC8P6qV2T+VeX03lgJz7kVtjtcr962Mso75XK
5qckaS5ak7elK8eLa06hQz0V5k75ZMmRq/ehe8PikCz7PVF7NEyGOaNQPgWbFkTiyUt/RPbfLlBk
GzUTuj6//GoM/KGzO+df4OqUZHOJTS4FeoXpc3pj+JsExfKD48hYVNNrZeXyRsjY4lXZYfQHfxNy
jtJaHIAOHIpBZUc89q+1EO0uiWyHiM2J2WMIffIQhvGUF8StDiSi3wmFqoI/4Wgj3uwS8pc8/er6
lXsah5Gg1h6xgo0IuapprG+Hgb0jRCcwInhDajN4RFj7KXTt8tt3UeE2kONsj23DM44gh8YYiHen
DltiBiE5rY2TvKSTsAuQrLMVFUOBKAcRHrjWYvPpJ2TzybHeFZn1o0v2PfG3W5weR3doo0PZEriR
RM2xdXWD0ECM2xad6YEGhKOq25YwUUTvBX2LYQr72R58t3H/TuYJ/whJLjSlJpnzbFgWaaydcWzM
cl+UAFfULGwrPxlvsjK+5mr+ldpgIdVIPEW96JmYGdc6NYZ+WlQQ3VqjkFerGcIdaqoKQhMStSM5
rnbsbM/zfr116y3BMTJ25s+8sRlTgnM3UA0duN1O+l3Ho55scTfKSbNinMo0gblTPR8HB4e8n9hI
LoFkmCXQ11EUOTSwuVWTh5siF5/daIDUgvGzpKLnaTWr3BzeS7loqsuLQ5Ho4JJ6sWVR2LsYfb0L
asAv24sGooAymzT92jkkMqlgQ0qya73hN3i4eQgdij0xSk/7CZKtLJof0GT+QacOsJaBtYYpaJ/a
NJtnvnmpvKLezM6YvHSAS3qGrx1xL1wMNdCeUg8vXSFIGShS5BCj4X4b6h8BFROk28H3DZW21ggZ
7ziue70BsKaGzDlq7L10ieJa8IDC8dzmwOgdk2MVfAgjCoEX2/rQmWLede1C02EyBzGn4YUPa8bX
INlNzM55UrV1xn5HorBrUhCsEYlLMok2GKHcrRC9cyWobjlVU/UcBUNzrWsy6WQv5T0ImDn9Yb5y
CC+bOSmipzIDB8nA1rK88zZzP7wyQdE8WzuIZUR/oko037l4+SE/0306yOiwmBVyinkTdk2wM6pO
3sdgebVgylZEKjhbdlnt3LHR7NS8cVOrWf99qoqHxHrtimU4c8KdXe0XmG6mH+NkW9s8p9yjd4D3
xN5NaOe2O8a3tLF+inIoYTnq3z1L+2Fu62RrNH9qapWuSOzCOPDy35O3Ql2ESR5zLPdeODU7Upii
2A2Tn7ZdPyX5P9wWIFvb8GS9wPw7clVHhumfrFp42zmCf6HPpd+mQ0vem5czyGItJMaldjlnqz/w
vCxZFeNLsuQ8txVgUWjkAAvtfHOG72AYhNNlxUcwnfQgg3NhDdbW8nI+nbCDFRVVt8fAT2a280MG
uRlnpiAXsvUHhPzW3s4UpZF1PrKgc5QwRz7q5K8VyOZhup5GDRESEdjm+cFPuTODiKggl3MjYtto
I2wjqbM+WKvoVJTT11DK7JIO+tHWAe3wXXstcRZsc7+BIVzYh8MeGdZEbk3aMA9kJWCQLtxfiQVE
4xYDnzJBi00wqY3vzQQwq8g5e6Hxs8RIbOJpjYEceR4oHV5mh3+eO1NK4dYko1aJK3cplONTpMXR
CZB0gdCmO7dLnEMA2VII+qqrsCHF2mpOoUFoXA7sFyv3y9RGeOnmgQbkbMpOgXtvAFkcgxPHMB6p
5ZEpYZNKZdg9N3IpP5wgmc4Y+5pDu5i0YkA/za4Poe90tBcLysCFO0SXfy9ER/5uwdbA/rIuBrzI
TnAyz0nYulchnZ/MlOavUroPLzHFXegujC2R3QJF6lCXKWsPJKRigkm5n0eXD7hPSnZNn+ywMvvI
o+a+TOO8KQHB8nalx4b0dUDOysBU5iTJV6eu6MtzSgbsqZ69h1MTgrcWpG6WooPe2/LIEKnalOg8
fg2Ma6MMP5JSMpxPTnGYC5eK6siYmQOctzyoj9XY/7CbvnhtgYQO0GUoPJTT3atRvjJU6dNsEvC1
kCBaMyNpMTgnFclhgxGcmNCCNa2l3NnIJnp9CwBTHWKw7xK9EYMtztLkKTrOCbth52Ew7wtWgQUX
hpXm545AgyuSuXgVsu/rOQ0fvWjoTZ5bM9Y6+h4gXNuafopxfMZ7gHVr3JbNcOzsxrnMOvU2EbvY
kAO/FcQiADRMVN477DRLY96ixeI5GLSHKoWL0YVBIiqLLsXfxaFvIlYd/OV8xsnLvUxKP86j0d67
HXd539ogNKJObpU5H83Zjc4ls/RJ0b2Ad7xH72SXd6FK4zinMT8He7mRv+gmqNHbaHGPsAwKSrxi
O7XKQwVPCQU196eldVmVjVtO+vuWbLp8R3FBexrqYYpDLF670KSKYmBv62b/s+Reea4sTYRZL041
CqqnqjXulZb0a/lFf4/SlOiDVpS3iftSOLN19iqicrs5IQgBLZwo7mJwx21fetm1oDR4qxX1PrIu
Oa1qM9/+O/hDxTYZGESkN4NNWY+Y75lmVDS79rlJ8yfHBvRdaMEojVxd+DCJueK63Kdtax7bYryB
yndb2Un/W+JDTghpf2tqZpRkQnykCpghlVk/67ytn7Og36umc79CgBbqYem+0fg79nVXOe+mOg7q
z9AO7mvnmMNzmA+vdY9+in2YiDQnLd+9UvxpfF/9aRrwPU9Hm0Wih/UMVuFs0VdqcJ1Tb8/FLbTd
w0I90xePwRoNIu3jhd+I8+hI0PFRB3dRoClJ0oa2ZTXuUqsrTwZUepLZr30WvYhq4SIy2c514xDv
q3AIouR07oPk+ZHkg/ek2kVtBUEEDVDeU7e+aFojcMvK+dmdJxt8wHTfFlTjFIW/45OL1h2XWI2p
fNatMx/7uf1btUW3DfOgo+zKRFDk6vl5iqz0Lk2zgm54qanMvQDdBBcPnHMXYmYAvidm2jaJtzbS
MdixWnunrpcZJgC8bUvL3C/R0uYMtejgGjIUBpY6ezLw8abFd8uznnAnGwdsmyK2JSI3jvvv9PR4
TOTNcMqaKd0NmSz2i134OKgEYXV4nb4V1fK35frOQlW/utHoHDv26E3BvbyYynyaZo4fal7RrC4T
/sesaG6VXIUtbjiuXVzJhY5jWJYlu2JoLO62dU0l5HYzOBUCkugxlGnzNPmNPBeKqw7HUH8J/cS8
Kbfu78Sdncyu+eZ4BvAzzpxTKCUDzeBt7YCJy4pS540anhfA/uGsQrFzsQhsdJMm39AIv7tTSLBj
0RWXjjTsh91zwzdOlO0Ch7hnDZp3ozoG8M/GoDsLu7rC0bJjtepYRZaOx3ywH838zxTs7bqx9K8z
RcP30TRvFmfGrh8be1+uTxGjBLr10wzlHdqmCQLLK5cGXHAcXlKjMR+ROPf+AbNV+asAntr6s9k/
9+q5GcryWmIuYPEsrE+EiRi4LUmxODTDB/uimm5J64ZfTj40sD88FC3gH6bDAHaJ7Dkwy/FHPedI
F/3WPVdW/52NwLzYkmdClDl7opvvwaSby4CenE+Fw6kolXieZvJcQ2Y9l2jM67+XEIKKyI3xkfP8
fsYG8bAotScx1zu7eY+KKLeyi9K0tA0dfqPemwjeTieuWl7SgX3bWKbpWI7jQanCOtEIlb8kCON8
s9sHnIskACpizAEwjtpPJyCZ6jwZ2ALbyEnfZQbsmlZ9cuVTr3EwdgDQblF/L4lEhlQNskdVj/ah
hx19h9tGpvcA2fPd4smuENxVw7kNg/a9GtftmXQBqY4GtqGbm5pvCYTm38bpeAQG3rM/gvSp3uS7
JqFzhxV6FOQ1Enab6L0mJWrXjNWd2NqM+YkVvSla82aC9a8pjd8GBMq8r3X2ITrgnS7ELzZpGbuW
dthora3HEKoq1d7aoiR7G1UmPFTEIZwTFC0r/0eY+s1B+OqbbaRPUiC4HYt6PiR+z9KW8NdIt3x4
Ogwv8PQNTPCUg5OUybEuCf5RrlaPCXfJhO/g05cAn0WRPSzchhAltr/hnsTlQWU5pRd+b/u/R3wK
frIvGrCpfy+5ZwV3N3XNG2lMu3RnwAd9lm4nL37JBW8Vtfk5SOI7VSXCizMh7xtpHjmUhqpubZaj
3fa88U1wcQP2Fu+IqfID8CEr1ZIGp7ZPSUqcovanhiLSmWVeRU70QRtG3tl2FsIOGzIinR6q3qmc
XyFSobceCIdpwOu2QUAeptlO8wvB+c3FGJI/M3DQS5bkS9zWCBWif3hVjca0boUDdwN85cu+uob6
bxAY87xzHJSdhMpYWxLuxkM3rK6DLHfevGUS28xWDg2lynnrLPO//tJved6RFqeJuFfj0WyQhZf1
XJ30pDELVOl3PTrZW9m+RG3UvCs7SV8mZ0JzkeePaKK/i+CDQyuSV1Adfe2dSCDPi4JHUSfi3frH
RYxze15rWyJ8n6+iXK5D5AXAKYV+LRqQNkxmF1kiwmDNcS60zrBiRLL7XBIoLMwFNO1QfHiQEswh
Qs1GsMAYxcXICu0hwq5XefniyfnQV1OIv6Ss757GB1k7MLkaqfleESwYw+6iqPT65m431V+ghvDQ
UUNwiOzJOTGRc0swbGzmCoI/0QbHDJPu1hzmJR4jdllma33zGfi3bTMp5jvDOkaWOzyphZW3LVL7
XcM9DGM4vvCD/dVSRrsFech+LMR0rJGhbeRQJFdk38MeVhOCNZH+U4GiOCxothmTi0oZeKt+/MvH
CUCY9j0X0ujENKqtj2LLeWbTdZ9ZK0csP96lMrx5P8wNgbcf2quK1y415CvzW7ohaFQcvJb5aKrZ
sadlWO4eOfFg5cHH6JjjGxJbVtyg0g+oHetOAeNuLIL8hoXDg4HU36U/WLd/L4ayIHvwQIJf8HvQ
ZEfZReoQZsuFz6o8o9azXhLvnI1j8Wj7xLkk1cyZZrHW+IHzuljfhsiwP6xfZT/ewzlK34Vhp08k
inzMftTuSi9o8LeJ6elf5H0VLlccsEl0JvKGgNIF3CCu9VoPhvEVmrg2476T/b9Eg4tZ0OqWO/2w
pb7Afh7d8kceob2c89b5QCclENl9GxQbSe5bJHI7St5EXz8FrjKeWBgQAQmi2ZsllxcrNc59yydP
aMqHv1jj0VUBEYqB+mKzsE4Yx5wLkF16nGeriqMZz4wsl3ofoQMFOClcf2ZVFcHeTpOOGHA7wW0m
3wWo+Bay+0fp2uJtGZ/9QdBekHjTfunHP6odXnRrhbvZbaYbSRVn1Tge4XHpWxp15mWsBgo5tLHs
eE6Eh8l21X8xXP7/DvH/S4f4anTE3Pp/jgU//EFv8L8mgf/Xr/kfiaYhpS8RWW024g/qxP97FHjo
/UefYD7OEViPNZKSP/pvxTRk9fXNOIj/9B8c8z+SXESqqUfSGzk99v9ThCl5FfhU/6d0FBf/qs9/
nolz1iVH7X9LBYxsLpGkCcsjeNmfJu8qdEcEe3d/SYekZ8Mmwywq3rKqu5oI4PWqhA9XTXy5WDf9
j8Uq1T4lgI5FGAV9uWrpQ9tMj5ORt9sqWbtbIntjrdr7frIe4WjccWWuUAl3QItQX2qz3eHO/7Mg
4Td9I7rkjsriUsCDN7mLNAzFf79q/63VBTCvfgCJMcBZHQLl6hWYVtfAsvoHHIwElf05YSsYVn9B
n3Mg+I333Bqo/fHYMGw5/c0gHieWq0OBr1TI8QiengjvwctLA1xh/wZRSMlXdnCMHIWZYQ2hH6Vu
3O/W6oXwV1cEnGqsc/OHW4rnpESA0q8GCowUenVUFKu3osVkoYC9soJA5MCq98SskfMaeBbMHABv
LsQ35qBHl5DaHUYN3kGMHEQWAsHi7DBXj8ewuj3g3xd+SgwgqxPEa9/G1RmyFJdmdYq4WEaq1Tuy
rC6ScvWTgBO72ygdpx0CsoeBcsXFfJJjQiFd+VBQKWHzKMkwqUyrW0WsvhUHAwv/29hZCh8kfOnQ
llvLjvfq2cT4Eq4OGCSXZ3/1xBDsoPZy9clMq2OmgwsfJYqywBeop1GHYaedN2gcf8ODUC1joEBI
doNxbkxUKthyPOw5ETYd4tQ+6jTkevBJ6PF+FQEwpzG0TyipdkRdPwcYfhKMP7RNb2mj4yGxeoLw
d0v2ex+ea3wsq28or8KXaXC/DLojXNkcHPdqD+PvFlkfPAYZO/kVnyASfwxJfk/HiYNFqYKdclfP
EoaGTaLlwUC1SelfHAbC5VIoXmzsTniHDi6boeqw1zgYohqMUUPt5pt5RpKBYCC9TJHeE/cV7YbV
URVirVKrx8rHbOWtphhT/3K8P3pEQz8LM9oTU7CxmDCRmPGulwU+kMDC6dW6LTH03DLJVN6IYVwr
bhPaZmpAvd7zKTRq9Esu8irO+kTcRjM/uYUeyW8klb3ojhws1YPAlQENM9GX8+usgHKNXG+dHsgc
kCY5eVHyuQyIekKNG2ZG6Nsh0Atzw72E9nxTykEcbJDsk/cpIUEIc5wUMSyUooE7G7+bQTjvhg+z
I8rjQCNOtDdHLl+d9K99OIqTEJ3e1eP0ndjxJK33xdCF27wDZRV+c+sL8ztVQNEJZuwtnx1rkwU+
eBVI2LQs19zIrk3DtTsD65PlsnwJhZpPKHmtB1fHfTJvfWPS2wHzd1MggsTcUiD0G49Jgt8q4ZSK
x6B/qDAzj9ZvQxMJMBSphwNp9rGydApnI9w3KVWXelj/0e38HNb5hEdYKfrgu2MKNn00qLwCZ4kO
k2UZO3Psw60tpnTrFl27ZcJaXgEjuYzEzwyxHyxm923WYfFEThGwX1SeZeC1TEyq489wFuRwexBh
xoZZv4v94LMgbvOOWX1XwpmyentX6aW/+qHAQtrY78iRfIqDeGPF2KGfSzGocFeQEunCKIaIFOMK
qk9XDbJ61U0o6cJmN9vtVzkGXuwa7ngp4bpkY2+X+Ze7VNmrNxc7QqQw9k6qQjrBGuzOfrcnEW6V
ZAfXySC1C8U1/57VoGkUFyO40KZSxdWCdkDKfWf5mMVVdMsHFfDVNn6+lasD4aHvi3VBFv47Vopg
V3HQqJXn6+0inunTemlS65QiTNubbdmzAvklWmty3jtUpKhmOgqMrGOf1m9IWZKYXfrg+HNzIb7r
5IrsOw9QjFRL8pJN1YaArflB2uROLE4EpjXL6+T2eEsW5LzGUlfvQw2VZM63HHPok0Uh2TaMkl9V
bvD3y2KHeUMAVfw0cjSFqgdZ9T3pbUPLerP7/L3Cphb3dXZhjkZ5Rj31ITKncl+Z7VPIZWATCEe6
x1rD6VlHL1N6J1Rt73uPPCxbjzhsUuwBSTIA+prtJhNfBtmEzxozidCmu/YyjRtwp4qs+/lLBGND
Ml36rvRwnqIs2KBy0DhvQ7H1rDDbDbbx4i19Dmtqoh7rXrDdjdvI76dPlwLNO5qGF9V49Xke+FEt
kUAsB5PYWeHqUuyz5a0xzOcQJ9MFLyxS27mrDm207Jp8EUBcav4UrXXjgdaztDnZWbfPdbOUe7gM
C5NJ0l98Fox+1SUVC2Q5wFf/JJqTTSUCJ2lBvB4m7zL3foz2mGFxYst2BvnloW1fVxKTRFk+v1pP
1zHtxRNKyLudtst+8MAde6/5ybPG/1gC903br+Wg5gvMS72v7egbVXAwxaH8KJbyl3KY9tHzBjuu
peMSLrGP2wo9D7nplXeQZvC7b2jScn3/Mxc2frc2v09Ybc7wG8OiDsIhXUK7JLOnvbttWr1c2rUP
wFAvZN3CVpXRUyhatXOiOacwCUYh5GFcVmNxB3W8QT9FjP4uLT8CDcmKZKL0MV5NbmhG+OGLwriC
KhCzPqBUIeEp1A5vLL5aXKmsptikaSgh8ygoHNSiLVpar62jXeVLgNmcColiOOkcDcosp4PfGIeE
q+okF56Byiizu098YKfkqVtW4QSPE5uY7cv8n9k7j+XWsTVLv0pFzfcN2A2go7sH9EYkJcprgpCO
JHjv8fT9bWbdWxUZUdH9AD1hklQeGRIEfrPWtyKf6uT9tu9OivJd89LubKibSas+XaYDOhpoGAIM
9RKcz3xoS4RlS2nVIbZzQQAebA1WFyW6myLjlfGMcTmXGUlEevyRiJ4TiSzUdQnEweh2JFp5TrI2
k7CmX5JrCAOcLWFZbvkbwtegfunC36b9mAg4RxTf0Jo71VPgGAA+8DWGJhumGoRDUSjDbagH6zqZ
G1DnabsrZZBcrGw7SQcpTR5QyI0m+BFKEU1jzNhDJsmmURwQ452ATBGU5LT1MSmczzBgQaKH6j1O
UuyA2Mnr9OgHeA8sA6GVEXBoOlqpr2WZ/lAOEfQbVKxLEheGRM2LMcc6F83ZeK2NvF+3pk1urRDd
pm35qFhAZWpA/W1p71GtHIDz978GqSy6s+ubPHyzslHfyiyyiH6bqbEKiejE73F/2f24pq70d5FF
nW34Q7npjLJeJXnzJ3bNYGeWNnGliIVQ+uwidCBVZw+ndDi7upyOSPDcB3XIMDmzgQpfh4p1ezUn
9UpIdO4Sk8saMd8BWCDXqS6SxKiSYjiRf9aZkqRVqtsNbMHT6FDqG6O/HUoJBVKH9DIlBUoY19mU
U57f13m8StzmgW1Yc58ZdXFRsa00ufYObdaTa3ZPxLIGuCBKFrt6VS2t0Bl3eqqEdl48L4q09das
XE1kRLLdSolovemkwyFQfqHwSI508+wtI/43bD7a2gqTdUnqwMWTH1nYOoTXGOnOycD/h834hibk
bsqMd1uJtdshzJdxn+DSQeHtaoGLS5uLdN/N+tL1c2tdllwK2NkdSNG7FBl8zn5yPhjPLvUyS7bz
HF+CNl31Ojtsu+7MpZfvR0oXkcWEx3nXJO8/oRTvBUHvy27yT6CRf9AI7qrqpdK9L4dsZyfvth2b
omRwv/yh+AlbHPDRu+d2lymCttnTbrzUno2j9bOP7L1gTTUG5j6yPcjP3UVo1t73CWr028s4Drs6
1FaBgySmTcTJpIjoCERwGQbUJNYx8Ni2kbusRLMVc71pRbtt5fxij81CFLGx0pBkoWj24HHPO8u0
r2aDSMZ1nC+7m1du0N6NTQk+YoXzpCeBzygf3Ew+caUl6QWvEoU31pzmFRbnpu7CFle9f1TOI7SV
Dq84VtG800/lqrSrF/U/GUwlIZGS2Vsc2ni4VpZ/52Z2tMot/bHQ62NjIMOMCBqARMmV1vSO6QTv
Z3IPHNm/ne2tgyDC+MECXM3T0IMse63blGlEGo21cevysS2C16F+CDwWOVX21Ab3Ntt+ZGA414Nj
ZVo/0rpvTBNYBT+wMhsCUuk7PIAgfN3uWRrig36pLCgz/Fwa6kWiA3dzuMaLCe+A9VhP4D97Pd8M
IjTWQD4QRg1ltnBMfyFcf50N2H7QcKsPCEvTTCmkVnKKjk4UkUjN+j8M8uVURju4PCtajz3qAbII
NSaWs+VtbTRXsxGdMqtp/4BCiVz0JXnivfTI28kGfB+b5m2oGwTqm1GvPhGwPgts/snV8XWDRMty
M9njH+FN+9n9IGv21Q9DhsXZE/E+V8QbH401ngXVdZTNLN/LrTWGu7IpvsxJu+8Ng9EvBQumAFeG
8NjB2OWj+4TdwtyKwHjDunySk7mL9W6f9Y9Zq7xk5YWCfu1iwCP1eFqWurO28/TJ7tNdeClrLq6z
jxwnMycsa3jHRb6nI0uXgWC9HBdYW3E08WmI2w36R2Fk943PkVIalIdaSfPg2NWiGb1LdrCpKZ2C
GTyd3tEivnmJ9sAexEJc+1J9II37qlNADW0BhYekngTQybwu9XSBFOLKKJcXox0fgSY/uXN25zTR
QSbdhv3Uxu7s85C3aix80aB71IaTsToXu9atzpVTLXTaMBlFMDvsO0YDrz3mZPAdbCltVL+Wecia
6L1LtIc4XziT0orI9hDb1lWK7o2gpCMnoWXfNz8ABo+WyE+ejJbxPJ75S+8srtIjaeCann1MjnkW
k3u2reonGZ9qPbuvUBTgiTkE83OrNduawTv13cJyXVx96DlN/d6TwbNwmn3kxCsv8w5Fx5GGQJ7a
bRNnoLaQ3W3TLLuvR3cXsPEP8sRd+tb0Tvru7ZSZY3tr0ua9EdpVugT5wi72sx3AoT94L9aaNB8z
7L/TUHxpSBQn0a3qvnnCFhkm6cVDH6c5/oLV4bLNsr1rRQ8FAVg0jGwKml/gSg+y8z+0auG544fT
Vi8BJ7g5keuilU91Kr/bEAfKbLjPfWY9I83/9lrxhZrmkBPlXfjEH3reXYxWWw7I6bKtFoOaVQcL
Voj3Isar51K8hRZyY7ZJWfgGfilvcLCZABLr3tqPVXAiqv5Y9oNYjgMIhdnmYz9lDfpclwTb6dcY
+Mg5lfaaj8ynEltVwIqGqr+1rfucJfa6Ed55pJjIS/ttIAmcc9oyKPtzl5jrMn3vRPyZ8574XvLY
FeEa3/bdZBXwKLx825E0JjR6dLt75IRB3JfQV6Ic116ZH4Qc72WCbDALt41Z7bR22sY0FiZhWahv
HuM43MeWvg2M6dTZHNrMhO3ufmTmjxe3BK3vxLREBnD0NNo5fbWGRMUMQTRHYX04ZwaNFyK9jCXD
MSxs0QAvBeB/hWOuTGFcJV34XaP9rXpoE9jZaNstUCSjvUBYdazSfqe7WCkssrkqzq4ZSu2l7RHz
JsbvLI1fStBq2wCyKJJC1MbokCfY+4sqEU81l82Fn5WnqTYOlWZuCt15mUuO6qlEqxppG8J8sLjJ
c+s9lHH1kNgsNpoyf0ectnHimqZtvp8tsuUwhg+Tdh08hk5mtYlk/eqNxUNlQm2w45zO1ILZleJV
Ro5Hyhd71EDsmMiRPKByXJlOaDEjwrEc4Mq3zYdeyAdwzzPYwzxKL1mb7aXQtno7XHI1ybezJQ7n
tZ7QGo3Vyk6eraF4zmV5nJz+rjPj1cTyIG7yN2+an+JMf7RK7DrVdCpnQRI8sveFic1pkcW0RIXN
WhSinCr0Kn/eFrSBlty1nExk7K8M1pmMc3A2LU3Duauy9i004b4j7Rqtq20O97WTv4XZRUT5Mba4
4tL9aVAGpgGZO+qcznzTgW2C2UNNl1AayE1l+4c4rN9w8jyVixD6RsA5oh+dE6PHM0ZzPvZF89JS
ntdRQ7h3cKIAptIaEuSHkP7kg1377Vp9r1yb7kKmFPkkx2UbiQdDEolcfEPJW8fm7cDHC7WjcOJd
YWU72NaPRkcb+N1vYziHHHp3Mhdrw5teE3146PnrOi4Uen4cjX7tatVPkBA1MxlwRe35ta5yhK0E
7M4+JU5/L6XD6yZKfCGgo+IwWDrjeKfeL/J433vZv3hG+5E16RkXyRYv+pbQbIwbV6NkQ49WyOB6
XJ/y6Tu1gt+I1NtWSz99R49QxWAq9cwODzWtsDXH0cpH/aFqRPbN5opwOJIq6KKkRVRHa5L9LJzH
fPAfdKM9wHNxYPlUMxVW8djWj7PP9nrSF6nA3+cg7TFGkgitPN3p0aZhko2rHGm3DQR9k8NYBkBF
bjTWFdz8GwYqSnPfnXx90NZePtgrGvTH2PpAK3Chc6VgSgsqtukhnfeOlz+iR+N01c9vdW/iJivK
LRKItS3ziybkO4v2ZDG2/Woys++kmQ5j9xMAzuME/pL2wLnMVBgcsul2MLHnjTpzUwJl4fzGrFF9
5gqdi7GxpqvH9O+tLIldGLec3vak3jf9qeBYPqQ2DXoysnaOevdgoWoQpCifmDpT1RXTeqjkzpmZ
bhd4MoqY+ghU6G/a5jfp267xILF2goSAmfOn1KmM7LzZEMXo3bfArBiAcKprZlyiFS086N3AX3g2
zvpuygPOatOeDmDhrvrWc+icW5dlQvM4Fka9Rr0dru0m2HUSy1ITBk90BF9zaJHQ2MT1vusZmQd4
MpyarazpIkA0Qoj8GFufYund+3plbAfLvJeDdWnqAk+YKV4qL4XUFwRPs0C85Ocvvg0g2W5B/5tj
J1ZhW1m7uIRImIISWdzCytLcgzaqACDIbaUOFCQZGlQLKV5wlqiAD4EO5KACuW7VlnyzhUn5Q6uH
rSxc+HUg1lZ1tYXWoYKP25XR9UReIgzPAi1d1g39lGvgloapj2DS9bZV1fAKRdOGMXt7Xvil4628
sNqD0TSfi/QPS4bPejhb5Acjr3yuSzKm88jd5Q5vIcYfzUAph86UDhkTki3vPMemElI7HJaI/L94
YxkaqMhFlChBEX+GZcYnOOv2tg6UoXVKwOPAFZdxVu3NtCIdRWhrKH/THRFLDu9GBySyQWPkx/6H
PVCeBhHCO9HUYHAces6RQ8lMkHAVskc02UOXsMeAnCGZHe0ieUy79CfuiRlKvWbjSX49Nspc1OR9
WI+/metyuXtF5kcHUMzL1HwWsfVShFiUgOA8NupIrmvWIq2ruKE6huYU7hz+uHYxBpLhRo7JskYV
nnCw1Uh0F8p2n3Xhik4VN5rSxOLAMp/I53gJEbRb9yCMj06ZX8rcXSc6h6zdQ2Rp/OEd9fT3bG2l
m+2I/YOiI/yJ6h+ff/oDlwidcLzodI9X0CYWPhnzl3IA2yTsad8ZFoij6otL3EmDrrTUNTpcqx6I
cW3wbuj4Asw/OuoD657Awa/MaFYEG1XoUzkxwRFCyN9c6a+R6bdIZRw1OiyhYsAsQ81nfitvFa+P
IgqCHIwoEnDXQ77LM2elhWJrkXPGyhvJdoK0y9iPLB0QOG+H0XlCePbuN2Dto2Ixl8nekvYezfSz
T2ASom7wxh5Sd46Y8+B2+oKF4c4AH+QP4zdtlUrKwpGfYNMo0BMMKYBKLcnfda/fu/OwGjT9OsTR
tzZkS/iij0Fsfhn1dIohXqyAj/zRRnuXuMOLGdGUOM6a6dCzNnD18eo/ong1eyvc+1x5m1Y2S4tP
MiNp4JsM7DYcjSF0L/5Y7KR0F1USH2yuirFPtlBsiC8n0A5NXF7JXVwyBFmE/XhmyfUqmRYuZjn+
hGH9EDH1G9wrO5RVpfkbTdQAKeb6MRjTJyPrLjoMES0OH4ouPdqtX94NrbZnwtzTJcIVYF6ds91v
l6WQByyzrEJkvWc4/S1bf5eMAZoseKYRyiRvaPkkGKeqTz8D6nuipOyHIRm2Y4/AWhv4Zvp+lABX
ZPJu++2bptmXVhC9G2bpIzbqRMbfU/4TxAw0cupGq2Wc7thHJ9NPwpNrwxQLZD/BAoT4uSYXiD9k
2iHo/cS0PC7IWsXnH3WrUovTJZlnjw1IYnTDn+hpOTNqM3UMSGPyItXBeQoGvMAIGo+epqNEKcsf
rA+HiZ1iPRtnqwgfotZ593rvWSWZk9SFCaOIgM0MFCN1s8Yocu8Kq15kdfsSVKwUIWdWz2iUL7HT
u0uvDndyTpVsuvhJ82qvj/k9RoF1pLdsZUnVdVodq7qHhFiguGbaCynW1xw8O+oGysDw173bQ6Ee
/u25vz382z+7/Yu/vl/UbJPJZPWUKWOJfIziQgdJw0tYV6DNfZ2Yd/gW+SFnV8CKeb7mMa4ZKwVA
Zaib273/vPl/eG5keZIufMYizhAlkPWC4jCFs1whC0jhtuTlwUWH89fN7SEpOO3emZ9rretbmGZG
ccDwyzeAngnQMSTYE1Z0OqNYNelL1K9rjahn1re7ZeaQgHK7O7f6xbfcceO7ESdlLxuzw+0GC+k/
7zVAVKWP4yz1SA8tq71rd/y+t1/zr7uJ+im3x+XUqoEdNsoSsC4lXH0YATfA7Rj+4+b23O3h7QuO
G/S87//6cqPuOSnUCK4XwxKKW6Exs+TJktTlsW/ZaEblgQ1aeWgt+Hl4eVAYJGF1YJ1aHW73/vPm
9lwGNWvvdV9u2d/7YvhOSQLeyxoyiO8md27AOA4h7NfM+uaM72KiAECLFQ0oUK1dAtNzkTF8S9FI
9m7DrMoYfpLWHehSuYGnBK2/AF2nT9PK84DBzJwmTRtZbDZC9EoS3d8Hbn7po3I61NYEckDj5Dr1
56QeQXfYzrhEuPs+2iUeAS6CdMtA7OxXrZ/SQ08TgM2jOCPJQv3c9NN6LpDzB2BH0uRXc6qDObrW
weuGCQnVfHXjITkYlt8ew4J8zan6quOw2vW5n9BbL+JmyM9NVXbn1qo8zqjyyJahwD3jrAu73ztV
72PL1vkxBrp6kfBmFhmQoYDNJTWpw6XKFc25mLCCZugMLdjPezFoD+agN+ferk96gWpkxn9eGkh/
qcMXz8iO05OGSjrIW/PcG6Z5hiXAp98cSQyXl9ksf50sidb8k+6MjWyV5dapjiKpnOz3UTu6e0c3
/bvE8KmAMJ+J8UNHarh0S+OnMdrslBfU7xCfTl1IycJ/Y3f0mRZMvKqJx/g3rDlTe83nMNZ4Y80i
v4hmzi9z9EtwgI3seEZ4zXQx7rVk3UreFfhwlLhai8c6yfJz6DjZWRNPbJfGkz0H9SosU1YqjNty
ImY3vY6dn/7cOSFZJ83a4n2P8qsRVA6jrGq6kzsCg35NRgQzK7aFrDwCF405wD5AztTEhYlSNZtX
+DApGQ3m/XpJuxlm0xkj+GLKPXKD1G/C7kmwnaO80TWkwr7jdtubIruATr70yqzmSuSlsDCNN653
2o4x3RMFyFpTbyIbJZQmLFQydnL8X2HOkZVU0lzfnvvry7evoKTEC98VvDDHOdrlpZnCX8xeTc/9
7uR8V+BiW5AI8Ag3hxFafYa8doiF/zyOsOfGT1mZP1oXP01ZcErItqCPPg6j/hS1QbZoLf0FV3W1
EF754RgQOPSZqWw1X4e5745Zaq4soZGTTKWoS3DnLGB2wllWVXoozeiuyanz4gpzNdTKyASz6WCb
ibTeXhZO/2oVxq4nLweyo1HiocMlHCKQlT51KirZaxWk45JMLmuZu6SEW3r/5HGtEqP7MIAIZtgw
3VdEPjDQOtDeAmHAIuy29svgDyd3St4HYVGm0nhqsrnXM6Qzen1Id6y2KUtGb+3bcEuGuEGhZ5aX
zDm1rFHBcvYe7Jg6iR7hbq0gCVDlOwQpwjtuQR6Uf4aKIszJtI+uxMjjZN56QJu4EvrRJbqJTHjz
16a3W1Q6oYx2MF79iDP/NBZM+oJmicFgr8t7H9UowZbRRhjFeByS2V2OWf/WSfNqzddZgT3COrjv
hJHexR6ajRTQjmEki7JHZxxFOFzFWYN5wYkQA9VMBljVi1e/ZPNqhDm73aTY1fb86YOfonGtryTe
Eql6te0zZ/wnryWLHbfV84QRS0zmXVXpSKdt+eDq4b5s4XHq92DiJobk7CwKt/3IUXwkhZw2k0Pr
140/eVl4e9Sx4l6MQEnLjpWaZhhHHVEoMe+7GULXyqbPQwMSX+ZZs7Af8zKkEwps406LqSgbY9+x
CBtzvVs0LTjRIi+XOiEZC5Mmx4zIQzILRLAlvN0wGk5FcHSo4lZRo4HiyhL0+iNOHDOrfuBnfDlo
Mxcdu0oNU822jr1H/DzjLrQNvKK5rR+r4LMPdeO1sxm42M0hg0y/j7rRXGHHetXFuaI+KwsUKFZd
faeVzmm6PxRl+KsTprVwNNzKdXrvUZz1Rk9nHKAVE5GOkQvcTEEDLcJkmdZcgcNmPqhSsjG142Sz
sjOcCE99jdK7JmQZC3HzGbstk3qU4gvfpi0jb2oRfLuNzI9gc5Cq0fwsAmkWl5FxwsKY3J0joefR
7ebXuimfUUx99Vb8E3ffBNDZm96Y/JWcgx3nXes+48WCPbIwIHpvRjp+9gHjM9ylaZV6k8PsrG03
n0TmdZuK8XIrLayklUecXDte9HDs1pVk+Vj56AITlVNgf4ak1mxsOkre7kuJvPrdt/WfKpwvMsoM
QAu1u47HZpmzoV/Uoaet50Hjs90yK5QGZTNDj3AqAzaancAJ4Vur0CwJJQ2tjt+nGVcEFLkLGVQP
hNsma2FgfcVtZKxrZ1p7gnytHlS1SOcnMcfgTbD0Qck720UbbQNNfwxtamYDWMYSbU+/dEANYDij
fkvzn1Ekw6KJJ9phzmyMdOUptpHoFDg5XAubQYnyzQPIbje1xe4M7ZcdumvHqD86OJ5bWdYPjGW9
nenql4ilVG2H11RBPU02FQR1Bld21jsmQ+45cDBIN22p7WPSKqDOddnOA5Kxdm2IcUWKx6sZh4Np
dr+yml8yIoD53vJAOPxd50/xS9pdQqv5Dsb+qUJ7QKEGBm/Q/HXta9su9u+ZsoBvCiqmz/jAONtY
xAwCGfMD/asW47DIdNUtVPKnYAK8oCgd1qMikUIk1RSatFeQ0gRaKc56/gT4pVZuuYuoVabhlPGE
gpxGCnda5fuEv2xZt3iIJoVEFcFP3oBI5ZxnAg/DFxpx3d0kCqWahEBVQ1dzT+QvrHQFXNUUerVQ
EFaCVydWxYBZNafB46Zgra3CtjoK4AphjBIG3gcjV/ITzkxf0q2toK+awr9WcGBx7YiDpdCwDer8
VX/jxWYKHesoiGyiKLOJAssOxSsZZ6Tj3p5RN7PC0Brhk6mwtLkGoBa2RnqUdcWlKigB2HaQbP96
iOZkW1tgbgF+WBuabJaLqvgDijsqKO7tnmSIvMPKsJ4UYje6UXRvd+eagXOmILumou3OYHdvz99u
wPqQOAGdl0ftToPXGytwb6MQvqG6F0H1lQrvOzFP5SOY7zWF/i0VBDhSOOD8RgZuJZBgwwEXbChw
sKMQwg4s4UlBhUOFF+bkfgwVcJg36K5UHGI44MCIFZY4hE98eypRyGKUJfmyahXHeGhAGlewjXHk
eDsX2rGh2Me3m16hkMcSKLIDHRkbHLFuNaJ9X6GTBwVRThmDrFIFVg56MI6QlgPecfSAwJddhWEG
UjIQ6gKaGfNKcURbAp9bgZuhG3zpAbjGHKZzB9u5U5DnUuGeLQV+ThQCGrmjtuoUFjpTgGhbQ4kX
KWi0qfDRhP/8oW3NNxkq0uNAewImhsVFXKuAUQDUzLdZTykoNbOF8tjCqU6H0tjqN3Y1rsjq2N+A
1upVxrEG1Vrhrgu4160CYHcKl5LbeAd1hcd2bqTs25MO9GwOKYbgEUBtrMv12lWQbQfadqKw29bt
B0ZM3AByFwrN3asXIRhZGHRwuysF8K4hed9+91jBvW/3CEVwVp1CfzcwwPFpRw91zydNr/8YChPu
sfNNFTi8gCDeKpS4BlM8tICLVwozLubu0mb8AhHOKYMV/ArL/V2ZN+4CdyScWnjllQKXNzeEeUA5
N0E154XeYPxOT6y1y5UL+BydUCAAoTsu0yQ5BivdDxQmH8pgwB4+qrVoYz1YV3+g1pu8Chqn/DBh
rccKui60ZkOAJf5BBWQ3FJrdgdF+0/j/fzvE/8UOYcKqxC/w39shnn7y/Kdpfn7+/d9+8hYE0P4b
B8Nf/+qfhgj9H9J2yG3DDmHaNsaGfxkiPKwOxBA70kB7ChrDJXvtn4YI+Q/p6pp0sUtYuqbbRH79
0yBh/cNzTaKlibe2ifwlc/B//88/4/8IfthZKLJs3vzt8b/lXXZfRHnb/K9/N7S/ZyJbrkFCNo4N
0v+Ql3rKlvFf4z6dqTaFUgPsQ0RS6Gjr8qCrG/YG7b7VXjo1zyhMo9SWs0aKhKig3nJUM9r41w2G
AwYa7W2goZ4cRdj8ly/fvnB7Lu+QE4wd4DSGOQxq4eA2avLDxZ1y/vb4r7uuWe9RKbYggZjCpGTa
5IOeHRw1ibrdu910kcYAp+viCQmqeUFhlh/Yngj6WXV38AtvXt/uVuqnJFacAVMxS2bytqg3cJK6
QziIfWVJ9K4j+0PLTfCe81mqMhTztqStno8QFdZQbLoDjWfaowwZBqT/uQ7nCiI94rBF1iAIj7yK
ftAzNpAZPlkE5fQn5XOtg7FoE+ePuJiW9p5NMiSgg1ltOIpNgth3Fwo4RxD+GmRC6aXV+vtBacVS
NAsscX2cezC5IhrutAuY3PeBtu5YWmtGEO1sqyaXijN12zobMr/9FVZxUsfNIyAaxtxkuy1YH5yc
II2OwuwexrTBnYGJ2tqy95s3xvCcYEVhuV8SLUPDjTZoY2TWqybTpwZMxFr67H4ien7KP4fM6OyB
6p8lK1aIpSVKe+N6jwSyEG40G0D3dPcth2BUljWLfmAqK2q8u6lnkES7SH0yFTF8iKYkMs5DO1hD
yBBVvG7bbVxo87MIcTnAfmKUnCt6tIWOmlJZXyVmD4RlRjcP2JUl6lwtBlfoRJsMd0ZgQ+DWLega
QBTciDTxzsJvgIoziNpVquMeID0UxUvonqAzjTvL0onQEHKVR4Z3qNLynglF9QAr0u4ZClFi4SWQ
rIA1h+FXNtDxTwbVq477rxTz1fEa+FNNvkbzwkUghTndoiMZa5YmnTm+G1EZLBEc6kieoGblvvwa
1HeRE2jH8Q3PJQrQiI2+6c4fkW8QNOXOy9sHZX5sqGNxXYz3Wl6SumIzc6VLI1o4tP4ErZwWcLYS
UvMUHisu93mUG1vcnTgVyDtuDXnQrWRbZ6lHKMpw9TTmFCOzl81QueUiDybEzOZmDFsPr4mb7ILe
XLutrA8aviS7HvazxNlZy/EuEuQf+w+ekextt18xMyCopbYfjainYhSICObioW1pGnWm5kJxNTit
bcramPahCWEk0da6T4SwKYyIBWtzzeuhW01jtCzGpGY9BGtZNHwQ210u82YRd6m+HgulmaNJJE/q
qdZg2kXMAbR5V1nWd2R0JBInmb3DFX6ntwHLVQuizYg+HS1h8cXRgY+8G9D+RNJccMYMSfaYEFV4
CwOB9oKjmFin+q1nonu00q0oZXHQM6S3gFVJB4Lp1U54JVr2PUUBusjGsJwrqZ/hJghpAjh43g6s
MtPkpt5KLfU2HEAPBcl3EFvfmsGjLbaAdU7qF6tQcSBwoLuew6DZZxbIMvmROMjL9E0EL3uosg8J
dh7LRUikkg9kwdwMJ9N0fjqbXHXpypm3w2cwa1jFqk6aV2TjGePbHnsw3IeWbFIEatoRFtKwps7E
UI9iGOc9U1yvR7TpkYAaa6zXQ89rcHsr0Xc9qNG7/l1NexaxbwnmpKVemvGOE8gWABB8D2IDq5Bc
MfVDCsT0MwokKi3ZsoY4abpgTjjW9n2nWd8pRpsi6DZdNN6PfQQINLXAaNTgkBvv0Vcu18axEbJN
DA7Ypu9rjjENmN5mTif0HYZAxcsEatvHOByQ39kenPEByI6R8CjTgs9ALOvIYmWeoHFgp+VmKQ6q
8DoFvtiSEHlpe6g+pU0gcpuuA+AuSG7NibNHtCRb88Uc2QKNkcAMGwQg5tzcWNEcsGHsQKvlgGEd
htB01tUerbGLswedJuRB/8hyvc/RKtsDQvZ+cH+skdNLL6d0N3l8zst9N/XJRyrzfcm+DMhn9mZb
v+Cu2qUukMe2abT3iyhAiv/rIp45kDK0EzWO2mBIn8bMx2kl6nqbJ4RqUpTKe9YZS2wbGPSEv591
zptYvSoG5UzCXpgy9Ksx0cUiYbC9gngP+3l0evgeNFyWvg7Sae84V2WtICylU5YPVOeKU2a4YgAx
wwoz07P+bo6/5pK9WWK29hEhcCaNj76vPsw6NkFDdM2q6pBHajSfCy/Ov0Zv+BynDcEf2RJZ2AXK
QbcyNQi1YdUcTe+iOTrIwjxJ947hv9eFNuzdsOMqE+p7H4mYbRv4iVumMKk5I0FPJ39bp+EOyY2G
o2/O7kUp3IXGfMXXDMSpDhrlcJIdsoT64JHKo/ORNEeJ/zqMH6YRlXzzUmckrwpqEPIhAJ2j6NyO
3siU3UYFDiN1Z8YZ64Vqmcwm1X44aDAdwqcKlBwT/8Fn3p41pCVx0hiSX4L6CIsfFLqApeGS0Ftj
j3LSKnfEKpxK7AwLd5q2LO9eXQ26bEnIcGo5qn4hLsmTghEkms88RDSQc1EJmukyJfNTLZt2wxZT
0Wt8pOZoyiPdtK6BHq1jMdskzZBd7DfnSJbBxjYrtNXMTiZNnklp65t03IpGu0QxAv6W3fjaLPhM
NDluGGnJqwAq79lVQqyZsVHly6FQY6sgO8a6dnZy+5FPztsNeF2V5bitk/DgUc/8dZNQSCRNrOYy
19J2VwIXGEu1gfKhZ4hWhQUGr4oGkZCofTZ72qFQN2ZofGRc0rGAuCdyF5HRJpzU5yR9CMuSIy/0
Pvowy9Ylk9MxwJ1JqzlyrrMqZiKZ/aT1jOlCf3rX3D5eD5a3Em7IhASZnYHxNv+E2tAdOovqq08E
o3hkmlctifvNhJUjiGFgRtDzKtYCs1NUG9/79qcGw5fOsiHy9AjJpEufOuZYdsUX53zEFqJCHN/b
m4CUyoMU8H3lgIE3YVS30r0UcGPlFktrijlMp2VnRGga7eYhV3T8TKT7dlFrdj8vNXX+jgcCmmpj
LMB2scoGznO9beqGxIB2k/V9u/Ajx1wNJlV1Yl5JOoO4AQqAiwTLOw1i+j7nZzJ71aDdwcFcCD55
W4loKtIaeDWpjkiAelbL8yd0lWAf6uiEhWo8OKbRb8cmPgRk3AK2Di+0wMNhsgz2zRNZCGGcGrsC
P19Lh3ywurQCXupe86ZFGBg9TuELTB6SLjo4I7dfR3qkpyRRiD4rw6XcI7HXqxF6sZ8cYvi9ufw/
7J3ZcttIl63f5VwfVCAxZAIX54YDOGqiJls3CFm2Mc8znr4/0PUfVbmr/46+7wgHgqQkUqaIxM69
1/oW+Oh8wiedaaC40FPABGzLpxj2EQ15KmmvG7UbNv32IetoWPhIwouldg9KpED6lCVbuPc/gEa0
RKHJ8EArZo1UGS9BJXyILMjpMWuBZo8axbSyK7kwdISTmkZ1zPw3mlTP8Uyx3FhZsOEk0U3ngnYW
g16ov5h0TzyA3YAJi+PQpP6mo0e4SpTVLgLw7YwI32tr+YUODPKInC12CNed7nMw493V5VY52VsW
1c1uTvPjrHXNUVFHtQD57CB/qxCQx86PIWK9CPXiNo+FtoNMfHQr83kMyhXAoaeo0sAglWZ/7Bpm
a2Ys391Ig7W69LNIBIW5PQFEiAbkngWnkwB4Nbud4Be31kHmfqEODD3XiIkjkAAXCt1Ljf5Hn/ja
ltAidI5Q3XU4oiPBVF1hQrt8Kh3Y/UFrTkdr2URYheaFkgwdhDDoK4uppxrVFVEu2C35GNlWF2xz
nRpML0uiz8bkAXJbtbOzfkuec7XXkKAc/bQgjaDvyzWdDYRq7qXGrnTEz6WOQ/CRKgfNvj9nHrjF
F/TcJvKXWYB/SAJiwq/hg2G9dkCN7IjeOVqgWz2Vll+pKNyVnbHYKGvTtogkKkYRq5qoVySj+TNi
3tIDMxyWU3+KouqxH8J0V3SqP2lwsCfI1tAnkOWlECqi9p3q4SWtSGzRQEjZ7rh2OzDeWeLRBpyO
hnQB4LhlBSXYto4d3bOoSmFy2d1IMkNHFF6WGkcNa9VBFa9wXEdI/YtmZTmprQHgbWUAbRldZpXL
p9CoNWziVgFnL6XvClpMeKp/UzEZFX6ZEV6BjmYddLCdxkUOjemfZcWgG5qNnN1EwjEs4y3yW4OC
D/YvIthgk3UQbNlZ3UT+gDnxPrNTiCU0LNfKDJ6KKZCwJduQbtkM5Rxz/zVZzZdYpd1QvQTKFOtQ
zSx4S3qUXZ1wS2E5zpkaRLx2V6KN7qb4EIDzWxWN+1JFgnpBLAnNy8d8CnWoWvgytq78qiLjLUzg
rvZTeY4NcZL01Ldk3J9ScHz2YGNqLucaTMBsQ/+jpFb2iG9rOFfwpQ6h9ZblqMGMIus3lfPzmjd2
PRCsRQXm2+bDkJF7FC5712tI3fWQlt1LX9AyHpYe8/WhCuL4ygz7cns9kHzK5DkNurOuG9cifTub
4oELaXMEsdIeQd0IMlCqd9uc3ZXLNH09agQ86zMmtwwr2zFCCwvgIXRAVcpivySayMxqvTCtxnWq
Vb3XvtKgF0ef4doxqjL7161kkGv6qqzWXIcgNTHP2AYEaBCrgxbQHENtQ9ZHt2/IFWmHmm2lVd27
OXnxuqwUrF+5UZXrHvvla5+H62NpjBIogIgI1plvqYrMB6MeX3IhlYdYnwyD6MGwMmR6uT99WPRe
1lNHDHFcJFxAC+neVloQQJXSuTK7ChZBxXQOKTvmkNpxtlZSfBlEQrg2tF0GgszTRKT/KPelb34t
O3oFECsxWKV1yIfZcR7YilUgZxx0OMvBX66SIqTajat2Pl4PSNLnPUyujdnIjGWjoIxVSGqvB21+
qBjgHK6Xtc+HDbRiNufQlNn6UV8Oc1c+YXzH4ux01WaKrHeffGasnMZwmhUfqnhm8Z35jGJbR1ox
JwPUmZ4AbGKQ8m05AiVERuC5eX/AngOx3fVYAyAPZLAazDCz7q+HTNO/YeN/tFvVrFtXPKNE6Lhw
+tuItvSUxNGpqG1EhkZb7gDZHUeK0l1DPLPSqplgEygXlkAfAxTdYs6KKAT/ALOh4OuYX7AFgXuT
S/WFtAFp9rvVo8qDyEhs0uw/hHmtHsuS0kBnIBMykmmWRHCQ/6yrYfq9rTHBuiiQo5Lwp8qaMYyM
8bSVScLkkCriqQvNk61QD6PHJiDEYGhbG2+zjmslcbuvxAbh++dfGZuvTYlKzjKYno5mVJwSAi+7
PEjWTOahEzv6eLAt+0fbpU8h4MO93emTB4p5h+V63PthMV5mzF+ESr/7WSY+aLkfaQq8TkZmXjC9
ILeKc5J5YCAfB3SqbJ5wBEXVd911oAPPbC2LlgEVjZ2egYF7sBeBSK+3hecit1hlzuCeo/KbGFLz
VN6NaWZd2IHgOy2ygYwctNohK2IxAc0kmiDfoPfMwOsSIh4E1BOTzLF5DgrSXDtukNtXpJzW+OP9
0T8HFvP44X0aw+TNwDjR6q1kemo+AYp5d15Ju3BvuSoGm7q1xRMDGwamiyq0zNk4Iws5E2TfeLPm
2js1Ne45LBILBRGA3jozN26QqR3JLceytMWmL5MJTu3POszng7TjYTdTjrABcbRt2vhPxTxRxeoU
GLGyxpuKpJWt2cp+EzrDN1IbmzvE4q9h4QBjFssFV9Ppq7oBKS/4InHd8JhGRQkgPsn2Ad1+32TS
7btiwNDJdCjp5Uy6Ztd6hRY/XR+iFpqO9+Sxd/S1OEwT+Rkxph8GGjNjnqVLC3GlPl5VaRqZUG5D
EpSDChn2R7Ims4llUOhM06zgOVkGg3VP8FBght5VP3dVAk5GjYknGH49ZFybrqUhn1vsSoy2+vJ4
PaBUZAGRBI63BMMRpcalPrxviJc6XL+OwrU8NmzPCBVEj8qVcyzXEsXXvJaL/C+9yvyWA06EDQAO
ugZ636w6GYL3ZFA1Ha9FD37NP2/h5E69hPngdadTsK1RWQhWfRT5fuSDIoX4Lion3JUkXWS9dOFg
EANnoCIpip6GIbHRKB4N2i1THu/LgD9eP8KN1VqGc/z3aIpgi9UnrOg+Y3Kp3Y8iMReTq9jM9AtW
ACd+9AhFT5PlIF+JBe0/5qmroQMXeQkh4oZigPm/8JtRAj/JGTTlrOgeRwYxIKYvmKIX1V1c8Vp9
ZQkO9n0ARGvbwwhc29Pg3/BpBRUG2JFdj7EJt0hEt7VDFJfTbsGu9ztohyd84KQN0mSnfQRBoFyW
muC+M9V93FtYDRPydioMvipWlySIf9LUSrB7HZNx9MpQJ55zRiM7lf0zga9w26qAOXWHwcCmZ1Dz
J1jV2pSA48EP5CCf8+r4OY3MH1gbcjZHyLyHAEue4d91wbhLXPIyQtKfPHCBBGSxz2/S3hsrLtGq
Gf0Vf6VEmHtI24jJYdCiJfER43ZM9F0B2NB0JoaAEW+2miusiiAZVq0ZdR65J9bgnBNLl5tuVt9w
nx5aNz1n1TQw0uC/786v9gD0LNlWQGPv8EDQo5PC3pQNanYd4QVN3g2vTHGTwBptSadbFfN86iaR
7IjJfhwF+lGK15gMHrrXjYk1ojLLs5FktDa1WNwVoNwz1Jm67kRwnGn2CqCXlTSA/uJph+VQ3RCM
QYkR/xiR7YRoy88j84C1WWdv0eDaeyODqKyn6WZh1IlGO02mY66qVnuk0f+4rXzmL6X40qPrPixl
bD686+yu0XvrzSWboy8BVdGlKflvNxWmCrKqaThTDkZp8MhGIDZv2ong9iAKHwGCoCT1ueLBbFjn
+G1hY98oauK+acMb8AcJ5hqrOqt4PRYBHjppfKgKGoVqX3I3hbGZqWdGPy+21Yht2FnWTrUwihWt
EFeiUqLdfFsFDiao4UrbETH7OXVokArtCWS8IeuJbpmWEHam44YeX7s4UgdN4HN1Uk/Iyd2gNaT3
CBqn6m1Mi92wTzAf08wXkAUEIX4aiYepLS+GwUAg6l2sH+StzULeSFpxTaMzNsFVcswacKVZ6j8k
/k2HCxSFWy22OlMTHXwxOkT4BpNW0QgY7K1mAxnUyRG1AkY9mWu6G8P8QRTBd9BOtxhVSozABRoy
42sQ3odd4B8mdJ50DaENUh4gcBloYKFWcGyJirwZziIzl/H2sFUZTgEK6Yo3C6d36x8drX6za+vn
+JEzJVylQX6jTbp9zoLwNY8/2KmGNO9a9JkJn25M/bo02LKV92Q9mavZpWtlad6YNeVTg3xYU/Nj
ZevM1/E9AfnMT130Bn2NM22QhNTADBFwuqCVem2DsoXoqHoD3vZYLizfspg8IOYRV2A8T4Fuio1P
mwXIgmNn8aY2vhRx3BNCZj5brfEtMgkmqQbipsK5eMkzWuWii3BHi/AEk7zw8O9QKtNNzCfxNNMO
rycv8Dnnys568iO33vsYErFmPCUWgQOQFfKN7Cl+MmLBw3gC3BHl7wEqq760CZkncG5NZF6/FtVF
0RgZqHqa1hw8meMti7hgWYyHSMyc80XBqbSLrvvtY2gZr8Xkfs2TkuQ72Bm7liW9CeWt4Uc/g9gC
CzLgE3FKskGxxTEzgjOahVRQcdDggXGynrOf2gMO27FJmSmQ4a4duoG+sTvFoDZMIoW0wq5XA2ji
FRe2eJVG2rcGnoHt+5sSbQMpeSXi5xHRoAOKeaVAtdjaByc7alidP2M+StoKBpvrBZ5i3EFK7gVn
WhU/V+zPVrIui12hM6wAsfqiUuRZ7JnxzZfENNgHi/wLGnh4f62iPifuDOk99ahp7tDNbuuU2AGd
RB6e5mZmd8cbkTxWpfnTqOc9kzV+fzV8HVSrEOajm8iq9CZ8SrAbdsNJ2jkToEryNrg8RR+W1Q3C
8lWjpW86UuGVFrWvDBHsdWUadzHNwQM5DafKxpFszRgeTIsKJIUEEYbFigt8tk6yQnmIUWyk2CW6
duJ/Pegkct2q3NyOuclksCq8PnU/MF7xzsylvAliAO3LCdXQI/K1ulzhiFZVyXbALjlFuE40klZv
zvVyZRuQaJuRPejUNeyBdLV1pLMZcvJ72JbzKczXXare6G5+QJME4ouDYxyQXbv6U1QoxkGpYg9B
kRiYH9HUnhLwygfWms0MGlbqzIhcFWyd72pHqiyAQJIeV1q8tIx6euwDPHBdv0uN+J0JG8bfFvM3
3XsblW/8CDtHrsj9vMBHx+o+MrDLOaXR8Uw5oLsc0VeedBvZjE+WKo5ZVseeU0G3HUMmkGGJqqVp
6yULhUVVOYVH8ljUOoBBbXUMsH6lisApa6Ku1CnXqzHbU/1+qVKURqmBWLLqxQ1ZXh6g2HfrI7ZT
E/JrD2IOF1BtF9YBNe96HpTcIkmQqzBviq1NeMOqc5qfrDHoknW1qIH6UxswXRhZM3aip/Mazt3W
ydxvBS0qCOVQYQYoCMq5ZZYrPbG0DoveKlJnhzMr3PlLjft5UEsZHBvxf3rs81u0mSDwFduxYF1h
l8cTlxRHdPYB4rrlZnS1htBFqMgPIkRouvpNuLIVR3NxrPzl+2ufJMcsS5/L649fv+cvN3893fKc
AOIkxSmnh1ieAkbMnZjFzBRvecHlcP3Zz7u/fonP1/vLU//27b9ebxpKwEliZqn242F9/cFh6eYE
y5MPdoyy4frSQoYCTg006CwwnnXCc3fYvXKPRLEPmmLTvmvLZFcVTrHHvBxvy1h+yCnZ9/0rplau
hibxYFOIwUIh367yr/E8TG9hyjKN4P/sQOjZaxgZaA+xA3EHl2ro95ug/Jtj5bDBabvuzV+2KtRP
fx5iR6IIud5HdeAKRKZ8CVZVxZhnudnoKj5mKNt8EAdFdvr969fnUzkd61/Pki6vdv2m60Ea8b+e
6deDEDBWwPeonLkGf37f56/167k+7//T9/zTY5bWYsNodtXSQLfJckKRtyjQyD7cXO+Gy+cUOvaf
X73euj52/er17vVwfYLPu//0s//0VISnEmtr8reol+EIgzb6Sovph/8tPcDl/j8+aJY1e47PrxfL
DyEe+9cPXe9fvyzR4wWdc8AeMhwRUoMY6pabfgER5NfN65euB/A3tMi0w+eP//YS17vmYlD6XxXa
VTT236jQkGUt8q//WoW2fx/eo+ivErQ/f+RPCZqwrT8c+Le2YVqmQtA2/Gja//d/NCH1PwxLWsIS
jmUrKrn/rz8zjD8MU4ApYwm3KOsdVGt/6s+E84dLpryjGyazXL4i/if6M8aZyMs+Ab0WWjbHtlz0
15IJoWU5vwF6deliHbYD41EvY22fTkSkamkxreJc3CQR7oE0n3P6yvkJQYb17MxIKgy3no5JVrq7
XswvtB7EJvXzAWQCOiF9tsZjS0oltFDtpNPxQ/cu6l3vNni8WvwYhLcdho72Sl7ZMNwdLT+bSfME
0MfTWxgkFuTPCQvYUffTgZGCoFuoUbYZ4CRAbmt7QtebbTA0+0mM8s3BYoMOVjErdNGMOc5g7qMW
VMKEZmBv5j5AbOiL90jr4FdJQnGKcEw8up0PFWpeVHWAfNhuUmYxf71pGczMjXyu8nBjuM1jVaBW
kj7xfxoz+gCWy9gF+5kVYU+fiOxJsvQW3auw6HvwWarZePsBWGIkQpTW+iq0Fvd/P3w01ErAQklN
jcsOR+vQ7QZNfmvt6RUNcU00sqLFXJd3fVuzDSGqcKgS1F7kGQA/UqRmxS6zvDayL0NJ0Fel2tfG
8X/iqyP5KXEzWohSW+kWzOIIdh543U0yJM3ecDtcWKKhARNHXtwPHZig4IaU6/5AHMqGCtc6IrX5
eY1XGTrtixbp901hzJeMAE/Axk3wmEcwwRQAj5Dl76avKeyMMrUOca7/BJ8znKJQ/4hbV97WivLc
H4lADfSWFCFyNCssouuyDfNdWagKCwekir+cc38qK/+qpJTGf/4gS+koTg6dLqdY1Jx/1VFmcF4w
gTXyMa8wlul+t7fNzt6GYzrhiuqh0grihnld7MzxG/aQjV0iSnBSa9ECGs1d7wIu1GDMbORQ7Iak
Fw8KUPOmmXvzvlpa/MGTKErkMZMTHFXZP0SJ3u9mNklbIrk84CPRbujEbSqS8lAiTHAZWx5HHPfB
UKkdmMwl8xx5jEkuxpmWnuAs2+qwXW+LrNmFIHG2Mu0iUt8ALJTJu+rn5rVhj+HO6qVPO/sCQHPb
z8MbVpBg0zd8VN1AwvLCSxOL6dJYTrs2lzQ3YGsGeKRl2GgCT0J37z7++zfc0FkF/750WLpaFiHH
AVtu2dZvytWSSj7ARJM/qooqOZyW0Hc4BvirzBszyNaub4NeDoO79DwS63KKJ1p1Zf/W6ppGrmJJ
dB7Nezai9Yfd5Wwi0j7fmyKrzwyc4agZN5GIYi92IMCmyyGosKGLADhXUw7iGDMgWNfIa7QuNu9F
XBy6sKGBP34jBy4h8rV/Rb7jYM2K7qsw0Vd6hLNwdrIXRDl0xsbo2SgLceJdys+aYe6cLlAkUFH4
BdV4bzv+SwB+dkd/G+JXScsXhQryeBSntAvLr1iAzinbhF3WzSjhnXOD+mUzFXW7reB6rnun/IqA
wFnwH0dXOtmeQvF7LrvzUBtir1jcJripu6wXFMl5XLxMwXC2fOqajI1SS+WzQcFPsT+WbMVLtTZj
8LdM5VxCPxEADXqyiUJy+NIstKjXxYHr0G2qL+jnyXY3tPR3IRKALEI32hcwkEsSMJvY/aIWPBfB
QASv+ufSes6aIqLF1R/wLrKJauJgHRBjFhbhpXU0djQCNKc2xO5W7wIdikO3A+wNFiEHmqw3zCFT
7bYPG2gy+IZPpRTPTD/vYGRUnt4kI5JDtCtpEw3MSpE8RlED0StUGZ9msJMzwgYj6pxNWVb7Kk2s
2y7YqHoaTlqIAhKxDct0X06nCssP8uHiiD+EcKegO1iA130XXXSfYhKolOYcSdsgx1mU9JiYsjw6
TrcvexrV0xTAnrazHSf6d0ZFUDkMGs6dAYsEU/YH0UvNPktrg83LJkVWecPnak2+5YbmVnKmZb8J
Y708dSwmBtaVm2EgmWQim9AHxY3wZE7uxunhOuzyO2KGGDDtxgi+DSNvMkBdVcL346DycoVoiSEc
/zPcyUm5zzN4cK5NWk7qT5t5cN5MI4KN1tWJJ0q55yTAPpJnG3dimK9BoESQbYz7WDfddR8HzCcR
GwxGYO5IlqRTPysuT0lwDgeujoZT3rey+QChPuz//TIAfOVvy4BNN9VwgeMt8gLXNAzX/PvCawS9
7wdgMS5Amu0VQjOJNa9i9KtiUsns+TC7Vk26sAO8YXA2tepcdsh0DhWZfgXuVx27O2zZ2V7NOadX
lveIYmjxCi7vhz4Yv8+Bbj9G2REIT9l147lByJjaTEcREO/oQNhb8BDtUSNzPAvN9pa+55fRBcxU
zWN3GCB6AiKcyIZrJ+PsosTeSkZtdzQfl2iMGjkP2ViA3gmoapp2mxkCXI6Z/yDvqTuFlOboIwX0
jNLvT7NhyDXUVnLqSYsP4eQVdUqTPETlOIxRvLV1g3nDGvb8tzGDuJrpVnaqG2vTsRffYyg40tJY
MBys/QCBo7Vt2tMZm3FHWoCGaJUT62yWYApbHQ9e3LHNLmRK/p6msg1W68xrySbAuqvZp2rSX8gI
euvL6JsEeb4zcBW7ugyIvkEN0JMs39mkszRkxYTQPL0c1+1WWbaxdmleH+tmXsdljN+YE/gkXcNY
oUbuvchvCXMVrXUz5EBxnSnTt5k7UZdhxzpFAX/edozBVI5pzAJA0F/NX9SIBnhMZXLTjnKZJWK+
KoJhoR0k3wsl5K6aLpHmhp6lcNzoptZcDNR9RNLLJzMHK1hkZ0GkCHqp7MwcgVHJctiPfffLUvM3
H8bfqoXlQ/lZ9i4fWpPiWemOlIZN1IX6+4d2wGStBXPtX6C9QzbqA/fkL2OouTWavW4ZL2Wd7TVt
Hi+9/UEzbbqxCLLF1kzQ2ly96ySBaXmKkxP18a5fZmNoPAxYP8Z4zgZM1WjUtQlh2NhKbZfUzoNm
p9NXB+EXkHA9vMDDIG/A1aOd1S6kq2YZ4Bs9w/naXbtO3W+sPGNiWbCWmaqevTkaU4T2nQsYAsUk
v8Y3GQ3i1NrJvB2J9msb86YfCSJVznlc5lQy7+iFAcG62CRTUkTzR5O1/uISsDWD1NoP5gyMzwrk
meiXljPnPobFATQxVTtloz2NOs3798uFtewnfnvjrWVvI6Shm8qwf1st8jlpahEG6pLKud2OsRhv
q5LV8wsoKf8+h6y6062Q2TN5lUPb0koIT0UTdWfGvdYapnZ8yZB90RHcVkuQAoNZZk5J+aL7ug1I
flEpW717q7WgYMgsJCVa2Ld5TeAfjvWToDJAEof+2GHJWBtFo/bIx9gT2D3evclMngTcmzRxvtZ5
yNS9D0NamX5+RqqPC05vHtvAbzaznqJ4jYBQoIc7/vv3iF7mP7xJylJCGIYCu/T7mzRkNSm/1mBf
qBG5YpItfxeJh4Z+07EOe33Ha36hA4NupicLVu/mke0KSlz6iRYzVZY6puf5Lmk6wkPtEbWaD4tJ
Mj/clKqs8CK6YtPGqIoCd77R3bxj6plh3chzecBJ3R/Ji7hBE/gKN9XaF805RKysgw72mhIl8WBg
ZUe37bWMCXZuo77Bi2B6lsMyxJmxqkfTPZQ4xGenic59n21E6aDq1JcAMSpG5kfZuBFOPN1iLaJo
iHr9xDQeqBKWz8ItrGPV5s4500FGg7/qDhNU95WT3MZMzr5owrb35L/1NErPEVLwiVyrGyXNALVh
aD3pYipBuczyxEzGXFFIsJAcYQH36zjK2F8ZgJ3DfgCEOEKi0tt11QhUw7DwVwzlv8iB05Ku67gd
h9xe1Q5ZHVYBB27IJMksuRQnqPS0phlWS22vUTTdC4sxkObWkLLJkb0Z6okwhzDaNIU8A2/qLtF8
nTZB3G4reTsX0OXjSA/P4BK+dGbDstGMa7NIvhkQ196dhOTH1gG4YPvOPqMmJApbAVgwvzMeh6KR
r1oE8ps8w3wqOtyW1yuQFeb3DgvUmfDp26jU7tJBOHd1hdnKCVOghsaGiNnmFszeodJhRhX4HgpV
CAb9QHExTBux0o5lKA96XgcvJkYPPDPR9ABh+cjEeTH4669AaMTzMC7xxXWDeFFjaGqBd5+MiNhR
sP1eq+HIjR1135bPGVP1O4Byt4WB+NNY9IF5w8oTZLslCO7UMKHKKugbgxW5axKRfyhB1KZeSNKS
MWDi3CRPjMCAMNLCM57+wisbvAHXu0zndiqLP8wCbdI0UsVxSrHtNYhccBjpOwlvO7iYM9USkWpD
+2iaU+aFzPABPAUIj8ZAv+HNdX71y/7LSwyL2e9nsWtabEeFY9vXhs1vO1InFxlqvh7unqQ4GDM3
Bm3dKVSvM9Z+27nMkqUfPJh1pxLt0QihPBhVU27TYax2KFRDmFWSimIhJZh2fTJjq9tG/r2W5Q+W
EaMiBalntPODbsThPlrMNaEVGs8uxCAoTLhvSEnOkceWT23s2Du94bp9XWfNus1WUdoMB6Tf/CWC
brhzEv977/QXPTXdJ5IwvYI/8y2iV5jOIq6J0h4RVc6gEGwQ/2ujd0YCGRBg053p8OKI1GuGJtko
Tfp7X5QhqZ4SSpzmt6RBKg+pgnPSZse59asCpmKGuqKUVc4LB/md3ZknwnFww7vuDGAs6L6qcj6Q
aTI/SVH12zTQw201Gsuo/KHPW5uGTBE+m3OF+IjAY9qiY/yU+Y/SXb5bn7Wb0XfSg2s16aGLoB5U
PqubroKHXmT6jb8QxzLdPMc+VNXBqZM7KsXXRop0HU5GcpZAiQ59aGWbYNLjrdupj2whVAQdNpcm
jMBQmEAPSlr8rjmcxFLOMMic6NxAkiz7scJEM2mXVmAso4ewa8izZjjClSvKu4OZsKEbxUw1H2mV
l6b9DkEKgc8q82+NqnBRH0mbaWQMwmUR27StBkRpTOhrDNpL1BOQlPulvqsnwRpHatK2o+goCsM+
5cYTOs8KzGEPddAH0ugXsb1FtLOJTGa/M8zxVY/OyfOBNoKblSjwwqqC41B2yT51cXWhk3kN4wC1
zaibIGManFuBcIA8uOxhiQntYzkRJB3RhU8+BjsVj4Vsk51dmAEiOqI7YPrAFG3JysJi9SGsO664
/jumrWnjt5yRAfKzAx49k4aif/KtLLmNnOhYAGZ8hvz4jYaNuKmWe23lnjCnXKDwmABDJekdOfP4
gMwxT0YvGanDd43ekJoammoNBSz1HHSPWFgyhz+hm1wcQ5EqUrD9tpKffj18k5UjH+IXoHXBMWzA
qY57vPDFQ6R9j9rQWbcwBU5hioM8YBi6m3o8GWiynGdrTrMdXcRqq8VpsYPDaYO0lC8a4DZMMlwr
k8CU0AWJIwm5/o5NNq2MJRuHaE98AGOOBNjOn8ugWGRMeA5K/ak3a0qewoy+On22r+obUAIFRFPb
8dqi/S7M2DlNGbwT1QI7m5PIC4g7v9VpcD8MAXwyrZdeAB+c5bWcXhCqX5biKAzb+Us1YkMj8yff
ZLYA780qfoaLkMDF+FqOGaJKqdTeiO0zWrDiXi3IIQ3F1X2J5KVrQaikbqV5he2mN3NHuJHr057s
o5GaTGtQfXXxKy5Oe6G5k27kuNkuy3H45EEfMgAW4ZdMqGo9DD2yJ7uk51B/p09h3IZB6W7GCLVC
jvPGwwsjd1ZvIQ7FthkFrfOE5Mk2QdC7Bw3Y1dmxwufYb7VtGezTuK33yItgEjd2dpJo4jcd+yeE
S5a/zzSn8USNsMKMRX9BrJLpdoHcBIRfmofRDBXQvx9tGqdWn6eHLOjbTWeZ/tFKMjJjbZIniKJE
WtxE0KFGFCptNTwGBUQxw5nGndlPzIMhZl3L5sl+b9OyPrB5B+E7JWS0EMiaa5NxC/sdKs2u7OKP
NEYMoKeOfjYqfTVrPYNw5ZNCh8g/kJN/1oZqvkUOzQCtrMxVb1kUs7pwMOyZXzHH7UXTfCU62tjr
qDgPrqBISNpYrpNIDbcirt5mmsVb3cwWatxwYYbg8qa595wszHP1brhNSzA2VW7+TDGzbRPwt6/I
7O6CGo8dAyrWNCup4b1Iz3Vf4InmXxx65xj6bKSsYdfsJbX7ryvl//IN/rvJEhU+25//erJ0+P4e
Fn8bLP36iX8NloT4Q7cYKjFCMnXJJOlztiQUEyTwBha9GWcZOv1JNrDcP3T646gCABjghRefkyVL
/OG6tiv5VCwFCwOp/8lkiVnU7/XP8hQ4diQzJmZcprPscj7eL1EeQEIQ/xcEYYUQwpe3Yor7fZIX
64GrJjza2eCyGaWYydIQCvb1UEYIpGQQEnygmmMqooa4meXm9RA3xL40MQlpn9CDeYEcfJIOCvoR
iFjT0EsHI9qbi0fkeugggx2jxTfyl8e0nFQsH+pJwjm9ShatfbQcrreMZuRBZPv4u5VfQe7COVbG
iuvZ9aaPtH/NcsbSWbxiK6hXoVZn22pB3SjbwRlNZqNFCpnbVrdYNmnghxnJeg6S7EbBF19ZC0qS
gcLgtU52EzYZGo4RbYEL89BsO1TCudSxEaMrmZJvLtdbli2sE+FinZiGsD+Sgyu8ymjuNaxEx7rN
u6OlKYx7QVViyaWHoyl+pyB2nrvJxQ0qaTLoxcE06F4nDWNkKtDyOM4u0t/rzaZuuGnAqTyaYqRB
r9X76+95NWhfbxFcrA7oR6vFrXU9iLnCXjFEd2PfFPuonvYBZNIjvqZqoc9WgR/tRxjtaSl7FIVE
fL/HUXIK2YCxGCv6qFjd/aE8BAH7O0uNBxRzj1kWVZuE4UmrVTkmrgisxGBaa/hPmLMX7cfn4SrN
+Lw7LXKNTT7ED6MjOo8sZLgTywHzHva/5ZZahM3XW4Zj/IJbuAvX4vqbXw/qClxdDtpMN3PMLJC+
DGAIN+D3aRHgeUGyM5iXPs6rGH0wHGuwy0G8rh5MlFFsbVfVs2E/Kmgb32t9gwyeZKCiBYXvUfP3
mod2nbLY83fhWltn5dqZ3pdZmfaI1QmixoVbNNldvEwvPWEoxqYhD1THYz2sBlTokpbeKVnKo1X+
JfmJ8nlVvxY3IU5We2uShJRQ92wKIHLNfGeOj1b5vYAUkexrfPQ145oJs3y4Ee0xxK+7rk40CRp9
hVUPleR+6g/zN/05BEkxE0e4inB8IpZbUSTmQBzVSeoHJmkoiVzifmrspmdl/Qdd57HkqLal4Sci
Ag+a4uW9SU2ItHiB8Ojp+1OdwR11dEfdOlmZSgk2e6/1r9/AgCMfaaE+XP033QE2IV2UMfJA9oQ9
QGs9jo+jknr6BTGxjGmbRAgPZF/7hTx/dBJ1kQ9+Sl8LLBTPgudIaKWNadqA+NWw62hTzb6qHwYG
XL5tf0r2lFyAzJHbrtojvghcCfLaSCntfPVpy8hZ5PX0ziqx0JXsKwwzDny9+iAk0v3M5ojOlsKm
GHF1tqoP/P4ZtOTYMvbY2TpECqYEbmMHbcNnUheNbo29PyU7sqgemH3/dro11N9pYRtY28Hny+Yw
3l7fSEuyligAi6vbyvDg4K7a4ieTiBmRFrnbbMbYJ9B5BGaVFxDzuoMyLh87+axcCxSjGnuIRY+d
Rk6zV8ijYWh6DBcQ7mpXfLgoGxDm6Dybh8oMyHHCSDqBuFZgdO3mR32FEqm9Pr6M8+Myc/NtOlg6
hNduOas/ZrAdA0JHBO4iLiGhT5VHk22yI/XfBnBwdjb9ZI3cVtxNT6doHfLizJOyEm4QpPkwLFv1
U/0dTxheR0vYqvMWj227B/WQnV528p+y8SIeh9BPv4snPFwc651iLSvsFIF6IZsS183I6vZZeexX
z8u4k+/MxOobZLdhZrPY+hWEZW4q5nE5kTo21oQzWIMPV8s9GaP5nJWwBNcz0YHd66WbzNGLlifa
N+TwNFOk5DH5wsDUbfcqk76/2YIoKlRwdAOuYWcL/W/2HZ9AHH7VH2WhfSY/sz37ztS4+jEi0oty
1Spe55BYnd6SByCIZbVriNLAR+CKb+bTni0wNMVNXKeR3j4CGsQtXMGK40DH7tpqPuXPonTLPDBZ
DwXwhRv/PHH+AIx3fvo1jOB+TXKLflVXSHixEe/XuIC4cuE0LuZ9BpZ+tyS0UhceN0IM0KJl69Sn
Jw0BXnTsGYSnBObf4+VNF/HlPvB7bG+N8sHeESKLB+HQf+hYc+OgxS5/qRFKzeXP6WXDkOOR4sjl
5UY8Al5u/SExTQvSnzbyddRoFvkKBylGjuI2n4SSeNJX+Uu8PQYxZoBTBJZYPVsULPbbdNZWEan3
PAZ+5KrzASNGUuBs7Zx8vKj1vdJntxzufeq95tUubQMJjW/ocy/jxgnDjSjOq1O4kEL/0Qb5TvhG
jM/9HQQm4AuevcdpjB1+IbYl/J5x1V3C15xAE/HtkYpOwDP5HKUFuxzmpjAutc5mQPbgoGPfAc06
pSxK8k8ENwJLIy3VkmoX3qvS+mKKWMnV9zze+2KdfsWpPfuODhDBNWLY2UCUX4ZtNFJWbOAocyv7
c/pcZxjkHzHFxzSIl4HQmBJDL6wM4d6gRMGIl8av/paO7S1czzDOnHYZPjGRE10G0S/Ki4Y0raqD
ErqoCrLit9IFkFIU9824NcS/uOPjO1Fss3kkhRuqS50k0Py3wA+EmEi4FvvxViXE49p8bOP4Oob9
XW5+3xFsPL24H8mGx6Smr5iyzuAVVJZe7HgNFYhLHF3yqtgsDAZojNFbht9WihXcjDsDdece91eV
kGfyl0nh/cvn/B95Hl44unww9n/RpzZbxN8RjozWieHYPspvmbomtJq329qv9TC3wxu8RkxxOfqW
6N3w/ikhnETfvb7CvDIr5g8MTjuPdCe5CABD5dKV4l1ZA/y6JBP3g8/bw1cEeABlkFSuM6gW+AQA
b85b522nZ4Fykx7gpWxjjtrsjWwkenOZfcwWyiI96MspUDfK9rUNz+aCFV1YeNjcDMbxbDEZiQUk
gt94Cw3ak4YwHAep5UPZACY6eYpRTkCU9EM+ysjftAWtcnjI3eEErddRvBnHw5wQt4RcA/KP2k02
Ege7xsR4WuK6712w9OAOaj9S/K3GXigH49sOHwcbR0WCXVN+gThG9H3JUgfXtxJ0iaL9JKoQa5wH
shKKyGDEeQcv2dR/Si48SvnpD+np9aZWr6U+6FUY2ugqcEux5QqXkT3BqFFnZbSJrK4DG9H5/VJI
JrbIX0yqWwsc/rd8OvVZ2KlP/+1dwNGrgw6SrGSlv0m2l1ObvxK6+ph8QBVML8FOB+T2nZMxXsWi
8IlFpZsqy1l2MYZAhjqMww8C5G/1Wq1nH4VpPfZ8lXhrvFqWIwnsVBq2eX1WsPSrg4wnoDWtRt/8
Uq/kdK7yw8SE+r2dtn+C4dQbspohJ/ht5/S+7Mx8xX3c273g9/uXG+0EadHNm+2wVD6ewV4nJvC3
vo8brLHMLd5G/G+8VIMHoIwTd9hBrAsnu4lEn5zqEhWJbS65RhjNTkTAMQU6YrXQEJpEuTqjV5iT
tdFnFyg+uEpEmE0wHYGgbtW++DX7EK8d1iODW59Jie/3hZcTFn+cltRKvAv0UpY2+Z3uw4rLF9gK
6na6V5f5froO1/rM9eeXJd2y2gu6BcOrsHETtst5cxpOGEyyYivnVSHSsF/55rEwLtL59RuPrpIE
xWP9OtcL2oChgktniQgZv7td9al6Nc4ab+NZ1pAjQpQBySax4NDNo6NwMn5YOLUvncX2CrFBu0iK
j3qDIQdNhC5ezdexpSjhnXy+jf4v+HvBuccAqu4PmHZqpa/ZSNcMxWMEnWUe0fMrcN/UEnt2eDwx
7+m+VQFTvQY9XYByqOwY4R8S3e16X0cNUngDM2rdUz7zyIKdIn26zXNb/nBOo+AHfFcujJpiv/wh
G8BvN107J3RaDs90Vc9texa/Cuc1u5keCV/ZwyPSBlv0plkT6xe+vAIjrmbXH+pDLa+xF+kPSunP
snn2keAcRdD98rmbZLvDFOqYffPhn4o7QO5Co8wTw9h78dwxZ8VjuiFQlp83NrLoCMmCMX+zJR+P
by1xS5aCx0Ft5zmeDTkRUySdWOl9Qpq4ybbhlXfUMZFC7f+Itn3pg64RRUjbNPvTKM+FBZ+lUvfE
a9TJ0aigAgTdzxNMfbgxisVdlpEWkNdCk7bDnGuOokRdDS+sX//j0MeER1u18lId2jJyJTvMYpUB
8nPVIeuQTHTn/GHEj9ninYhomvU9VPCSAezEBr9Dcfrvb/++9u+PSH07zYhvmxyTjJ8coHJZQRJU
2hBVUYMRwqhkT6p92mUGLWgW//1tkN4WDO+vFYJALYyABlGo2hAKk/fLkfk1warvfx41pX0E/+9P
q5jROJo+UEdqgZESM5oJt2cd9a78oFLUmn/cO9xguvcvxEKuomXnUs+Ixigkwvx6InvV1+Q04QOK
++P51gS9/6pU9PlTXgy2vGPgAbuzLa+YNf4mMoa5trimRWvYHm3cn9ra12q/YNLVO4TYdI01wvjj
SX68u5ThlxzgZR0o6rw3Fm+nti9dskzoDVbKPH8j0klgz/ehcVLYsrFi3N+kkJAsmsl1j6PRaGMT
NNN9XlTVN90apY4tH/Wjsp4kjEaxzvBQpGH8Khtu8fu4TjvBbalFsSvjd1B/XrE5D1exHa27D/mD
Bum15NNvUtxOLcHGicya7afY6Tz1o1s/73SdSO1w1Y3RfJN+gsmAjqDG6q9vM5cPchh20l0/tl/C
5ES/zNK50OpH6RuDJ6Nk0+0JQZCGjMqSf/ufdEeTWuUH7ct0tD3xRHgLZPFB2+DROn49PCzDoC/m
drVqVww5XjyFf9istLcsmH5jT7qn1H0fxh6TXy4dwU+b9IeimE4P24bwo/kt78/IFho7JfkVtc6S
i0dUJf0OPxaBfUD9wSHuUh/70MEgPK4c3FS1lfIlc/7tG587gvLjuSY4iRmLE2NQYlWtNRF4bj0C
bd8uIhhZlrKZkBwRsotuCHYuk8kfVEBwe2YZJXubBiMk3ndmGsnus9KFwcUP8VJMF5zmFnpVaBMm
jV7eavFIzO10sgYvWrEqq9R+fKXxu6fqrzGXc+BSC+73aI/sY8kqPBk2MTlzff7C72QdevXkNl6y
UIKa+Tpdvd9+ydyCH171qdivyX4EpFQ39uyLmDTh2MYuUtYs4AsH4YCRVLZWK8gfnO8H+mdlCY4i
LRHiV0fChVWrl8jzdMrBZWytknloGQcR+SGJjkTD/FRBfq1DOnxqKuw4oVN6OQf5GQmd5KgLrPfc
CLKIA0V08J8HWGJV4rGMTAbwEEYhQfqIZtlsZ2sEVzhLBN053WqlY1yfC2IBiCfblvf4iNGxUjrT
D+zEfdi7iFWjc4tkEdIB19ztvwCcYXnGVzSx4k5PXPkHZR7cCybudPh8DmZbEHHDozyvg/HK3Xj6
M6/ahgBCH7JqZWdIr8Wa7qV7F4FBcsecZkYjkLEHl56gzKUDxfm+Ktwmct507NLJAbk1mwQk0qje
YbiBKoF3QfDGy8PS1QO4//vgLGwAM0Havz2zj+/YzU9jTTtQmH+jaivCWiNLid79m+KP9lT3q/kb
LENe+naBdzU6FHRuIAZgBMSZXcQ/s/D7FX2kGNnD/bUK+0+STGKGsZwTDW/C1582OVo0QyQud5/a
FzaCGCsAeoBOpp4huyFMa3Jwr554GecVkZpwFChigjFGyeYMkY0qj3l5Dw52fXwosRW9/A7VjegQ
zT1+SQSPoHv/h7c0dnN/r6K7+QuKAGHwyMJATchj+ObrxrTioALCjeZb+2KRxLcX0WWCjf3cy9G+
mmlfkNORejmAxK37ZYuLPzDx0TOnzKnVlv2u2TBwMYjFvlZykOInueF9AU7M9f2gO6Bc6W64wzAA
ysDgFRxr0q6kMQsG1H9X/M1rt7lPCIm5aMOaBFz0qWZkk3Br/jXgX7lHbmNxhzEH67XwBWCfKFkM
6xnNtOE0XyGCAZb6WkGGdXk5cFK3uNqi6n9di/vsMGkbzK7wu5QkO8/3eXYK2ZmuUWljvtLXfjSs
m/ENs7yNydPNGHL2Ag5Fq1Dw0EMgpEwt5qkkhGDSZLHRs18mz9Xr2u9QmgXhcWIoxPTGeu2BtdA2
uNzd+ifb85BEytHQODjXLwVffa+Y/AK3N6ykUdE7zVl26V5A0oIniW3nYk8gxHNdDRdQL06iUNvF
M0oFlyOn/jJcYwOChhn4lWe3hQ6xrrb6btoxIsYfFyn/Y9VQLKCzWJD7CsHDer/cnvxK7iOWSNP5
vVOkdnzkzvPICVf8wc39O0+QHdbkYfzi1GgwSoIIiInR1LHzLstzth52xh3i4szOI0f8HdUAZ4ou
WwpfnYYfrCfGAWLcovJMkNDEGw2rpIwg95AqxmCcRL04L4Xff9ebG6O64r5nEzA/HFGEjugX2AAv
6bNDv9o2laehIiQdBWKwwdx4EZdBgSma7GJtq0NpfU4EC/lAWOYvRy2MX1zhhPymp0tOKHZRFhZR
GoZEq2m1p+Eg/7bc5iOPm67bxeACiYPdpQJsXi/UHHlw+YWq6kiGBeMAZR+EYDb7eIPHDb0/MtaO
x9p6fGLDWTEJuMFuLm7TfVjzpLFhY5iVYskEee+tpD/DPiMJMp/Xc6IDJsaHLKdyTofKtRLITJS9
wXBfAU8tFjmpr5I+/d7oFfpb3jvXWz02Q8BzoZernBzCpXLXRtd4ODmKmdf82dmZ6T9Hzyy2WLKZ
P4lLe+xp0IMjnHYIhTzpk2vUwUQOVONCxxQHhx3k+P7M7CxPF6yT5cg4n0m/WwTaV06dor5veNiv
4yqIjF2WQElmKdBVcmwzlyX4I7QTrPgGO5dd1JfvhaICp3htvm/ZYBqOtWHNsVE/3YQ+OYR16M02
bL/W4OoXJsAxNZS8xKOV5274lZojuvIGk7NuI545FAEF8Tnof8p9E81LP0XMueOmKFf1HO2js/qj
Uf5v+mVPxteVFDnEDlYUzLbSG/t1pO90F0EgsntMETOfZ1TlgK0s8nCfFmEK4hnZ8gh5nCVxHXB9
sJ6MbBkO2dASZgfcTOut9DX1LsDk6wtfRA4dHHVPGsKQC1Fwg0NQUrhv2EjecHRGt1jOEbZ4w6E5
64viMzuIrn5/opePCdGzYMkA6HfDXLpCX/xDXR9heO3FNmOdx1wYv2GLND5BJp9svyrL8swhSRS9
eOTCht372W1+qcWRJWGiV2NLXa2FT470bEH+4MJcVzeJdO4/rJCm2nuZ5xaebgpJXfRBbLASJixu
QdDAgy+pb2BVBLLswHSKDT3/HW00z4r8K5PhWmEt6gznwY0uBU8ABd7AwecVj4DQzQIKiaX/xezA
M1T0+IFaYKRUajXfaWHNtJL/2HVhwCUvW9hGS1ZZe3z8qFBSML1yRlaCVa2mfWu44S/JkOzgOi52
4EDp4sXwY/hVnGmR7p6HKGC1fvMmw6fXtCvA0opweEynF+FcpXTzySKTadvv5uW5Ud1xmfi5B2Gx
eVmKzPIE1On+OJZnuU1k4pnSCyNPmpJFvpK22ms34f8ARm4rDsX5gT2qVgJZwlkR5xxn1N5lRijh
1LKKK/oeD5shsVzR2vVfsy8eTsKY+yuLRf6RW4frZzXr4RIuSFZj9Z/H65Q6PFAOl+/nnp9eq/rY
nNkU07ddoSWfEsoEV56rH6+v2RWuz3TOIhuDQ5KS1W3ebeLpm4OG8j9cKffw6cT60vymOhFgnT4Q
is3jQ0H5cNL2FYDOMZN5y+SMOvpKPmEjl1/7oPtFNkxTts3W4168YYBQznMIDqvHUjVcApZo96BR
QiNHq87TJM8xOVtHO0S0cTC66rZ8UIFrLmQYjzByq1wlLiYw3mM3W47BeBhukm+uyOSuaJZIUHtX
DrgIUMUjrve4G7UVyhRSOGtYMem5XygZ+iN7ZPPeN6z8S6rJlCe7B3812icwZ5OgMboxdj6qycqt
nz4rXIUOvdJ88mgYB5zExKGZFqHPmI5iOpiemCC8HbbVS1xuBDeb+VB7Sng+x66zHktcWrCx5Be8
zWl6KBeOvH3ZZgDdblLOFRtrBhYF2rDoKJHlAJtrCsTKHb6lRb1o78OpbzxtcOTbaOsON52KuZM9
WA+PLV0fhemB1FbpTn7IvDzT8S0ZCMxpLIzzW+qwzjcVkXyiDc734hnJrOYDE52ITT8KIGqxdoTP
MBhu4x9+dUNpCevnTWi97ru9kA47G4J8j1lxh1UHnJmLuRS/AK603lWvuD9JfnwYLwj4tdYDuih/
Uiok3hVovk5DJgatsoDbj9+MnDAAANzkhrsVNgGxG2FVwRgPCedoy6tWpMEHTrlrsS3iAGZNx+m1
UlzUacfnLQJRYgRFMU4qUQEYA0xyULN7zydK5sMtGdAI4bZhkzUUg82vQNK/g0YA82oP3LZnaCHD
AXizutAyJWcCImcbQSxpCT+tbfwpF4YeiCOLyNcYsUlBslNeayl3GpYFho320zw3nV9h/8XKpw3O
YUAGyKhxeRQyB5FVMGS2iEseZjGMVn3zu7IkO7oh3hRV+wUyLb+vf1ITCGuNB2nC8IZKw+IpoId/
HaYtGd/6G5Qqd+b3UAd8M30B7q9G7mZrdm0SA5lmRD+Th9u8x2xx99zAikGm5spetSh4eCiVOUii
teZWXvnZXbSvdpX2VgFR8FMESq7f22/2V05W8dd+mNh/Rw6zPt1vFs0yXjNjjf6UExbgp2aBbomG
f7rjPgP3NrFfyXs2yhESB3C/eNKQZB1CYfei7UcklhN+gN3j7vXa8Ipxtxhv4TsEHT8uHiaLzTrt
UActzAx7YKj9BCVaDOnwSs9xbCFtAIOK95l1lr6IHnuYAWahDC2VyIeOPJCZZvqv5gZFHndjLbcZ
E9XW2PmPyJffdQQzURLdOhve6fOgUpTDPWZGd8NplalpEXnl6DQCgX94fjjmJ8VxuMEuv4blOh8W
FATMC2n8HKw5hO/HB9yzh+CwWz5mew03pfyiBfVRmnkTZil4c33HD+t9ZDnkBn+2oOd4CYlOxjQ4
3zLgGGaA0kw/AxqXpwtN1dikSNwscR3dZfYxqntXJm4t4O5RAWfoNR209byDl2lhKupycSTZitHN
rshtXsfbVFs3/dwglYsa1O5BYny27A0fl8o4vVEtF9XqMTIjKgNqtNmnccYe9HHJfiLdZakXq8ye
ueYHSIBBagStFzBTsR9X0YbxaXuCom8SMo5i5EQPz0Bx9lFDMgMwSa9P2I+AUCWfwBV+h2/zg0NO
1pz3gdQHM4qNO3H2HN+ccDAN2Vz7IwHcv8X+SYkzN75LbGrcLPYmeR6Gq5bmwNduisOaeHDC8iRl
HrN+3MOTh9vWzmNCCQzRliGVz+gwPjnP2mOazLyMiDbJar85QBWbzN9zabqQuynTynWROeKFxK2t
wHYkM5l6UdvguTZTsNC2cFku6cN40ljXghWfE685opsQJZeUI/MRxPe8sp+76lyWgQFzHvfZtx0x
mJ036+dSupuGyyx1w5LamY2CYoO34nVfGTiPrwPvYL0CckUr0ayn9WOuWUIAdMRaoLKrnP4MLjsl
uJBb2dHYaeylW3nB8aheFK/2mqsCdVxAz2D3Zxk/wRTcFgFBDCHGxu6spRY7RpfXEUJtp9wTyJe8
QcYQjLICE5y8cI3WTjU7EXCD4K3p8yj2XgTFQ0iJ7/pGd5tFxpVK7fqG8UmFa9D7vSafY26Hdsj/
K8FEoNm0Y2DOwGjoPN1wgCwpN/A4dNUVw9PXBeTCZYx16xhTnqWdMC+2z1N+4FDHaofoVCf1lR8G
Rin9aG0pcwYOic1efBTVbboYtjqO16Gd/4ZX8YqDBB50sP0/iCBYQP/HRNZSPgG72zv4f7UoBbuT
bHlZ3x9u6Arz9pwc+TiqE0ouUw5lHs8JqQZy43PH62g7rh++DCsYUOk9ocOfjkVDbZef6hOP5nhi
kbHhyU9POyo3VB/CduwsaY6vtSKv+vJDBMK46IAxmCOhsHh4+KqLqW20DuPu6vehLOsM7xoyB9Bv
2hXX/u1GFTRTQJJm3jJz8abQ1dheiCLJPKxZUwxCqrX09v2cd4QskHyq+q+RWYYHi6wIPR2z1QwX
8Pf8AUGv2eET5M6ya15RyhjLXthIaw4WXA0YfXH1kGa9L6/miBHW1cyjLeWj/k2OxdeIqvOXgfCe
l2fFvL8L7xGCHNjq7OTaLOvfWmSJcKRbxio9Y/prHkzx/ekU+NpMloC2nhYjQHLEelC/E3eHz9jQ
f1CGXeVl5xhrfQtNyBaX5oHZ4Yhxzw9pbE4IDlHbBoNC0j3Tpb7sP6fvTOIZtNI/5hzzdlOPVvu0
iJcYhkvUbSTFxdqQLJvHProhNS1Bdo214ZN9dxSpbVUGnf6rc5TOodwomNlBUJes6Su50lSEhV+T
xMpEh+GJ2y00nlMoPV/mEhfaeF+d8fAj6nPO7iB6SurX5WpWeq8hIIJUcnkMng4sVvmk7qJf6YA4
ofk2yUexoUWc818B9LYElnDkK7+v9/jscITWzVUMlDMjRcEpj8KHfhg/ojSQ5rLmI9f6bihRfrD7
vwDcaWchmpM86zNbPBuTz5bRHDG5QY15jY5sCjr+nJzvqosRPk3KxlwPAXOGSsfmDE2DjR/UTvKH
72zXMnwTCNKwWPHVWflQGfIkx1x1qrP5BeNaA/xZdieGJ7jccT1r30ys6cRrtPt6L36py2w747PW
NmF2VHjwUcbL6177SvQetTYADeCiR4bM+BuGLuw3+SY7xTG+s+yiowjYbJtbRj7V5BSrz0/a6gyE
IcC0kRrs1yDB6PwEFLKJXYPpzhBTZcM7pufXEW7Ag6qWHbzEAXdOMjx07+fXjJ+Zrf5yLuhslfvo
udk44S4wGz0WocNYmcEtvCk3/52Ouhfvm+W7Qh45eCECWFBIzgCWy3ZTbIk/cLil6b3iwVomXn2o
9ljK7tDX7kZf/VIYGA4WtJClHGg7c+a2t+TKoxsvEuexzzeDw3SR4DcM1uC9AMtTdu4daf7wEWTJ
5EZYkxHAwwNmAZg/oOKCJ8+H6K7tvd/ofFrGtz9vyDbiVjOlxK1tKWjY0jNTJ2PTepzVID/okbvS
/p6EGAJfB2QfJs859/kHLCaOXFzgOlwqGflAOKQF83pQB4aIxuK1V+S5vqXEzJ6n2UJcFmyfHD3P
FeuyWuRnfM2NT/2Lr3WSpfyyRbBQpI8UOg2V/bVeyw5OiF1CReQ85d3QYm2GrTj5zPDpyJm3+IRq
5Ct0tk8b2HmI30tEPNV7eJ8CIzc66gK0/JPqvVJOWK/2L1eSfYXeXbPE7+eKV4Isayq22Nn1ZTjq
MF94EB7vSbC5VJdh7Gif3ak4kQYJ8IIfNYIckG2ImMd2jZ/oqZvDosJBjCk/XeNBXsWTM8yp1Cu2
Pt4iJyYNYhyYV0bYz8x+rKUPcN3fkapqFV0eqzdFLHLM8R5O89n2+RnPebRe4Kk3OCHMbSq776x8
JXDcQ59zq9k2hBELH+5S3xpa8MEho499e7zhHIr8W1xEFxgdwkrfgwqg3A7vnHSY3S3MPcSyPTTX
ffvxvIoOsT5F7lWf7NgC8jS7J1Ror2w5QThp9AWsIfUJDQ0g3KbQlJ7rCD/qPVW2sZMmNEh2SXlc
76dTc9R2w7L282yeqLZBZXshPugwblEQCsvZKY/m+kaEQMLJDPzx+hbI7XQgxSzT0WbnIy4ssYFZ
qHqxRVRMf/JnDjvBrTac8cKsu76kl9mZphQPuITD5owDnkn55aJLXNzycI2ljEFdC2LMV3HgB71n
IP6H6m12S080DC03MvJzmib3uas3KTUHbc3TJkgal9mJAdFP+0mnmvR+upndwyP5OWyJYj1vCycW
gyfNZWKFw/JRbVIxwHTsO5Oxi7ViLuLKMBwtw1HXSm70VN2N6ONxcnUGV+LWoNjFEXA3/IhtUB7T
4LFReDA72/gUcKt1C2VbRB9YuTHtARelnxoCcVq1QzB7HJJ8j+lOGOOBAD3J7n8JF5mu1BAJ5+td
KoGxEBN77Tn6HjNXDoE5bB4fVmNuukUZDHhYSvaI9219xcaOY5Kj6QmcRiRDH7DKMLIcDeaugFfM
mojmhhC1Lpetb+d3XmuirOLrbC29q+sL46OQ3MofvpLHvCFAIdCXGu6FZKtjaftglPDekF/Cu6KJ
CheF4yx+H8DRcQra39En9ZUnqH/PFrRTc82gqEZBXK4IFMXCPladUgnKfI0VBTQqdj5UNyUkPoOm
zZa+p0VMDqWdvN4lLN0NuGWEGawbc1bhxrJHqUeRO7Zbg2QeD1YPsfTFuOKcZiztRWw46EynQ/Ry
lBF7Ny/RF3JHNNL7DRf5TQqhjOIjRD5a2s9JLJY4VBhGUFuTOgPuKrvZtsLzQ1giBm/LQ5Jt5WJd
VAFxEBIKU3og4SIM86HfPaaFybSLGWTJYGIx9msl/5r0hWpCFrsQrGaJD3w83zREaiGKBLQ5NWAI
JTtlN5bDicdeye14pXD1VjMc1CHVIXwlGbV3dORQgIc39TDbQU/qWrixSMGQCSGsx2/SepDAVX5G
6hzxqzbC4biwMSf6vD/rX/3u32C/e4/4/zfn//ef2FBAfikk4T8uwL/vi83ojY7U8OH4AVLpM9FG
4TP4mhzP/31tCnUS6Vpj14fFbI6ljVt0AGNpw5NQCYBy2F23RPkNHVAKfzMqGPXDJGnzZ70yBZVe
8d+X/v2j/MKJA5NeeH7vb5NeD/559v7rv/+e1WTWPZ94nKpQ7ItUxuNiTH4kgskA4d5fq99/PDOo
9v/+wH4SV7n3f/7vH/59338/YqodcahC0rdOrzLe+vdNRW4q7HjvF/r3rW1EbFuSkqDXa3m9jXoc
1enGSQEjgSUMFN6spCemXw9N6YVRS65RYctpS9zMoE+OTsrbOeumdR1N+zFsWkKMuWtloWhb/ZFs
8zz+nCnFQVGFT1nsW0/NVexiGW8k2TRPhNSteV67cDs+RgXjGCkF7b2FAmpwI81HDz9XO4v60X+1
+LAWaUmTB4IwezBqzKHFTnjbIB2VaGlMgza5gyeaK+lGSLJb0ZfDvE+oT1GccPTpnJt6lzC4arox
IDPLy5PhsxRLeamG0KJQak+mSlTL252Ka6SJvdcg02UNAo0Ou6IlUGOmMX1AMYEWjVm8qXiVwXwy
axyznu6oQkgXeFFwdL1eWCGUNCGiMMoTRpakGlkabAsMUPHj7qA1NgMHYYbH2DRg7Z+X8a1PZeJs
OGIQkiB3ZYZWVaREYyJCnJLHBXnYGmJSKN9PiJezJ+YfCSSvl5pCpuv7daTLv40InVmPYfg3kvd6
MS+vSM6y5Zfxkxba52MGnpEnWohwm0R6A2bCaMJ9qYFvEL3ZqsFor1ckycHOhA1PECsiyIXhQce6
LWLIdhACp8ePOT4IfmqYvSUH/NPaBrZY3dMGpFPkjOprcDTk8bbwDpVO4ktS949DSOqFk8bynkTO
+D8HEyMuHz4GxCBxTV4sGu1rnALtISxeAnsgEVWJwyV3G/zpLSnJX25SdLdQjKt5VfyJKcyHsIaw
boz5gMBRW8yYBfSIHhIJzKEmaX2TtoXbte+9BrvU5InaQtqk1ROSAv79mIW3dOQZXrKG0foygY+z
+LWeiEcqUYLAPBY1D30xYz4+UaSCbcqxPm4KjYClvAwDMtEpennU5obSuWU/IgidXrC5Y1wfCTy0
FL28PFmJrjSQdElKHYooyJEZm1lq5n/1ENdLXA62rxeYiIlXLQFyPB8hsUjwNFCqijm1q3FnC6z+
yE76SfUaaC3nbMskICqZJduCoclPgWA4c0KnovCUECBlqWnzIZBWnFQgaM+WAVGt6gIB2TqbgZx/
as8CqKtOb8TGUMiFcJ2N6khqXInU5AGu3DNVFcENo5SjLVVmx06NgP2qTHNqtrK0KrStRPcvD7uQ
heSEZIGpcmQ6eHPAzs1hfz/+BiHrVnibYYYgE8TwloKKCZk5eBppi46SJg2j0Q9fZUaeVEvBosIz
RH8+trnoI0HWOFDLPi8JDdeXOhegf4IeFh3LrH+BgkfYyAUIdZftq05XHQmeVkHC5+xRZYhcP5Nm
JFgT3pcIyYAtNgpUzcQRhDFEkg0/pBEyIk2iW4wC2irxprZKOfNx2OrspM5evtypD68xJx4TmKoR
GXPDd/1SExrg7Fq/Xhc1+z/2zmM5bq3L0q/S0eM+FQAO7KAmzER6JknRiOQEIZIS7IH3T98foPuX
bt2oioqe90CIdCRTmTBn773Wt+7HktFUywxxTCfEzx17cLSw+ARNrILBZ+yJrUon7cExVXtXGJQw
6fipOdrbSOAd42xvIpGUlMqg+mgKanuYRQZf7STvXJOWozBfoEdwrV4lQBMDl0RDbKtyNLhW/W1U
wnxLaTdCOx81SHFGGPU7wiBPA4sIY7S54DRuS+pE/J51LkGu5HdImKaoIuEsWT0D0jHElhCgEomn
6sHT2xuXmO1zIRkTJxUrh1aX2rYHQrvDn3pntJNv2E64TV1s+kEtH/FbLy5ieoY4geGGAWbadXON
/caJ7nI9NK6a0b3WRvdc1Bwn3Vz47UjWpUHyDIVWE11VSQFqMbSfLULOtZRmO9WcM5QE21qc3wwR
fBNByJyiEukJLWIFWDGC1rdNPIbk3iXgFFm4r1pKmzJQCQN8HAp6MrWHZhx8YWfP3rjYFezuvXWj
AE8/y+HB/shs9XNqbW8P8oSgVI0evPIj2zG2aYC0xDBUtMX+pt91BVJzT4dW65rUS91AS8sI7f0c
dg8xiQS+F3kvZqFldJrpU3CYoZRrYEuaxKuE7OUo/TZNiL+HifOQJ/Yxc3d9iN4QGBoBA/HwonXf
pqF5aQoAaqAsAydip4pgAcmJoIVEArmfspfYI9Qjyi39BP4MzTGUE8Y4aDx0j86I23IoAuNsd17H
Yjpn8NHbokMCrW1IeyAtOgqDHUgz8nZZjTqWWfhePR8B85e+3WQPSqkJUArtURdKhmnMWy2aETbM
A8F4inTCGCI/MKzJIn2owSDCLxmpcLpkC4bvDiOnydW76bfT0qYmsABBBN+pp7Ww7Hq0K4QhADOn
uVwuhHEx0ftaQm/gGFjfM42mgXIvcytm36xQTxRD06Jcmg9l2SekxZNqZIWZX+QsIT2FtS8J6fKX
VtDd9AG+84AqLBVxzASNEgbhyYBkIXTpGsoJLppTP0i9FH4EbJ/FMoV9YtL1aGxqv54r7I3D4Cly
vAkHYsYMEyI480O8En1/U9lNuQ9zJHyObV2nkZ5xcfJw+W/yjvl+7Jgbg1P/LqoxyqQwC0iDt5JD
zKBdHzP4WAjk8Ux/1126y4L92yfmBkDnRFxcLJ69rHG3gasYcg4W7Q9TPRp58iKq8KCPnJDDrhno
w1OMaKSgdiGml7wBYt9yMVG1A7fQMl6UeZ1kTVK0Ux5ERwNz0lIcW23xxSdOye56323XGl7JofoM
MvU4ggK5qq5vzkN4lCPzAMOOh7NlQHMAioEYRtGFqj334uXqB0z8aNNrTPGL5H6MXOck5+554eyw
s7KsYXVXDlApcYE2E5PGJNAc4mHgSvWs2WowpIwhzFelGGRBJtskTkDhG9PDkmuARqV/ydR6KepK
345gtcdhusQBos+e+mVr9eQolLpJ5CrShaj5NjvOkdCvrR4jajD0au8SJrZRIZ4fGdrvshkqqq/W
z+KRJhYkjJJUTLueMYwxPCiVQaqkLu463v+2tcL6Wkz1NRDR2zS60cEmfGLeTokyH8xWO4RE8two
A9ZU5fR+TzoJixYm26aWEVTTJMcgnk9mM9xXWRHvcxnto5julR6h4i+SChtS3GFWXEogUWd+xFqg
6blMx941HHSyXzu6L3VSbFPRezutZEifRck2N29toZKNvURAWzZGRk3/ZQ3tp6u1vCy8RwY9nVnf
8YGVz8GSLFBdgIaYj7Nh47vVb0qISOeZxcl+fomS2NzhAIdDq59I6aQxEbDX6rN1GSKLYUolbnQH
rZBj1MfYoks/NgYBG/N9GSoMtxNWUtgVjktEnlsqQPOzg+5quB09rhIDs5+msvWNN6GGHLoXKWVy
zDJ1jxBhNGoMlwjqK52slLgdJRhTEldx+970TuUcJ6c6m6MZfiuTdBsa0aapkSq6knRKs2rfHa8c
LsoDY+lRrnhWue/H99y6Ncr40mAV9gU0fSZUMBRj53ukW49tNgK85L3yMSWoCVVA7A1UoCl0P2Kr
tw5ykt6uydtvetuHF2VyKsun9M1Kxc+05QO16JN6Fsl4VvlWQ3ZhTde8KiNmrkGMZBxUcI4ouAeO
3K2y65upbfkUYktQlGRYmuSjpjTCb/o7qBXTjb4nWIXQlKLfeC0rpyqfL4MVfTmDCnA5fgQpnZ0g
nSyfxdgub8vpKh39qiJhgmRDpbAz9RLJcUlTraPq5eTvVQ+ax0SljYtmXy7K3qTqjp5TiU0o0X9h
2LTmniZGyNqzwSFSWdOLOSrMim7cYj4mBMYjdrDSlF807hvYH8guGfQ5nd5RkacohRqabxMY1hpr
wZPG0GyImzc1JoRpygHd5JA6ewthfnq2e4MS2ugJHuT60UYGJpNccWtCO6eFst46Mfo0S9Y+qVKE
gMUmJ5hPbZ4T0jpz/qcPbYUHmkgwJGBT6NsW5tChJ2rCnki7CwJKvVmmj0Fkg8jomNXybRSbzkp9
UJ6NrysmRlTR9PNdMKeUHUfi7O5BidDvanapNp0EuolRMR5yGVJIqlQkzAo4LAI1CvkjR7L3rSkv
NREcU7d03NAKcvCgcSoBaUbDURbGPiK4DAFA1D7QU3gWmY5vQ4mDDPgChV7TAxm797TLga2Zrs9q
nsjfVrsEBOUhi1KoIGk3ToilLfvBpho66dbDoDEQS6aXJOwOay6rE0FHUuQL+hYHO1kgyfDd0gWp
Y4GOrNZb/LLNC+bu8QxUOb65M/PcA99D5npmdihirWgv7fGh73Uq75rFTCATWqGVe5U2vddQhLdz
sCyWdXZO1qUIcppb9nO1daFCBpP3QUhZTTcqOeuiv09Cg0C9er5xgZbeiKHBw95XV0dL3lOZgnOE
jbztFCe/IkclSEQG9KzK72WLtGTi89WW7x3s6UbqwdkIvOy7ZoOvikR7TtrFp6h6JpATMY2qEvsM
EO0wasxdRo/eNF+lCZBmY6V1djsufb6mFNc6+uhG61RPbXqGYMXe4ZqMdeoQlw+SVpeyIiQzh8xD
3LaDdI5R8q2A88Rko/2MNDQVNc2BqqXo8Zirj2a71RwTOdrAp1vSnNlBuUo4vBh4i4Liwq5wbU3T
CEeGjoOX1hKdLnpEu7KH24holNKzhqWVgcfbQBQXG6SW2JC4sCEZ+bGr0dd15pxTbZubQaIm14LS
3XdoXOoFfVOYNqaq+tfEqdfyoumiugzcJgAeRIyojwicCrZmEAzXJo0OfT/fzpqRnokvLzfjXJ69
rm22JIehHQxi30rITqoRX4vZIOmbhY5lcmIyVfNiZw4jOG1rD9/nMNROAEFeelMi5uob54Y3RcoJ
J/iDKSBQQ5djHggyR+YdRqkW7fQEIXtQghgvfA3Ti8xsrKjaPG6SEmUVRM+bkL1+mMnBHXPgkVTB
35FmlFptfM7VI9xP3V/O+g5fKAbTTRNfDaI6MA/EDwXCjtJAYVhO1aFJs22li+BRq3GIAGdlJutn
evY9s+WuJxG5wVshZHxmWfhAx2RGbDHsc834xYnyKwL1tXFyqru8G3SOALUNGpMgtFYyXjOyjZW7
hW/HHgWt6z3lQHc3ic2O6jAsJAGLRignG8xZzifpimhCEL53YKJ2hj284aBq+RIJMZws/rMRiuqq
zMcdEYrMOUQbPUz2hxt+w+JQ0pOC/Nd5vjMY71rLMGVYpkfTqzNQuWR2825olHXlrgnM16DAW4oF
66S16DyyLvrRajSFEpgBCbndsTGwrEoYUjZV9cohR4Mp0PGLaOZbLbvhRpcITzUCF5G5ax/SHh7n
mplGa1/TukAK0LjI+XQEZEP6FTlxfj8j1SecEqX0UsdalHA6a7hyCC8C44Q70AIZM/0SzLH7aNUM
RAaGVxPNr1DG+hUW4LawsFE1PVJN0pryx1lqH26pRx/UNl9WwCGt20+5Z9HVlM0X17c3ZdN7sdqQ
VdZdUXX1gXamNYYjAd/xmwkaEIt4N3BBjU3MvGDL9x2nhotC4TLl+PZbAy6ZIv04ZBHjwGqoCZTi
0sVowoTXMWRk3Oj9R2AkcOdQihcBq5MpqANc1/0hMjN9N7qc3si4+kGA9TPBu/hXsvVkxfApGK/A
U99cvSEf0lbNpRpNl3mX0Lc2ETEIcqof/WDulzJjQwbp7BNHNp89D5xVwrqlmOt81+vBLSe65AwO
2bwJy5zmhqs/lV5FbahGgdQTU5zVvXLxih/SsZ02lus9uk7o+QSQovqvmmc3J12LkO7tWFTYUgv5
aLac/3LdrLdZWO4J3hF7NKoGCaXUD5niOkePZ+Tcl49aDXUEzpeqzVNNMvXBQXkgM6fbB4JFqIuT
UwY5ZyGl4UdglaTFBT75JQM94ozitia0UvDyIiwhmSfeQbK2OJHn+Rkr4ZFrX97PGqbOwZAjOaFU
e7OL40XlLORN2yc3HdC1tuunlpmll7dX+TEgPFGc+DdUhBXa3nSrnIapQ/Bd5rnvzhKRfs88I0p+
1JD/713a0VQN043dOy8e4juF1Q/PizkBFRS/iJvZD7ZrU7mJO6erv0Iab35Ro5UYSjnvPZQYc0mz
vgpYdi9de7K4ih3Ry+nNAJjqMATT1R1HeRM4zEitYGIhV7E4cASK4kCgQZgMzhg6/StIhuQ2RiM5
X133FobiJSkca5vZVMlRmb8a06wOhpWegwAk+jRgP5TdIrJsiTGGW81VkxNpodNsls19Lch9lCFR
gE4YWbvmvRMd1GdIYcY8YOqwa3gFTQfoKxLNttfx8mj53GyJuWa2P9OOGLnCbRLdyw6JAf29MvhU
xah92mD/ZaOsN0+gsXKT8j2xxx9aK65GbV+41t4PfLMvZWCdAPXBLswbFCsNx6DKzF2Sv45UxYeg
hiMjUDPkl3TAyE+0KDNZTv4ttiwuJOMN9QjXZ7v6JP+OBanuIi8GvEtS0395M5rqB/i8GKosi5AD
zyqSu/XlYUUqOYPqpYjoh2lL4Z/jDl1etGz+3FWVDRNhvf/75vrj/+Xzf3587mve15/7jsuEcdjr
YvjFn4zwSEje8bJZb62bNTS17jGp/rm73lofW5/98+J/PPaPu+vrAmgzZf+p14E/pViFPaDJpyAt
+d9My3/x98310fX+LEeeEvAud4ZXPFKfFKd1w96F4/bPfTEH/7pPDhq9Q6jSr46arUM6g6cVWmNs
TFqZpywlAjp2RXs0A3WTlZN7CEYJLcdleqr6yjpFWmSd5ihwt7Dxkawsd9tq/uuJdHmJY5tMHoQ8
/PmB9WXrXUFTaG8P0Xl9KLZM8zQacHCRPqQm/mW4Pevr1mfWTaFq/jhF57cklhi3bcKhqa34u+vT
LRjuY2F8TqZhIRj2etytIJW3MRSxMwsHKFsLrcipGOZDqwbJWzL9NZP2sU0Y0PT1VG9sAJOndWOM
LYKIqKhn9I0zChGoM6Amv0aB1iJ3LbqfiR6fUy7gZs3ELGoaxoWEU6fAxg7wNvNTsoCiwPuxuyx3
141SA9LtzqnrQx3ChNZ77A3rM32Y67MflPnPbKAr/+fnsibigjp19imAg71P19+w/u4yFAt5RPRn
/jvx/s/f+/1X1l/7+zXrU2PLJEUfAMv/+eXpf7yz9dXrE3/73f/t039+Q+kmzd7rmuOf1/7tbxax
e4jT+kx6Tr+BmcXpz1WAFCxQtVHoPQ4mwkVDx2fnTO0lpfUMTgp6Ru/mDMNETOvyR2rq1cGpggWR
HB2ddMqPYILri+gGpkopc/w2PPRR7yfE2IgQ3UpVgPICsbINPPGjr7VfthmpU0/O+02dsdSvWblQ
cVpU2ZAKhG3TE2NmaQRUnl4uRwgwMIjIE9oHzD6gzdJvb2sab94TC7Dimg6c0gg6QzqrEefWpoQ/
hn2FWYlhfZ/XCD/hT27MEahBA8MjVz/7MBZ+XaKBYi0AThxgNC26LXZ51EV28URaBL2iCDKIjpKi
p0u2ZdHNvBs8JvpHMzxWo/5oOPkdy9tmM2YaQoQ4OWRcgg+9rdc3LWzsjU5dBtQfOZWLn6vo7jO9
4GIWB9111BksdUwwdcmYrlvU4FlITH0xQktNMW0lAi2xNZczhxZQHAetMtyPCaGkW4r6vmC2GCR3
UTBnGzV7SGj09ssKU9efk8rZGh7M6mjokJ8STR/DLA9dDCCa430nAwSGhhlvAWTjIOpQ9ABwtmfx
o+sAqdZ586E5u5ToSAaNFhP9NL1viERBE1CioY7w6waoQQ2Ga2fTencs+cNIO8yzDc00c9IPlo12
PCoQBhR3fYrc0Mmq77gM1I3nwjmp2zC8qVz6pHoaW1wCYdn3pO8gTyzGY+VQO4TMYCGS12dnEFfm
BHXfPlUa62KdyrTNYZhMTbxhGHwdUv0yEHmFfqxL/NYtbkUrq91gBXfCMD/yaunb8naAb+I9ywxB
QlsHMjDHGJMG+S8ni89ZMGAcDytxG+X00LicwRSKBZ9JZlxDKCNS6+tNTdiOXyGBmcrQ2OSp/qq1
8qedigOZNxuNH72lHcABE833StiPvV2P9/QejZDFWmqhALMtxzs48GgqmiEnYWoTrqk0PeouVVDu
ibMTPKZmbz0Ay/1lGbj44+w5ZIGCoz5Ht2u+9Q1hE147f48OItQpE2YjOZjpouu120+GgUvhNwjf
raj1WnLsMtllfplwVpNKnxmusGaVOSNtJLBN7mhbxliGX6TOZ9jX0QuB3KiWvZKo5HhXDYDbgrki
7kSRzZXGR5qZz0ZlBseKT0h4UtDqLKxnvWgvmfLQwLmcRE01YKszrUMvI/fQlsEtzOD6ZJoEvfaF
OtESuCUCmOZk/1Zl9btW8g5UiQhWBQ/E89w30Ujpx+fdC7+3WArKbvrSU1vc1jE+AaOhhSeA0gNJ
dqAWIgNPrOA1ihFVz7kGUydSLDrxALdRcFvMIKk1jg/oEeKTcg1FhXbMPQy+YXc2UdgNGHuaGqQS
p/OdHKDxlUKFaGpV9aFs2gYNhMSttIHvmejbdFp7iF/SZudA7H9UbY3KMEEow2eLgLmNxJU1PQA/
HdHtlJ9bJw7vnY5rcshYyDQJeRml/u4mnoYaJkd/aaTPkxl3+yalDNcjxyJYJ/hsaaF1ugUSw0De
NXa8r6pL7uO2BB84S9yzQcfRPfY9spjpxuvpTFkhoql+CHbWPBp+6bTDE2GGjC2Hp6ppNLSl0U9D
dnJT0SzYtRaa31E3CNF2+KVMidG4dIsTcfC8TY1nOmtUC+8kMXzR3/EWja1BmjiKUVof5thU+xxG
JWN8lLAjyeh5OLSg81CTIuTYz0JY/pBgqoAGpFKUxjbg3qMhAQtZIrojRIKMknEhITC92wWJ2x7b
ULsjwyXdM6x67maCW0jdGhpCSwyX3sdU6tgLtdA8DW73mUBKvYGI8jUmIAmHOspZpWkvQqsaPvUa
D5IFKbNqp7NmuRjbOmfXJx0t/ELS4JHOggHNMVtU4+PYGujBzZhusdjOZP2cW8Q1wKDV7SIyY891
ip70pHJWfq3UhT7pndBWAXps+kViV5QdTr3vQP0DMJzT01TzRXsz5P0wBk5DDhNthPHNAX0OkWm8
S+nbn4aSwYoC+m+MicQ0XHhHbUzfBgSvzji+ZYSX7zU7uSVuCn30hNXCNrAwabXchMTY7qZ+unR1
kp2q3TSoh6zUOafm3g9g3DTzWyy+dv2SulqMZqZ8tBlq5TOo5crmyqyE82Uvh6ptMMJJ1aUeOIDo
2bHam8ePgDyBQZtKoDn87xMc77qGJdtVWJCr6AlSsKUj1fWqI7ocVSFEgALKr1OnwQZux5gZG9Ty
2PrE7MLGqxzzqWja8OxF1mucQTZMagIuuoVgMywbfUgxU4T5cySi6BSp2jtN5vgaCUAVTS6nk85q
D3kJm1pYoW8p5AQJOqhzWuX6sfLmrbF0D4PG2I9Fn580h7qgoo50m0Lfawvfc90Y/3Frvfv7LS4/
0MQxgzl/faAnXZzKY3nn7qA/iTQD8uMM2pbgeh9d5Hc1tucyn/I9y8eZhtOUtifXcLnJIL24Kexc
bnVPACCpvX0OE1HVbzJE+6976DzXJf26MV12BQLW/1rmR8Klg07BtjXbujulwXtoduP8+03JBnS5
307NQ7Ts4anJ9aAFmX8DDh4Y2VJEVAbokmLZrLf+8RgZCVw3bQxGtZHQnFwqJyFKlrSh7FBfptY1
7DoKunz5Lv9smmXh3MVWuNGYOG/MimHnYY3GXRGpJE9Rs+TaflwCf/tlkzgWUqb1frxQWOeKboyX
yYMt+hRdvdOXv8msqv7Wky9xtB2IRe6ymTOEvKKtss2gDQupCljsqStxndWFdRs5BScI2zBOU1fI
03qr1oRxKgebCEWDVmy4xPdWZKmxFrMoObi3vof1lk19SzYKEq4oJmWm0k9t4+ondOx9ZBMbWEEz
MVJEv2EZYYLPdHM6RvIbYxECj3W32keJC5SteZsH1nnUemrD2KDiKyy0bRAKLDtOI0+loctTIxOy
3rmGksSD+sAhTetmQSfDuvScHFoAxJssgKYAGd0umdZNjWlsZE8twxzzvgyCeK8rh93Jo+T121j8
WvOJ1023VDT6ECCmnyWNoX9hch0Y/9s6oyEC0z4/572OfYmwBAXVq/QQ4iYxCmc29FePRTvr+5H5
6GleNuvnv96VtBQzRTOHjzsEoLd8B6zc/tp4IwwVF63AZvaIFXEyCiIjkohKh33RoXipWPB6JYCn
PzvgencimJqRwhxsu8Ylm2N4K0s8df28aCWTOWl2kTZ+SOzxnPed4zCW5/+jzL6JzFaMVwMY4ewd
ae4A3wy58tKzBj6Z7ovUT33Sjw7a+/wVUUAktAnJONrCc/S9p+pDPBVnRlMaIlWU2staEOZywoJ4
g6PJuUTP8xt4sa/xjolF8Bw9KbQee2eCcLpRv4AoLgfluKftyQSxxJfEKGC6kSZxOyzcGZbTY921
r/kCHANBsuOkPj/Ck64HQK+7TttDdYz6g/Ztvms/C+5OyAZvTMQQII6YAb4ZHL46MY7b9pU/ZTOL
Q/5V32jfMKMxJFS4wRHe2Jf4Q6eKwZ5KuBN7IO2nA6nveKfaxGflXI97HCGGuYusT8QwwGpKQKNP
+tsDACs/vl/SWW+wGSO0eBJ0SsUO23mygKbcy/QZ3hsX1GmAC3z8sRAJMkavXyWXs2xjP9pf1tV4
FO/yFDzSj2et12DHkrB3ia+/sGbgtGK8Jd+nu+BrxBv+fYCB3e7Dix4fTQz83WbgpG1TSO7MaiuY
YiEnvwCfnUuK7pvilf0AB/zMdIKp0SU7Jx84Lkti9Xzd3MH2N+EoZegtMPYCeOjETRUzwtogjwMU
NdyzEuO8gSTee7igttiPHyGRHN9+eu2unZDKXyZ83m7FxfBgVgfPeRTZ/m+49vvfsVb/K+/UfRHn
LVBzw/1nzpirkTVmuZZD1hg4dmvJ0PwbA70kOiDJpI5Rk5wHgWTFT3+Jc3FIP7pT+A3KaYZuYacF
97GzndSetiLp37fzJ3sI61o0etnCdiHbQN/VAcumo8gWTmoS7iP3GOT3MDuHEobqVoq98Axm7Kwb
9gaSv1eIJigDX+Zf0P12aqfeoHDc4gE9lC/9AylaT+VLS8dhQ1Lbz+QEsfY1+2FicNn31+zEtR8d
psYOi7H+IPcTE4m988DJDK3BAdkMdmrk0/j2JcamaW8MG3PL0bEB84aydDZxR7Uvzi0Y5pFu9sXu
CVDZ/az7L/tJXcDxRr8wJmBocH7hgLLmjX2mStsCTHtLPhBDal/0rZG/Do8MFp4qvnSsNrCKeYaj
Gl6DQNaPlOyIYTa4WA/ssi3jx2+IzarvSCzca7G7YpTAq0tvOOPzOyGJenNiFtmH7AOt/k48yBco
mDvPD3+SpYaxW+7jp2zhNBqvrvTjS3fUDtHevOILNd8JJMQ+5WO9bx/AACJ4Vt8LyCK4XlA2+cid
MUdynDq4AT4SfxMfiY6iO8kRNt0tCIAnqW1+AiaLHZ/VwbbdxNsDMEtgn0ywIwyE524xXpzxKYBT
9/VvDCv1iJXOhRY5dPGF3sBui4zvOm1ZZWxFdYDIcOS/GO7kvf6l1LE6jD8owXmrXMD31ql6m87e
G3XlnpXbjrX5QeAY2i6gheub9Y6SEIWof0r2rv8/7Pn/jDBbd3zb0HTTdmzPM5bc6b/t+IDsGxRd
xnA13P6KZynaLucYdq9nx3s1FoXpTQyt6x3bDMomjEbPOJKahfi9aJX/hzezJC39PXRueTO6aaJ4
1khkcv55FFoJgYS11w/X2KBXyL9WO0a5P/ERgWjDYcP1Y4vPLoGOwRzsrmzvQga42Cyf8Y/Ed+vb
+f95F/9D3oVhruGg/33exV2aEXihfvw98uKvH/or8sIz/81Ese5YhtQ9KS2P3epfceqaJNrCth3L
MTRDN12e+iv0QjrLM47u2ORCEyJgcxZuiq6N/v1/S/lvNqdly7X5Q8vPuv8voRcU7eRn/H1X4wFJ
ZJ/n6bwNXfLn/vN+X/epm6PTrU6060gWBgowTCxsndQDtBwB8Zg35Ug3v0xHhH+LXY5RJiukcRuh
Mc9VOyCKojuZE1q2GZcaomrVjZaY5tELhDhpZtfQNjiRzlZLvzOO0ZDH544DXKMnL3skYEPdfqCq
wJbTFKCAl2YPstWlE4esNcXpQwbpLJV3atywR8WPVMoobOdU2tZLaeGyqBu64CyhbVbuowNvglt/
NqhWRiMeTxOMFjpY4rA+ZYTki//+oWoonFOqwmZXiPTFI/boVE7w7tdN2JTGicktPlTLkcDzuZuS
pLPJZqYbf168PrFu4uUl660/v4AOZYOcK/d1mrhbVf+KqIM2woXtOWuZOq8bTe9IXp0D+2DRsrAn
KgSPpKjT71tAHlVKy32aUaKEutMel5ysZJ6zs6s8bRGRiIeuih2mzRd0v1ArGptFoAwX2sy/Nhgt
yOtmkLGZCErDKRL31rb3ohZ0g1GeYzu+VAF2zuaqbIuchcYgF4jMq5ukVvfG4H7aJcVPX83AMbTs
NZsVZMu4fHddGl3e5DwEAxWDFtkupS2L94a5LxdeZKCueOtcACGyz3Y9QuqN7o3zobDVhfYnF84a
ur9J6vJtiJzyFvUlU9e0DfjYQluj1AYsHk2sJ1yaJkYTwv5ENnwR0y+Z6/lt7wE65t3cDqTGd455
rhPZIXrqaOMbH+Ew9/hFbMCbmmbcVoK7et0GW0n6123JBJ0GK3reOOsfJxzXIwm/F3tEMVFbjYAD
ZEW3Rl+zd7ZzxqDfaw6DKQ9NmaurGXnkqai638shhIqgp6C/0ClMexMlEaoesD5ahKZeDZfcCcyL
xLBfDCN8ibGwLloW23vHnV/W59AZ8ukJzF6BAadxeYGd2O7RqAUzQxcyqzvJW31510RDMSE1pl0d
Y8tbnqPLIm/tWN1NhuXgrpyf7TCBUm2iK5hSBH/1wH9rsGM+Dyvbe4b4dOY23M0TNeSgz6Crpu7W
Ric0bxqTmjNJpLNr7OY/PTbUb/TWrnFLZZGlkToLw9MOE4mNRh62p9oraKLxxxGULjfXB/9scmAH
QqFv4QS4ZANgWNZN/nJCm2u9Z4xk16QaHNRxdlwaRiFEhiVmr36YrfAZdX/IGco0zgWIzyUpxxo5
WCpp32chaAGtmwhzy7C+hv1Vpt546phBEGdRmyAeYkodOzfpvY73aUSUDwmaht+76j1aUmAGA+5T
4TFWXnsnxdJC+H2zdMxtrYM6R5yEJuozcynzaWsMeB3ZDKxELb4514PAlTPsO6mG0V+NAQ4J0XhY
H/Jq+Iy6bvZ+LTG8cEqARScGQOsl0SeDrbNWLPB31lWKtdmrmvqUGkl9yuzkM6VP6kfSqE7JsiFv
/q9b62Oji58gzax9o1MhNIFrwY2xD6q1Y5LEPdTsJfI0J/B+yBpIZROW7Wl9S7MKf+hxrfu/P8lu
wJbkojBg4luf8AiichmHA/GA1dawZjys6D7wtzCIGdmxKWYi5kMt3hAZFsxC18YI5gYCeZbwmlar
7KMd7ExMPid0S9qJxDp1kISqaxZc1LwidIF0ZaYNE63NlmxEzJyV646w9vMnO+BDj/uKiEEEf8yh
CLQXE7EiXCr5GlvpbYcY5StmFW/jNMBmSLjG4xbtLELxctl7qIg3epdbB2GJm37pANEx5FKx3uyW
WWWzbNZbAxZg6S6glEJo0X6dhq87wDoSX281BeYIrSt3wdJ/W4f2thVzufKW3ltAqxrDKygYL6A/
pki+28ZJO5xEnQ6kzFBByqwet2FLJ9DojU/DcTTf6gJzJ+fmgb5RcKqGRh7gg03Nm9X8DHXZnCoV
TnSb0IOcKDaWbk/uOaCkdKZgkWv/it2kJliQV2bopxBiw35dX003nklcgC8Qewqss6Q8uEvQlCVb
QL/HKp9cQCkDbWROh76LyhalnvndyL4NKFCO//i/r3f7WEPMkM7h7dRE7u+PoUko17VgJkGTD2Xd
rAoFa7QvmTF9DLlOfAuytpPZM7lhBAfFc/Y0gOPMBxMyQ5FEnpp02UFTQKQzSfB4xLzOR1uAHQJB
+mm+jg69MFvoEPcwrcIaR7xM14R5GAWLPWZ+5yU6BBiBHdOma06p58QOx4hejydN25WjBSrSYxWg
9REoEU4QnSpD31u6OeXodHgd+21VzXzgy4boUE5gRa7hJ7Ey/DUbO/HKY9RjeV/kEAp2WZLGwSGz
uRaUwAnLpWNpLz22P5v1sWbuHrSwbnfr6W3dyOW09+eutpzyVAy5NwydehsViI/ZzXAsc/SHms7Z
YL25blwi0TYqcOBymO0lCfEnlZqOYWIMhtO6afWu2TPo+H0OUjOn9AgeKwJdLDFL4x9Tnt+a2vv/
Ze+8llvHtiz7RbgBv4FXgp6iSBnKvSBkgQ3v3dfXAE/eUt6M7qjq935IJd2RSBDYZq05x7z+3et4
e30v/7g7+Ui7Mjtd2xaWXeF6Gs3j3R+tSFeiqZ2c5Lm2gEF0Ta/urz9qBQRJnXJEcrocN2ifS/b2
1g9Kacg5lMUPqJmARhYD2cuPim9je87mMzM0A/x3s3rhem26V5GCaVcphBcJWWaWqfR+qewKi2Ar
YjD0PnhNyniFLmglnbJf10JnYC6N+NDmdUxFkNqiPpcU02mkOny9if4Uac/8zO/TGqSetjWIQvz3
c9eXXl8Q+WaxE92bMWeM0aq30Gsx1s33nPmgRC26wd+7f27RadsZIC3a0ibN/voYBUgUlNfjWFh2
3h2iMsfgKawNqehepmfD3owSFSibmG6s1t11BWCzQKQQPavsW6adRu/A0Pb0+IBRui4beirUyVyW
vt5CHk1tV1YId683rw/+vub/9JjAmublSkD24/y7fn+kGVBWAmyXvw/9499fn8BX/te/agcU/4pi
4DacLz3KobI/XW+WlU2DyhnYwOo5RY6BAb0lD6X0VUwARs6w+N9T6O/d661uQmOxuD59vX+dZn/v
pgaRT9007psBUXOmkRhznXL0efKputn/c73fz9eRZTrLLq17BDiaC29n/uGoAyo5p2mdbVf2CGmL
lj48PwYhIDMwI3uJTVxFoWEx9nUBMpu8z24/zkVmLKN+vZVEDW/GoF615dYcORo0WwdaC/PNwZ17
BAg2CSP4x1N/e5VsI4KwyMYu/rwqW7VqXuwmweizuvYurm2L3y5Gm6qIDa73i9ieiAOclyjsWsp0
e705zReKFto5iTXzzfEq5fr9LXoNSLEQQ5cg5gwBY5ezpk27itT+/PK/P/L7K/25FXb9jdfHMOY4
uxZ26/zwP14VjiHtl+szf25e//qfN3J96fW+vKrurvf//MXfX6VG2ZyHhkT3IMTIADF/xuvf/se7
+PO2f5/+/e3/i8fy9BCJUq26NRuhHSGoY81+VAY4kuwlLFDkm5QNx8cho0Y/yR6QqQbPNSKEuenh
DHdT9hRJp1vmbvEU09thMTtZ66xSzY3mi3MdD8ULW2EyB8b3RoAwnkKdBIFppm/ovFzLZ0mjbqWe
rMPLYJG/20axv7cxd5khxfnUtxDh1lCSEzmXgPPm0cglM41T43xhRkGU2j1OvdODWlSf7dzESo1s
QHTiEGTENyBbWEQ6ut94/pg0vBEitTVBR0x8tlg3dPxWJetTSOARkT+II1FnZ/S7qyLZFFnz7dtY
A5yhB0mpdq96MwBEsl+ciGq1wCi1GlFhmVW1HgftzVAIl+3W6H9IyysdyJC2YmAss/cpl8s2ruN9
qHDckto85HnTMvTJ19DBeROGX/34kbjksBnQeLtIASuShc8NWeAQ+sId3ndO+nzYBwa2laY4aQVW
O4nghUZC+2UTK1+oroWHnopEBM85qNi5tVXzrAhq/sqyQhzkFenI3Mo/xZg53seDvzbitYV2a1EX
qeKZib0KE+Mj9lHyU5p46tIPte1WLUuu09gm7ykaC7Ws4qUh1XM5IqAnCRpx2CgqL+kzdhxmS0vA
fptcR12amVvvcjJHYA6jtoqMAXg2CPGhKvlmEaLgz5zduqa7ccmYVCeCfgcC7OsBxXasxBgtzbZZ
FmwfV0jJiTWKyfRLrdVQmdg5C8QCtOHeI870PU5H3r/ZTQDO5eM0aBdfwKwpdOU42SxAUUTvM8um
TUZmWK9m8KWKwdj2gfbg9JW5MZJ8F6aleS9Nh54PACysxkwkoPcbLYBtHG0a+gIIC5SVS2Fj6XPI
NxLfMgHAxDql7U2GoPFL6eob/oMpHyOwqHvIOqFkgKtNjTZbyDApWVshp1tGeTRtUPHurUk9ubIi
nTFoKvrd0Y3ajeOJGPKYDj+Q2pJogJrzVdN86LyFvelKPJd5QsxeP3JytpOxHnRkS63bn3WAn8Rx
lvu6IbliXmQ5qhh2ffGsmA7DKn7axCiqZWQ6npUGEF2IZT86U65DxgpBxeF9Opg60edlJ+4zz4hG
dY3DitA3K34pDevDqq1701HVl6LOnwuGKEjB8QwIblUP3UQ1q6e7o6oe5QwyETjBFqaezzxhuoM4
b32/Gm7zjLwV8DJov+7svK3PY/ajTvIhH2tiMnXwk0PI2PcobkoMdvcI0XdlMJgUsJQv3OBPmfTX
SRhu3QIOkB05NbZTuyHgBosrQBCiGzpsDmSBLwl1fbBEWW/LQxvV5sY06cSWNkZo2ZIYkSv0TGzT
53JDfEtVi2Wes+oV2oXYoXA26iAffXjNNgQbczB6FJATiJWuXjVJtJEtzau0dvepE5InZ0W3pa8R
KhDEbzl2N8934bmExAdhW4uWAqcTeaQxSWBZtY5DBAhQGwAQR/RTki2kkIdCgIJNGno+woLKVkKp
U0V5pwwIZSLUFWsR1199MwspGaM8Fc3cSjbscc2BXXRT32ZRfw46w16TcAVk47FvY6pSNu0mR1e/
pK0frNHQabjJ96lPPNMBdeHDLICvpPnrzO2Ovl494WEGn6eStDICMwj1p65LfgqJIdxxK7HNu0Vm
KZy+xTtlCj5TBznZ1Eh184fthPgSDRRY9Dz+wraP4n8Kk01kDs0iNI30IbUdoqrdpaNpyCnFTW2k
gHbz5L4btQzOh22uCEineVlghnBH2PxRQcCoNhUrOby3Qf82ENXoTv2lCZI99atZo5A8uLK7KCO7
s1SPV0MdHkZlOGU6YCKgwAlDjRTR3u1sA+cnOnnRO8tB/enDgowOrftx6HjHYadSlBPEDkycfrIA
llkX0602H6DMCeN1Qh89HNCiObEJfAPHI5DVIlsWBqZwl/XRcmjlRwEyKckJYCNeq4/bhpUw2LeA
rafDVJVsEpc4B0N1VoYbzA5IBNRqpn2NWQCcUr6YZpkt8aLRUK27j7aeebJuwXUBaVqGZNXWpBTq
b9h2dc8vYjET6wt0f9jozdugxp2hQu5XxxG9lfDshow0NwWoSfzyq2kdp9S/HQrov2GPW9D021fT
AD7Mbnhd9dahtW37VsvCY6XOoXGu2aEkdW6pNzvrKG0GtmhutgQBAs5uLO7KRNsyC5ckJ+NdENJY
oUp5zsOIHmbU2KsOddIyZNGIkzTHTtTHd7bMgdNTYzfC4d3UTXUZ8Y3UdfJUhROAMQXcfX4OCL4m
rRlzOJJUhsInO9YP9XsRRhcTpWvjynI/+C0ZrFMX79iu3o4zfWAKwhPqi6MZatnGKk5ppp2dqZrD
UaNy3dEXR0qYe0ETaLvRZDAOodi3nXFpSmyILZCdDQWEe5MACIHLZRHLQr0rgqzdVBlqOyNQ7s0c
YXnauhgwwV+1DSCcMDcB9QJI00MXckpTn+OKO0LOJ8R0I9X0POQYHyO+shTf/BgAufcBMq00IQ4K
+tNdnhfW1sT56pNz4CcxeEMS4AIhLgV67zYLz0Kii8s788NEDqsV1T43SamRzajDjKcWiKplBUkB
bKoGBUw2/qcWDo/txHFUIox4iU/iCPMYmY1ujZ22ZAXb6feaZeytILqdBDI2xSCNPhTtqqiJtNWg
WZhd9pHkNG2tskLuh2md4i/mXXCuftRJiqgsAQ23PqljlRLPhRLEEJvI6VYBvKRv9hxU8c2gdZ8r
Jbt30XUvNFOOlISLs0o2TJZv+kwkez2SLJ9UdY4BBu3U9vfscpmoueoq4GUF6BjKnrMgyQxQDGjj
I5u9h1yv45seNyO+JqpkGcIL0z2G8zZkSu8tdp3LGOGG5sSQhYziTpMqCZOgnYtMIc8K5rJWwRpV
BZla01QWd25XUWt2tNUUGD0YOSDsVZkfKImHpR+zugVPXysviqACV7P38mKTgJM8dtAaj9k5kK44
gZQYmtx9YzgqFwaL+XXRaMT7toN221XxoVLVvYttfSU18Dtlh4a0TSQdGKJ/R8vAdDHeF+Y4nIWB
M1zF00zaDRJyADsmzYC82po2CSFaizSZ0leW5oexjn+ENaFpYU5aqm32mUfmFx6EcYHdTFlDZaBq
nKjDqQfIEvePGUvCjZ7j3LeTdlf0xD3kGCa2oB4cBkRXxSs03IRxCZXfsXY2djcngd/NMkmByhdX
OLqY+6z6NjZD+On82gVuvN5zBTHHGF/kpmvkEuJBtUNlhWgZQ5XXJIXciAEpPoaCRpf2Oqdzw9zx
0dqk0kwJo7LUIXFYtX8TAQploRX+yJqoIW2dMr+yjAT8lBKUYz8IV9Me/Qr+T0DAtuvQRIeVZ5Xl
a91ROG8b/cnUWdy7wrhLA+u5IKuPAt4dau2UfR9JvINGWAiec5/c4Ok+1xHeDKmBgZwjPuKMpuIT
wEYp2m0yHLo2hvklyPA1h/vW7lVPyQGwi2EvWiKozFQ/NzQ6vUYdPvG1jsvO6aFPtjyk+HPqRTU9
OWLeF/j6qjeQ45s+SqZewXoWzOkJxUReRYHMHOmcI2GTt6Aws5HZpm+SxzGtBk/I9MvIBILfVNjs
xxyCy6VCkl2pU7b71sO0WZeWPwDpbvdydEmvRT5XCUq+oKWKreYjyYtEUawSoN3scmBYtyT+GukR
rSrM+dwqPBfkR9gbJxWRFqsuAkYlCK9YklEUyfatZez3jFZOmzC2X6smahnw8NnnpuBiat/toXmM
W/fOxCkwlBM1Bg37qz+tqhoEkDEO72OW8ul097lLI7CqAtV1gey2nQBVRCFxkxpOFAppB+Hg5aTF
REmfAlDquCBMlflTgp6yopOP/bJTN32ddvv80En5YUmBOKoigQ0aSx/1P+Ci1pE1WGs76L7NEdpK
PH+BdrHjO2PbZiLmTatx3bv5Bc09ApcUfwWCukJ03206XHQokHlgosmq3/04HHeBy2IZMME93tpj
qAyPMdIxO1GafWMBB8stpB5zyo8Ki9LhgswHjBqdMRxzlHe575cUgd71CRcYBl93NRXQpmRAozlI
05q08Fy7aVUAAbZdDofGvKU1FCztCadWOKUXlejQdpqDt4wUBF8ynti7UAmylEPDmpRR2KVcozbt
05QZ+S27FD1GuFFPHLJi9LH7Qjocsd/TtyXCeJqfovAY6JzatnlhlPgqaZ6BZyGDtAtKLoyQBEiX
Udu3HHILh+CmUzom0cAB/sSBDhpaC3A6YL2WT3COuvUyUgLnnqunt4qYXYqPHGqmNybyS53COezO
es1HUoMnUqPjGry+/BCVRdGPc7IWykBvBbCu7AQiVuIVFDxWi7rKf7CTx14YghWX44eWNUj+O8gv
/vwG1I4YnJAMAijvcam8tMHMMBeCkLD22WiMh0qHUJkpd44mT27Et5RGyA+jtP80ZqpMw/zERr5s
DcQ8MrwEwgfekrtrA0fOPgTDAIkvZIccBmdXzwn4SEPWfSHOyzZptVXnphkrcJMKM6PaqOnekMFr
S2byiM7qvZ0hQhwKSnpqs+wx/3gD4m4wrzMdY4TQKh1Tu4mpMIAwQQAl+nejrF+ddnYL2AM9MrzD
SQ/lU3sPde01SEkDa8A+QE1hdm7InOm0+lZzCMZQaJQM9lE3hHUAsMGUSbwHcoqJdv+B6hP2txLb
alKjEYe7RMJIe5Gj5R+rfp84aOE7Xf/IWxNZeduhu2Ibz63+fizEWmuwaHVxTFQS/WmlVIEPZcG6
NkA2hyJhrUnqKZ8I/mXaEBczjmKZKPmciHw/5MqlJWQppOpta5feQmKaOM6bYl2EsJnljA5fQo75
FSssZxaN7pYRQAT8/SpByEXzaxcW4tYqYHhMeaDdZCTcipaVahmZrBzg/Q55IT2tZgRRG4z6Tn0O
FZqCZWwyPERnF5920KofWuBXm5G34BUaIx/vOTQQaJb0zDWWo5WrHuc9KuQI6F+gT7gg+UiDOjy3
LYwRW9XWkUKGchCghStsuOmFg7kD6JAyK1PdoFhpk3uJ6+qnSXNEvzQ8Unnqshxyx4UZgSVvKZ/C
3gW/LMEuy4TVufJiSBisbW2NRyE/Teg9FnZS0j3AuGIAIuMTyK9eGke1Vi71qNEltrGodzC8tKfU
b72BrQCD8ZQRJBl+Kvjk1mW8Hdjde01aPDJpHo1iuhMBp2cKlosPpcWR6/WdwWdMOIBdqQNQCDhb
1FAFuCnJMQ4JKlfJPuu11zwiGsxF/mKgwItsUuoM8RBSgAa2dowtJAaJT3MwCM/U42Be9PFZWLRP
kVkgICfzLHqU3XQ/DPIukIBIm+K2IYG4qm6tWH/N+Qh+F2Ar/SxCNhu9cq6tidNLuRlkgd5mEut5
Yzqh0uPCZUEbaCcjDt5137hMeotebWo3bVT+RAjsATyV+y5tnLWlXBy4YoWlHrsWHGglYYrlPh/X
Ku03c+rudL4twyeviuVgaD440/RYmgMk+1eaCkbCApFdqSeijqjklDOmMsEFO1a1bCZ3JdXqDSDW
m52WlBC0I7aEn7Z234y2/ciyj772SVCkwZGq/oU20l2plNjqsx+dN5tMxU8Qxg+JlT9mHYhYKpbp
QsvEh8v5jKuofc1YYBNdzJAUlWO8MJr8PYmqXVWJhwxyvWMmFAqGnTkSPqcXDxZhA1WtPgvC23qR
rsOBVnHu+HfOAJoaHcdP7MR3bvDUm+1Jr5WbsIl2rZp8FipdpUooh0Rp10hGhKcGIfHVWD3B02Ar
g/P1rMhzMcnXuKm/0+DWqCukTAVYuaBxjtgWwMWEJ38mLCnGUXTWj6WluOjNuVilG7cdqAuS/2yq
SKy0wd7hr9r7zbNh1tsweKmGgPSMZrxT0HonQkWBJu8n+Ufm+/8Fff+DoA+RnYq+7f8u6IMHJrNc
1n8X9P31j/4S9DniX6ZrG4ZwELXp1n+r+VztX5ZqWzYPO7armSqSvb/UfKY+P8XjpmYL3oEpftV8
9r9cWwiHf2Lr19/4/6Lms5Da/aeaD6uNLgwXCbdr4lvFg/Gfaj7kWzQStTqksXapc9fdjf6cYloD
uXoZzQoWXmrqQERwheH3MmEg2zVuS9VZm7H8sofiZyobZYaIlmgtgAcHbHN66Z7Hukv3EDtcPGIw
ERWsTWCnbhy9nhV7zNJJcCi0yHpSPei1n+wexcNQWjeTMpDAZInpvq8nmKQpim1Uiv7ZakfoSqSq
p2XSrO2S6byqRrAwU9OtjRoaavLS50WJgwLDQqffDEmsrrIq2Wh99OyOLpBMJxiXSVLgS7HMchWo
mKuhyyJClhCTCsu6qaPkyRmD6aDSisgyfT3A9mj0aJXB9Hrp7b2CYA6kS1ad9ZRarmW4QOenXeqj
JwfjQlaQgRw7uEp82jmOrDbOTeb4pKeRwOxTULbGLtsE5DrEblQ900NHQjOgbwLCp24M9rGL1jIw
5hFUNolo5UBavb3+aGx9By5sXNGd4T1wNBK9X48teu8YMyp5RJGxSiN08sgdyOOQlF6AbN5a/L26
Kqifa/2hqAj3kiOGLm3yV65t5YB0g3oB7qQgCIv+RUFxcswmbctO/bvqxx2C0H6V1Gj7qdJt7Hw4
UZscicukdSni4VwlHbqMXvGGLkfi0ylY8SLiaWLAotj8UGNg2JQBvk/S+oqifkRDAvVyIL2PbTAB
PxH4Mpu0AKPP/f3knvAm6VXG9DSzWtIcU6Rp2duIMvKibCaHbxC7ixWlzzIMTk4S0lILisOgiBck
P4e4r807pSf3CQfN7MD1jbOts6jPhPPmW2G/zgyFpL0E8aIr5KrM8ZKkMmr3htuTjWcXyVIflfoY
IxhrDFtfZtC7aWURBEzxCmCTnfz5wUezqLA8dDLBKYnDjUU3RvziFOjZK1CVZT74zAN6iVjQGaE4
+8U2pdO1RTVEbk2ImSHT2/ycdyj7RQ3j0yJGrwb7PcQxKQ+qds8qD4rz1JwceiuaoctjDFmvDgwN
NjKggEbB6SrG4Bb2xk6JY5LejNz5iClgg6e4SQu7vh9rDLwQ2NA9iKVR6ruu1KJv2wmPma99mGEO
ws/HY6OA5T6VlXZWSoBgOHXH5aQSHdVgWPZaW7LrH6A/2u4+S+UdWJiIuX9e/DbaJ7pUstVokKsx
y+J8SLaK60LQU1qk+S5T7kTyU3Cgp5VTDmRhn3S7AkY6i/ApXk0NFl0zosg/2taNo8UouJLQ8Ury
jUYWs14IEM3t9n0nV9Okf1pV/Ij6WSEkO+NfVypu1MJ5jjpsFyWLFC+ke+NE7J3MkuJqhNrFzLDT
jEV+VntSMjPUAEMuXQpRuBPz2fo2CrGBGgkEZFVSRNVkuvYHlK/UKdAZKafQBmZTjP2lyzPcztQC
iHrnI9qSTqjeozs0yGzW+g/dyJ90nKlw4ZotvUAoiSbbFVsZ5oSGsr7FMHdrkJlWJnuq6ZzbbKr7
2IYykBspEq2PKnwVpj2sv+2UBXOvf2UKVcqIjJVz02SnZCh6D/nTy+hM0Spx0OcmU5yvQU8VCz9n
FdjVGX4o8ABWhjdfzZKfMugfKBmwqMeNVM49Hfxojj/spdEOuElxIbFz+EhmkV5oxh9VUu6o5ZHi
01AUyEK5VOP8k3JU48Frg2eHSgoMXLBEwk4FoQSNOMls085KM/Q55yBnORKFGhwp/yENkp+uM/hX
5og5UbOJeMurczZNcz/wnLiPtHUpXVrTs2sqbCMTHx6vvi0538a6vbWL+iKT8i0b5LlOfKq8thIg
7qJKU0w1XiynfUvBFSLOxJBi6SMqcbh8Ha7ElaOTWkVTRQ6Z8MxwUpdZt29Ipk+xSrVV8ZV9h31w
TsJk2Oujems3FhfyYByi1Dnq9AIpnhADCP4wCi2dmh47Lr0Amy/mxb7tGM+6n7wliS89EYxfhVQp
Do6vY4FhveyMlyAuqAeU8nlQNRrXrbXRXlg10kevAn1Jzy/0UglYFxk2ua52/Szz6OC3PgqTADVb
qRbUgOrpYcq6HxCapV9HnuH7d5aG0kzR4bjpPzSM8tnD7myLJspPbh0IqpQTTslQIM980RGE3tBZ
4hDD714PIemQwCGpfdzSw3cwRAP9VMZs1RXVF0zCwcsiNIJIqRkAaZjpced10nmXUh47Dbe75gOt
ZWy5KFX9oPfMrH7UfJtWdXCqCH6FUNaDG5wCa++XGHmpSHWUwiz/ECrTtkfYT0K1Q0uyUw+A53iO
66OIU5IgR96kpIBpvZutgwFRmpdSp3AR5/UqdTt9R+2qmrNkVPN+DErz2IbkbncjyiJFPjD0ODW/
vbZLcsiYN4CqHjJ3uowCtalLFEw92ie3d94tpXuyVeDzhvntMAOt9YQgdcy+wBzAII7kwBjKsohR
ACi6tktsxH01FAOWEfmujZ4FQs1FieV9lZUiJphFf6U5Wdzy9ohnNMalK5g4oP7cUJMedlJzgEXN
Y3jfjheTC2MJ7bcJ0i8u1WmnhD1zsUlWHl/xmOosZUqxcas+2w7EbbFaQuqM9t7psu/eSHZuSX+o
RYhPvVd9qX3rHlgFKbiF+VkOd35p2Mtp3n23KQ4fySoqQMVzaAXu3ckWN0WLJNqiExSeqCnhFQpU
chcNhq5Io4jHVFrAYW9d0JchxUx4MCbSnbBMP3Q3OTUWm+kq+0Cm9xbUT0MHHlNqm0zoJP5yyrbO
ox9vodtcOqj6K3SWXmYLHHyIZdRmHbP+oHN8FBWEor56nzCQ1OVwdhPzXiuDI6biLx0ZcE0aut7g
Uh4jkKnFszbiWLM5xdQSAlKpbDkb1wUFsg2I524DOiEj1cb5yNqfJiRiNa8xOqU9BaQgyT8Hfz/G
n+DNKMIC3tUC8VJngDoC6wt6OlIdX3xL1AN9pxybqSNPOMLQmVjuK4ZxVP8qRww+BLpNJH2WEoCl
yc5jQsFE8cWbzIpDZgAPYYFwDAoL5ELsOh5HKffw0pxCNqk1Sz9OWHaTHxOSaigdd6IKPoKuudiR
snfmdaVaGnsipg04ydg1aKbCEAixyhHFxmcCjgeFeop0k3KNsssZwXOFfEglXMv0RSliQlNbkIM0
Wh16zuNSI8Xdpwk99NMBVs0DRJ18oQXqpdFmWEHK0DKk6mM7VrvSsXdxP6dADc9TSlmQxam/dYjb
WAihQxjBYDvZFvn1jbvBzk/Qqttn5Gi5fKvsBCj92axvHfrBGTHbfqg9J5UCl7Ujhtg1CUXqsBXo
b27cHKNA+RChc29pRHllmk0k+ey2nmAzGSZKRsjfde5sp/hBj5Ue7K31qFVZ4fVRg6muPup1pG2a
hK8f4sw2M7NdFTPQmZLATwki0IaZvkiLqF/VeCVAAgcbThm58LN5klGRyLaKDXW37MmWut60nNbF
SjL7seennUAp/3rmel+WZbh0WtQY11dff1yf0Dn2hHPPv+33x/WZ37tCD9E9j3L7j8f/9uevL76+
sX+8JkZdYuhttoHb0Wir6+uYYcEgX28y7hMW8funSkvbOkYfslj391bePuQiLnCX85GuP+hS/XXr
9zEYGX9/rK2McF8S5+H7I35W5z29/o3rq8z/fOmfx8y9yjqVbTJi2KsFpJ19IFNKYYkVI2FfSI0A
js0PXl9z/WFVCEgxLKL5sR/zcAq8f/z737tdjMO5RQ6Hd4B1BInQ//5DWm7Hm5IjdKXqXYF5YQle
QJthANfHRDfEXp8AT6VM7K9rIBKDMQPp8B/l4DYGuqPXm60SnDPyxdJ2U/ZYhI61ectsNVlH9hNR
dIFmbJPttPBXzNR7EqWG1/7OeMBZeso9xKDdgZUL3JxLusl8r3ienlmRzrL1TwBxQMM9VtJ7+ahh
54CT79wQkhCBEGAX5FG3/45O7i0N6em5PQ6FuEsenbMxTItPjMc6abnjjcZ62AOVoy461Hz9uv3m
+mWvQmAtxaH0DZicPEDDV8RWvvcMPHRB0429SSE9gMBKN81nZnkxOrKRBIFl3r0RF42zOWRqWRof
9RGpVO3VG+OZoQSc8DrBvO4hY30qHuMDhT8Nu0kKVQtV9FJ5KGmCMaUdkw20cu0Rr16IVIwKp7my
8cJiUTsnJ+dMEjEt6njTtGsVFHbAZjY8IT69D5p1fj8HzJKmB8PyJkNJQKTMTtdfpjl5GtkMZVrl
yE9NLBxEe98Eokw2kAF+TTfs2PfYe7lJN7j1a2U7a+1RKnpMyVkV7xlHG4cN5tbQCeZgWdeqi5hZ
3TMffeSHj8N9pF6U9zPENQxd09aqPeOQPKRvDNDJWS60Laqvh+yhvAs9ZQESFO+RswQLsdBZ5C5A
E7y76xfhnsjeQ9DgjyC2UCGt03bp2nhYEBqSt6uDjiPzlm4qyQvwet8Rj20x8byYp2L1ycY0uHGP
Tb8cXygsK280DG6QiFh3z6SYn5KFvMENPWDphuKFS4PtIWVi71wSjLN1lmdI5Dy8MMmr4DNGS+R8
Z//L2WEBWzZbk3xmZ2cFi419lkcsNV/ZB//vOdeqZ6I8PuRFKzfo79p182ySbBIt/HOwguCwYPnF
ATC2Lhqxt5Csi71GOsnyWz1nz2RSnZkVca3YO2VF4ZLN6FK++a+f7sU5O2eQcDM1cTWYOz/Yu4QD
6JgEzxSRBGz1NY2EZLHB1YL7nR7apfyO3xrFW6soJJdv+e0puH+xoIRC8vAOgjCvk8jpsJZLa2sP
Ho7C3Ecbt3AIo/QGD4vLRrsfica5YI+//Tbu72W3U7zvhvzyj4KIW1SDJ7oL/HWSWi+P0bIFFnSY
FnMkLhfe3RBuEgjEy5RrKfOo5tR040kuZXOkfAd32WlcNTcFuN/FtI0vPWS9g2TE2UwHOXCk8iNi
lQOIwF2OGGYVvIEb+/ejFDTWAQ3YFc6+Mbtvc66AdWlES3R0i2A/Tcvywu+NTuWm/E6xoGwI0thi
PsqQ73jFU33DDkV3n8wNdZa5wT19crJ9HqObYV0tuzWEaHnbHqtT89AYDCHjyTkOJuf4k9xClPPC
9be5q7Y0WRKX9IKlWP05U75jb+N6CXvUhRiX1fNnvKm2gAYeqfkwf2dAwyLeymyiWI5EPx2VWwDe
ygKZCFW7+XLmy+QsO5AOE+zng1l/7zSe7i/gSIBYZKciO/rBTlDj2AfpQd1bnzSTBg/J0R3tCH/b
2lzJ26HcydvwjOmGGPL8SOPijSIJsIFnSAALkBdvchXvgQLKPfuc/I4FE0cu3xTOokvv1j3enw+o
l/FKPU67MDysc3sN7Ta9fcuLs37X/mRkIo2nCteON5VbO/RsfHIuRy13vfK9vpX38FTIJSAotnrT
v2JQENoTK11KWWW3khvqkxMSA0LV9TUi0mG6ISDcNd+7LwuoVHMsodQPS3fxRuIMfs0fqZ4iY/FB
Vd8GRrJUbq1yHV/85fBctktH8sgMTM/QlC6oRCHtO4UUNz2uifQ731RoRDQP2vB3Zu0motoh3zgL
WpuL8sjJkm84Kqtgb3E2XcKX9q7fdOLE0ZkOJNAjqVlUH84SPRJ7Ix0VqrMGZcjv50wHym52r/lR
4ysiAvwl7pYZicjQtxfpfu5kezl9g+mGa0Su1Owej+qmvWhLrG+mc9MAQruPqNdoa4y4KBJ5fboh
EGngq++/gXsvonnGeDA+mCyZAunWH0CrMziQ0JK/VYzDFnc5BuUmuJNM9OvhY2SlCoivWFL+YYD2
5u+eUk3+jmp/MWzJnlO/DHLHOFGO4brbmvO5V0CkaJ/STefPX7tkiRfp9xQuk8e3mlnwPbhLHrBY
ne55i+p39cAHnj/0kaFn8Hcy3HK97SJwGLt63QfL6bbZElh//S/od9MHlIZDsFrXl0ElHGdBlsoq
vgXk6Pl32Tm/5Jf/4uq8dhvHonT9RASYw62YREXbkuMN4VTMOfPp56MbcwY4QMNdqpIlcnOHFf4Q
YQmt7oEEMBLA0qcKQrQ7637+LULAM39X9aoR7PqpxxUgpgkOhQAcF3t8HDANyexUgGTFYyh+ORnY
Rl7xXJKAmSMEjqrIlXnO8Qalbye6iHruN/jbj/lP7zwN0DiY2KPHFOpYK43PAeVxknKD8654lL6w
/QJ650pf8i+QXLbz3Po2cGgG8Eh9DsxuesN/ZdWuySFQOYg8MIo7DSv3fHfQG9/B5BJ/LkS1jEsa
YfQT7cLHNUh+tQEb065Gs+dSw/sbxZf4boFhZg5csjuJ91f/Kj6zUH9jR2BXPyjH5gPOgs3myZ6B
LC82DV/GccKuPtp50RG4y6EOWAZv0Wf4IRyx/ThGHk7YjKA9ehyxh6p7aDry8V3+IH9GR1rNMxUQ
G8uev43JYXNyZsMDI5O/PIAsBRmzAxOA+sWFh9M9Y4XHEOLnvT1EhSMDzI5z36Zp449UjXY17HbU
c6EA7zZx512PMtEneqcre13E2HS+mULjsVGjOgImsEka4BECzA9f1uoDCaVNnAAhpWK/FA8qxBiV
8wuYMtL/engaexs8HiQxY7gZpl9PN4SkwaGibCQGEY9WTwNNPabotDxh92j/+iZ4w/3REX3kXbAX
tqzd0oLzcjewnYcRRqfAT9gNH+019lLrod4brh96VLOc0IPSYTPLnxQH6gZaYI/zNZyuUfOV08r/
boR7C8Jg/lHIJmXFOgvHGlItVAABppIRPUhDjUxZ4SINvlYX3WYuF3vzE6cV1J0QVtr3xmduMjmA
vCE2CzN0vat17ooBjF6OK8pUs3GjxKmFJ8RgQBQg0lN+y/d2sXt9h3aejF4i0hTUvs/h3ho/VBRw
WEDRgW1H2udeeU3R0tkrX+xtnCcE0pIB+GDesfwHnlzxiI9Ca3mEK80zvh3NTGEsIFBl4V3ZeWJk
0Q/Db2M3z7jHYG1Ss3E4hKAE1DXskv1TpzraU4PQPvu2Br+JCNL9Xo9jSDuGFvyuyxxJ88fOzigl
y894ZhJZZ67OGnP68lHG29Zub2u9rz31V/0V6n1n67+Tr5iEEe/1lXVuvGZuH4jdbgyomMhIJXA9
647qyq4AL8oUtuPepUjcYsAq+VlLBXo3U4IGqbSwV9gVhsfsYqx4zHZt/YbUGPGOjLUVvQgqQajv
lAHYPHQTD7MKHsdec8RBPeEpTC/RbNOs+DDeQhW3t8s8egzf+IP2/3/jwd6HqtsAtIhr9jkToAcw
2vlVIPEA1BnUN0IXyo/iFMCeoP1XjzZCX5ngsvyH7CWD1w/2awetmMYTZ+9dnfZadAJhKtv6eTkA
cAEBu56q7GE+ovG+IWa9vjkUOerav4J6ShO3KJ2PBGif5ALkHmU3xHFql2F0Ya9vCLUNl/ZhecZ7
cpI9sXoCIN1glpw5FFXE5y7ZYyk0cAU6QVqg6Geluy3CSzi/gw+som1zyaEgfPTijojwtafCTAge
Awi3ZQTIZhSyPMPyMHghwFj8aLgSoK5H5KiY89qVQqNxGDgFQAb6qG2Q1J3DbfSYStVzfhOyO02d
w9LghhdoXx0nwfSQe39AVubPTkZktXak/Vjv2+JRjw8zZsThPU/xRSKFs0tnpum2qxR2M7lBKZkC
x9cmIirmR4NsS3kYpCvhDOdjD8wbv8Rf83eCC0FJFvLJ4lmG36hehu1bXt3jiNaW4NUakFJbrF2V
obnSpI3g9BvsbfYE1ANLpuyQtXujODYR2C1w1f/IE7BAMm/UQnCNodQIzZIenYJRi0bx2ylTR6z9
PPNCy12EEwaJM6YdhlNG/nWbfnsLggDAcLBcdlY4GoiTpzQojb3k6dKhTk/LAhHbKThHNIdOz/IY
NdAhTpSjS4u89QRmZ4fXAGZET0WGLRQJCbgOXRxtYkT+S3OcFYi1eQDrF9FgskOXJcs4l5vsocDq
cnDymF4y7ZJjzD6ofprGQ4vsrHjgyAZDVqtf04dKbeurRk6eXOaXU0nW7F8Zf+DKXWBtP2iuTvPr
hLsmu1fEozpQ+V5+2WxEdJdTb1I8jmlax1ilqQlaBnYuPGtgWLzY2uvAx16RPyjinxA1tl+OJAT5
qiCZ71w0ew6irUp9iKiFcBRtFA56HfnjjNP8neOB82nXX1k35kGhhe1dwYgSv4L2odOMnPcNbjE7
erNrLtFn9tmfPuqg2n3UP8p+fv1GAk7HJMHuf2qVHXwnkZQmnwkbE+CnvfRqENMwRV8oC3S79oFc
dp+ci0eoBQI1diqzpHefwg2g+nwDIYe4gzNeZ91Nvwm7DFvhGDNO99qrBQfl6ebZDNqv8ZW9tHSa
R2BxtNipGLZ+N5Ia0U2ii0yUys/yWpyzAze062/afise+O3kbQcvVfevVPDYbsj0skN5Lev99DT/
wEMgpEmQLInEPUY66KkQFMF5LLqPmVlZA8nyLJm6h+nOyDgzM7ttQKlK8ApVFTVIzFNGP/chdprp
vB0k8421xTeRufvNM9tY9Tj4LDjMgK74OJnsWafyxuJlReYevXLqBezpM3sQYD9KBPvYbmmCB9IJ
x1Vm2fKLHO8P0siIeRmuETqYO2RbIms3/8Rn6ZHlzrcUJA0PPZLqP0iNFb/JY/FoHCvfcAnv9PPf
9UTjNf0W3fVkYdVL4kiQX9f7/BoO1zJ9X41DJ3vcFFJpfByGVumlooRAWLw1TIdnhYDKek3fyMnB
E447bS//UmASvjI3LL6N2hkeZZdIhw2y9LAS4zmU8wNTq7+SqUqvhJe63b/jioqEveJdxYAnbvjt
lVpJtsNDeU28snFFIloGJ6EhZUvfFI4SJIhEl2I1Hf0cQBbhJ6nFJl2PxtiH/t7VHqsmYv9DsfFM
0KRZ91/YQJErP8+TR9I+KnhfOji1+ZKDuGQVkGaImatk11a/JsU/HOte+fJ+8ixmNMcxrIsIfy13
E4+MXPEueBWCcxzV2ql/iIzd8DRd8tiTg7CNd0SzqvKAs7H4rlP70B9M1tcvEygIfe5BtmG2sWUN
GEoHo5N9tqcWVO8dpzHhO8Q5SYFbgjiAi27xw0gTR7VDKi+NE52ghL4235o/naZ7fAxf2+eJA5Ok
EzNUsFnmLn6EEmPfWuMVCVSpsj/nAy5KlBN3hedUYNkJIRyw0pnDYd+AC/0M/423yjoh+C7VWM7v
suQ2YQ6iO6zESr8nlmP0VO1P9fg2fXKe8TUfha8RC/Xvr/W/ApqcRr2JnE0V/tUdTVU7+8hv9wqO
zal7JBoZPnSO68qW5SMyoPxmWe1BXFBm7IljqQ50vwv8HZs1ixQ9UGbxVzn61hOx+bFwyTDpizoD
NUz5HY1CjwcpZpfoskzBIHuLfETnMF1PQEVkj2SC47m8EQsUH/Li3w26YcxUQKZbQkcQtu3TYHCp
g2zFjl9UhXIvd7rzkvn8rSgfQeEncyDQ0OjOQMyR70hPiHowuQsoPKE7qQ/4Adav1HxrnNDYeIhD
ze5YvJj9dW6feOpnkQbwcMxGbvVqtUQC+VfFQdBQg0vhhuF2UBgncXmjQlfqkEVPYYlS+Bf/UZGx
gOBs/7so4REP+N1UP1vGIypL+haH6skDpB1kKfZ3nDvM+CcvnFE48h0QN/Ej+ldemfXf1EYs1Z/3
3RiYhtuGDhvaiRx/q4/Att6HXqKzscKtrfbdkxEeEe5XyK4gdr5TpyOEL6l5EPGSLVGwrA9CaCOS
S7tn1zyHPeVzu3/tX/nfVnHba6/WU1M+VVScMc/R3wdhT+J1Yd5Desv8ETFpt38d2X5g/xGGsWtc
yTTM8lOc8AOdbbPkBpw5P7Oj8jWUr8naWMwxuzrhb+K1+9RLsYfFiGJ64cO+SC7RLATCM1xhyW0F
XTiRqV2Qbe7mV+HCMVQ5bKo6iBMaPwRRtStH+4KqDVj6Cw7uUMnn/TYgH1wROGMjpBGGxsyWRXMi
gg7DFREbh78dsDiz3d7I1etbQVajp5f5i9EaXyENsa0h/4nEyzb72PSIS8P34Tn+JnUhLqaWywaJ
cnbtGXs5PZJYHH/x0w3fE/VGiAltNKEnhIjS+sXuNr8Vkj/yHh1y/BFVl+5cI7R/o6jB0roQtedB
h3DNQjVmL3FKv0Kvmr8kmtj4ilOaCSUv8wNS+92cgBXxRdUZX0VkQsnCjplh7dI74vxJ5grJtTNd
4cIgJw2cNjeClkQP5zw9q+4CEWVHXO2xyJSv/gaW7ETBo6FaQwBqvhPd59SFJZvqP6kQIYVEzYoY
QecZvETkiqA6XIIRSdlL6XUANbWD//EP0DERVabblNyRj59crPgan7AEZASktJGq0u+kvUKrAWkV
HdLgTbhRE2XL8LP4QEmJy+IBqf44/UaUc/5tNuQNOqiVVyFEBzsKDS6qvTBlSJGyA0lS+L5MZ+W1
vGYuZ9s7wyamryFxFvm3SYUmw3bKEcQvkM/vyUcWBWwNm3/i8/zFJ7GtYAlKXYoTfhquOeipO4B/
MMN4fFUn5QsJL5kN7iO+IXM5bzMwewlTkgQ3PKfw/zSfD8s7XOEvMiNDbnFT9uOteKGTrC2nxp5e
YiYh76+jExZs/Rf2WtZtPrKQKVaDBLuYZyY4lSaTw6eqqSi6DAh7F1wrij0k6ls6AnZjci1zh5d3
t/hi9qK1r8Xi02qjGUr+mt15L4WdhuAicyGH8Nx5GqNGcwmGj0vHgnpxYjzERHyNy+9NGIM78x5J
ZzKJiWFqfT7KKoOI4qj2SnfGDErrvRL+9aBjsNemwpQcqLXP+kdpwdWB7hcQOXfKsdBeBbZ+rlkI
nRLEfrTPW38Wl23yJFvmwZZNag34BYgEs7Kk9+vyHFR0ua7rSNrmxpuwk8PRnt8ITBCdUP5EZbl6
rpVP5g+KxHymns7TbSiQNtvYcL+98swXspMxHjVbynznX4vW7jSnlF2qifyZlKt6FiFRSPdUg1KN
vV1mVyzv+KeefxjUYXrn1/meLV3B3WmHtyZxlnJkWLkj7gtXFmWT4XDwduKSIN5gkbiV41bgNVs/
xxgfOAsZccZLxa/E8lJk7NHgJb/acTEGtpIDxR7y4pqnSInyg9nJZ+JAyrmHPnklwizwcoqNTfZC
2Z8XXD6V9X4LRzT+SaZuzU7JyUdKLWH4TDdTc0hRqm2W8My4V7JBvHuIHHmonPOMKqZAAgUNYPes
eDreQFswjUdSGMct2WVutYTMocPVc408InYFplKoscM9Ct0NpoTffFiFzR19o1tmvY9IzAn/VMr2
ZzPaS9TQICBnPqXKwXS3SQvJVXpjrvCSkqusbZ/93zfzDdjocAkqaTVINwTf6I87pCe1gnW9y17N
hXKvC4ignmTYn+uA4efrOfjL27IeGFZ+n8749kAjqJ8u957CY7Q8bodJr7hcFYuIf+EtPI7Jn2Na
w9ttc7cybr+b7YbD0DEEXCPGR9z/iidrZHPn/BLXyyTYHhLeiINTgmzDsmaHbQNJY7y1b8SlO4UH
kg281tmMuE2mgzk4y3n64IvHG10CFIcSj+/ldvhv7W58oE6ZR7vweKgLZ2TNqnoztCurQlMDlnyh
HHsN4ttCQXqHFw43C/6Nh8iHbQsDHjOLQXOGhmbd3Tiq5D+mx4NlgfAdvJHHzh1ym5urnzPqfvMY
yXtcuprVXQvI4HveJK7AQIl+UdVkKUOo3xc1pEc4sTZRoXTX8yPFEwEybX9jzvPlIahnASinuxgP
aW/nooPzIPczMZWIB/eIQvEYeC8GEdtcBJhC+Rm9PZJToK9U3Al3mKvAOp+nX63F1XHHKHMVvI/H
IJlYmu1WSgooqxlnmH+WAvsIhcjTZJ3o1zE/eJQzcsuF30g+30TPPc4JuA+pwFKnCWgdp231GaR9
XBWXvZ5obLAsstruhyOTrH8YnmiQRi18KifCheWOXBJVj029oCFsAaXj02IzKWajN+EoMeoJPlfH
OtZiNCHtefBQmxYtlFoQsSmDp9WCfr23hsexf0egxurQ5sP4Qz0DaRNlz9R3nXzGYj1ePVwsKjGg
NW4pLoixTIJ+jcjgK8+YyxzDO2vP6G685HY3BFdtg+EgLg+lvTHuWsGRRuYtba5tYLH4AKIjuyRP
IBzXOvgb/l3hUsEplR1z0mye1Tn4b4QBbAs9pDwqqrsMbQBI0a094Sb5Mgdg3bizRcBAaVuLjI+G
vVmBZRpdJ7t9UF+o4TEaqDpV2V6SHWYhmAIDpxrBZcBKWCGFx6NjoOhaK+h5r14O4JOBZQfidau5
WyJVujXXDQ+XpVgeGFMsflnK/y3IDjvhnUdN7of747kyLUP6dupWn5zyo/XVPIbcE4kTkzE5MLCk
eVwS978BggzARTbkv5Bi/i6qttwUfGSCqWfxvK5Hvn6bBCOlTBunQXNGzBvEia9S5SQrg/BIF8ud
Ld9oKanthnHZTVZj++ye6MtS7wcL9JTobyxG6xh/g1Itnrb5io04SaoZLDqukB+bmzhHXkaasVPJ
2qrpnlm4+JzEeePavIpgPP+Wnal6+riNNBxrdjKqfDjLtD6hhdIBhUNPg8YYypB+14CocLcB1x2V
jpRlay8xuQN7OfAuOoygp5yFRbEcR+URSH9zp84GksMyj5KA/k5JhQjdxtBnGWzrR7Ub1OxlpwZ+
94D1STWc+AseddMcW8yER5QhAR/b0yV8YURF+QyyK6VyLzusgIo9RN6hJqhr8B/2rfm1zWvlkWdJ
oVWkIUrbs0HNnUI9oBchh1bvIucE4JJKLjtQSZkUOBeiHIwb8hcH9mFZttj9SfHxygbfv6l02Fi7
FiOiaH7ROxkSiODO1APTkLvAaZoEWiBQZ4G2bkpS8kG626SBFV/6CAC4F4ksHrdPfagUrDQQmWaK
WOSn8A1ihW1M/UVK2trP5lNRuR1jSnhjvRntY91BC0SKw45x1BVtiI0aQcrZwueQ4VmPSgRZNYia
44h4CQog49vY37euF6WE2I0TYgQ7bw/sVTIlJ7RjgSYrFPZs9ZMygkWbxq+bPROTR8GUBfFPSapM
/OXCCtSo9RFkGbjOYwj1zGGEeSmznSbeZB75J7b2LeaIg+5R+OK1GQd8VBTfdW4BEUBEpjFNEznt
D0L2lNMzW7a74J1VbW8vdaeGfQswEgtKwNbGbrbQJ7C3dS+A/XynIsLXGx3iSdvqoePEuZ1znNqV
zGyk6b9sG8h2ZiPWIgfsJACU4f+Wpce0GbRHliXg9LB7adjoO68eDzIfhZRj4nb9NxOeHkioPLJ0
UR7gi5hQOI7P3BBgB1YFPq5r4+iiL/UHuCW7deSBgYEZjoq2j6a9sHiwGOPIqXEaoBGD8dp4VNc9
hRyGWygfQyIuNpa/zYjFWj/k78wZlhRXxk60IoHGFfxt52xG7Bw8ogirkDzgobHzFIBWdJvzkbex
XXafAELYoDjvBC3g7XjpkjcTL+MICGatsCvpyjY2JOfWBGdMbO6gfUHYwJfxrZx9FMt4yRgSnLFa
xJkc9YEOjmZRtt+aDDxWfquIIOaAGT9bEocdlJx0hgquvghgybSvLd7jowhBMp8tBF1v+B0AhNOM
6vDI7I8m7GED1gz1tFz5fAITQEuGSIy7N77Z5B+ojZKsk69uxzfIE8qfIIsw+N5gBn0H6i8AaUEx
mcO5pcIUEpG3di9IpmfOOBcjt4yOpiWyeWibbFXUYDyjNP3MYG6vhbakWzTCLuXj2WD/NEqHFjmV
NkqJkPTpghonrghlbxw0zNwiJR2RCwfJuUxi4te6+pig+XXAsVE5WA3yXmIKiKpUiwDC2kfaQ6OA
doi0ucCcEpssEKeYRrcAqQWN3dL9E7ENRWM8REMYFbtJlllJkyLaI35lTHYKZ60uTYelza51ogue
BNnd6yb1edKRWorCzoBYgSKC3asKTkWwS00SqU240tykJI1V+2mRI542xdpa4XSG8O8PhpsS10SR
idkQoGm0ICzcCA3pNptKhekjv/n366GOhnCYmde/v2ozpSDIEaGx8oaiyJb9TOUGlbLhP+HjP3nm
qUkYsmE8JZvQavb/fsjRChDz73UfIyI7yDW+eQ0Lt1Xr5hBl8f/+UDpf0yqOkmlpCDfEp/97A9Tg
b3PRh/90Kf/EKNv/06X8e/33Y4TXjnJuEfypaiZ/plN/f8zRHsh3QlUjwF6uR2HTgxaydkEQaG5h
PxmskQS8v9OjpPPf1ZoCiND2Tz76749/t/DfL26/DbLzf6Vk//6yRvhwbMnB+o5aT2uAhPz75r8f
f5qf2d/l/J/8p1Y3r5ZIJ3FWYCtFhYj3qMpJV28D+/dj2l7+f3/39w9/fycP8V5By8VXjOlUGNig
l5vKgoH0jLu5uRpxBLc8a15aUe4g+8aG09PfkKNucsRR09BmBGVunYbU1F0tNyq/wyN6ojKzAhbT
zK28nVIZKOd/XY79OMIjX3hp5UQEDeoTVu9OjUZjZAXTllJCS40RAMFYRtdSACijoKCIDgng/RiV
u7w2U0LyDmYTel4L/p27bBk2I7vpoe45kEdRs4cyr8E0L6RE+aWdNzahqWZoVJnr3prNr6K7tRoF
Qa2VyrtIKyQhXRfRXfYis0FwXa5phFAkUVv9cZGlBww6K19RAb42U7jrUc+wFzCHvtZih4VplU5K
QH2uWjwlzvFmUTnSqnF46sBV1lStzCwPz3UxBNoYiImEblreNk44D3QNTXItpCr2XT5Rh6pV14Lc
5xYzIx0tXldiFN7iKIhgyimLJGQds+ZnHgQO6IgwSKfaFtU001Mho1vPIQT30EC8EuVCKSUrFOjK
rHndebjsMagjQjoj9VFLRM9oAhFSSGQYRZW8VGIfgKdPEJEB7Ej+XBlGEkgrGCS01RKTAqE+YYKL
bvXHWDFobTOpVF5fFIvcoZyJNkXcOiErIusKo23+gB+IW5cxgvhXEDKI35oFZ6h4iGHSD5Xq5xVW
TFSANCnTEJ5FnKPOCR7jkgYMopu2HtKPWqntiMk6gWlL8aKohvJcNPJN3rIuqBCBSQkRqBcMWgPk
kYXRFr697SgYvhhP79XAFQtCBihQME9DP2sXkbMLcZxDOUfYWSSAPes4ezd6olFR+7JSSztFAwcc
cviIsibRq6STGYJjHgJEQ49DPM5OI5bl0VJGiBJiC5wNhexc2sJ7qQrdaCrzM3SwqZpGbJdG5VzK
9eM6DSCkNmERdViPkqG9NbIClGAU/HpIUPVHZagx0c6OosepvHaKbr0mWwlRc61JMY/FXAZpUvXB
UGt4zNbVURPas2Fo0z5r+g890iRvmhqwKixeuxGMx0FCozlPlsTJIzPZJhF5TmKMVHOMn7Jep906
wW3DE+SnwY1DiPD67HXiEWEsS9tMDMAMRVdixSgeY0PSggkkbbouBUilCfJeOrxniUAXaEUbMJU4
fxf1x4iMaT+1EPugfVyUMZMPClbjaF4R/S/hp6bo0Dmy6YxeXOQv96IxvFGVrFNbNyf4NP0R3gre
udI/Zekg0NQUzjgC6DUASOq1o6ZJqS+kI/okMI8KHFLE9anXIc92XSsfSsAR0PwCczRAsckLSVKd
boqeeneAIYWKQqj9iJgG+0Wl+6GUcxK03fPUlh+Tjoj0OEj+quSXbabD1LWQghdy+WTEy5eZ1Qmi
GLFrxlDeJigqjdT5M/G3au2Rgd5PCQ6fIrYgKPGA9WjXCUM8zhGrHxNnDSF7T2TFG2gRGIjRwIBt
NCMQBuItTa5ET46MQ1GPHCxGuDjZgDgGpOFAEoU1QJppeVRRl0xr7cgUKb7yUD6bJeD1vpqf0fzz
jQGamz7RWZs6yoZx+6528141e+G4JsA08EGGADavuDyZ3fMi5nOgiMqp4dFQcgT9HcWWvQzKrzaR
38C4wrvLIiqSpOUy09+dcGzdWYm2XjVVeW0tNP+sdU2CNlGICSsKUe3SkxNCwtJrbDiFdpyDStLB
DcZ0kbGECyXFqRRoOjgQ3HC3gK0eqZOfhBb+KXJZHlYCGT2vTmiKKY9Dk95DyWo8NuMskFNsMyrx
0of1yYpW5SjTz9KzRL73y0hTByhW1+LoNRkf82L94DWIPemU/FvQqwaiHj9XTgTlNKgQdknW8WTV
1TlsFjQgN/3cMhI/0Zoimw/pZ5l1exLrGmdWKX4pdfQX8XGZl1w6SwLCprU5Tp6A6YsrFfULs9Su
G6HGaLgnPR+x8hQsLXeTTqALGGk3VWjdfNV0F0rpbzojIdbJCnBazGrQlqKqNCUYHZPt5hltlwZp
WcfMJP04hOO9T+UuiGDo0HjYSiRwh6M2Tc5J1niqUfzrDAl+gPQdQlKHBDpNQackGW548mtfRJMb
q9rsT2Ote4UxBo22cNSqsu5pE+mRgepSIeYv0oioXNShbmFENMUUZH0LEym+qiohPlr9SZ7x9m3Y
WgZ1lL1JlIeTXBcPGMq+z1V/bYuOGkGGdu0qjic1qSO/T+KRGvR0w426u6aGzeBVvoC5APo72M4Y
uoYiUrYAcREUmNFyGMioX5NaCC2SVRCSOp2iQtPL+R36z3VaZjRss4uQ6pZrrAUsCAL6psZpUoMs
uZOQ4YlTofwp08rNU80lflc/QxHuM5P9CW8RSuWGGWxKt/siAtahxwMuNdaTBA05KluLlolZAuB2
hKpL9/XYPVub3zpWLnjH6CRba2R+J7gAwfUcgMrg4ZG1chToIiXNDNH4oJ/cxfKymeRQQqrI62OQ
plVPbc5sWDOiNPiqgcTUmo5nWI9zVv6DuL8bGIvPen1r2tG0oyQsyW64fx3Gy7payXmJr6ZWgG0Y
3rGtBcy6kA3Ix2VNj33TzqdWmEVwwz+RphOYoz/9EgtPkwYePbO6BuHG8SfBrf1m0VkSq2RATsA0
z1E0fkedEfpCoGj1vqlp3cr9TBlgRda2IKTPpOIYt4X6qGXdt9SPfosNC6UUiuCtub4lIUCMBpZw
vSws4w+j61w1WntXk0bazVLIEbRmF2lG4TCJT0NNC9VMFW+SLBqEBkkOaTh2yCS8WYxhdFVhIhgb
721iBZM8vHPgPOkm+jbVpihR+xPr1MW4VDvVVn5EI6+Hbb7VmMTqNltJFaTg4JZ85iZlCL4aBXrF
UmkPdgr8Zx279uak4XhyxSm9OSNMQFl/IWChQmDGKOdKc31VJJwwM4vW6wwRJ4vxcZvSNWRvyr7M
KkxPbTiADkozX9c1Sq6zhsLDJFb7CV8f2SFH0o7SjMO7sUivGA5c12HSz1LevkBb55w0QW+mENJl
mS1nXijuLaX1gGJ8ekQoAlSTrOzQOqDPKU61oyNDPDp9jk5N0jcFMgHluVQ7pJCbnlqdXmtuHnWH
dByblw7YolfTX0fd4UnXW8oXas0jywnoRpEufSNhNIRcUwl5r7ohj0c6rEG4g9EV4MAtB6plPXQN
ns4oEm9xIgbas9GNd1LT2u+gYQMH5mVh5r2bZ9rHgjWfE6vtcYJkTNFS+mjV5lpUCjpR69qjpIVh
bbbga40Uv4SM24bJJSQVCq/U58XDhViDj00YIbAz5QNW2xV1kDBVPypiX1cpxN+ixSR6Fid8svHh
PibNHiHkraQasY0pTHA0RVEfG6QgHAt0zaoCvhvbZDnBtFBMuLJhd1fE3Dw3I5XdSq72VbLREAB8
lpImHedwvYjiKO1lxCH25NPKtG5RAdD1LBK9WV2BMwIII6E+SFmbPQ6JlfrxQHM922iRVWXgGqov
ykkMM18qRp2qWRLaljYH+gT9yNwUOU3UEODljTHnFQriBb4XqrQqhCe+qeSYSchL9GJiSW8jqAd3
rJLeorfcgIKfEtQ7urFmp86inNJMJWceti6Xxcg2vgDtk1DLn8XN1klXJemhNiHDqoQ2OzUqVhSH
TZjyCloQqhF5wABTvw7Xch/31REe42+zIHOEXlVC5QTBRwQI0cHvKDnkk7dWEgZrILctoysPLWW0
El3gVTSja49REhJ97M/iSmKo4eM5mSIwsgVshpCKmleV3Zsg4GmryKNFzLLJQi3A0ckiKDkloP77
tT8gLUlSexHkMTqbYnqV1Um4k+4qnJ3fa4tkudodRz2hYmPSaxyEp6o0sCslUTAGupoiSoJp3tNF
L40LyZBTZsr3lMU6uOYEiUy1KGk7rOC3+rcxnF8oO2ikTya7nNbtK6NtIFBY9Skc0NBe5TzISO4P
Rt2ytzTxoaPTL7Ri6GdNhsBszuOE0uwLK6J6/aRtWaiI9USHeHMW0TMcCJ3LHGSopMA+kaYiMIpe
eVCnERHB3B2jMDnHiwC03WqaC/OT7TRVVifVRPZOsyfc1oUfGWbB0ZSStznhWBVjViOzhQVNCAt9
aC5Rnq28DthrJ7GNLnqk7+pINXlD+14pk+L2S/shTho+n0nCEq1rOjnrGyKzzwjlKhQEacub1hQC
/6fVj8XCSoO6+YgTtDGVOaJJCda8w37HixFpk+J4JO0qssucKDfBmEZfxFGOvse6M7+mCPj1EqPd
mQh6QfDQ5m4bP+br8rKuCxQyiwLwUBUXnPae17jcC3kUISr22o3j95ziioQgj7irKXPgM57UO5na
rdyJh24uYIeAIJEqRN1E8zCa2TluT4okfrRI3tuFYh0N1AaQedRNsLfjU2cV42MmTr/KBI3E1GCF
jImFqrORZTctyd/06aWuKu1nVREoyx6LucVnvlxpA6Xz1nSmE9RZlFsz9TxzILmd3v8bG2vc9xa9
PHRrRk761fJRUMKtSgLRiH7Lp7DSWZD0yR0XuGcCGD5Xyl7ZsEZvSEOQkiX7ez0m30mV/9RG1FDV
bR5aKRxOJVjKkVPVWM0fqxMlV9+kQZJ+ffkcTGm+iAPS/gWDhG5F5TdKCA7AbfNEfpDacW9kBTnN
1HslO7g9SPNpHCMlkCOFgD9GUhvNPWs0aF3U635GXQMjyAXaAcq7lN0CTC6ouWzERCwBMAnsawri
Q4PK6kowJePnUCa0LhrWbtyob6Vl/SqFUHnp0H2VOk9cTtA6XVYdtU+JinRqeJ1AVGSQ29UmVBpV
gA044BpCiryks4oSiAVvi6fO8lFjp5sNsB6ZRqlgRM9TYXnuhGwJL6NV/+D5d+jx6dBC3J0HHQ5q
C4CZnSa0xE+hAE4kRVg6Lzl95IRmnKDiNt21X/haObjIe0vXVEGrVmyvKqlcOMavQ9e9zeO6XvP/
Ye88liMHsiz7L7NHm0M6sGXoCGpNbmBUCa3hDvH1fRDZVdmVU21ts58NLbRgAC7eu/dc9zYocBpn
iqhmmB8l2kWgSobBirmjlh7wGkbe3fVZG2/jgVyP/5/cWhL4NP0voDfbNh3YbP8z6O3xZ/z4F8rb
fz3jH7GtNsg23/cFWauW7QAK/T9/Ylu9//Bsy5IC1lrg+xZAuX/EtnoLG84JfFMAORSsNf4JerPc
//Bt13V8Rwgox7Dj/p9Ab477V0KwaVquAzFOWo4pPJug2n8FvYneMDTgH3GAs4QNqtMPrDwi2B9F
TTnNu/ICurRWWN8XgD4vgnm6LIEiJNR49MRDIBpd2uSy0F4ADum397ZbfLQdVgRDSGSSM5wB/Rg4
RB3bQXxXu/7D0JuXbQVOOZ5xCmlUG+XsPNEvQANAtfbStduPEs29gW6iIRQdwtaNh+HbTgivSlH7
qTqkq5lvpepe5pLGGPU3QFtsRcPGvWvs7tptgcVVJXkzKsDkYTT2ba4A1JXdTJuOtJaxP1mKOkg0
z6vW+EqDINoCxpcXQ4uPm1PbkrSnAPsziZoFwDVqBnB9ZGLivMbEp0w8hxjSZzODRBGUO5YOj11A
Y3WQDjAXFI1zgzZ4SEZrJ6JpVati64fde+ObW9U6l4p0qIvRig+e5P+xgnKnj2Z7rLSkWZI3xaka
6OEM1E1WtY6sq6KYxEmm/u9r7Kqsq/PtZuvZh1yIK1865jXzF/I2AFY7ksJsvoXTXQrXHE+dAftl
GslytbzAuClByt+G9hzdVg3ZbNXASpupgIGaTnXgNuIW7AZZfoUihHC5qqqwuZ0Qw4sElK9FfHni
Js6j1J11rKQmL7rQ8RVMtZeIxQ4EoQgNeJQwTxh+eHP+0/qTcVNb1YO2P4tgBE47yx7bNgwd0ACV
OkGz3tVOwW0CcY4R8iuniZHSfwcpxJ4L4s2SshptU8uMMaxJGwc35o7eyPxL2Pfysp2WJulYn1w9
ystgqFqQuSGqVVayt2Mrk+uEDlJBCA8qkxgzFd2BcUfmzm3gCeOKxb966KYkRh2HD05Jt38oW9e5
MwUD/CF2zPZJGBV/xHtkz+HD+YrltluHevMtLY4LkILeEyt7FPtG8irIyzjZQs+rzOvS17kW9XoS
1FXY4r2OVTc9hnb/rMNKf6YDdu9xdpw77YXmEaz6uInZVCFmEeo0cUxLIzJ+GhARgz/W17qBoaVz
SLtCROUxKJX7aHn2deCl/TU7fNq9rfUwGtX07YOAi4ZaAa8hFck0vPitGjjF82DXZg42Bn/07uMh
S9/h8xoXg1lhBUpd8niEJIUdsNuFX+r5kKc9qj5+57s5LEnBzXz33Z+jQ0182ae2+lVIUkgw9hiK
ZTXv43g0tn5nd68ZxuA89KwbiOrqQgytvRsNZKfBNETPWUZHuS4qZymARM9FZmMDc9nKnO8NBmtn
QgkBTyF9qsBqepGd+TJlRnXbAcS5GFsqbX4IocntOv1dfBhmHd5nc8fSwW9OeaGDaxZmuOtNYoby
EXdIbCJHccqufow9tXNT3jrvTGPTpLN+9MO2O3raeiLY/QpLY/RRGGg/28iZbytTTFdxFuPdKlgb
+Jxsp6a25XEkGYOBIhgfKmMYH0rL2is3yFdDV+otmN/xYYgpUfXJZG7Oj5BdG+xbjeZSx8WKwu90
l7VyvHOdfrgqk+T45yZ+y2wH155EZQ+qxVjWL6K2Mdr6lbE5X50ma6QhEPKpiujUDjp/oT1xE1ZZ
d+fOKnuaqomN7fDuNf58NTRx+diV+XVSdtHN+doYsXu04jzaZ5wT4zT6j4xArKiKKbqckky8FCJa
+63rPk7joG5bN3imOLSWwsvvK9Na3FnlrhzIk3e8yd2INC+unBY1uZFRU7Mh4/uRRTwcjePkFFqP
jmXDcE98EqZl6D7UDnreKQ9xC0MFbVJ9qRukLJ6BkmbOM2oINB1v+P0IUNY63kkSSvYiqJ4jB+mj
UVL2UUyX6yLEQiCpgu5rz76JhE6+fd+EBCmMr3GrTAgXsNiIcMLvqYJcUE/kKtiTmExeBQCx7Rz5
mnNU5THrYeoLrNdnV6+movBfh4C2PCESS/hKbW8ktd1XtWHKb1/FPISnHBzQyqxZf0P0u7c886Ye
Cmhihm3QDTKLQ6vZywWkArDTNXCPE77M+s/GHtZLYq2B5d22U1dS/eAUbkoQSwoY+lqrNtx7Tlw/
y4ofhTjY5DQm5XVY1cHNMCu2hpGMjnzk9Em6NBHjfHq1wqDdmk6UPBSiUnc+VojEEfED/S/G6tAj
y7Cq8ksr7S+zhp2qk9UGp3mqXlrX2NK0IeHWUAnGKsJKHFnSu2yS5MmiJ7xJBN/ofC8icRCIrAiK
+RBFAji6J9v51vXUHUtddfp923K11FQ560I8h6QzXPnLn/OloeTzDBrVUj9m+jRKS5/Olwg7RvMy
10Q0xOG4sSNm37FkeBJtR/0rYZ2fWFa9TgmbuiiCAlygObC/6H6ZQpi7QCvKxY4NiidCG+J4+TEp
w2hr+sCcZv4JHD/+3o7QOHHgg71r3mxEB4csifZxvog0KuStRsrEDn3/wmpleFkDfIGWn15bR6Jk
bgujL+4MRllwEZm5Nbwfc2ZB5DAp7AoxkzluoUfSGUBILxEPQ5ikKzNFJjjboYfSGCtsldUH227e
oqDYmRHm11HjNnOH9pNBmE1qYwQ30eSwia7USyOz9Eo7RP3QMSUhTq0kZQx8uHSn6ukh0TnB2Tp0
oFr3vG07XkjH6Y+2/JJT+jiT2hNMSMaM2Lzo2vHOdEGXdW3zK0zAoCiq+o1HQaTr4Xz2IZtcS3/b
Ixb4lrZuIU10zoZLddhJm72fSvpyTvc6BwX6D+UykebWVnpjs6WlhCgnxikf1NRrUZtwtiKQwcnH
WRO4+KgnsqmDJHi2G+vLLACrSXFtiBBukfPm1/FuMP07VYHaSvPhRyqJ56WhD5Yk3lOkume0BLvO
CxHNKkRb9fRDKwinYG7AgxqxxNRfuvI0yVYRcrtPCWt9LSYk9Ygdhji+i2jIQu8RA1iaUIfvVWB0
F+W3wm0os57ub1t3OIFBAokWnhiAs4m8HJLF0I/rJPqysnYx+bt3NZvCJv9K0vZ1dlB35npXTiDS
hqSAfZ+TwQzYZHbNl6oXD6HM7isVBNuCNCYpfpHWPQzTczjZFAfREkXuPrSMI9i3m3A2ji20f44m
0nNohetbqmIrv4XSZFEp17bxAcz2DsDWAag5MRHeHpDhPmMkhoIzPlKUpfhiIAjIFqJ/rOjosUes
aJVkOr8v5fBoJTPlWR9+k502a85+bJ++9+UNRMD79A8GwJ+NBfLSTuEwDwVntu1dNplNsBiIGsTt
fcBcbxOR3mCidFC+xt0l66dsx6gm4xBQE9UAqxwCLARDh9lnFYcAKwIRNruYcB8o6LiR7VUpS0CB
DZeWZXeCYmhTRK+kWZfXeaDfZNGcgPB/lT0W5M6YHikT1eu+HVCoSntfWPPlUDco7xtOxECYVIJc
uSqD6ZY2ieDjU77sfSxENT9PGyuU0sWpELheS18Qp2fX5UXYmlsOdQKgfS9ez5F4FpV9nQnEGmNg
4/9wMWM2ZHR0Od+7o6wZgImYA2tkIaefu8J+65bXMU33LUK9YS+YzslfNFPxT+NwjthG86VrjGUd
GYgr70kWwbv0zc90KaLYt2Hb8lFrxHu09svO/+UX06fjWZdWvxTUykWUlqjbrHOJk8u9dWJMH9r2
ibBwfrQ3/ExJc+nUP13nECVU4RMq44O7lAXQA3zFbnLXD2ATyKT5AI5WLa1hpq8JICVzkU7qdy/l
WGYe2PkubpM4vmLB/GoO+iVS7n1HjplfB3dkcN9WlV0AohzfhK+uqqY7Oo1xYmlkXVRt/B2bNjZj
DsCCqFoc6d1WqxS0ZO3dtBndQYofFKU8A4qJxMZDokRYZpyULS5w2o3EmttcM4Zbw0xv09p5d0Vy
GzH/egYGr2qcq63u1GXUOXsQqvGmI7ZLpOu0LW61prCjZknSFHzLtihuIk8xZMXkISyNZAQc2IHj
de2/O1mwqFznH+UP2KGz5tR5KDuBkKUhvnmApkDHvGxvD9izcqvfeaa+9ScqZ3n7HgbqUBky3Tqa
KIu861CRJFeq0eOm701z54G+NZ1G7KfGxdBTfVSlpw6OHM2LUhgoOaANOBHJka2qFn/FksLs8z8I
5jG+ckjAmUisvpVt+JhUpAtQqUXmbIPlIc/Mcfyv6D598JX94AVl8phV9ktIHwGMJ9Zsg9hu7YKG
ZJXVHdyAQ6oMFEGCVnlD/+XFjJ38ciC+BdXolG0JyQLW2rCV2wcG9a8mFfdG/phQ08IZXztAF2Nk
J5DswsZZRxOjSaRBPzcB7toJq53p+XTMdOruILPHjN3ec9wn1cb1yxuZTelWB6pbi1BixOzUyeCb
dn18mGwdwRKHMmEMFnIC/2YY/G4fCfLB0yBl0UJnsxZLS5mhf2Ub47vXSnVgn3hw4zjczL5f7Fs3
e0vSykI5zi6+7MS32bcEsOcGYqGgoh1EmZAF8bTNzb557Yp227f4Xtj4P2QFIhXaoh+WvXSRK8a+
d5emKVJdRKq9z74ZcQZYGOieRLPKu3gi2DIEx9a0/r1Hi/4iau1nmnZMly0mPKP1LqLev+nc8m4K
GeBlLq46RbxPmYb+KTBwEWIzKoL+6LcOG/R6InMkJJ5KB4hcguTVzfN827rD1VCKX/Fk50xlSbmH
fRttTGi2uoqwIymHSGpPExcOlph69z+vn2+0A+8ls2a5Od8+LFnQXjf93487350SGcdurNmdn9pi
zafNhGb5X1/yfCfyEwM3PBaP5SXPNw2Eeo8NXKnZZ6IN7ag8CYmHOC0qhuVh19kob9rqOp0oJJXD
T1ywmO0n8UrB4yo5dAYiKcvoD1XX39BVQzmKSC9Bf14q79VN9GdWzz8ynX4aivMXagrXXWAf7GH4
mbOQkaCKH5nETgUy9qDHPQT5Hz2KQ/6VY/0AwGdPGa/b2ryqJiyk+nueK7mFxQyqzTUvmxqZfoJe
qFKoTmWPlKPz4foUVd8fs+WPnrL/ujTnIWSxoSEICAXWXiGVON95/hNT7d3Og/vUZKMBuyT5KOIc
P3Gf7/XgNItoCWS0GuEtwexJqwCYGKF7a7MsumNjqZHp2lfd8Xy9Zo9/rNU+6/O7CorzrksLOK1d
Rf2YatIUxLgvvZyGn8vqbLaKl9yZcVFLuzw2MyTzMk7fZz9GV2ZH1klo2/z9x/rnJY/6H0spsg6a
schOvraywzSgTbbShxz6N0Sha0O635ZHDU489Fb0nA/RqYPp0YN1DNz2K+7CJ5mMmFT4h4/XtKKH
rCDvXGwsAzIYggGdzle2icLAc6xLgKkbxzUAoQDPqvQuAW6jF1gHmx6ODTYp0DisU1jBwuwwhhUO
W32ZQFCwaVOpTe/JTR8Y740J6WiQJf7O4LueUEV0KNlZIrguy1laeDLIEY+5J1kixmjuxkhd1WVz
bSRYURKKHsJ478MBY2PGEr/ZuMgDGxWD5hNXqKM5l+YIo50C5ClQ76eOuPXLgMbCfZktiBA1XBMx
QU3TYSEFc65zThrbEMF6mVFfOgKX3QhRWDUm8751Y4XpTRbRoBlTsHZtCZaNDTWSTYylKBjghDU5
oHoKlxXJxeyi/Pxxmhw2hlb4Yhp6Fxop+4vxCCPYkSAzRN5/hj7A1DYNIaXXILBSpFDI/B27/pXV
S+YDrOAJH7zVq6PrURGgr3qhkVOTMIGsd2TV4vrVwQLff5HXuj50LkRGv94YPe6SInwiwxBTk5Pd
pI3EdVnfTE7p71rnbQrDByMHDsXUdKzSW+WC5Oi7GmCTG9Nk8s3jrPpdUc6sLztAKVXxEi6uQhOC
TJ7EVFjj5LF2dqpAv6obdgEsODj06VLUEJRY7pOHi8Gp9SLQWw4oO5fB29G4QozmLabs4NMRZcd0
UbTdl1PJY+9kxMIm6VdaFT52PVasGaoYa7hyshyIqWqh5XBwAvcnOK3eA/6Bp17juqnC+HuabHWd
OKwebbAeGdNY7uOIz+g/hko9pglmSU/hcimH1ybHyNXnPwMKDdPBfprNX33QIBkwQOu7lmRkwNxe
zA+5BeMmoP+Fl2hauYKgJJlhPItByk4KEJlyTyjoCY65L6S4iQyoHP10p6PaOJg9abUdPoMXRXvb
Js1nUM2BwO/7tIQmJKR5PZgKnn+TYEImC6glE8ggG6hqUkCUaCuK8CoPO5M8O5D0qrnucv3TkC4U
pbc2WUM54op1WReYhUoPSYvHiOa6/VaDtQ10GL2puvoyvexgk2I0kmYU0t/nREQvSsYRiVY1qUdm
MAbriKWIZ3YPDblIDvlI7lg+RFaxRgvMHJ2dZpIRu1Y+FDThHPKVsmZadMpELiG0gHJDClPsBPGu
np3PMKUBK/1pRrkKv4jspoIMp5iBwpqbXzUMIEHGU07Wk5Tm5biEP1Xl55xg/WdQMMmG8gPzqgdW
RkrD+5TW74oMKcapdbeEStUVtX9tVgUSHoaVjPZ/AvflrV3iqBACPna++ZDTsietirPrqRLD3RKj
Vi9xVl0C33ZYIq4kVTN/HPfB9KSWCKwIqny5LFXDuvzVG/0OdRm+XXKzWqYAFZk3zhKoJUjWMknY
qkjampbIrXSOrpj6tlTb7nIT16/7ZTGF1SR1cQS/2ea1YvXmTeV1NQ+HfozuUvK9PIdF2UylWFH2
cLHdkAPmVBhxksS4Gfvi2Lk20dTOVbJEhyW2fGhwDKza6eAiEaDiSyIPaWODCO7juL5AVmttJGtD
sQSTDQ0RZXIJK6tyEq3EEmBmLVFmOeHbLHjmarxb/sXA3x+RTJOmyIiQeYBWejLRlnA0ojNY5vAV
4rd0hk8fdLiGlji1Lg2erNG8GjyukIi6adHyXHhLCJtLGpuffOmOcDZniWlzXeM1T/I3m/w2tlYB
luzsGUNKDhWRYFuQ0SS+nU+kPufQr3+x+HgqElltojFfp0tYXOPfNkt43DAFVNuXQDkJWpXamUEA
9/giF+y9tcTPGbRsqUgxTRJla5nsi7zskvYYr4ViwuaIYUYn3GuJtYuV+Azjem1m8W0ymMDzEKSr
oLmNzJ7zHh/0tITkkWkGZZ/cPH/Zblck6YklUs+rCdczs+CaX/+APpncriWAD/EbDB+HslHGF4x8
dz8xd6w86bXr0H1yiVEbXQL9pPkULgF/evjFGvdZ5Q+u0qR5TD6gIw9W/fI7hTaBe7SdmFcS31iT
dBqxjpyQwWBOYtP3yx08geLLR+U33Uc1758roghr5TChWtZnscQUdsMxXWILXYXvNwehsAQazku0
Yb+EHHbiZOWI6nOPjXYwEEioJpeSK+vSjuKTAHujTZpuZAUnTbWNc4vWYRmB4LXMt9n8KJa0RVow
AAZC6gzLCNl0b8aoPzybXHsfMrlXaPPSz1mH5j7cRg4VKMdLuKNLyuMYMrfqJfjRssAaz7M7Mf/I
VQM1iLYX6QgEorYukCS9REhS4MYtnaIHrXsA1IQB3colcjJZwiedJYYSneN2yCUpcCRUtuTlMGK1
25bsyllMO3vovxSqQbwU88Q5F93IPLjrLKqk5F/2zfhS28G1juhl5CRkUrF1BcIK4jPKfWFQovTi
hHmWCQ3Z0CcxCftkCdxkm/cLun+JKoA9K32+1bTEc6K2hKJBYif19QCr4Cdle8wqS6gnworStt66
pZrCtPE9YktxCskPFy9MwhqXpSnvL7yOoKvYqp5jR22qng+gY4HhtaWqPMPPMYsqusTTsiZMEWT3
EkSKfKlZN2STNo4GYWYGXyxvnlAngOiaDXIdZ4DRJJuOJJwWaG77BGm1CBILm7PHBjLciiUW1ezV
s7kEparuZiw2/LwnGVFPmqrhxqhie600jeCOiO+8zZ4QhVGMWrNYIl9des140ktAax4R1Rovoa3p
Et8q0MpRBiHSlQ5bQYH8w5m9ZhVpdZShviqXGFhnCYTt45HyGspFn1/JHdin04M6+h0wX9JkRVZf
yYgxb4mZNZbAWRnUH45FO4kk2p5EWtqWP34tdvRVXjIToTjitCeU+IQF4JVYadztLvKycgm6rRCU
T1X3UxqNi/3R3jrU+c362ezpS3sJYblDknwSkNERoeuTpWvUu5hkXa8AdZ1N/o/qgKZp+npLCK9h
LCNA4dCCBp2xBPWS0oRwVxfIwMolKBnZWmkFL97If7yN9EepYPOF/SYwwZv2thKo18Wm6+QdG9rH
OBw+rMzHq0t+sF36/a4X9ltbyGkX9rCM9di+dzn1LTNRKCBH6COm6piczBuXRiEo/hoqMCOfbWRX
Rk1+whg7FNVT/HGLaGYJO2bJDuBSBjRxWih+SU6ozNyxRndHTMAISD3ve3AEOxicAqYiIjoUprdO
PdNEopR+N7TMsFOljzJn22xRCVi1pcHIThGQd7boCKw1ba41YtR3dwl0Hm0WxoKM52AJezZJfY4M
RM2FsgiSWyKhvSUcWpESrSQ3ueRG+4QRYxs/RnRe1hTGuHW87101b2SMzCAm3BhbdN0GMwEpPrHU
Sz71ElRdL5HVlNzJxMLFPC1x1nVDsLW1RFwPZF0jKmAxCXJF2nfOGEH/TagS+qZPoEv5VkX429Wz
QqO6jiviMXNNQIDd7gifRPVuoXWCA1Fbcq0ZYI7FnF8zPGwT2voe2cKcyXSe7H0qDWI7IkdsQ1vb
WzUyydQeRj0zM38SNn+rmFBNnFfbtqoYsi+MoUABOE2XKH6GfZHP+QZV/mHA5sto2B5YS99VaCT3
6RBfGTbdhgQLRZIF9OhyqLM5QeWkkn9ZnuOsJJjRMejQV4M4cFNwFWXHEsFpx62vwYd1Sd+uUtLH
OemM14oA92RJcq9rBKTVCcUuLIWIgoq9pL47U2odda7JRsjAXukq6LZTP31aS4B8DsWN7lm+Fvjz
l4j5xpBXocowAgKno2m0qao0uyzD5CFUAwsPbEqUZ6naLeH1tGr3CWn2Kd3Ji75V9+xjt4ogww2S
ehqqpcyPpMPu5gR8XnnrljQWavbZeHHz+0FHwUvYH6nhVLVrfFOdI2UMF5q2VubENOME3U1o+RpR
qE52vN9HrGtGTa0YqckAGp262tq6/BRIg9HdR+s5loyxht0jruTfFRGsV1pHptD7WnoHLUuImP1i
LnOgLaQe683QA6zCsyi2yS/0P+XeVZj5hjj1N+YSkExGzaayQpoOVHwG+pGRND9LI+pOqjZumqzF
3CSf/EnQcw/zDGDrym1RU/OV9hGIwAPbkpPh5A79A8ohSCMOBNCvkBxBkhXF7aTmS1sm+ZrmzoXo
u9uizWh14MQ0LUm2l4YOIHVPJDM6NH5pgAJZ/GD7JaaKqCRpNanFnR+Cq3IN+6kJ4LLGPWmxDYEN
BHo9JWGznR3szw5Nx4M262rVBsOGTC7gLh20gLCcb3Pj2jH6csdxd2VnxjWiApQfY3ttzZq6BHs4
xDvEzrqz8dHEhG28UtAnUPV5cKaDXbHdGzAQQMNn6oFYN2iMIF3+nBE6vNSC6DioD8HmC2cPqpAh
u9O6qi+CjF9yRpO6nvzCW+SrtAft4UVbPu230t5OZKgjbpn36VTf6YnshTgKynVW9FAyKg+Eeu5f
x4Gjt51gtWeV8VXR5vIad80pSl1EUHZGaU29JaiHdsTPjRzmIYWKK2HEb1QH2Yn0qN09CD8WJlB2
FOXKaeMNnQ/nOtdqNShc+b4HorUAmEJzGSyMhxq8t6hkM92eNE26Vd3pT69yCKJwGhgL+pWxvaY/
aX6bHbjEVKYYV2yYukWgroqdH+o1As99iFqaPS/r30zpXUCMAqtDAKgJWyqK8o0NyZWeZblmTwdk
IXNCpKGM2C6q8FZT+HY9+KkNMTDXdpmDSYwKWBjghTJFPAxSE9CC3a/ITClzZb+cqvXXNb+Irz17
4zXJUSGJYR7Yytj5nJLhJnCNo2WmmxB9ODpr/dRX6UPqULaMkaCH8/A08W0Qu79PyUfvEuKQo0PZ
xMJax54st05Z5ptqEhzqelh+pvS+twsiTtD/mKa6DYNgXfKrsd0vHjIHTFo9x/lOE3uGlyP7tmK6
PMKrHsMQjJ6ZvSna77B7GYiCpvuY03jPSlrIWe7zSNPvrqpfNKqeIWIxlPP+VG0vwkg9S3wj3UR6
WThRrhs0puqygl+c5B+o7S1GTusUWOI7xDAIdDcjzLHyH0H/xNr2tlU63E5Tcx0EPfzUJN4jrFGo
wJd4o8qCPJ5135k5ZGw+WQHnQjZ3qnFOuLyDTYGXsZFL1IhpPfSg6+mq0CgUWPzj8IXGVLulWMFv
AzzQqSwAf13dEug9rR0qGtAMinfPlz3cEKYlPx4Z94NjyjwOVgL1fYHVxGDGdEf2k7VHpEpVQNM0
pordB8KrCAKFpk5XTkF+jEz76I10tgeaXVQ0nZWnOeB4aUaGtHN27cmTDZUOJ3gw4txFfNF9I+1i
E5UvMTLe1O8mG9Ix7Su4Hpaxq0joEab5PAvju41G59iBqW5FkN37l/6jOcblqYt8DL+pR70zevDs
Hy9Pu9sqne8ihd2nSnAtx+M1vBVOEXZcHVQde0APPXmkaQiQznOhr6q+azE31Hjh/UgA4ARn33TV
C15w8ep17n1ru5+Vm71GhQmSJp3EllFNy3uXAuvODggcQhrV0MlhwVmVvXvlFQyQGTJ3ykztWsgl
6Mv1D2P9knUzLNIaNINwm8+qw1Ne1PZKheq2r22IWhZLzEpR8KlbrHhtD50icndxj0SS1M5o08Dj
Lo38moyZ7GDqaboxZXqZR317DJNWHLxZ3FA4oJqdzjvCR1NMZBciVs2+d0zMOckgNj0V+lWXZYDs
B3wL/LmskjT8jgtabCM+eoxrO8PDsBDSX1oLOEKqGYc1xZHd6IbXaI+Zs2wOA1+n19PkPeAktu+d
vDoEQ+uAdTEfFlTEfhRlxNIU6I/rkQdXlEdNY/9o+nDnpbWkh5pPJO0+uo6etxm5UICHBqJebf8j
rSk7Tq0DU7sAT+RmeNlMza6lnzemo/DTFDW2oKWaHYjk2ZyxkId+/9HlDjRqRprSMwoyI6mQhXG/
y2y4uWbuoFnL4Pa7ZdAd0IEIhpL3HEnFqhhKg2Al2eKipg3EJTLuEoHNqMjYdUPmUPmHJrzzxiQR
dyg+Q+Fmz3mY3yU5qPrc2/R1AWE6JyymDTdZA7UuHu5zDgUUtT2hgefdrwE32Pvu2/7FaBSh52Bl
Q4nrM68sd9cwL4u6/faigoVpIDv2gfUNYcPMlHCwqprw+iY6ME6xmyrjlyE1GH1tpH1FEO7GZcf5
nfh9ee0kyVtdMS8XlKsTA2hj3mXHgoN6b/vkc6FMOtjEzjLCjBCuN9Jm+UTG8bvNZnjE6uHVKUEq
FV2MpH8NrTbZENP21lltuAop4a1YIf8MbZ3vsq6MV0HfY69dwN1NyQJZDUDmpNwWBsfrPMCZcRGS
wFLgw1olJI6EZIK4xDii5almsJHE3FMdFqAy/WEttX4UWAMvmqVM7FQJNOOqfyySoN/2nTdRc8IL
4MZqupAMTjrNSPJz4epgX34qLZgvVgWcp7aA/bRYhLYiZuRDSwJl054+WnT6fTbWCKXkbdUKZ+cF
s7vN6TvAb6qfs4Ql4DCXz2pYYJcEBK6BRFxr0VDjtWaAqfXwKLSe9826MNcTHhofGUIHqIYW1SEO
opEv6sSnoBgLznK3OJ4vUU9BrPm/32axe8+gZf3jydPyCn9epmYptPKauC9PZopd4fzA82PqxkNo
d75OHd8nbuGf7xiSFp+xRuITJFPMXecn/LeLf17/9z0ug43lH/7HT/H7Q/5+R+a7hfN1/ti/b4kc
+J6ycVR+8lqb42P5Mud3//1Bzu9mxV5V7P+8cW1kLCHOD21wGba//3+/X/x8659XOV8Scmw5HzhI
D4RIRJ6jjn7RVYeyGK1Db44VwwzYm/OlEO3D70t/bvOxg6Pq+udjUkRWVNX++cjzpWgZqf/c1oX5
asT1tz/f/vsVzvf+fvKf9/rzvL9ehqBIZD1mBLzVo46+SZRpsm6Ibv58kMYy6ECcX+u/Xaw6jlVo
QXye84uXbRltrdF9yoqBrbnOxLT1lbjhLORHXv6k01zSf+DPX7f9uXq+BO/nUmYAMf+6/fz8823n
F/lzdWYVyt4HjsX53j93/HmzP7edH5JTyKICv3yqv17rfNtfL3O+GvTQZs3OjVdUQHZ/Xu/31z1f
P79UqeoUutm/fuvfD/p3L3t+TjYHx6BTNcnlXn/sSpZlpmNodl9clWFCG23589dVMfZ2DlzrX+4e
xDadfUJYloqLgFtzftKfP3/dJioAW/bouGCu/vEOf73Nn+f+9Vb/7nFmEPKZ/rwW+sLm2JKYvtx8
foJTD/QA/3rR/3b/X29yvvr33UZQ1PspVZt/+y/4d5/r377M+YF/Puv5MefbYhRkm0HaPypRC/8v
RkZo0kK7wC9G68Ms7BbUez8k29/DxWA/G6SXhvMVzq+n82hQUcI7xmlVHRwb2AEzONWHYmNl0AhQ
voJxtY1lEss2nHAf4AYg5DR9CyWOLbW7XKJa1zpssb16o0G8QFisgQZTOhN+8SjCVuwxpe+yUT82
KqHkaFDSlGVJG7FD/ae8aFuH+qYzqyt3ZuL4T8rOY0d2JM3Sr9LI9bCGwkgjB121cO0R7h5aboiQ
1KRRG/n08zErUUD1otENJBKIe8NveNApfnHOd/60abbFdDup4VuEIQ5t9AQOcC8QGNMyAyQKKQfY
ZsLwYeSHc7OwzO8g14+WCjLcjIgiCl0hLsJ7PFlhsrULqqQoOxdVTZxKAuahnFV88lBBnaNlD1M5
hElNxaWw0AKwxIbY7ZUIAiiF2aITC5J14Z2q+yPwXzhy42zeCZJ4DvPIO/NoV7V8oTShtekWx25L
oWP7LV5cqHa4scmMKGj1Oaabil6FTo+MEQuQigWcMjSAyC/zGEwtCP3nJ0fkx1KpMypdBeFHvNUj
/KRqysHlENru8mynQjnFERspctmjDR07WKLyOAE7YCpBj5EyBjTMqgUFaq1Mhy1A2IlkN9YcO7dz
DqEfx494OkFT2CO4VJ84dhrz1p9usgF8k+TA+EPwxk6d9egQnKIpI0KEJLSwTDFJK6X37M5O9mDG
iJ4gWU5N/FIPv2lIAWmaVAR6dqEazitpqO7Q2ay/jcbfJwJ7K65AsgOgk22pjZ+pJfUOTzpBEl37
LZNbwA0kj6K1XTELKsEFG9N0bxvA6/vRoDLP57UMs/d2CIC0MJE4KIMBgQKFsvNna9yLLt/5aDS2
tuAXj9A1HjL/TicBaY8tb1rjAWaHVBlXZskHrYA5SaB+tGErP/KxmudcS51NZx8DiQ4xqDb6vJxB
dup15zyef1hhUya3rAdqQeyiDC+V3X/VBTw9m8tvjQwQkPmEVC6OpVoLk6DQEHcNawpyi/CGiLbV
mxz5liNIeZozE71zN7EUKdgtonx5CZMMMb+Xr9CsgZgsyMLz+VkeSjLYpcD+ej1MV03voqMzdpjv
w7vJ6lZz7X+qvCRIwow+psHYdT6A3NGiLrOcM/ME+IglVq4gJtKIo1DpmLm2nl9JwSaBXRws40cG
JeKTxEmOmHCBI6fm3dyF+O6nfBPGw+MENy82wYD5VN+VweQ1G+D0GdlXVlv9bq4pjBk8qp3hw6jg
gnbTIsQlVfYAZckMYHp0mrmk13CGlgR76ybSTCcKtq+9+eHWgrJnksO2bx7arH5CTJ+DsQq2XqDe
rG64sEMjtszpyOUboFmFDvbxlMl4aEIRyBYSoKXNVRCRcNlNrDtSGR9cQUTCUFv3Xgp4cMGvYFvL
c3qktqiJsU9JCsL1vYXecbAcBJd5Pr1EwfARRjWBY0n1nc6vsw20T6IONXGiblr7ya/jpwH3wXWZ
dFCZrgNrZ3pD8NHp3t8wroJOI/H5U5B7of1bgloEXPaWju4FXebLkAcnYfNthTWeHRP9XTeLdDsg
aekUDGb0IYymYKHHON2TuYwP06c3kNmXP2Zl/271JXuhbroVqQHbG8+gxyQRkwT3bsEirB5KRFI9
A9YG9AnnxLqpetRx6cfAQVo1CiEMNouj0liwsGkRoU6PCAAilxK/T1tdO0DbCze8Q40CiCEkKGtZ
IXu62DjkgGBZY+KQ569j1BOnG+SLMp5xRNsWL8q1YDt2E4DSLNlE2QjEqzEZyEB+NFHZb1sjf/ZS
+27Qy3D6ZfDY+tZJhpUSQQTshsrIvovE/mprcLAMXNe9SQJrD+ypJPR95wNXWCcWQho/Z6sVTxG+
d7YfBbrOcaoezLS+1O1EDulEQDuDzpaBlT3yhmN7F7RY78zObrbaWOIKTHXD3orcBI/sOXLc2jrS
AI14KBCFkXlqh16E8WiHYz21jg1bddlKzEN5dSkyBluOPNa199ECZq20uI190i2EmR9iS5KwG8J1
68cQ/Yc/XnVs1iOvFJuap+62B8aH8o+0FM9gd4O4b0LfUOpN6Bhffs2CLxw0sHSHzcCIRkl6e7be
j2AC9rIrxL4S9t6dx3MWl08ldBhhkebix8hDpjp/S1xOM6N6DcwqvRqAqcK/VPU9GuBHkGfP09zl
G9G0j3Ezf1Xae7GJmBoYDRdEKXmRPs+EYGYMXK0WKavleedqYfkTW83YiKWMJ9pjFqJQSbz9mBi4
S1CqvbG1fw+i/NFT/Ul7YFBMcgKQ9rUif4MctHbTjjjCntrAGU4xzJV8wudmNgy1MmXfJkYD+Zbr
kxgcNz/QdaM+zNn1JaOHxB6qDtfm+9Tp96hlJygJk2p9Isu6hI1vkX2NMnlyav021PNPypIWn/x+
HpJjL4pH9qts5IhDU7hK+4Q8hwH2zYrj8SBmBCnVnAzbzHL6TYHhVQTRR+sDZeqx5TDd3JY+UVxj
J39a0c5QH1mc9x0ShlKwfjKRWxhL0ERpltDq8QgRdgdahC4JYcQWU9Ree8HxrWiBMtesNSvNmh6T
WrQ2JlHBK+XZDO2nznv65RBBuyAoftFR1yokQk5mwNOJE8R4ZI6vPW/qaKqXRGWEM075c9AY19z5
HpImhPDcSw59dLFAeVSuve/S8aArErsPLSPklsPCTQKpRILlajWyJnyPJxaDvVSXxF/UC127NdvJ
2+jglFXVQ947qBnsEpMKV+/ohz95rq8q6CrrUjcvqEJOwKNuez+H1jHeqS56dwvEBH3AGCod8zcZ
EM42Y/aEzMpQyxHMhmfOjUyYHuhsyobGGqlo9NZ3zBOX5F7003yETRQClMAbgNoGMxCeGS6X/sXr
GMvNua9XgBhv8pQBCS4fjqZAz+kU0WPl5T9qMa4sfBOk1/1TwiD+0MRsVRD0SFwLeAzQnZfRcI10
K16hYXzHBrPhlmvvvKLegcA5Ow2R0pXKwAygpc+hhNWs1h0DXQEWargCWL8iaayc2WXI73CQJYdR
ShwEBSqrTW+TWgLPBSksPtVN8YCeWnHOIWZCQ71y2ya574ZtF3qw2jHejP5d8G3qvj9ZU7duYSYd
/LB7NAQMbSvo39H8wpVekspG4itbMO6Dz1YD+IoVIJnLGdI0bEXAk9cbZPNcPBRhNZrAOmJ9xq4P
QWqRHYoZqDeA3RdJUa94gveDQgdObUzoN75O6CppchL4sYZohLKYcrrUyb3F7WfT9lxrIQgcJCun
KKl+ZZswHrdYl2fOU9j6FwQnn5ZGlQLWhdIbk1CY+CTulecetrRHsRgxZBuC6EIJQrCGe7aT7Jla
+9n3HAAmEXyk2dZfTKVYtviDvvgBjxoPTp7ff0Qq4Wnu3RlLpmbl1Ui3a66Oce01zG7doWDb5OVg
d3xqMC8XuzRKfgfisLprt7KI/XQ1hDU9PrlkI1q2SwZiAXE3kfTBXn+LDZVlr5HdOszG2bl+MhIr
96zZbiD+ssWc42GPLtdp2W9bfvmEguiTTrleu1mN7NVi4y85aYxfO7Q/kio7hh7bwSTurpW4FAog
ZRAjJs4LCtHZjRDcZf46wJSTzu656YPHwuh/WO0AtDolMK+QvG8mnNKgkWF+D9FtOgiBiKR+0016
BdHkfnYYzgzqvRYGatUA0RhkmyclkIxqFT75IwLa2oyoOzHlo5XFAO6j5YCcGiJOYb0yHwZvWiWl
+5H2BSlT40TyhEccgzM92ibmpZQrMOYIZyKB0ugaPy6Ckk3ekQdbbGPLQwmi32cN1bh9yiVXaVGM
BM9ZHCcxCuI0C1KqEPbRJNmUY+25zQhVgTEgsJEhVx1e7faaRFjP1KwBXONBVAJQJO0YNylCJEwf
H+j07C/e3THcqgzWmDKcaydu34bY+bQ9wNmhPTyYU7idOguIbpSD8G6oCN2As7+C/ralMAGWHsMC
ocYHWofUKnN+HdYVK0/3Pyy1/7xvrpLatcGAmXcJ6noS9CRwNXb3RsBZIl37w/X9n4T9ElbB6ujY
42GY7IDNg3VfuwHSKQvWWOBgncsqd3nBNkncDgy8gMiesRi3p7WFKFJag08dkCryKZDwIO54Ta36
2IRkiyFQrCtEf22untK8PMemdzUAkZ0r6mf4y+zgLXAyXr5Y/tLNqmrnC6OAVyW+JyRJqpjTDQsr
fGJtfyfL8U2241dSdIeZpbZnW+/oO92NckYA7jPJUbrB1jeT2d5y8ijxMGTyrmcZCsqlOA84lgx2
lIBig7fURX+C/ukx7O57YbIIpXVflY2fs+ojnDsuz7krTsJi85mB7vJmjVHDlDeKrmMALLGJ2QoE
YnyyB+PJDPpyF8XTPQ430Pxa3hVEng9DGh5ptV794N5n1o7IpJCrkj3yuutSCmwKTA9O8SYFxDuR
tIlsbDU0/b6TBNEpXM/5U40D9MpMScityVFSsbPVqUUnNiB4w28ATdv2mDxftdEC9AGgu4qSJTMN
72kpt2Ntvhp5fuU3vb0P9bSvdLiriH0mZ0v2SKq6r7huN5PrHKkv8IRTYIwS5nmLP6Yeb8zsSCXt
Ho1FeQKXCIUMpHer9bbU+wQ8OMFrWTto8Pz0e5Lxa9zF22nCkGwMvbNOAxvR1fRSiSQHl7jPwZCs
INcQQoWrxUtZ7Yn+NSvZsIdsO+Go8akFHuE4bTDidiRHI5AHvi1dxFde9qQ1T2+3QtCqRkqOwQPh
6LdqxRKgRCQUXInqW4WS1NdYkTEQ75yMtJVg0tcqsz8BQRzCOO1p2tAj191XMk5PGSq2nVERrVxz
xW8DQ9IbEmSNN7O9lOSrkhw1TeR+2W0H6S0DDGdUQPDqcCtyIihSTHabPGQWkiTfVZifTImmiRbM
pa13FQGKxG4AnISq1hKZUtnfI+ksfLAWu+s9wrd3iZpFzpr5SVAcM0d9gyV1dxLuUppj9R3hdtZ2
fJkjhKo1/1u3y/7enG8aUkflreZpyqUIZbL8SGz4WO7wC5LlEgb4vBLuUZZstsUgnwNLX0+NgZKj
pouvnOZmaAS6MrZ/ku0VCEEoYYzCYzWdcteEmJeU/S5BwOixbCb2Y3zmGkUNAtZ6uR16YMqmPa8j
zBkkdJbGRys3n/CgGkROi/2zsNGOjHV418XfgX6pfecF/cyjLMiXBbe3dtFZrNswTFaIOlAkoaWU
dAsUvFybaHYrwjobb+e8mZ6N/8N51kVvcECbewCtXEejc2fkGVEHwnkd4H5Y0UhoG1otPpkgOmEh
eIxm72AtujcRxS2l8IoKwOPM4uOw0ZzVPRTYrsL1ONi3QRzdqR9uvCFwsrF2Tjoe7nJBp+Y1Nrqd
sUZCYL7GTWuvJru6uPn4qNEp7IAf3qZyODkBOjKfnaxgDUs4Qn0asXnryXmwPpBSf0icy63JiZm5
zzL2HmySMfDnn+Ng3mcdFpR8umobrpYI67RPcqBjvvad+wlrkCjkEdeUQ5xHajKMSXn+yzkhXMmG
kNpfstqDX4U0VyTFuumst3BpXn2DxMEGrYZVnTLbmxnctV+q1otW4DnvAYwzIR1Z/lF4m6TaFSFn
C1VMX1YBWFTcVC4b5CrsPksx3KmYlFgfsrrT9A8yF9eILAhRNjCxREjtfTaWvDEQ36JIfygALJYy
NlC6tPqKi/iQutlVg7fYzNzv2G+YUzUNUU65FQH22tuTumReptdNTcTDoPGTmGpbV+5HZrVXjc0m
NnCTbZrhv0075zMOy7smcbe8BeDW8DHLSzuPp9KAfpN5SDcS8Bejcx8SLmuH4e9cGo/24lnDsfNo
ZO8DGgd3JuQlMkmDHG20nQUxEJ31JfvuaAfJA0Sc6FiV2XcXLgc7zt8na3jJSqwqpYPTuK34nZPx
MoGFrtLkAQvFByXEh7nInGU17Fw1vfcqIi/D5EFuFKRSwCkV6xlY3orafJlUaiKvSOR0JkazZmJf
oVpnmhC/B1iClp3qqSD0FBX0feGPhHCZxtscjSezDq7ioDzb3MKBouy7qkJiMNqoarptMiavSd6I
9W/tqi/XyT9DpUIK+OquMIihkgU3Fw93TIj5w6uv53LchthePSZ6eWapaycvHhBDrkqCSuwS9cs0
YmGKrfAlTVHFuj3kl3mU18ksHNbUC/+sivZeXRJtQRwkMFMpk2w3R/I6r8oPT9TvSMdvhiIkwovz
lCvkBbeD3BpEuJXVOen9aG836VqOMGolaThOOl+MsLwq82He166zdXtIPzzyjC0ARR+S5qKiJHdm
QGG+6Km1j8Vu+aWUE9xryfAGTBNdORUdZ3F5dvJnCDKEgVS3Tdy9xgPa1+UUnKca7jXl0S7yOFGY
5V+w++2ZiL+Gsrswub0J29CkS4BUnEMadFN1nROq1MX2W6HJRau6mLJ2VHs/ICJFdDwYy+QB9QLP
YZOhDMNjdaAbe+imglSi9Ivu93H0u+4o8YM45RxuIAi8ugqUePhGedADWaZECRnUnwxfbBt0VGvE
9sS1FfahMQRjvXRyKBnq6FSQxV1JRcynY77ogtnu3Mtdo5Jyg9KCENMOIQ6GGibjIs8OZXMuK4MF
Af8ADCtidkBXTf3wKJLQP+jZuCi68mNUZAwx/ehqSEaaRqPZOVNrrFWK6F5N7n5qC+vKyNEy13Md
sYmQNGp+bO6LkMCvKQBvbPjI8Sc4rjjAintjIt4GMjvg8eXLf/5ZWBxSrkvWNxuZJ2TilMrmWdWR
PyaLap/HPohj/eqL5Mzip995Ek9VHUzHShYZjgP57jFHtjBQr6RD2im/z262KFR7ETLps4o1rc3z
nDftfqBCb0aeYUPDADLpHpSuPvoOBFTi8fSZjfEorAEYefgrJWRDuM8fXc3ceG7rAbkkKoIWb4rR
Tx0WJkp7b7R+cANz0VBhF2H46aQCbI7HCB2qkgiwyMcmEqzG47bk11c4R5bhuYFo0z/IUH7FgY35
hRTsiZtwCGPfmZOTKZhYdYH9EmSXHikCHuFzvfy4ZNnAOJ4F+TN+HwP/2RcQMfzyIPDfrIcpPc2m
d1+oG5WCYUBZ81BGONwxMh0bJRhpyhs8jKtG+t+wUSUPQ0hebn6XLquDwCgYG+rmWpjRiAvCWUjw
JdGmZnfVD+ge64iEmmpCsobQjcvaOZaD+AlMl+4Nfgo68TqLmYR6IXhDqVrOLEeu7AnjHQipmyYd
XnXRUg7pFFujU/yOydyeu6zbR4y3TZdO2YnARXJSsh9w8AbG5msyyXMQ/aKCSq/NZvEi0HCqBJBu
a6QPxfgcOthSBp8eLY6Qx1ZYv3VH/KgmZNgPUnpnQgZWMGT2aWJaL1nA3TrrgNRljFigQREHmVwT
agBZZRAXeuxHzyxeWlDB5NNgMBgsEBSRASvMt/fJIoVLUWTyIRLFLc2DYHLIkAqdJmNPjL9zzq4E
S7My6qvZ8C7aJRMRZRCvsq9JKOl2pu99zBgSi5FRZTiwXBkiXtUujLdO08MZDoSlMvfXmedZ23AG
Y5xXFKpOjbMY0s/KYWDlqu8srW+boCTob1rcRTmeEZuMz6Lrke6wmGpnhk9SZh89Qz6eNhURxzUT
s7yKj1E6LAW0/eZ6+F+ZVkZ7vru5NQs0S6ONvG1ZPYXvNRMWjEsGtWt3wjiAaRBDZZRD06MYuQvB
vACZY9jZm0awHy6DsSBoil5tg9JtqPlZe3jD6B/7molfAlKafRknTOBEGQyOZoN4Dvhdk/V3cLvJ
b1q4p+5YXTOXP0cuXIWeuY3OkSOPjDWppdQxHbDQ0E3tAXuCHegT89yxdsdRyk1M2hKPTQJr2rwJ
lHD2wuzr3TBVx7lOMWhk5Ta2BUi+iIdDFIHoHZm3Zz6WhjTTz16JD9Tsntia8fmXM7A5JrJh0sJA
rhir07cWGF+964Yk0NJ0COWry+TUSfandcPQXjnauG44i2GAAQvskHvSQLwGASl/7lJ/Vp17PQ9H
uOQGjtgKQv9MGqNdpdzCqulKtMtOqDGNVW8RGz/KrKGuzd1V1TNWEzGnhTESc8u+sei40GizPPe5
yLGNSasM175YlzaUCBj5+Ga5RFvlL5fkTa75EdnEJezkjbsWQjio6MCKi/Sl8zi2odV5UPYyNDRc
9ptCPzcev3Ht8iPtDIOZjkDVtqxkPH94cQPXQgpenHyGktdRdWcyQuGMYtHNp7KNsxbKI0iEbcjP
thTRMjW3UGupsiS7nq3nowRPo+EgaNxXplEYBNuKcs+y2Ild4smQYcLu5efVH6YnuvvCDrdDOr2A
YyAAXQ5QE+DjF5gvQe2wIpoBCGgQ99uBqNPC4Ai40adySFmUfn8VsUNlcBjYQQPAgrG5p77tLucQ
TentsDh1/dB/zuPBP+BTIu+9VmrVoUHd2HV96MvrpuRMdkNcU1xIkFnUWUwdtxtd2kdp4+ykrHA5
54SyvnXkfpj276DnbwCyd2R4bF23vp1bDzJwgrG8DT/Q7vFqQZqBmT+GkKU2WnHLzKl4PGMcLiM7
Zg//VBoP2zY23oKGdNHeagi5SzIkBcKQ5DL4X3Em2Omw9lqjjKXWmKlFJipW+to9sRwEwWiiN3ls
H1MnnK4IpWG3Qesjyp5iNqr0zlDGPlfJQ2fk5q7xb21hUBia0/OgAVS1JlNh3TyRAuLtvRHfXVS2
YIAC8Do6Jx4tj85x273lBGe2zq89JLc+3T5NME/FYdAvwqYd6PGrreKA8LT00FRuTE44roTKYW1A
rTK26Hmr4Q14BJru8Jz1EKtF/z36DPRVygh+iIzHjqFAZefBKrJLj+GH8zSEtIcgtIstWpAPg9a9
ieUEOSwhmzVN7wyhgNC40G3krCoiA5lfWwM9H9Q4hv+q/DGd8bMbTCoWjwBv7j37rKxgfeafOMqB
fbuYSwyfztiWzT2/UcpZha+oUW6+j4kD84G+Z0Z6KEzYQk3o3NZtkJJoybntEGXCQV5NKrjmPCLa
scZrE3fjeFFYs8hm2vgadFbcf0xTdcMTNqUKdlaYShKYqCU6EBKl06o94Sxj6h+k6tac1XfaogXp
4vTBNoNwHdeMXuPKhdBXMzjBQNfflN46KYwvZu3juxEd2L4iYzfEZWhZs826/JISPqgUtEZNe6kX
Z05qmfM+gmp3kyz/c5m+FUYgr/78I3wqX4PL5EFlHr9t6z8CLtCHAoH4KkMCwYAo2/lGAFmwGaaN
qrkPh4ro5j4hKD0xX1oVQ8q3bUmE3MEnfWAj5uAlSmKgMg0z7aotiBEOaWSKcaYWWjW6qo9A3R8H
qea9jQFpOwBT0pmI2B2znYMFUu+5eHAR+1iUOh/vr8UmjhKOe6yHyp7OKyNVtGn7y6B8whU5oOWM
X1VZzaULyHjOEpCUvB4BvNGx3qjH9KYJJ4b8jBlxFH6C5odJKlnLp7317Hi1RN3xruoy3Mcag3UF
uqyRNwUbsQ0WduTEKOdDZewGVqxWDk+9AlqWYtoKvQFreHWVNb3eFUUNPCy8ACU7Rx69Cm0ZOlgF
L9Yghaoi7w5nh6LI0T/ccoGxSf/Wcpq7us8Yw3iQOCb2n4LnUpR3dAJ4M8PhNg1xjSeuQ+hCWZBf
k4N/qy3/V7oD3sPuWXcozURDuSEnFLbtxP3Zmb+F9g+NA501/ZUeJ+hc5F+1hqRhyo7az0D1X07R
9eiopyZDTNFxctnto87a66BB4YNPc4vO/MnK4BrIQHyJgUBo6Vig5aCnr0NbnmwiHHL2L0DkvSPB
LNOVSvWTNWPhi5TBtp0UrUyKb7gB+z421jhF8p0OfcK90/wRQgR7U4mTHxk5crrpZnDYHrgifItv
UaBwVyHteN72drcxhuYMeCwn5r0/TkN4o1oWxJJZRGZppDqSfxMb1EtRuj/NrM8CvAFV6iYO42sM
yeWKs9NAENTuMoFPK1uqM/YoN4Q/YOnOWgybg3Oo3e5oQUzqC/1gTLN17tEC2crlMZAc4FK4FO/O
j5054IxhRRhVNzPnyngYcNzsel3UiJ4aP77u2KUxc/uwRded0H9yt/enndF1AUm5ZImKmLMlucsr
uHwEuMRVs2+FdfSGnEc5gORtbqn33Euw1mnsSrbxE7n9Ryayzw6iMme/vR9rPheRjGt8UBnZhi24
WoaQaVpsDYNYu97Bz2dXIEEELjYmDGxsXQ7zgGYZ4RN32Ku0S5/4/O/lZ4NfchMxL2BMy9C/Dcie
G2mr3OhHt/q+teWPyrsXf2of2EJAIU2NiIPesXfGXVaHtAPCWtQ77FENPNeeAG9kxkR398Vc0/Kb
bJ1l6Fyr2vq0whHMUolObNlmlV2E8CX3gYWV6jho73poriZn2kuuoBL1XsGNO/SMV6dPfhsbJzYs
a02AM7K2EPd881PK9iVQEdPosrqpxc4KeXJyT8/h1x0KMZw1QAm8syPLk23vJ0jqTKF2EYVqrWS+
dRebCzefb2n/sND0iYgOzhpJGmkc4isvojvMwvEVDKEr7c5/GsrPCkAYhXtx8gAFZmVd7LvJNbfI
5lyqC4iNpbe3Rh2d2k7Vu6it7/GBbU2X/FeViauGpjTqagOjPOiBIqg77vAYydKfGOIapoXu6JQG
vzc4ReExxaG8pQnzoi15glgg4uCaycZat+XyHEysrZblY6yaW6d3NhqoA28j2Yz4aDc+0/J1w8zP
A5i7qlmXr5MJhp50slPq1XcEVOLV1YqNlWaJoclPQTm1rzsDQIm66WbTgto87HBNgFfLKMoUIRXk
sOBdiTZJCXmn0+RXx/M5gV+9DuO63Jqqu4qI+g0jE6E6iiMLACNxi8ZLQrOYa/wuQ0sJ0EVw4Cj6
AUB8Ryz06hSwQkAQ0saY7A+vq2+E2R2KgDiSzqLezTvcIdTVxrrMK1jb420XOZ9KXEcOd01Ngg/r
sN8AjUMlXIiVQ/Ajp+6D4Zeo/Wc2KHtdRuxKsmuHpjSOKCN0ZN/IVN/EI5LqsUftYR1VlBc7i/GA
V3i32sYMx3iq2avavIIrA9qssV9aDe+mZmDqFmBWOmJSgtK7lLPzEDrpveCesvNlv8+aeR8oMkt4
kgtCRPqKBZkHMilNmUZigUuxSNi1XjIPlq/8iGJHoYtp4RmbXXFMKlDVg7WTXUdVwrAxKDUSACM/
Cd18LzlKWcuuIiWMsr7P657MUm6EaBFe0d1/J9r96YdqG0I6J3JG7U1Dsy+bABnWdO1e/MlIloU9
BjKGZ8aNU82PsSufU6kPJnlgmDLrjdHZp2Q0FrwsGp2eB6Lb4rU9/aKl3tam4oHRNushEDu35glr
jp9I1m/z7FM4C+AgOzLUvcMSZvP5VS9zGGxIXRFYnaynoGpQIwVvcY+0nU3nyQCTQA4DoMCo0Ce3
8B/wWjHgLvwnsxlOfVjd/Iny/79f+v9FP9VtlU8RsS7/+E++/qrU1CRR3P2XL//xWBX895/La/71
Pf/+in+ck68G5f1v999+1/6nunwUP+1//aZ/+5f56X+9u81H9/FvX2z/zCu463+a6f6n7fPuz3fB
77F85//0L//j53+SemC7nu38eaj+eaSWn/DXK5df4e9/3P6UZQuy46NMPv7462+O33//468X/hV+
IMXfvIB6LPCFhdOUHfW/wg9882+uhQGTvwY47zqW/a/wA2H/jT/ysNXZjhU4jksiQUujG//9Dyf4
myRHwZOWb4GzIwThfxN+YNmm/OM/1D8/9eXduoJCTjiOtExbSAtgIW9QfX3cJ2XU/v0P6//khdNC
WTWng87Vw5hSUIRF+iCozblXYbH1kKYY1g1yRxSzJjNV2KiEDfkma7jcZSsr83tlrxYt1GruRrEP
5q7Zeglz2sKL+pXUZAR4+aAZ1LZ3Y2C3W7DBigUzlQS4wXV8IoHJxyvGLaogqatwogiDkr7Xo652
gfUCtDjdhMlscNeCAYEkhOvfMS52HndXgkLeDW+rT6IbSDXMmOq4zBXnMYixyEfYm3MSCbKSxJS2
zti3ZL2/n6RgQ55FLwEhKAStu/0Cw2ZiO3rpdd92T2l8D9OWnJRg4DpMh0Nky7cYP/be4gFBeODv
2How/sBPxTxocpqdk6gsnnU2mpRl4ZzP8cREfkz2xQBmu/acdsc9cV6ZZYiOMCkJx4axxuzTmvCQ
ZGR5GzqjpW4+yWv+RVBbbyrHePLkUG/nZecF/4KNeu6zUAfWnXj2WYY5G6+UB0ki2nPmnEdwCQix
omPJrnrtlCyRQ/b2m54lyZESLF7LAKjWbJv0HUGWXKYYSinJD1eVN5yTCGWN5X22cZudnEGcHcOR
Z0/m5Manbb9tlGJ2lSM1MD08YIOW2c7Bpi88QMFy2eBMisSXYLnZD6bwiXpzjb2TJvTCbrCKNUKo
CjbKKlHsIqsZlMAs20dvRoDRjET8Kv9AahFMfYZ+RvcVWtUH41qEoKTV9IEsiLAEliI9wMCG2Q/4
urrznOfGMa+iG2De8iCT2L5QfmMsFm/SKiAJR+qksbNdo9nfBIG0Dobp5Pja/L2DmASmFPKRVqPa
ycaAfD6mw2PWHMlelWvm0k8E0wImIlR324q42OJyW+3KDkIJQJURsy7abT9CQZB5YjgwKtWHHs0W
TJ4RG2P83eTVpiFxByEN7ghLFju3JMIg4yFB5uBCNuGvosi5B6oVjwZhuPOwaeyUlKE2Qm6FhgkR
cg6xMRN43Hi+r8OcAyeNrke0Gd2Cl5m3o7b746wGxoqDfO+giB1MrRbIHSVRW0MxmDvIk0ECL8e2
/bXQ9dmU9fdYhrxEtw+BV7FtaMP3wiBL2iwf5tjijCuTs/AjUMiLaiPLvK1pw5i3BucVHc1DO5vt
xsZ2sOnbBrkLBVlDZPG+mlCXfiQzUqRB01tM9sOUmMUhKse7wEABZDFZ8mx7005FBEghfIzG/8/e
eSw3rmXb9l9eHxXwpvE6IAytKMpLHYRSmQnvPb7+DiDPLdU9URVxX/9FnOAhqaSD2dh7rTnHFH6Z
sVXYKIprW9HmAzAa36jTx1lHCJd3YrurpOI3bgjqXUZHHzFQOF7oTImGh9K7OWvYPWlpIVQuWsat
uWhPfFnlxlb+ESeg9gvWEgUDkpvJxo+atOuSeeVVsaynRmoI/KWXpxta4uhW3p269NlKG9rXoq9W
i8Hqb8lv6Qehy+TQsYJcJoy3s27CJKZiOVZd7TJ+T3bSM9FYliV5C2pJ2+F13pW7CHeK1xM1j14F
h6qungITcywqGNL60nR05lr9gdJtOUp1BEx3qH2iUDj8ApwPmmw9FfoqPTVizStSyfBEljXuBBof
nRoaJ0l0+jikQZ4Nnlhqt0YJyW6eonyPJA6BnGr4ZEPtW7wyyBUmW7aK50xurUOZ1z5FGqgFfsQy
RRAZHzTLV02yGxp5ceKAxVJu1m+aCb16zJTaZyqBAk15LbNKQv8FXrgfoOeOClw5TdKafT+lL0M8
BNS2mPnqRULAVnuYiXrbTZ3WvixgP8Sxe+o0ncy80Qz30rJG6OVoimriJ3Ulv86yejPWyNIS/VoV
4r0tk/m5yij/x0ZnPrwtmWISpgzTZjFZ7XapnRvabiJD0ECgDtBaxOovHpUkE88FaDVVOY5kexAN
04HM7MPykuqx7qDBrdfh2mJRYM24m63c+CIFdi8XOQgYyLn0y1hsth3QxDqlL6uPR9zgzgIgVM2l
B0q/JPEEieA2hoS9A+B9XcY/KH6j74iL1464C8hLiUENBpOQQwAfUmPdPAR7oxd/wFmu3U5B6UQR
xakqCXAJyC0r6A9CRNCQliyMMJ2jhMrvWi9eUvr1GHPA8SlNjC2igxRsUhTqNViykZVh4k8fUFVz
KHTo2IJGeVTkmJIpQte5rvu9UHAeMxHxByrLNjMAp6K9RMt09jQoALOSO2VNhaiiv0i1QnEJYaB6
cqubwFNzFvCKxUFU6T4Vxfc6ypDct3OE7KunzoYOg6ntfIxkqXM1HQVJZj6ipO52OXgTT+vQJ0/i
cIBdLHtKZazSB3qGgWNyfxcXbONQJy4tZeKhB+GtkZZDIUeU/qsbBddDmXDIzUWPDiuIPwZR0y4h
GO2kT/kp9OR3EEjA4+AQCS3lLrcIrWvTZUdBhuqYhbLX6ljiWuP4ZQ41pUyT+lrwGc7Gs0Wf1lbq
hrZAPhFMTTJsPX+lghk6nRLG7J7RlyzV6UIk6ZZx6Fn27GrtFQzdlxZhfe6bl9YklCbt7iV1fA0H
aFxJ3cKkOTMoBNTHrFOnJ1fMVLCAE9hv6PBU8G6CrlxQNOkwibjIgpuBIFFTHASPyrWNRV3AgoHZ
BnVqUshpnjRQN0MBcD6lhh+Tbeas1kmQj45yY54l3Ne04EOvlxNa451yLYfhhbheZFAT4bEdB1en
KBf4n6GfTFhIxEQ+hGX52vR4DBtGNxzoBk6w9tmyGvyZM3CQqTa9SVCuVTE8LwmZcwkoJrIyO2ck
quIUdrPPwc0CN8RgWJFSNIITIi/VqTI4+8Dlirr+KQy6l+Z4IaxAp95KCT4zn1RLg9qYG/hFZ1eH
dUIHhKNPTRsvxpDB3KpCImPnGqYjYuTxJCfDUUSpi6trxPQW4qrf7I7bzdhpqJ+zvHRT3H2VPVI8
6cF2scgep2NTFf96sz2nT+DCtz9wADDl1GkNJn1WH7N/3piaCe9Z5JQVQsLpOgLftbQ8whwBxbQ9
5uTMDgNaI/hl7TEQREyng565ROdG9M/K+ZBUj3m62jlj7CKFPGG0DVn/bzdpu/pu14fbH7Rq1GmG
8kNYU4IFDCRIEVaJ9Qcwe36cu+JAHawl65TnsYMWx+3edrP9C7pGX1rCFPv7qe3e9h5/3vP77UgJ
4ipZzTCxkvrHkujKsRwew1i0SOSSUx8j+l0UFhqxBEGsHrd/YCwzuDgzOBiaypJUWL+buRTc/fMR
6+MACBhaAExwYFMJISV+BEY5Hj+E9dzdnvy++dtz2zv+7TnakEjXlGb/t+e/H5pBjDshIZ2mJPPS
QWlA1IZaYQFeb6jh1MdKHw0wvOtj1dBesgoh8bju0e/dmoRyecRTwr7ddjOFmGZhts8/0nE25mmG
int7TqSDhAvGosH038fEdu9vbwh3n/WKEcUg6QCHf99AQqmOcKb+ei4GROw0RjbDEuIrbG9FxAff
Y3vDP3fDAFdPWtICWq3s/Wr03u6ly9rVoRu0Xkz6n3gIOGaIwkEJCII60YsVs7iyE/QyO4RSiwXA
oLNg/9ltYQjB7K/727ZPdEZzsJNASaikMGCt+6ySwQhs9/S4YmusN2N3SatcPMi0ANEMTw2/aLsb
1njzMzRNGi5CfhaF0fU02m4MI2EvVOsZVWg4ykixsSivWNpusTh1lBULjoJmdW7zcLsnrg/VIYGt
tD22AF2wEqXlUBj6XqnKd8Ey+1MZD0Rh8cycthT66ES1QtU8UdMtGoYSuZs/2ppU2HmZHqT2rM4N
+BxUEFoTvDVBkx0NYYShylTaS7u68SojSNwYTFqhVk9FifKQCNobbXIg0vB+/KicuVziplnHSxZz
Ovm45bLOPGT8ripWOlJHmKDVZpbs20X/kiUp2Q8gbBWAMziJDOWoJeJd3WcSzBDFRHpiJdTXmUWE
qXCA+QGBV2/T09grQK+GIL+T5ZIrpL4wdzFYWtPlTY8BfJZJC6urCIZQ10T5hJf0fZCL2FMpSjv4
ils3yWQFHcucHvWx+M0Z/qRyoT8gKbRsQYC1hNwh8/K+x+OHsLuAh9a1EBoDXQ8PM6ami0VbkzAo
eCUgoO5khRmh1DQxgpyVXpHKXW0vCUvNaj38cjQLx3E95uZhhXhsd7+f/Nu/2f4Kovyvl2z/rmz1
96YxoQIq1mX7W/aH6rH+MzwvvVdO8v1GgVhWcsVGjdge/rlhWQKCBpNzs+L8E5Yzyw68r35ApaWT
4s4kgQhHmGLVURise9TEwKzWN2pHjuPtXpOKFZ0rMEX6dP/9t6AoALgLCMe25+p1iS/O+ml7Yb++
+vstvh/iLp6RBMUYTWOZSxkM/2w/o6VOM7M4VlTReW69+32TmUnrj/p4SLLVOqEVlK7XU4GDnXMk
o7TNElT689z3H7Z7240Obw5gWUFVty8IaFtfu92E6fwpt4nIQPLfT1VtpdKo5Zpfrdtr2y5JZcR+
EqinKhbZh6qunjMBs7Cx7oJtl+gmmjZ7219hDvMRCSb7XV6vS6KivUoKVFkUHSRUrDdzXypHGf3Q
bmgWAs4tXAb9itxvtFA+jkklQ/wCY7qOLczLy+N2z1rBI397DrM90oxRtmiKqIETSvwMegzt0Rq3
nwzJoMZjBlFtuZEXFh8E9CxVzCRynC/yOhLLA79yuzfk+exnwrgnK5Irg17NvjbIexauodtwaiAP
jNGEb99g2QbEcv1u2xdsRhDGZYENavv0ieA3r6yUOzyPNQEVQnswB5DcY3/E5epXlYgFYb1AynpM
XqJp3pT1t7bb9THBY3HaHiP6QcbVIgRykymkJ4eNnE4+ZNqjinf2YKa/unXw326SjoboHoMdmzwX
mhb+3lz6lpgdx/W57abtIK01BptbWo+w7XXbH3qNpHKb1GeuAMl226d0baOcY+tf/tX6Rt+fuH3W
9vL/+Jy5UU6+32G7t73u+7nvh99v8/31vp9Lak7WIKRm1hrJS/D9zts/RvrE1OPPd/9+DWKhaL9I
svv91J9/IiAYZozsOvJTSVdYkH4eiRDVvapJr3LG+V6Sre72a4wlikDGhvXoo3gVlXuV6slxe7Jc
puexI1dHTRIdZkRIEnRQHssQzJraKLSQt0NmO3K34+T7ZjLMO5pbstcsSSW64y1RkuZoGsQmx8CG
7XExSmeBD5ahLsM4C+0vcKrE4GJC47U6bl+CQv/jiHbeM03ShGIl3+uC0R6NoiJCz0RVa+YS0SaE
hDQEeSh5HR8itUkMBFRBQoA0M1BSGO+lDPsRGcosCiSyPrb34CqOVmBctM5viO+qEAb5cZf/brqo
/v9xyv+rxoLEiU2l/z/HKR+Kn/Fn8T96Cn+95q+egqn+A0GBohmyBUxD1U1Sk8dfbfd//49gmv8Q
LZGKviiZmvbnT38FKqvSPyAhGqJoGBqi4LVx8M+egvEPgz9Ylq5YiJQ0w/x/6SngX1x7Bv+jpyAp
oOustash4wRcY53/tafQy20UL2SfgjB1FxVYqk4HXEji/BrMEbR5i9zJqDfu2mSKsUFh7lVn/Oyz
lOM3SWjFTaqvZqvFTMSnCCFVP/Zj5uesApklfXZtjjQZQ5Nu4KlUC+nW6LJ6HNL4s4Zy7I1jBM1f
NbtTWdKEzfK1MgcBfDfqkXhu4d8sJdWcmnR7Mgbeul5LzyKJxlWvDCcCWTkX5QauHqj33EDKpOTl
GRtU5EUzuZwzUBqxHNclrHjRLF12BBmpc10nP2amQTtBhbDXTgE9c5iCVdc/CFxXG4sMQyMedCfI
NdIGZ5LzFCZ9AfZ5RLUQlzXjoxSmCMyf5BCPlZ1qolb4J1TdwtEXQkRYPUkOF6l1m4YpeaIWPzVd
eydpdGfkmEVSgiOGVwLgPHIJs1NfJqZDjLrlyJHmWgkLbdIciV4TanIbQpVNTINzN0jafmwkN7NG
xcW8h16syg/i8EnP8VeKlaNGyZJnqT8U0lUMM3mdgCKnH+sXDeoqPQEq3l10CaSpu1MpXDc9quA4
ju6hpmeuXKo/QjXqrpGKSRwEQb0vQ/FReMwjjC8xIRU7so1tYDtgyyLJneXCurOCSUT28zvprpYs
h6/jZJbohvGYKYb8RTfDOI56j9QMHRxV7eVOhceTL8bDHFc4PnNVv9bZLV1XOgN1Nz3NRrddVhgE
VtdD3gkPglJIuxr4qY7O0x4WSLvMhWHGCmPox0b+UJI3hecDOnQUJ4qdALZzJMjXrRlDttFhuw5V
9hWUAD8TA4AW/TGkusR5tQaiYYIIngnbRAzcKLcogunfDwRxxTMxUQNUz6moF7d9KadSP8jZ/NAp
g+Qo5dgeAkOiqK5XZ8Z7FxS1CdWjhqzfao6swY2YxTG8KyzJcvtgTQcS9ccxLavXcrW6pY6ZhT2V
F1y3QCTRhxNMtys6lgFLVNFtAe1hqmRYl/2474T4Ja1KyvigbgMCcA8yWW5CBm1RFjV9r1szuAjE
Gx5FJsTu4DMUoT9GOY4vOEV3uvZhjOr0RAeCmiWFoSXE7ZhgXTZ7QcTqLPhtuLqHy/pqmCoIoQKJ
AjO+BlWhcZZKwDVtpu3EnCXHKObRORbbtW3wSgNe5GKFIQZrn5wMV5TxiBJjEgvTrnqgMKeds/pm
jIl5h+uuR9WDTVyD6+AMxq80jJMDsbP4/wdQ90Qk0qEPfxDf46WUK31ryb8EjMeRIsw+y/m9zP5G
hIuwXRBmug9gpkSTiiRGqrRCeC9JAmVEVO7TrEI+gUhy0nr9fmbity9VrMEDFCh4ChBwDBNRYPeG
q+GUANTZZy1lenP5QtVOy67XL2GCFalA8uqNYXfrtf5XKobWTpA7FVX07BiaMO0Co4ceo4K00Q31
ob4obC5yZALA3lTOFgXTD5QGub0Lqf0jZ7jr6oEEuBTrb77sUyMwQbAvoCcrBiD8eyC1TazhXQIA
nRq/oleRC2X5KImiSp2tFDBniQa4yrPE0XGYimmfrOZ8IdRHB7biLVprCAMkFJvawNRrykXNGNpj
C79fh3xqkJQHsTLeYT5Txc3z0yi8ZjLdgbxPXwWVaCItjrCVjMhBl1S9CVYN5UOB85LCz7KmCjJr
VzBG6ETgiNZbNE6aW0hD5SzyYPpTU3+GtXw3xBHthLR8MefK2LeDJjhRWuybMf4lQYO/ITaPdupi
PkHjp2INiOuxhMEbxvlIs4+096V/mGLAH6gLS1dqupEVQ2OD3kHNOiUqYrWOLCfQzTGkVrl/ruCy
3LT4l9lNgM6Qd+K6RZoiTJqP3+Vtlcizsn9D6HwpxeyBWJOHTqx/qoSg2PGQdzDAzHOAU52Ts++O
83SVRHQvEhPNsJqw1ArV4JrmRI+o90OKB+S6K04l3tE9qa69ZDwXLFwvpoSbG8IZzdT6vaD9c0ok
4aykluCl5fI51UnlL1L0SyGr5pwYv2H3k/NsHQphrh1IDIe5ksjhk3CQK1m5q5ergiDmQQ0YQ7Go
uv2EVk7qk3nfUMqz6zYu/XjUromFqVQzZgDpWcZ6tzFbt9VsJVy9PpPxGI7zQRZEOLv0VZSJGlaa
9ZUj9AIJzOJSn1tz+QzUIjmmVfqiGyIRYpV2CCu0O1o1VQ/5FO8Jqst8VWU0QKONoTAEnlAXtxF5
zhrCgofLQsNcNELmtmL1q7IK8dyADUcPTjdN1vtPvUEKN2vEHuRycqkD8MzI9Ig17wF2Z7BLki4g
nEFTsOsHFiAkFDiLQhBlUgvIWxu3V60fgxGSX1mbmm8kcuVpOdymoizuBU0/0l+k5mstP/G7/Ejm
XkWNCLKi7or5xKB0TBDXBeQYnQpTIzbemgiiFOlv9FwqehBmztzVT2LKFEfI9cHVlMWtJNT/U2TU
jlwsT3WVQhbusnvSqSobt5juoWFfV7ao1iyo9dTwna6akksDDC/RBf1AXg51zgSRQZW2eCqTLncm
6bfMKsE3K/1idOI+7A3dmel/QHxC95tzga731iIBUFOwOhWVzuxLEQ0/QXpih8S6w2wzrwX+D5IA
3tomBDKCVTyJge1pcIVz5k+n2RDvw5kCIpB6lf5QhsV9kD+DGueXTl7lJYQiZ6utIPka6V+QXLqf
UqhNJKytSRsZOjaNX5I8lTVpSlLZ/JyMvvRKqXzWsUpCfx72mERguqkKMGHrOJdd9kjyguIwGprS
aDqVkL9GMVpGKqg2yJzKiwYoaYiTGbOrCUuFQNe3JWIPNOwdwnt9bViAGo3VF7mTZE+ukJVl3mA1
L6jLA3z4kPBB/KJLkCpJ9UyI9HYyUMYP8SOI5fJFe4LMGGZ6EIr7UyKnNM8MXL1ZxSobco9fzWj5
8kXCJQcUac4bBrZ0Nb9mxGPO8hqYC7GBjs4ukBjXpBqOs4DsuR9EPCq1l5U0NblE9IdBQ7YKr5CR
VqSbJTAHKZfkxVRq8QrFIRKsxzjthIMSd4RISLOr1hR6lvaUJ+Zy7OYYEzgqgnwlgVnzy8JAP5FI
PFnl6JmZ6Q2SFO4KIWEVWiaCZ5bMAo2pPnRNLR+64AIpCy+yKn5Ea3liZpaPiG+0dolKjfMURFrt
T4J4xPX4KBvAAxBUUiFRGirhGAxKEvtE1rZVVbTulEc/yQOiYpxB2p56Ml3V6CkOJrxXKG1RdaYh
61W1Ae+I7cWmjg85dCOLrghSj3bKX4+3J5ljS4e0eVBGiwxznCGUqtYqHa9NCNTl9wplrGCsV6fM
NdGX0rblz/DcRE+DCVuvxS2uIvVxu/fvHv6756YBCT9yGUI81tdmMIzweukVHqy1WPaf3hQJAHki
EEmw7JKE+i//WqMXRq/yn6/umMM7kMZQS37/5V/ufn9EqONxqs2GmIJ/vloQZDhkIWG6oslk6s/7
/m9/pfSHJDbqO06Bj7nGeff9aX9+wfZWadVzeCsCRdN//t6yKXSbVG9K1ypdMTzbu7orlb22HQro
EAiVXP9QrkfAdq/N6hwhNZez7z80DcPNqsG3MzrVO6nrup0ubSAGiPLs5rXett1A6TqVTOZ9MAuU
79aCyPfN9pylTDCJCKy08wLsewcoSl5rXlu3BC8k2dVR3DFHJ8yLGEDkFlmePcvrDo1yjtBvUjT9
5X/Pq1ZVcy8mQ4+IjHnLSa6BCqkWwZ8zMYnYE8FNrwW9rUUigxLicxpWvxH0IT6DKNY47m25DDFl
rTTo75utR7O1Mr+fK1HfZcai/en4bf2ZcIEDGYzpOV6ba1t3b3sez5HlzaV83hqBvYFsQsj5zO2P
VqQ/RFKBnG5r2/1p+mx/UaiIKfLQ7LcvvPV5vls83w9loCbkmZw4os/aWglbv0HWdnTH67Y5pjJl
rO2euXZAt4dRNWAjiZLY0duZThwXuz/tuO3hn+fWfidmPj893M/ecryHa3SfIPLJu6Ogeq+iZfvZ
yCQremjc0SMPxzYur9OxsOlKeLXTOpo/zG5r7Md+l2je/XJ8HT0fcoetA+x0K5q0ydkiv2M5BI/+
APr9jKvPDx4bV7sBIPXOug1800FLNtv+cmwdskrd9/XDzgzOFKfv8SG+JubuPO3Sw2thOK+m4OnX
+YsneocPpC39qFHmKH9KWAvSR05sPz+/Bo8d4jwmOjF2c1IEj/GBWfCN74b8gg/3eW+O7d9kKtm1
Q3zobnQI5INwRqZO41QWOZDwEtgWs7LGoYxvcX1RiyubZcn9drkvtS82z5yK7gJdTXvDyDx9TPMV
0Z+7xN0+ko91i4KAZBBPFDzk5AO+nflaL/e6QVPcnZYD+c1Mcu74bKIzuxBpFFqv+9FbjcyBOxJ1
Q6JCuocHOvxGNU/NAoqqFGG5c8zxle+Rgg31+Rpqj9sd66c9emA9ULGN/KylsVsSHVawmssdHiKB
rpYDiRNTRIXAxsCmXqPCF8fT2jxY85HtNWDRuiCf7r8UjQuuRxVIhmHyMQQuz2oYBMhfCJ0mfRzp
OdUrLvQYZx7BuEz+1w+b7qTMYS+UbwvIMNoq/Y5PL8HWkBp/0EOHhDcUgOJ14boGyMy14gOHhY2E
Ctc3ZhQgjyRkuOajea0PpnnNgnuuWBj07tXX0pV9xjv5RsuTJMogcxYyFV5mMkRelCs4kmoXYN2z
1QfoFNJuuERHgV96RA05PrHChMs5mj/EL7EHYmqPph/9EO9XpMfoDL9qGN8fbJ18fgkeGBVtS77L
ok/0FF70NDgwAuYf+/ZJ9NyJkfVcHuLm0gmulf+qSkcWDjj+H9Jd9qPILwmExTx9kYj0C4mkRe73
0NuWEzvoM38HX0wW6UcxBt5VoKNP3R2SsOosHH5jLAMT/T4cpuzWyXvDK/ODRom9CnYouDiih2gC
oQffVVFA39padlR+T79h25P6eE4+OQR6srJFA6DA4iRu/zjc5T8JiGxepORgEpGr7KrZZT8lL3p1
s1r2T/Uk5X5Y39rinZfDxQvldXuoV3LswKqx16EacPBO04eArAQfFAzXQ97vXpej+OXzx/6NWsnH
2l7dDSzeER7gpiBWb9kXv2kSTbulfZCItiiufDZ2SpQ92W92fwVXmfOm2lFCVKsLB1cYORFVdA40
9qz5WEDWfuHH8ZacEBE71mgfEObU6npEp8puXrMyUPzhuwabDkdAY6niteNJFTwGA9wW6E7trv/k
SEYkKdPqFUA9Y/XcZYazMvJUjyf7meD24mS2x2zbSkWKTOK5rp6s6qtXfkb1Dgy3WzcH/AAimmoK
W43HW8bJWWh+tAFXH/Ri5qPSeLl8BvW3G7LWLiRMNvNe6j+V4H5QmAIuh7y+YYbeMVbUxbtIehZI
ELm64COAZrEyZNkjI0k1nN/Qaqms4DnCvin5vEVU/nwtEHq8tK0bNkzEHM49aoEQE9dMFA/DNeoo
ZTfs1C8TsZaHkLZf7q0P88oelps923XYfRICeu3suzh60Pz5izNYxzO3lgxZEO3GZt9RdcXUcgUo
/ancFB8JVLZjKE/PQOokn3vsDsMfjoO7jt2Mse8cSnyGLx3BNvMzWRTNSHUZdYvfKNsql69yLl6o
M82ezGzMVvmlofWJ91B+FH4RU8LRw26j2/clepWLIrjZqylz8rvZUx/1q3GJtqEp7n2FgkHuKlDc
YMba03F+62zgVByEzuqg9xf1rUcMGLrBdfZG2Q6fGDnjMzuObE62ltE/8xVU/rFm7ABGcvCakzd7
dH/mL0YfhlKsivyu1OSyGOylo+SvVw41dAY33mEgyd3ihcGyd1jcE+nG+gyiML/B8M34rOPr40rK
US88q51f/BY+Si7umDOP7CzKOPJVl6AuufnBMpiX2nny8a4+CpdfIArFLzYdHTLiK4ksXLHJ29tj
lDcfGXa1+IDPnDOYvzJUbx+v5L6Ak/WMhu/T+ABYZAvPxq2zxzfTtj6MG5c/9qPhs4Giz/GLOz78
4ma9iqQxLW8PQDvXYS7sIjt6vRKqhHTa8FWeh4g9xbGhFPcV/CnzmhgOF7PlhoDE5dDiu4JW2OVn
FvYcDo1tsjsUNhdTyfSw/uSd+PXJkcflAjWt3R3rM9cv88pesnCn7xauxK1HVu4ZXB3vx/XAfzU+
WIadK94Y8y7/nEFB8cWrcBGepSM7if9ek5dp98VG0B8nAIsOm0m7sMW5y+/nZ3Hwcwkdjut5qp0q
FxkNjqIblxdNd7TyJXuRH9mN5ZnLc/BoXDqyCKG1PPDVE4YstpVx4eqn3TjL8jNvm3yS8SSz/7Ch
43Hb84mLz6XMhEfDlx4tjhkOFtakvJKhkjqrxyjavr3zYuYoOYe0lZ8YKvEGLPv4zI5n8MleGAal
I2ce/ZIzv4wx4I2Lu3Z551coH/waYji5hrJlMe65reDxUcbHe9OeYy6oH9xQ8ZyRwDvhE4d9fpgh
GN16gQO6ctkvMFxVL/ostFPLdfLQuarDKMnBSs+HL2D4bOG8cZQb4z+vmtaDVJ88DrPsN1+Liz8f
wVJ82ffNvgru2y9O68Dw2SvFAs53N8PH7wAEONZlcIX4wCxKOPPKWQfS+LgepaqbSb7MgX5WRD+o
DxSNJyYLqjfeZ7+pxZvM9sIHhAyLjzbokfpBROG1f+a6SeabWX/Qzcf+Pt6zCcpzfJ9gAMWvO+zy
A2aF0C1OCHbXmj5HPQZWVWZP2kAo1pTaGaHng0ExcD+xidEiVVZ7pvgxUCuJ2pZ/1/SeOuinLIr3
i8IS/tAZcG8cxE5Ve980u05/qtZIYNl0E2mnXT7NRxbpdqXZDA3TOsjJkm3txukuNJ7v5/qtyP0M
4+vHyI4XqQbsQriLqVDuYm0HZO1gBMt53fhSsU3RYDE/vmY5lUWPaVPlclk1h5P8KBPejOHCwAjJ
1OVrOkoIauAfJirGwDh553I68jZjDEoiGeyGq9pUu7AVLcyfL9gprWPFTqQhIvlk5RbFnTW56rAe
BmZ5qZq1Nrx7DlvyCMgSbLx5vmdmLo7AGy74LLAEstpQHVFxSwZ/Zq7sn4fwouFtz09R/stkrf/C
pdV4TlhRcgCHrsJ5Gjq0fpjTrAfYGbEsH/6IaHe9nDPP5tjN95PljPcE+kIcnXc4VzrAeaKfaV79
NgNiPgQeO7rv94nqTarHNbAoTpF51/HwNpl3krhD+zNYDml+vu8zyHXNg/BMXhRHWvnGeMURMBG7
Sk178nrrkjMdwgkKOCN2LDf1S2wvjAIMKzN5DTtJPtAUZIXBbGXaiT/N2FdEVxCfxuHEF2bFwbGF
2gz7EuvWQ8/czcaobz4VCViBHZN0rhgtnPs7yMrMDdAoRkyERy5QO+UyzXs5dPJz+zW1v3MU7MKN
7l6hsTE77Sg/SR+1w0mJBhfXN9Lq5rSCepkaMyCrR4U4qoAqeyZO9zUV6S5Q98YPq5FY8Efvtay7
ySdkEJDXWWw9ZslR615SnxeGLFG9OH8gvYhNgWXpg8S6yTiqmpM0bgS+BVk4fvPTkl7jm+Ayt3Q1
Di5MaKy/OAA7OK05RKgVan9p3ztOd2Dx5o5Za/eg72lZZNCjhZ1oV3cg57845crE5SRODJvuco5m
BkyeDakE2NBC/mFxoPJF8vYr9aaZenwIc8muv7rfXKaME5Qa8IPChcGEnRupPgTlEsu8sM+kXX4Z
LxQfaXa2NxHhff5BcxfK0R7lOVZUkQIiUxf4QSt9BFaN7uI/wQJHS2ykXKsjoLNX/s9uamjUgiq7
F9/xNnMIrQFNMMv7n6YV2fe14Eeql0P75InoviM9sX8Z6XRrx0R4I6xgaXaTchFA1mnHmZX3C0AW
7Y4ExkBxVEb+Fp332wSRS4Y47Yi921q/AC3Y83uv7aTKT8ojib8t3SOMtsSBAd3ob110tcRPGur8
FD2GerAPmT3rDsnyOlkQO/Ppwdq1XnS3TUzWtG47/LDuVsvXg6X5+a/web7ngkcCmRnD0DolVHbl
mpFxP1AI4Kqbo6Lqi3OiMA3xhd38M6RI/9CrTnoquAzaxavQexYgnqdgz6J76gmMU0oH8PdRTHBY
CN1Is+emPbQUhlWU9T7xqRatT7utPwzGn/pjwH/SIfnLI8BKzGFtq9lpD8ENeL7yk2Cy/CX4UEGD
Y9JtTDt5DC/Ud7UHqw/t6ocJx7s4VLhuaEY+gqyGJcEwJn0EZ+uhq6Vd2Zlol91hnyQjV0V2szoc
Yt+Uz0HH+ELYcmxzKBg278S+ziAlGGetu2totJOsM9xi7T4cn5bsTR3cMpr9KHonSdamoot/x14T
cBQd0cFZgnB7zb4WUsNvxfv4UWcs5R2uwIySp8lm/XoGtofn79ieuSrLsM86u/nB/6NrdpWfu3sa
MS0I45xcBrheV2u4Q/YQqI4K8JrxInGFSy47cefWVNoQHnwyYrQjYH+QbphXsMyDUXKRnJ2rA/kE
R7bdWIM9+Fg87MbniNHN7c6hxEgIWpzpwafpX2CtPKVuOrK2jAo3ZIsMBwLcQ/0D9YJTkyVrHPdJ
xVyZ9d5uiT5bwbwXDc6p6qDuyg/LkzzGTC7mbv0Smo550Z8psrgypWHxoqINZqjiqH0l5D2QwE/Z
EoU7+qiWB+EFwRPVDqww9hQQvWA32SVG1ealp5AJvXUVTqc5P9DG0G/hqfbDZ7nf1ySA+mni4PaL
roym6nt6mU6aaCv7PHWVveLkDwiQ7egcMZw5GDuFk3aVHCrejAoQRPbYWYkbDD8VGwLbgPvkrTgU
NH+c4L32RZKMCHRwW/1Y+eq5hwtr1/ePROA60dm4CpQUbONaumRGI959jPe9ADnqbMjn/PfE8u5a
T870FLvETAAqXt709/Cjf+5EooGOiVM/q2zxPd+4hTV+3pJ2djVclkv1Kj2Aay2BdBNhcypNt2kf
2dEkPTB62ABdCmiP6NZwR8AjQonBZMsvL5ju1jFxJW8clbsK4MHBcNu35JVRVHynQxb6gLI65QDY
JmlO5ZqsYddkutQfVfykxw5nsfRQq/cghyRY4urBlH4z6zKbPXMEsTkkJCsw685zDHv/xd55LUeu
ZFn2V/oHUOYAHOo1tKLWfIGRTBJaAw7x9b2ArLp5q8ZmrOe9X5ARQSYZRAAuztl77doUqze2Tkx/
rBA0NW9iUI9eg8pYa7SE53/Rn3PGU+7mi7vNT9M2yNbNES5ywph5DodVSl2F9xIcM3uO+SGBYN2u
u0v/6iBBYE3rvmQXrLf477po3NcvaBSKAC8wxtQVgAJAhJuMXRUtHVptZNeQONusOlKgNihESWak
MUMQto1bdzu0x7w7GAMSShjd3K3xE8tNdujjK6E+07hlqV9uHe920u8o9QvCntizoyTZRvwSfH7a
jmqGdjXuPrgK8IOx7M32tG3G+B1YXbomyvcaD90vWn/smjBBOvRNVsETfj754GzbF88+IbFYRc+w
LYP8IK+IhHqbR+/gqaU1tDJ3w2vyE710n2AwCsrvG/3Lonqy8Q4JqAOsYONRNJcEBfxPCt/LRDHB
OO5dafw51Zr74gesGmMc6gJWHBe92tAWpwFlNLDv6PMd8nBbrdIjbSb0QZQPUACxQmCUR9FRapv4
tXwI4TJjNFyRc3Bkkf8wVadmTbg5V0a888uP4q4GC1sixjmjf6I45F2HN4Rs6PkhfXGZqwBeW+Cu
V/6vONe3yTFzu0tj4j7hNAJLH07RW7fRqBSZ8+4lfFY6EVwbizjvew0ZE9tnr3ornympfrXxHSst
bZ/JW3yagbz2CEFsKAkD3i+mA0NHcvLUijistTr21/qL+wZYeV/t2d5fuCXNnXpoX+y3kFGUlviu
CKw1s5I1HIL4NulQr1lgA1fdN2eAXeAPyvzi28Kp3MqLCX/17D05ECDVVfJhsO8l/JNLpFjpO2xC
+PK2NAmA0uUv5Wf5WXx5VxZg4LnCIW6QC6AWMKuHlBsapiuo4y1Lle/Ym+sjfXTrXZtnro7oMINg
99bNUN4F1BdO7UnoP/6l/YyeypdyO6/KbvzH3DwE7U0AGN5EQEoyjf9dze54UMhz5u1jSsI9wUeA
dL7hz+HDPARnSgPOdqbTbolZZos+fyxsGffqk0CqleL24aeGNN3Ow6E9DGgR1vN5PDCSBHcsb6+8
a2wPjwTtXCfOK0RWHL8SUataId54uPeug3f6VSFB8eJNPFBje/6gAWTPo+1z+MISKuZT5teihK2e
3NuUJGXWAMGKYV+9ONdWsaEufoMZlXHYo/i5incG+/h9dmW9DL8Aehbv5n3x5BMTs3JeotPwyJX4
XcW3ipTQKn6Wwcm5f5Qaf9tXtY6eoDZd+6gbmrV2nZy0644ZmUvBv0037bSp9vigSS1+z5Asrm6S
8KCMrSFep7O9tk8szqhuJMZd2/uHpD+23qNTaJdWC26DuXkaZAN7/+Vhb869oHpkDSkcmAp9Ya5F
q4C7LD6JTnMQeOFAWzT0vy0RVXQu0fHsF0/AEtiIRIJ6j1FTksQcOq7/fCX7yzywfKMMFLoH8diK
HMD33IRbXl4Oy7e25EzRW0gs4MtDxTjw7/8/MWr9GPSnSNDYaTW7+n0I5qfLa37Zs0QPXesD9AVl
c7bDTgcF6K9v/Y//uXzBIm/ob99S1H6xS5PmwbJcxH8EwNOoPfgV3aLlEFTz71geWjTsYYLOXyIP
sdG3jsjzfTOE5z/frv763X9eA5ZT/fNHLC8u3wM1Mjow1ez+fN/y+p+nvx9B7Rbr//hKIkMThQxT
058vkF7GL1meF5C78DOV3mb5EX/79csJQBEasFceua1wdboG93RWemqLMori11zDjUDuq9KjoFdl
M/HzYFkONKzYFXvDrK6CjJ5XFFO7msxH+KSsR/uHRvcOXcn2LzHlUVOttemQT9Q2PK6Wqd0O3fso
0D7Bv1410nj3AFONOTrKVlBGA1+adeZLaNb92qRl4Wnk+4SS+s+oyWSNljdfCy+eqDW7e5XpOhVj
JXdK6QdRIytIfMc7mBYy2TB5Sft4WNuNdWzHGg2eeCwXrQ8hhPzI4cn0dEZB0u37fjoDWwfhU21z
2HmxfjBibztI1pZVchtnr0Ew+5dgIbN5s1zvqDVAA4s4oyqX1jsP51EZRjdhk5GT5TB2mcHt9CHI
dHZmrDvGhpPM6qcy0qBoTne5lez84LNXJr2gnH0zA45n3Ew13HY0KrBFyVba2l175XQ6BdCJoo7v
vA/IRdeDm98iNQvAs5UWmyPUkewA6L4yi1jeWxAg1islBZ2iV9pVmIKwdL4JtTI2ZGD9QklyJQLn
NQC1ujG6aT8kX7p+Cvr0K+9r8s3yiUVA2KBf7X7C3P2kjZyfOyIXYXhN4X7Okiq1w1QhTbQsttOt
gUy3zV+cMaZXrp/qaoQbYB+zjD7L5F+GyLhvanU7jsYq6mvUUflpTOgI1WRli3aXtWCZe5u1GMO9
X6NqlMZT5+0VAGA5Yf1zjG1nTXtQMeeAmmdrvXOaPhtEf7qX3uhG/ClZbaWDN6zI790act2XVD0y
zpkZ699l3H02gfBpNoA3EczxNSIXzthoO/BiQToCwiW3cHJXfqsD7UQ6u/Iq096Uw10VlPJrwsNf
+9Z91o6vWVlTB/U6qqn4bB2Vf+sB8Rlhp537ptgMssgPSeXsh4wyGC5wtCRzn5qFZRxr4zGs4l9F
tpaGIzZB1j+VLrPr2BJLkUOFPKokvgzogcDvDptGq2FxAIG6jhrxNpUGWVGGq22UyX4yM56HTi+O
TTa9E8rMkGLoaGWaeoMMQNugDXxjr0/3KQBIjPKSxBpYv/KbK2mr6+0zTLePdrRviCDZ4vEw1pMY
SPNQZ5VG29quUO6qLNjo4mp0ggcnxEOnmyR/e5Q/zN64B0qbUdBJPWUcYWNuS6M1yA+XT2bnQpgj
zKb6Eqb3UyWZOiYFp2uoFJPseDYs3ScplB/ujSOTl/LPrRWplVYNANutkx5q15Pwdyh8/WvEr2cv
br91OD0bn80DBJEn1OQ1QkzUt2MVXE3K+rDJ2gI0zTqajtgERwNktJgBiwQrjkBSfLO7SQRM/mS6
Rvx8A8OM9Qc89J0M/B/f7ONL371CR6LZKIaTldr2VjfpboekUaJG9+CpYzpxfICCPbM4Vqnab1hk
5CzI1Q+RbQ+onWHEBWwLyc8YiGWMz7bdvEQdu4vM6Od8i44yjEezI3WrZFs+p3pm7Vtrui417Tnk
3uTsWq8ROZQ7XaMiE4mjG4z0Km3i07r4fez1FxJ4J6bbNgAMxo45Ci3MCaNJeWgM1z7phiDWryxX
P9uR0bCjEddZSJxa1Ae3xbeqy19+S5/HogGZncxwgmkpI2cdgpxzDFDSttNsDUXACuFC85KQjos/
RrPD772Y6H5aGmVPjbHnUKc+FbMhug3T6t0qmyfSBq4559dTbRwqFrRDF9M11cRL4FL0SrxHv69u
s2kiRqe8jSQOUi1nYqidCeZQFv3I4cEk33AVmDbmiCK8NcgLRhqcUpHHxBp7ur0yUJiuNUuh6LLn
KIw5lk2lX1rhhoir2x/Qe4rUmOoYQF5MGLzX0Cw+XbxNR6TBwxla6mlk/Ma/WKzg+iFGRArntA9Y
W39AY4y3BABt6ylArS49+IPzLIjsoQAvBb8ogoG9jZvqlZB6wOxtfmPe4q6atBL7ZvZNuKqx/mVL
2gVV+Ja2n3Y4casLkgqKkZwGPZu2CPVPRnan+TXZVVVzjbp6VpVSUNeLkZ2NXx/8HgSU32bPWth9
WoZZbhxjbnXNtTpZb1RG/lRfALurxv4pAiTJ6tS7QfZJZg/CuZK+J1H0m97YaimGscFxIJ5C2MsJ
XO4LKuZlSxHERds7lMWtmdP7Qoqbr6Tfv4gBeGwkodQXJGDmA8b9yLNeRC1YscPP35ZdSyGkTh7F
ZHwVKtwWTXfywvUQUKwtLVZPxAQAwCYKK4aHfcFNthtbdp8hFbFtkUGKBjqtjrkkAbNv1qZ50rqL
YxLfbgraDIEPF7oc0gNBzz6ECIEoCdGnY45fHryXlWgoGc0oTgAOHi3p66wr/E2oOo93S58kzwco
r5U+e7jz+66pmp2SAoJzQwnANU7CnxgQo2EAJgMusCYHJEIctiVz/EtP7MP/sur+J6w6HbwcWLf/
h6Ws6P/DT7b8h3/6yTzxD91yHExmkkyAv7xknv0PG5SwbhuO7jmGbdl/+HTmPyxhE30sTXdh0P3x
kknxD9N2PMvFwk8Kw/y//gXp+zfY4B/44H+RsISwC085vDmMbf/uJRMz/g6hr2FKTyAnNYHy/d1L
NmZtq3Inck+VmbwwWSMQwc7U5Nq6q7xiLXyUsRirL65GsSJCBRuW1owjMz60mZ+swZzd+2WB82JS
l9J9D7mPj8SHNEn0FE04Gsr0B3FbdAAugBKZbo6mn2VKB35U5FIlkfFoimk7lK55LkV9iRSjfNc/
+TXZYBmp6TusaaTrwZoaHTQ0DWNe2eenKIgiVLxajzfI597p3QdZuuwAWwwpCXKIAGRLUFPvqNVw
tMok2JmzcN7yZbsLanOrkfMB9cqJjnniNDSZ7ZeQ9OabwsggRYLpL+NgurYgD8U2+1e/lOZdldvf
jp1SsA/VN2F11I9r6xJ57XCULpPGMAU7J21o/vrIsGVhamfyOw9d3771EUi9qGPEQ3pPFIG/93N9
eILyvS5NeWXILvsESHgumghO0TTeDX4ujjphQa5JIiWZJBNZqUa890f3RLAzkTKKzmdtOUe3KtMN
4WPUbcsbAIN5NOdYeuTJKdp45mhF57p0JjRlBn7qcpzOdWIeiE2HNL9hc9rsB0CDIZOlGYV0AssI
cCCpXFpqXMbOE1unJ2jLpKsrVaeTzZrSasnfZd08jUbU4ZRCsZ+GFN1861eV03hsUhtYSxkztBsj
HSNFRW7sAfEUCeCD2jh1tkmm5HTfZTrVg2Ib20xduuXG8Moc4gq3BlnpqGh6d+ug92QDIH9MkxWw
37fnXKsv8aB5F1Z9O/s5aXNSJrzhKh2QSkxp+Il5bqa8CbAWiXFqA+taWkVGIFM0HKLiGw0OzS3Y
sLuEttJexN1b7vS0wicWV6qFKZ771tEw9DPxdiBhnCDdxmadI6ubnV5WY4LLttZKOb/ywqItJpkT
ReD/0u2oP5izXyAJ3GiTRCOlW51U+1Jz7qyckoGaq/1WYOk711bvOJyGQyoBfQQT0RQ+3o+ib4+Z
VhwtJwCySwcQmKpbFP4LfOoyaII7Oz6YtLb0EM9EwgW2r3RJt9N9tTRzOo+1y8bZIBXQKO/qWpFi
zrbpEus/sh5StO2dv7Vytt215tPyBDdWOrI+23rPjoz1DuVncc5k2R1Lr843bUvVEzvTWsLfY12V
2ZTDv7Shqfeeyt6Cse1ZPabTZi6ZnOiMGJ6D8cPwLzVLV/rGFfypfqQbk7n7tNWJpLK0mz6TuASJ
LHVn/ShBs9AuN52SaDslrHY9C2Zedn/IPXtns/XDuYoBVLq07vUATEaCuqsdG+tgtdWONKbP3FZy
D1UoWEc9IGMvTl7bVCKdVixLLPoe7xEN1F2D5cxjs173DFz6OBLCQRKSQVvNapg+K5+rJs7f9cmK
Dn2MPiHMaFQYRroVRXOXGtOP9MXGTbJzQPhx5w34Py3x7cLwsAvNIgcM85k/Vochzr543yD/EucI
d58eNyrerQuG33KKgv7itAa+NsA3acJ9G70NVNkTv9G2Tab4ACd3O4jwKWPQXtljS7c1pRWZtnjG
6obi5n1d0NOafBD1lj0k19p9UGGGyvPoaJTpjWx6RTXV/lJhCJZDjxFLEZ+FRJ8N/whQ/QhVZ1q3
KYx9O76tG0wzwDzKrcScmbfIk+bCfm9rLk36GxseO/RGBEVYNomK8pN4O2rhzqsIpG4JnZrqhMAv
MlWyOGIDgfdAVtOFDOR+kxbThJ7mlxXYdBYS3JZGEOwy3MjQ/ep3e+D6kQN/ZdUicMJC+pJ9Q4RM
iUuop2ONjBJ/AXnPxXgB4dID4stJ3/YuAlX8ddKxZ2/1VtsIRXsdlUgU8pYL1dNArAv8WRmx9ZVh
QQfUvicW2XCv8NkXg0AR038nDqaLcfCaVROZwTNz7q5lBzDV5MUIshFodY6XOA4Zk/LsU9rakyb8
sz6TWQKLNVhgIG7Q1Es1dOgJvDWrLx/zgu5sc48mStoED16m7kmWt3bTYNZbU5KypbqKfkKo6GZi
8Rr92bAGimDjNMK4QV2qnkfT9U9dTGmkMZxh05MpsmpKfdz7jcyuhdNi6YUKv5UNqVeBgw2kkNOt
n9QtsZzVRSdZeDtY9C+m2BlvEx1klz7W3Bs0s1oouJiTHe9E7hVV4JqV7VBa5gbYByvyStPX0quM
fWi0BzmVhyICljeyZBWeS7G2QQWWh7OZt4nbk6J+ayt2fDgeYbbYdD5LzDuRD6KMbXO587T0yR3J
2YCZ/iQEii43aMKtw+Z51YyD2nQCRbRtAOxvJ85bPZGuh0WahMNiZPD1211v1wS4lRdYtwQC1ih2
AromdsNtYg1FfNOnOAcD83oqvf5kkI2ANZ6+d0T+pxEd1IyEs7UWQrlHGYSZvToNPYaCkr4Zqxbc
OdjHBtS8zMgTvogivIPGghJB5kRSVNXZabODV+FyHCJ2S27teHu9QxuQahHEbeormAPbIyipTRrh
Phg8yYXgsj8ODRd+vwT1+KBFVJhCkN8rcj4ffQfmOjN8tbf9Uq17wjsPeLqZcumqWrZ+sXximsM4
tq5kqYi2LXdVqQ0XYujFKlXWsSMud2v32Ht4l9lNE7EM8BJro1GyD1LtwYXLexSti0FBs/GMdVN6
wfK7p7oQ4A/D+1sNFZrCHpjMYmbAQhV3Dy3yBycojUMwOdB8VAobLghGCwq83Wz8kLCBhe5FtAYR
NyOFG+B2M/nrDwNMzkYEB++gI2Cyp416GJBDndwOi2NVOCjNiQY+lYZtkE8SE7bEZXayS/M9TqjN
xjllTLM0caSU6UFQqrZEN56Ww5R2hONJ7yPJesSxlvrSJp96/+IFEdn8aadwkOXcFMisqTvMshp7
wAkmwwA1a+TR1OmSHGeZW+7bxqWPUcnWRPXqMA8kFvthbd5/B9q4xSLz2bIGhxOFEGZ5kwPFRG5H
8mCLmdU2dBabRJXQ0G6e6sym+NkIVDn1k5+0uExnwN3C49LRo8XFSC3acmdTqnvB1UfDcobhjFEH
xmZ+ZCxAm/nR8nQ5ZAAbzTKi8qz39Wk5NH89Gg1TOyLJqpUfIZ7CwFN496Yv4nNF4PhRMZ7knYue
LQfRlMeoZQsLr1vL+nWny/J2ebs90rN9iI7EnvEq6QJnmw9mj19q9ee5HYQOqgP7ZZhJNXJuZCgQ
9fnBn2/7IaqRp7GXYW6t1ZEyKGESMz+HwA5eWx42ktObiHQgGRC4kdBfdEWC80LYo9CtIXCcoUap
RbgTkX/uZvlYF4ada3XYnH4flxd0WdxONnpOiH5vCwqN65NO0AxF+3MwZw/NYmqSJLnbBtDJaW7o
/GbCzXQiaz4sT+sx+RZYubd/XkoA1qykB8JKn3FGy7mwltOynKvGsC6WEZGF+5jX7XQKrVqe/Il+
tjvFObOUEZ6XAzCq8Ny4P1WXx6uwLwhmJ/sB7Q57lCKv1GlQpMmx2Dn4IOtOfw5enfQnkTrFLvGm
p0wrtRPAQ+0EHZprLuL+rKiaThqoquXgKkJ4hd18gxHvBfGZFTFm+HYWz9BCTVwOi3vo96Nc4t6l
7CG3g9a+tbN7aDmQ9sVw6drVjoUjYx9FB0Z11EdxxV9qR921X9fBfpATdXkKtPee04+75YtqvtlN
Ul7WbTUYKHcJXwQZiStMFBhsl3Hity9p/m3LI3106cvW83PVBs+R2we75UNZPgsg2fgJEwKR7Nx5
gKWK+86PGXIqfFskcNr75ZP5j+u36UEblLBPaKP/68J2qBOxbD4aXUUzdLmQB0YNlJxj1RxqFgTu
ckKYxwnOmT1WywHrvEIoF3fhke3E71Ow/JXL3ysjYzr9+csZtmEG1eExG9UGWHQMXsX8VaQuhWJo
oAen1e90dsSOdLGHGDVrb5MuuZjkWxMEcO0Udlygs6Dhn7QcOl3sknNhTBOyOrf9FnwqLpLWIe3H
1zohcA4GIHKCHLB6UnvYRUZUdX8Ow6wjdAghnNFonky7rT1R7kSWIhwyDI3IulchlUYklJVWXRuB
f1vb7N20kIleEm0WkwBO+PdRNvK+aIsH/MDMmHTa5UQkD7ZyhPpo4YlXGtRVnOdfuqM/wypVq1Sj
fNb30UsmnuMQjUTqlq+Byl8Nx7fXscktoGfxdR3mKYSH4U6gJiuqeNcPqEpgWtAmwKdvKxNUBTvP
mtU7hudm1zmAQMVEsylIu0Pvjyx9HPUYl0Z5Dur2qjV79xCk4VOlwzCfF6pCJkRAYi096oL5NRDt
sXPJxdbJz9PH4dbL3MfYzAguSqKz+6lRJ9iOWXYYO7e/tzqX1ZerTo2UV2n9NRh37nQPdzXa+aGG
3jVLCIEePtmQULvWtGuto2duEE+Mt5rdukthMiGWaWUTgkLNQeMTqx/iwIL2fzu6yS+K0XA0x5AB
NA0+mo7FijZS6BddcnGtgXRTRx2IhL136yMsiH1l+NRdXZsow6K9TZyMdcKAYVVm5OH12VVXgDKZ
YnUlhmffoW3XBvbVyCKjrYm/ZQkZYbzYhKyZN05ZPrnkmugmcDK6zjXpldgP2gKb+9zQ/mgs9djY
7rviJEwhioOuJ5vKs62HOk1Obibuq7RFWAfGuKynr8RgT61iGONx39xJ38FGj7C2Tj0sGinSGiJG
8Pk+jb6Pqo1MFriz33VtknZkVsfOCB0UQt1tVqptWNBhGs6tF++54X+aqMUUQ/wN7MOZ/29dqhhW
gVXQ9iLeQK8ihxxQ5A6laO6zEiwtmtyYuiilv8/JSO7BLJjrIbGv0hGNpZvklzlmzMzHU5uNZwKZ
dolKgpWSw1fe6dcYVZ+m2nlIdO/NszvShriPpmKyjsJEv1pWaCaIq8kFncik71esSfe13b1CRr3n
XUKSpOgMjtrd5yhTfJmSOUUO72akZ0elZBZjsXN3ommj8TEE6N5TycIx2YqDribqNcp2UI0jIZcI
qC2JRtzMvNtoaF5hyOF58JFVN81rHYSknzeI/g1isjPX7RCwBrDUiQ09G1EV7fNJe6tzAEWQ/pkK
sA71307RODvfpSkRVupDoNUDHthtLYN2YzsxHNgdMaNO2t52jQs+aUaAzEKEgLWylkZnO9cfG5eE
ZhdTPICEbBPDRl6bNd0zzhqBNpTl6KX15Dw08Efb4DBaUK0b2QIr7EVFFDp4pjj/SSsyaZRdksBL
6kCpvG2h698tGkboKhDWWWKtaJw1c+Jluu5K7DSBQjklQ3QZ0f2YhOO5yxRdKrU3E7zoZUZevUhs
2j2Odor7SrsIg5h2kQNf6EV8i8UakX1t7hsLbW1Yp+uCfh3VeFSX6eDsKPH/sLJA6d6pas096hiB
fhqyZ3phd+yLp4sucRqBVIYs3f2YnYfRq6IgUZsfg1WL/VSLtzyKCyyj8tw5dPtBYKwGF+xBZ/6C
LuiAbp6GrRv0G9g360FisDFdjHGkB/mAU+j8GsgHK1In+NmloC3i+PlTFI23TU41NkvoW4tW6icW
sM/MGojqfAqBY36BBcRWzelBYot79ASftjDxSCJ+gUtEYGybWjeCiHMGZxr4UYaprFUHlSg0fiFl
gTYzafW5P7B+0Irb0PUBeXWb2ImIqCWTM7TK14aK9YVhbRMNfJpWUP9Q9hh39UCWkEzKg/D9h4ox
6JR71U+Y9vSriMHKsvo7pIqC8fHHBZ+40fKLK9J2G8j0Dm5NskkgOsNAEJe27m5klf5iirk0DGS7
bLF6t6+dcr+Z0tXaHOgM4rI+6aBx4/hXYtnjtif/9WL3zI0xa7JOmmujcRuqV7u4kSxlmdK4kRob
/zDgaydGi1/MdlmlBafM3xSud6urDniGxijDqhZvjiDtvJWkTFeT9ul0tYUx0kVRNCNd6ui+Tqzs
2s575OeZTaexI/qJ36Snzm3KxnrduiWgFtmbGyW3dQcTfFjrUr7XJGWxzux64hGsg5i+a5dbPtO9
nVfAvzGRA6xd3lrRIrgzqJ/TVepOVRG+FaIC7oMwu8LnrnqadVMz3vmWb9OsiwhlGwKsytGA+c68
IXc4WqkKkVmCyLcQOiwOw75vYI5iik1iouYOpln1F812P0PPutLYhW1siUQyl495MqEnjRMSbwsG
tKBTtz7Kjq4uDz2hBWsjG67HQMkrk6s6gt4+xf14kWZPytpodLvwlCAB2gxA0iJGibVmI6LUUxrm
5AG/RBaBEw3mE+Ivg7JbSUu/D7j0U31nps7OcvqvxEwei+6qgfeyUnQSNmkXemvVATmNPNg42UQF
ziZHGsMrja/odlQkf0+CLN0eF6DAewZfADtubd9FkXEbZmO3SeVLQn17tfBAl4NDHHaV5Bh98vIR
zN0jbUZ67CunReAfUxwqyTLYUguG04qlaowSJv/gJxv88uz3UpDnbSi8IfY8GA4HzUyvmObWSdh5
1/QZ7VU65A+x+ozas29U1paMzgiJpm+tfdN8qls67yUqk5YoZc9H+Ekvoj4QifQ26cMn66atHqTv
AsNEjw7tjljajalYt9TRHVG7Prb8/tcQyiOVyouWEeWeObNwQn5YRJOeWvAzbJSPk2B7FbXpN1i3
+6JCJtg27cYy48/SkJ8TFY9N2RJ1OEi2mqRNrFxXuzIiFSPlBKYydAjc+UwYhhOkbk7Afl/rbD7O
UKIaLNY9kgJoy9a9CT1kjapqa2UmcWne0bcBohhpXO1I7KCU1GfPtW4Q6ew05DaidiaMIqPk0Z3H
AQJhaMsbR5/jSNyYKKLMs2H5FphiUniACeoadgNErCpQHkOdVJfQ9laJyMoNBZVmF1kfuVIEQYiv
qgTq6fE5ZmVo7DobG1cpvI++zBGtYEoha9oA28Ytjv59LpgTEXRxquueDFOSN4vHLHVq9lcEPYS6
2eDxSkW6IiijPS3PRRW0lJrYej2nM1++XuoIWRR3p+X5nwNBPAwXFiO9thCC8YiEem/+ZtqO808g
LAd7/bJnc7necH6diKwBVz/kd/REBgI8wYkuL/05KORdmPSIcyvmXxoPVtoclATlIuD+TNmbSykD
OIMH8m9Gnw4zh5VQHXrUuTtZ6zhSzCvFjIZpA0SIHV2HUz8feAMXREf5fnld2G+xIcdjRIrtyeyG
nkoOC8FptPRNHxT1iZZ/R8ONzsjy1LFbUGsFGQUUywilnwsaoaiy8oCYcRVUcONod+GiySesn3NB
BGEim/CFNvLXIW1FhBxmwpo0b+wXJOvgm/d6m7JSi9JHqzfqnTWHCyyHao4emBB6xpGtHfx54xzH
oMfC+bA8+vNaIYjs6/FTEShCUX7egQf+iADDRnv1+/mfF/MaVISVosOLQQynU7utE7s8aBabo2ko
Q2Z3n2ZRbcXdakHBpnM5q8pdlAtVjPkhjRG9dXS3tJj/twBgy2rCgDnjZOV8WB7N34ESqj2YHl6I
piW4og1vXdOZ/V4dmhyzi92TMHT+RLuWv5HPGQE/p1LAfYbcHhwdOp+qcQn6S3qZkdINu8wBuru8
FgeMnMsjHTHaSnQ2Bc68+9ZNcyA9vGI1oYUYg30F/af6XJ4sL0ugcceETwyZK17H+VD/9eg/nrLg
hbZd4vpaaNRaMZhctxu94Q8WM5p6OSwvj23rH4firmsmDBBsExJM5/G1LkOeAlg0IH5xSFgkAK4x
dZQYvEdJIurJng/L0+VgVy1+jfo+KZmJ4Rx2UHp///6/vYn5JNmu5WBMm9/H8hUwj0AnWDKHfWJt
fcIyqho3z1iuyasK2HOtikq8ZAGblclBfBqFwBhiQHLW6OBaGEz/gCvCrEt5jT4LdV5BSVtTVLMb
v73oBrS0wY0/kiH9ZA20Ts2RDHkjszd6EaFkz5+KlqskgdcXFjArpkR0dHo6AXaV0zXkIBD9kb2E
RvNQRU221SlU7MxRnlt2NCReWvtE8eNqLdz8CBJs5bSffAlvuA7OFH1rXjnWkf5U6OpbS/kLbEUq
cRAj/R7RztMp5cpVJDHPADJHQQzVcOFUNkL5/xWN/E9EI0gqBFze/7to5AWk8H89RzVZdP+ecPjP
//mvhEPgwQahQa4nXNvTpUAm0vNfZxqx8Q/bMiXZOJ60Db7hbwoS8Q/IcrpwXAfqsEueyN9pxLrn
2kLAfBLSgCL8/6MgQc74fyQcIkjRXfahjo5SxtR5F39XkASj7ElhDsIjCb/xzsWqkakKyGkf3TRO
W5PxjJgiLQsBOav7aDsXF7t2SXqdCO3dCLf22HcKuwZg2G6iXJ0nPpH3OCYbioGl7XwQmX7TDViF
CiJlVux6cOBVpb9PwfOt+sC/imxiVjD9juJkmCMNmABhXWfUCVWR6aX/sKVV4hGpnE03AckAtUCj
49ALxWKqSKqdsD36/uZmqqpjTTX9KKWWbdRIrjxdzA8nCKEEuP2OsA/kVv5wVkE6XXqSJCbUzZsg
rG4yNZEFxqYtZTkE6Q/IBwpWL6S/m/v5lcZdvsHIjQ7TeOjCLCKloiNPTKqrVJjT7UADeZuNttzS
YytWTRuDwRih+5VtiW7bnP2WOgoL6WLWKOZgpjRKKMUZGOo7GpdWxN2MYGzMK8aA7qMe6X/LqB2B
TDKdkskGuwCBKZP41h7Lq7qffXCRQ5OkShzGmYGaFfWcTVCxTK9Ai/b0u3ZhSBffKINdOI3Do6nc
+8wFvlykuI0turOG1UDPxIJ0yErjsWxVfxGh9qgbgIbb5pnQoTsLfbKClgP5DIEak25N8GL0MuF0
jTwMiQKlcendsEW4Qvb2JJzyQ+L8UyUYoQTeClLQmkqJe5y/aqb/TdmZLTeOpFn6VcbqHjWAY2+b
7gtxJ0VJVGgL3cAkhRI73LE5lqefD4ysyqkas7GevKBRS6QkEov7+c/5Tlxxc/Rv4qp9HzJ2xG6F
dNqVi45qQUtMG5wYHoBAGL0nexxpYrYqssGJtQeFegQKi+UANH3Mjf0UmPqMzeQtlRQyzpMI1mK0
5DaxoTbVJq1ODCYZYZPXC3PH2mV6Zp/LKAI9xesglLZbLIMkSlryMTS2AUpwy3Zl1jAp+rSo32ab
xVFFG7ffcMDF5G0Cs1srax5WtShXEmrhjmYKeC3jV1fGT6Yo8cqyjmN1lZ9Fk2C+Ne1HZYnbPHIv
ogjvZU6/Qz28O3HBuNTK3mqVNPcNk0G6Lwe2IIzY854WMjaCm57O8I3RhluyHazJqLO4RdXjPpnC
8AZek5sCVmuFAUcrNmBDuLMnGkooek4oCMVZBZ0RYEH/KqjPOnAvhDeUAKVxfU6zkT0WSxgIC9Ft
1BgXLeA1+dxFE3s4MxfYWS20LQlnnbW83BSlDyY3TX7gjqFoZg4RJVuLRiuf5H9Zn0F3bzVxiufk
CTnoMW0eoY3CjXTI0ptq/pV1iJ2VFL8gRtxF0bSFU8q56LTlrgcYSLkXW8lpboaNDLrkbXAfosLr
9pigGFTOLTuSyKf9Eghw/pZlj1CpCU0Paq19QXuQ5d75DRsV2nuJEL1izPqeDO3vEu3e1d546K1G
bH1u1NKlSH3OLblOxiUDwNy3l3D5dCBICvdE9QZQAUW4DHfpWKPEIDSjS6vvI9HOmwZrKQfenY9t
iAuAh06BdM1AwK9XesYjH0u7RN0A0ELx4R5cc0hjJvnSj3HssY2a/nqKzQ9zXt6geE6AG8DojPqd
rxMuZVkb741Fm0OZ+eqFCfqjBENeYKWoRShui4HtnWlHj2MdRs9JWRzrAk54DRwyrT4m1NS1tJP4
2FYef4xMvhWcSQtuOc3U5C8K27+344j9RDK8+KHN9Nh5gQaLvj0SzxmCQ5onwUXbALGUptRUI18E
IYvAMJZqUyT4CgfV3ZaB++1lf6SG98KimoTOFLIhzcX3QL5gKEHSTh6uJ8M1n3xqPWmR+ooxf2Ce
l/TmFSY5tVJuIeMDJfE/A0onV+WEchnaXLA6e2VnAeMcxZWpluRBJPaxvnDiC5XoCDnnzpjw/aWK
d7dJgde409rrGMZoIzRwrpi3+EJwFxMDRII8JXQ4NInzXCqi0HbCwLPNDtNcpMcIuFUgC7Gxqds9
xpYBUMEytwl10SbUvzORgOfa3LdBfT/oYQeTmhhMRimg5i4ZNZG4lJAUckcxSFDlcGxdsrqWu3Fd
l6wEsrkWZBOHxeiAQXtD8oAQueWtg6lCgm8mwgpxtpvz8N0LGROUkLi6tywgU+QD724nNR6s/ThH
ZDby6b4w72jq9bjCcXnpVL9OHPC+TWcj5pkIvGbc7LBxEJ+kg3CdFkS53Qh0Wh8irtscO+kL9wLg
qrkJgcKIrTud2AfdLFnWsn7A9BY8SMtZlcxFPMev3kbhJCcvge0yY7HskSPWBdbk29RT53Zf2Z5x
7+Ckh62k73yn5w6pTfAGsFdbYylKM/IHozd5AFB4YANFJLJlXe4zne9/sCZ/dp3wKY84UOL8NZEV
8fRgeA0tDksL3Oug+ukg/XpcqoF3ZWzM68EOD1A2IHWDgTcBskwGe++5vg+GRF/y4KQGhOzab+7C
ATeinMENBD7f18yQH3V4ofgdxa2vm2Uv8quf0DbTpb6PU+1dNcNjjyvi0FKtTN6GvJ7iwGTNMezT
CD1pnmy6GyFT9t2G4/feHdy1lDQm9xWioxzIDTvqW7K53Naj/K77iQBkjVHKwqfTsLtH4hgshrLB
sWXfwH4u+VmO9lPTA6TSjoOGRuSygBXTh2G/SSKGfj0REROdNJo6GlhL+HXcjqjJm9aaDAI3BX32
9VuKUSaaMbOV9YScye6H0ei92QSbJBXxe+37yCuWQeetRsiXc/KsJRrWVIp3qiLJJCPNMXENw3Z8
xUuvNqIuyc75r24/bvkfk+OUgxlRJWYRc+4qsffCjhRRzBuK5K+3Y/rhUgL51pjxlwSjuWuCfGcL
++TVQ8sJxCtmGoj0tgifQbSvcSt7twJz9TaMB/LBPtPp2BUvtChgaPOKj6wzu6Wx7cavqfFya+mt
DEM/llP3UvR6poUzidcSlcifa4hKIam4cUE++fq5DtnBItKThx+MBVJi83/xZ3UmzIHYTuxFfZpR
bd/ZaPMuigcGiDGj6gbbZop5yFLuKVfuh9Jps7Ga+ZLiOU6JLXlz/EaNNVfE+t1rjKc864j5J1FE
zBz6VjRSazD5CQnCnLbRYr4UqdvDX8zcS0TavyyhGzqehidPKWvD8olpip8dFH4qmqywEkavlGmF
W8qNtz7v84HVSnEbWOj0FNfAG49g1xGP3HTtoJhAMD9Lcw3lcxo5vppzjFVqO/ufGXvpm3Eo1G5A
OacExDBGgleCiIghTKJn4t0R1CowHbgvuIuerJLuznJW7H/vK5NLdDXMCtNf9RjV9b3lg+h3++wx
m++QsS+Rk5ebzktZUhaMgaswSAmrE9RTsnzyce7J1rlMVSPWJjazqTbtbdOaj3LU1V3H2sdPWKKH
AfexQQG6FsvFPXPq3bzsGvpH1xwsklMNJHb3Nii7c5TP1DHosd8XBpOhAWXmxjHalrssGBASYsae
KxIIyHZufkIKeWXJy9qu1QDQ9SKYqfahryaChJYRrhyZHJRj10+QngIybll/tgqNBmwbAWc3r7fv
JzeKfxOH47jDLv08+gzE+YOY9ARjtJ2XmSP+HKqMbDyfox0funkE75cJNCbjD64xFGrUffnu6oOP
7EHW66XBJEjNLYtUB0p/zBzC4W8muykxTauGjl6QKmPojzctdXs3S0LJx3kEOoBweMvcgropP7/P
IqIjrJPq91qNJGhs1e/niEyibcTJxiupRtXR8EKEajf7FUk5ImmyK4c3nNxfOmA1muXj/WJ9723w
jPCqAbKV7gOEcOfW7bmiwK8Yy5i218gj3rx8ieNPRk578Ib0s6X+xQw4RnNOgHVSiM+kQLl2+VFw
pbfJUL9O7vQt6pxJBb5PVqyw60Zx254dw91VdXXGccfv1LZYnheOLaATwHbJZ5z3GDKz+r0EAhl4
E/e9hyZLj+RgPthFXTw9QfppALUyiBXiVJLy6oyh28WVBSNmDh9LTZ9i5IANw7pnZgTq40Kv5kdP
hY/uCIYFBBuOik3jAjYXJlXc8Udk9IfFZOE61jZme+M7w1nk4MgjMq6hxpRVoNsVPgIqPZXYO3au
w4C19fZelHyG1vOIO3Zm96ZH9ZPp1srywmfHH5nSb8KRiNkUfrH6/OlrriFYj1eG+imsc+jQ+sjA
LOPWgkTG3qB6mDsuf370QEfIqUrUS2po0oOk7oP2wQljRP/Cf6TweF0kM+Asa7EjZTnTWqj+HfvN
WB+X/xWc7ItyOrycNgO2fFqXEfMjYYz3rpfcouI+ZLN4q/CQZMOwcjVCdcQV2oBE5gJbqeI7Ccce
FMICbigZKScAcxYv0RiLC2OoF7tuMLxbZPZz9zOnQ0TK82wEJpye/IlSpnOmmvvJNx5ExIzf+9kr
1NNc3sbUI/qtsVaNs5mVSm/fmrTKtpZtPiWVue8zrsrWgXwEnm48y2PjANdTT2YrzhRw3vU5yHqD
RSFGtjF/d0PoYbp2P/syvGX9K5jZMDiznP5rrL0tpPkdBYIYJop1Xo/cClgIMDGvWdp5AO9xOG7K
NvkK3fFSLIO9KGPbJ/wHN6B9UuknZk6rukQ0WN6aiupUNyy3ZUPGgs07Yz5D1D8yGedra0B8G/0Q
E/qwUkZ5HCV5hRD+A/C+wBWvAZNNwpfR68AdaXnNjSF4wv29C+PkKVJnPagPyI5pJQCRaA/mvevD
TAkfejG8xJq5eou3O8qwngInc9xnlhUvqBcFyyh2z/RgP+Se3saLc9vRjvvjUXlAyirD6gGz5Oqm
L/OHfAT8Zw+sp1BczkZumrep2xLDm+l30lw0CAhoOtA3tiQ6E/A2FaZ3iHWIB6QFi+UYVFsHese9
H1uR3Z3T2LynE4P1c4bu0Kry7A3Gj1SKrZEwAjMi54E4U4P3ngNfFt24yafoVDHnmnMqYCpYrY2s
vyVpQdY2DIU5h2aCAPdt7b/iudZ7hP6bxAOXMvYtWI0sxBdjzHdFFsHqi/aiV2xfzeSjYVmXatI9
hSw3lH7d2rHaoVyxjMNUjEm13/p3XnBuapYFWQLKl1s0a8dPX9ufxnBoG5Zx2cDdgtkHmm/t3U0T
/JeRLRpOLaCDSn6qVAeHEjMvoXgiEFY5bJOwfVAxQOLOkK+el51GH9RL1JqfjTFMT2Z6XwcRUJqI
AH3UuU9OHJy59T1oOyPnZ8J1nIwnTxv3eDpeRIsEI1vUKlOFWyMV975bcF+U87u1dNjbNtyzLiBJ
KEEzlclWEIBcqTKMicfn59QMgrs0tk55JJJtQHlNM6fwf4CH6ojZlawH5CaOO9ciRp8o8W5LySJa
fTm6i4gCgdeThXug6WKTCdtcyVx+yAhf39Cti9m/zUMh78w47Z6qFIomxYtJ0nSnAsVz7YJcimcQ
1QlYUA03xW8x5XrUPxS2OlUUiuyQstm3WwB8shampo+EnczNvlVcNiykzk2ZD7f2oDF5+4I8NlsO
Of7IEkx4YRlBJe7erWDhW7GwAW6Ag4TkumvRYBu73WmiAWTT9dFbjH2zbrB1Y7HcVmHbrufGtvZW
M9zJdLHCuYiT6SzBlkOk0Zygvc8skTTcm9cBYpPDj6IwmGk3TQ/rCQJQG7IrGQrfPoXNDAdJGQCM
BKmaXOSbRLDxK12i9XaX74WI2N3N7p57Kr1EAWXwWrfsElichRk328HvikPuuvtp9GC9A6Oowcg4
TmSgoyBvlNakH8f+l7QHIgOtXCwEA2oVBei9Exys2BzWVKRtqN1hXVCOt51CqCxUezdkzYM/SohJ
THQHDKmbmt4bi6Jr8jCcwdmvefT8Vc6GbsVK9MuP3O8Sl+h2KAjN4KbLTlqZP5qw3ZuGatdOHz90
ZnyxU+MuCjRHdUjQjvEFS7yB/F0/9njYTEzXwH5U4XylbZitg0zfppL4O2l64CjLKWovnc3MlCWu
w1WcG4dKPEXk/WcNUCagt3OcijvC1P5NlXUX+j2eekMiDkzGe2XgHyx9Zlbat9mNESSOTeMMpceO
DLVNTQ/GEiH9FkvXzi2Jmvm7JupeZBujx8beRtHntnFySMvCBtlWooxWtKj27SYhPv/LMMWzN6NI
eRnAitLVUHdZYkYYZiMSAzdGCuzVb8aK+QrMvzjDVGBRIF3RhNWNfYCDI1zN4lBHtwV2K5pBvhp6
nDYRh/KyZbqExSSOFFaLY9wqwSwTfqZntQ82Cc19uiCB8mUmKD2a2pL2z2dN3MybYaiW64ZhULiM
hp6y11m7Adrn9YH4vHeciKUexcTgFP4qX+mW6hRhc6q3XDOPfZz2WxvB6nA1osd44hBkqF5dKmDV
UseKNCNurjUGV8O9HcfJn0XW07XC1Y5DoHpBw2YD8ogzgQhDTq6Patb7YSmE/d3Uvbh7r8+GjkVN
MB2gIXC595JDLy8EA2mYbemaja6ts9efnixVtIpOWq+iGW6NJh/8jgBcf5mraxxJ/P+s0v4dELDg
veES3bdLFa5eSnGHpR53WIpyRYLugwwtjtUyU70+JBXbViYrr/biSx8xUdHLtjTwXp/6wdLLS40T
3exLWW/acf+hf+IWxsFieXfck2Yyv+PMU8cuTZiCKx3dWCkt9dbSwH196DlrNoMwP/76lIDTwypX
YfTskdT++oKasAn89SEQCGspPeKU+ucXBskAw6YfZEl4HlAA2921A+SvB2xqGJ6vH6cLobAREg4B
Z0HQhjDBRW/s/N44Vm3crbsYPEdQ1j/8IirPMmY9rOl8HwcE7LqMTvQ2gnNwcJOZet5YvWURwiIt
hxlgVfQlBWn5QTJQ7MuezviKzUoWGjAwS6hh3AkuZcWNf2Dg+VjADkgVa6SMe+nNKGbB/XRIb33S
t8AKEHm9pUMr0d73LIxuryp9YE/g3vZTumu6AJYtqpQx/hBxDcKB1S0qJJ4oJ3gaOA3XloGqOKXl
85SBFXaYw/oclKfMsb9SwY1ldFEg8il7sqIF0a9yBHo/2XCNPk7xuNwEoE+6Av6AjPoHpwjbE9yY
jSUnOswxfM8BNZYMu7N9hzS0Un58nMnxrrjMydWMZwkZBktvmZv7ypz6o4w0dNLy2RxbscnQg/A4
9EN5YZ8IVsBV/qFYeMdDAz3chIFbtzsj63mQLOJE/Mnelx4rw0rp8ypChjagRh1muZX6VQt535p3
MaGjmrhZY9O87KN7lu5LTmIYl7j9XRrej4ZNdVGrU1FMxcHGKKMNJ8K+lp1tWzznNf5V170p8+Dg
OSDrWJMRhdHjUzv5xyx/ovscvcUe7qPeeQwbdRjC7M6kXE/V8gUxnv1+NYFWw7g4gTijNQ1vQq/f
E1ysy49VAZSirsRl6ilzjeWFFC1uNRR8BnHTW1SbmzJagBpm+cN1/FfHYIKjEWWLxHyreq6smPd+
DY391vEXuhnCCEU0uCRE+zOZ0LCl+NF0+CBTD4cSvERnal+Xv27lIDecc8+bKSnsPnwdP4T0lLrS
5bdM1BHAJi/TXRYH7NwcTOjuk4pY/8ycHoUqKnLu5nPdjTstZnaJaf+rHTqWV+xzUcC5V4qDMh0D
BvOTyMC9E7npuJ4FB4EZNxXNhvwwd/m6XLjO5XfuOAUTEy3XSxFAKunIiUmlsau4maIG7KA1PSkR
fnmkDU+tQoOy+qFa5VPb3RsTPNFwqFn3wVfujKRBcdi5PTJ9YPjuys4Dva+T1HuoUDGlS+zAZJZR
yKralE1HFcfMn1Ax2VteOgZF9kedTxtYPO93pWSXKiKGEH7vvhl0FGIS+EF/3Y4pJUl1RnCZ7gwq
2dC8IwvBN6rPjWeD5+P9aEARbJukCemKas/kO151Y35wrbThmdo/tQQQ65A9ruqGoICevqjEppOt
2MRYF3bdQBGeEzVPnpMjIEweCxv7Pq6WQsehbrboNYA0M/fWQqzbe77E89dRDAu62BLtJfXaP/wc
IXQGWDuVEpqeawwruuXorGAQYfIuwmMDdpfAmVUBbw9wqtoJb+ewfoywM1JsSa1KhOYq8airjtSg
w5PlS2mKvTnP21+iNW9k4Lx4KSdplGpOR/nS+NZ9OOlh6+Z62DSOsSvqFzZZIdAXEaziwvFWztBk
hzCKV23OlrIs3Scm6ouNDvE3HHx2bjbGLL/e2BmV4mmrWTqn6br+afZzvXZLOMhZylsSNCdyxK+m
QbA9LQEwzxsaQ19bXR+EM9x3S/Nr5/GTRUAUfYlwDq61117ylCVuTfS8WZapDO8CwyEzOLE2JijE
67qs3dlthWJHRx7CiKBvMiD/qN+MxIbnFnAzP+W+dds0HvRcRsEumWY6wgkJBo916H0GPpMbDpvK
ht4o54uqcVHLzeQgA44Rx+LyhcwlE1LV0dtywDfJvOnTcGM48cF2jOPYwm5MeueS5/7amLIPvJr7
0KPBLidv2ntoceFgPkwRSgyLBRCV0/icSNUQUjYey7y4VfqTOl/6CnR3mF3zMNWZs/KaGKKnxfDQ
DTY2vrWZZNlGqABfso9F3jb2uTfdoVNdPN97sIvuUvUGnjBvLQv7/vpzp67IIP/S4+d1xbbx5WPS
mvJG4EqwZpbcjgkZN/X86IYFEiuifNr2TvHsJ2PI1DVucRNM30bYUYcHA2JEU4H7j8jmClov+0eq
bRf3qi9XQVOdwyp69Cwqeaeh2ZXOB/Vf6sZz3S/FdWsgaNk29XNWZ7u2SU5uZdwRJjqmCVfFMXwI
UJNsYhycuhTTMoX9aIvpaEzwN4Lgj6D4NCHi3DA7e6rwPrS41czKt7BFM3VvTBBR9hJsQGEdzf08
NO/IuGwWg4xtJKUXXGiNqv7I4vIRM8V9E7qrAsv2vgOGA9HHnzesQTDex0czdJ5c03lVktes5A9g
bXlIJ1oJQn6XKcbNMKG8K6wUijHMjYF8ypqcgLk+Zq63YRz4QRqm3PSFes70SLvco+l2X2bMGkfk
q25od+RMb7nRwhfQ9yY3Azyk2wbbopLIxNaMLhkoq1zVFtP2BtBlNjETU5nYNSaRVyq9zkGabibT
eatnc5leRScZddCP6dHxKQCIsWLdmC7paPUz6/Vrm8PxAS14bycQzbosvQxd9SsIUJAIk7wFRb1p
u/aznpz3sq5eqoJlQZ8+157+6fg5pcHVeGGtUW3ZP/rcAMBrEev7SDp7GzKdwMHLoKFqPl3ezygY
BScDhi1J/Kuw8n0w/cDF1V0yad6qcS3Mul4x67NhHluUFdQpZcO1XvzuxlHa69TnHVX9iNFvSDkS
3IZ0VareEPTXGJNMBl4dc0kr/4DEjerFjYKxmL31OjqNSubFDi8MdgI883pgfivin63hbU0aeKuO
lY8TcKfEQnJCeX1wDZop/eSQjc7HoHOHl/opmKwPRDMKfga9w1+P2lxWX8v5Hcm4XrUdHuyxpDxI
dATzHO/JoeRGJ5qrz8IEGezp1vWZtAUNsHFP+BQukP2K/Q4Cb5+zARXGl6z5v7jGC2lXkEpkoMix
wXpsnFesAXungrAMbgdcHZLxdbnvd7+Ehz7VxQYxAMNabs33lY5YqNRcMom5gnz6Mhx+i9awPlvS
87MxALoHTZFVGw8jD047HOZ+jGWSf7c3jrWVPueiohhE5jD1ggczz9JTz6TEhgUDCIGJjGRAKqOn
MPXezIS5QByNsKSjl87UJ68NcHzXLXUXSctPUd8TDeo3QoBXpGvPT6GOt2V+kmyHUBUYhQC+uvFt
Wlt6/8OGzUOW2V37YwZvq802Xj7uq9LaOEz4qQGNPdzMWFOZHhA+MNzXek6HQ92WqHQW80k/fa3F
fN+ziNxR7wprXOQXlkB4FCb/DeMN5bVNuGK51awiE2+itJlx9yTI6PnbFP0dncEL3GDkkuG9j8gV
dLZxXeHNpeXBSB7rOq43VkTN8pBtPRnfy6R9E3NmbQYybGsDY1ILGlMEPjRsu7rh1YfFFXdwBlAM
fCauDINOqmVXIVv3zorwZ9jB+MyhAJSgfhDuMByw/VwMP3seTKhv2HegHlTcyJZGrWwcIETaVPay
WCOCVPGXc4k6VHiHogndp124ZYpzBQ5fziLPNzBMeWG/Heho3qv4QIKYtBEbQrO2Gc8PjEutzhnQ
CbyHcMIYIt30XKBb7Zg5mztt5Y+usj9VDAbRdA9hftewyb70FrD5JLYPjMw6Erg3cVeysuGGVWYA
aumTng+OmmlDNumRUBleKdQ81ZesIxPzpgnH5w5ZaBDVYyeH25pkx4oZ/kvXEt6zXeqSv7wOopHR
ptGNKdJH4iGPlY1M1zCznAgKPUb5JZDxiWzA2TeQxSTqvdcXw7aYjT+aeWaklMLsVvMYrqTQB9ft
/xAhflP4eTsnM58d473IvW8TH/1QCbg8Fc4ZW1/d4/MmjAVRELpF0qG6E3Px4rgc1hWxDAOxLYPx
VgZFtTW8xNv22G2HtrvT1miunUkgDpLbiRIr3aBHAwwB63sz2ybXxKlaJzb3EN411jbZoe0pJkoQ
UaciIqEX7ryR8khZ+btgfEGeQSPEYE3ZrP6sBGOZUkU/htF/s8T4ghzx3FcAUPDCNDuj9O7GivLt
dvplNSiyBWiVqGFqExfgCss+IpJlHGZl9tTT9VC1h9hdcw/lMC3ah8xzkpuEus61n+ttV7mHOkSr
j3EAzwW7tr58GwrsT1H/3ibhtupIzJkqqllQDWcG4udpZHJArsC7MJv17erbqzR0x4ipR9+P2Xpg
+xnP5R5Cyn2QBnjOZlJ0E7dswvvi3o0dFlpIna69TVpQ0oOgUm60PikE74AYUxwUZ3vuffFOWs99
6JQrxsSYT4qy2tr0NlA9/pC5CcA5W1/CSvwAbdSS7QvDAPZPhITd9W9etopUU54LFzzAggiYsSzR
7lEAAKP0xjZ7trmChHIlnCPj7n2eLv3CM1p6a+7Z9RnofpuBjVgzbjxZEmsDaluSX1UOXQWhOY/r
DuxjX/1RV7kEZhIDDEm9T2cal3plGuJ1aj0mDiFeIB4LQsR76z8DKRIYpUyTkBh734KkONFJlxEN
EhXNxRFb2nx4DtyaKj4aOIjb33RzNa3d+jmN2prmt/kHDJL8mHL+suAriL4IRU3WSK6kKXqxwSWz
Ex3gqaTaW3ZH1wMDnDmOBCfrvdugrFtR+uHBGz5ooe9bg2RjM8L0KEYosEkKxG923F1Yaf+RwNzK
88zbzICAlSCvYKesVr1saGgbHeyKxZ5hzlIrOZD9NfZC6f6Sx/xmItM49DQz3JjuJ3P8dXUf/8+v
8T/+gsG1V1jcF8uvBi9b928f/tcTQ3ZZ/q/l3/zze/71X/zXOf1qZCv/6P6f37X7lncf5Xf779/0
L/9nfvqfv936o/v4lw82V4v1pf9upsfvti+6f0Dulu/8737xf3z/d4zalocd9fpS/X6llp/w579c
/oT//Nvpo2o/2r/9+bnDLzB6v//JP/h+zt8hJPu+awau44TCCv/p0LZM8XfTdQSwPidgK+dC16vI
giT/+TdAfubyn++J0A75Cr9Di/mHL9ne30NmH4jgwvYCy3Os/x+HtmWa/zfjL2T4EtgWdvFAcHT9
q0Obu19QkBLzTlYUHeysMG8Hpzdv/W4gOUNyJDZTb1dNihlAX+tTuuBLnHaUxc01pdP7QWKRLWRO
7KVQgpfQTr58z/WZXpTdvz4En7fSXePur1+sovc0cpCIFnSItaBDrs/s5VnT9zjIauyS//j0X1+7
fq4g75yTNPvHlzt8ujtl56fm2i+ckLrbplTtufS4UILzE1uVtUUT01HNtXoRbTGrdey/2e4GbcL/
q18020rolFYDmWxmr1b7JjQLGo3MJ+aL495yjPWQGMmpEClXKc/7Q3d9vcPEkTi3TdliH28QQ0vX
PF4f2ojECYijV/KowJbtkTiFyet9UHRSXV+jiBtdFxg769qnvMSc+HkKk9pSr/zPD0coODNc5007
j/d+EbMpTCiNL+b+fM2TWZRQgoFud9e40/WhcIkPV5DVbhy43kW0tOGFLi1PAoj89cGYCU0hS/Ex
FB21L/ibZRlD89HIvn/9GtffZV5+oeuz6wO/R7dtzeESLimselHV/3q4fq6T0F/gL+2rrI720EHY
JoDfycBNeBJqbbDy3CLZOAZ8LzsIyCZyN/4z82QC8wJUrvdjNxN3KhUdDl1hbGed/BjDdDzK0U2P
s4nxrBmhjsAHIQ4+YdQ7wiNuqMZQtHrOBAvGGci7A9l/F8DauUa10tLeAreR+/E+NnR4hFTGrsPK
9KbqKVaxJfKTiVhCfJDeYNYPVpkyRJpDgIGKQaGs6auqIjg/gwU9TtXWZyiD2yywKYSW+s8H7upY
dAO9un4qlTLYBn1yZhTK/TleODfXh2iZEFyfyQlLj1U8Aop59ScASh5nVTrTS35TW15wsL0Dkb1t
gKluX7HZ3IdZz+xeshnwCnqJlrwgVnmQ8Ozn19fkYBJQ99WJ8I+wpjYyS1GDYRKTkPr93aqMofBe
v9Npv8f2Z0RNHjOvvc6ciFe3vzgQCbaW7+Pz1eKLjd/EMdngJsMqSzkpCTp8+4yEyhl5l8Z51lCZ
whWCVJ8sL4c3BZxLtSamfX0Z3NxCxVXq8d/+9mqBTWExg3YXNQbjF4aPaE5cBJaH67PruemWiEm/
T1MITkTVKnff+6tyYbc4qfGrwYK4NUoAYHN0Izoyk0MbMgtNwpACN2YmEWjizRwxZi8MgLzsI7sb
r0+gWPXqyRsz3Nva945+o58xhNFb2ofJNqnqXZ6nVPaM21FErLO6wTwOC84GYHNrgn8XCwcIzVGR
2dOUE4ulDz6YqJfhIBerYaEzBxWDpQjtlsoa20JOwyxfa3fY+zCImgXe5DiCZrWKKwUsRCZZ5WiB
G4k/yn+mPEUTFltjjD/jiQNU6hDIMna5vU6Dfa5TMrFUGJA0a2FtF+POWshR9vJwTVten10/FwyW
3uRe9nU9+4OaYoi6zrkaEMEGculZOJ2UJu3uMolFacSEbLMNJkShoZxhkvv9K9Hpvq81Y/yWoOv1
Uxi/uxuHLfNaFx/WEgq9JkPBwVBHhgCSlfNimpN7v3Zpj6l4O6/Hwu+nzgIe6z29D5fBmpVTTlWl
9ia3o+6YhxjqYwEMhA3PDRhAZw1OnOVzHo4kAvVdorhCiIUJlrMyBJzwEFqK1dn1lUVXYa55GtIF
he/Gz564zCUdQRKpsYMMsTbxTN9cL7jX6xsQzBNyQ/b7uhwkRKAjEGtMbdNqb1rK2OXxcDEQgocE
G5qj1DmVND2pZYqHEpvTpYMYYRMgWptzGq+J9qPRZs0tzBygtFHak+4lk3t9BrmfvQrjq7IP8XJJ
3g4rNBvisVybrx9GomeDK3HuJnhTpuVHXUeHrm9/T7ltbSRK72lIzPxE9QvB9KMbc+MdsyXcd316
ffCXT/5+JhABIo/LZkPaZTViULlJphRbhkMiET1aHvDYlmwCi/I0WX156gdPbaQh8SV0LtvxCh9h
tQwYx7rPDlHJYh+xmLV/lGTHGsqUXYZH0+QKG3MUbXF2PlYttbmdTaA1CC4w0xANCrErJbt4O2vl
wQdxE4rlXnD93OQpsQ4LcNz/m70z224cybLsr/QHNHJhNMBeOZOa5ZLc5S9Y8gnzPBnw9bUNHhmM
jM6qVdXP9RAIgKLoIgkYzO49Z59iYpyHLzEfLZbKdBfB1jejtGjvNvExlDXMnAklncjvRmWq0zSp
5TIYhN7MGBDGkJ5w2s0Uzxwv2geZdQ5sWLAI+ujCGuMNzd/xRpL32KAlgr1vqTo8CKAm5nb9forW
/OObWg9jJkJHxycuVW6LHsJBFw3PatYjsYvJiIL00Lgx9mkIcheAJXnDdbBuaLekB6cu3wYdCpPo
aU+uJzDrptR7QV2kZ6+EUhLqsJnfP6BhmJf4mPKfrZoeCr+ebm0rYfzqo21m20RYtNZzWk32BiTQ
h43rCLMJddN8/JxE1ceM3P/oTC1pN8ZASvpsAuiiYDj7n4pa6phqx9zp9l0S1vtQTW+5F1MlEkO6
zabPc5Z3e29Yoa0IjGNIpZB3L5nB+BJTF2+95nMxCtT2KtvERrccNR7Yy+t9B7hk4mLEE57c9aGX
H230k0Pg2secRJmtl8i3wkpue7xyJ+E4B/rVv8Do3Vf4Ws5DaO/VSG4HjNzlraXWQ9t2PDgLHE2/
bd7ESKZqkr/5lDvuQRwVzkxBPsmpkaSxwxrYv+8y89ZMqlE7d776Fd04tF57qlXpHkI7mV5lcUr9
ZaTmA7KeGeMpb8CJ5X7f7yqV71jp6PvAR43yg+JEQ7JKpcvKVKpOKuvtxyYWrwWoIP5lPy7qhxAr
zMbr9d1HcmtZRrxioSKD0wVWy3R1ICRz7HbghCktuMVLYtMcqZOJfL9FWW8d96RgNH+B2iB+Pje+
96YjDmPe7CA0iU24CDyFIbM/JX5YI/+HLU2TKKdSNKBQjWooPeUIknphkiFRme0LdHdVhZJ17Ljo
rOhG1ecwRVCdR+idE5M0zc75Ms+T9TQSuLMll2FQ9GEERSXAC18br4oRTQGYouTDmKbl2r7/YJPj
cnanmY9Xhh9B5V3cnhqw76cZEkb66s4jRdb0OUto5NpODmO18M8OzWn6Gma/VyKlWUF6GWm8SkDE
QkNcHwyPaBCo0692Q7+JkyDfdjgWN31ADjp6M1LebeQCgv60cncxzpFjEpc0DYlip+t35E9AQ9Na
+PdJnC1iLE6uMX7FIeAeZGy+TR5WgFQ8TxB1Tm4VvGdzgc/Rc+/LmNpidydspHquAxkMydN0N8C6
LVmnw+Gw6DsE/cFa5HtOVcaQ/KXjyxA9ZQLEouhBodNBpVvV2htnjl9dVNjIp2iPsAjdJEn12Ds4
9KuM7rk78XSlUBF7SffV578prXsdWurVMbEuqY96KKx39ZLe9l7OlLSrwXCAAncmZzlRcXuaoxgm
7EyrtaWWpjz5o4taBkIXp4Vb+dlRjKF5NExFe2o6qVA8jGkluYopTuWFS0kfcFpPc+FIQZPamcy2
oeUd87miwRL68y6G90ZIFrguGjvF+AkezQ/DqI+1xRs3uwAYS7qPZPU5UuW3KKYqukz45cHhyM3A
F7Ox/fhb5SsT9/jwbplu/s3qxcdIbOHEchmw6vCllbA3hI8ZvkesO0doU+EsxDMRuVbFRFsWqrjU
jWDNNOvl2qjS9OBy22CJ5dXEGq9PuG7WJ10Py/U3Kz21XB/824//Px8rkvZOGjVFG9SZDrOjSK9q
HH3HtZRmjq7H6ybRP7keTo6OIFuPBXPGAzDsuzYs20tGC+2y7vXCrM+RiUEfHplRsGZYH143hX7W
9anXx9Y90leYvf2nP76+TEqP5/c/Nn/KRj6b6wvRMI7Os64h67/q+sS//APX1xmzUE8XXZGxOv7z
DVTMnI9hTmOVahRS7OZzqu9xiZ7GDyRO7bKWWKJ8XW2vD66b63Ouj1WzXt1fj//2HH+k212CpiRj
hIBv/frXzfW58GCZYV6P1+esMWzXx8qhTkmhX5/5b/+yQTrwSYOSkPfry+WYdQ/ZlCKIbx06mpP/
aAHuOpQWWJOxo/xx3Qg961oPm5kq5BTSqU7WudZY6zLK9ee/j//9z9w/X2V9ftbGgKRUxVrWpRiN
EjIryIlJRhNfyroUxnafTQ/r7uL6LCpUQwoycO+Lp8mX6951k+Az+stjJrTznMH0dH3GulcaSBpF
pyYg9v/yC+vv/7vHuGISrHB/Pvv6HFPKp5qMPYwXjoWEbmTTlj8NUdBbrY3g+L8lzP9OCdO2AygO
/wVr4v7nt/ajy/4lpOSPX/pnEdP7h0OB0sU16QlKlvr1/sBMMHZTxPQ94fiB5VNABGvxzyKmQxET
FQlCtDWnxOFHfxQxXfN/VLS0ff7Buspp+Ze6xEox1fVMz3KB3jAForCqi5rfP56TMtJBJv83J63D
nMN4vC3hPunBuAnbu7WOsJZU1r3r5n/+2LoqxX6GYvO/fpnWjQ0iSitd+MNeinlXl3Sq9eaz/ubo
OikCtcTVN7Y2zOnuTxXy9oW2pT0dm4DkwH5qX+LpraJbcQZ/RKvU4a4XWNZ7YaADFjDeUy+HnFe2
n4uL60MjrJlfuh/DYAC+QHrpIWdzxAD/T08hHC05lvVLGMRf6oFJWVvMmAmc155YLnx+wyOZEKC0
qyDaTm01Y1cGNZGOb0HZnvO8FXcyZR6FacG71CysbEoH9ErwWwDqwLiItNvEa06qG1Zv8YH4CvVM
SAI08KBtPaM79kxAw5ltvBeCEbjopaUBkyAmnB9MBFjQjZuSf2czOHZ2cBVCOzMivNQIqi0FLCj0
gT880EKjYZYsWvxOp2lO0YFaHQbog58y20gzlKM9qyk7jWjmecOZ6d4vEJDuLprKT5mp7a6DhMhA
K+vgIcoLFNoOJ3+L+KL2fnDJ3NDG1Q4XVpWQBq0TYem1Z3iHktZkOVItxqhHYorKKYD/CONJHsaA
GhsGO+yQXnRLGftNRgV9UBE0+7FFMCN+9BHWbdc0+7s5Qdw5VfljSyPyOPQHVOHIvxz5eUytT+DV
vIPr1sfOL57QmzGTbbqta2TUSCIo73DfWVS3iF6o6JxVZtwFqXN2GlYujnS+j0kD3FBxHiSW+zWF
M7sLpzrd5uLNhNd1qEqmJ67ZsuTyaU3HKIfSgXhXH4leaQFqNskXxtibusg6slouGCq3GQw0BQut
gYlGHYg3rzFpITLQtsYSa5kEYQFSS70PxDjdITdBrJHitpk1dC3Q+DWMQv3G0ki2ATZbryFtmEnE
rtTgtkAj3BJYbtDUBCz24cbXmLcC3tuQoP+HE1DtI1G9lZVfnwa7bg7DiGyO2s5ZQI7rIMi5GiVn
w5RTGi4XxdXW1rg5xwPV7ijqZg0VfaGhdBCdMFlrUB23RnC/dnxfRIiJrNw4WSIdtvyp8c5q/G95
W3yLmwEiBa6GERZeChPPNIHjxaxENSxPaGye4X6UGqPnd3AKR5vcick7U1j4kY4oOp3+ydUIPgMW
n9JQPgs6nw2lL4PWh9fx2wK9L1aY3LwM5DjywY9AI/46WH8GzL9Aw/8G5M3aAubt0/7GkN+g1H/S
4yswOlfypbnALJB/aaRgr9mCoU2a4ARusNTgwT5MfgkqLQyP+0UTAHQtiEY75DUBnn6KMRMjSRic
F7qfL63GGxqIl1Z2+u8N7v1N4X5ONBQxTezHFEpi1htyl4YoRbyOwExrCMyLsI+phiuyoD1O9L02
ljBvFg1gbCMQ+BD6tn5K6HGrMY3lcJdCbeyL4XvK1eUay4EBwIHtaJCW6MB6JEHSvWmMvbMkn70F
OfLSd5oqDiCSMupNrpGRCV4gAJKeRklSyid+g9oL7+XHsuIm4U6qFUBpN7oAs4169djkEVDFCNa5
XzCL87PXmUi+TeQDtATCeBf5wTe/MadbWlJKoy9ByvqsEYPnKgnyQ5RjcJwgZXoamek5D6ZGaKLv
IRM9C+a9oQGbrkZtYhMrH0Lom0jgaw3jFHb67qLRKmqgHeQGIBJjLZz2M4BOF1FFEYSHTuM9reVn
De1TjGA/Ow0AtSGB1hgHu+GunfdpQ/e7hp+6q0EKbGPkxAjrBwtxKeAW+MPgkTadBo46bfJsCRZh
GkVKI4q8wcX4hr8nQSdi2VvbJbQxD5GMssxNdnUgH0sSaTTmlCQW+ixaieS7amOhH97HcDQRZlOR
i82DvcT9ztHo1BmGqr60FNbDWwIp5n2W/rA1RQDqarsgXLRQJ3DRGT+bafzCgMSjoFrlYN1WcfUD
l88DN4PbNqKxgQsrAzWRP9FkA/ha3UoNgG2nX4kGwpaaDCt0HS2cuFX2v+YQhXyXoVPtu/qEmohG
RLQcetH/ShXIWSMgG0BDaBOv/lJCpYWjTMC7BtUKjazNNLzWgGKLzdpB5Eu+rQbcdpBuU4i3hUbf
WhqCO2garsbiOqw7CYGJq7vYRS+h7OeW1Jc+AqYba6zuGB5gIXYULXPUvIB3IYOMx17DeNNkfgwQ
uZMRhQ5aA3s9SpHeAsJ31jBfQXFsnsK7nq5AF+DnDDFkZZ7aV73ysfr8lEnZYTA1mDvYUMphBstM
A0cD9d5PmXkMUWWHyDpcDRqO/OEXfjZizzWDWMOIly55mou3QEOKuQH57kJMmMYXZ3CMPQ00piO8
qVEkkN4BIqf3/GdekoIoGOR4AoicaDSyBSM507DkcYhvMBBqrjkgZVcjlSv7yJMTNOvNfBP0z1PN
LIPi9W7UOOZCg5lNjWhuNKyZMtz9oPHNNRxnard76QJ2pqb8pVhRzzCfJaqVbgIC3TOlQ4ELT0JC
iB41Kproo+lmhh5t4vrauBoojREMXTcoLhKp8x1NDByUDGzwbm+oelIT0mhqL9nb/MFI3sdH5pFU
51Sc7GQJG8xhON53yXTqA/UR9nS/Ao2/HuFgRxdDQ7GJhJK7Ck428avJUXX+cMNcAYEIcAJu9nSV
agQfiNhAdOeITCzQ3yDC+lNoiOzWMAvy2oKHubentRq+I1Vs7wuD3mThyp0rl+McFZAdFflnQCmI
EKFYOmYd4mS33plzCgnV0SVTrKbw/pufw8CA4ThVAOUCNR9j2bwpZiu+bzy04WODvs4FEXDs/aK6
Q9uLA7L0N4MwOYGUFmk6xU9/djJyimng9SdzSn6UfJPNQgKqOxfT2Z+xd005ngZ4BPPt5LfOIfAi
nHmGzWVk2Pu5mT2wHtxZ6whLZ4q5kdo2quvF3ZZzBy/NLMn0nUoS3IFNVp4yn2gd0tdo4v7QCqs9
jmn8XBKicesZtX2ooH8DrxjuxpT0BUwnCG2zfROFnJ7l+MPvsh9LClui9T+FsSJ50yWeJxuGrw0x
xntY/N6lTct+M3N/30O3faU8k55EWSjqK86LXAA5VdVs4dgm32/84Srk5H1MysKAH2jM2bRzfOQe
RlcjqW7QoH+3iYV7kH6yL2hoHUVtvBRFUD9Rq0oIfwsaLLUu1IZDhGWkqZJqRweHROeoHndOUOrm
RzTcdr46iBQzbdP5LV2AxLjJ52UL+rp48EpzOkIIQUQ4sZBvF+b0MFrGF0N5D1Xb3md5HCEncglk
yF2JiZHkawLb4ziFcRb2yX1aEboG4wHpseZzCqMYkY3RSIphbGNZZ2bjiJi+b1lLBuWkpv0dgdHK
mp+mzJqbLnWam3UPN/iD4+GQx8rPtNGfHPoIxKFMMfrOqJo+w0QyjlMGxdkbvPvY58L2kv40p/Nw
nrht4ubD/5Kao7Fnkn6vAJFr5ijTdh/3HCvH+mRXxMqhu7+jl0SO3Fh7hwmOZurOiAPIoGs7H88v
kQenLlye5nQMqbCTEzCZ/gW5qIZhNMsFw+ZzPtblTiY4QMK0Md+KwHlMQQspa+73mQ2qwgYDNFu0
fWYUoYMuMTdhcAe5ZiRD+rarFvNR0dbHQBPfDo547wGwbEw3DE+Zql6abgluirr55Ml6h+LbP9nF
cweY4nGhkbdvlgKLRFmEeymrEhGZILKCkulhItzlMgjjk1lMCSAkNzyU4OdpKVqfe3s/MnMD1FNM
9ygzq4dyuo1Cqv1LwOR0zXopNG520RKGdfO3x4Is/55EzDhCnQRTBxTrIW+HMHoNjbRdHzVrf1dU
jGe04lFFaAQuOld0wdfjsUiSM5Ij1g8AwDZjMTf7sox+peaic2G0hmDdIAOhk+eM9k3UOB9J7+Bg
/52AolvFUhbYgtYwFGM97puPqKYKJjqMB1Zm0HN0udeeEi/etTHqjPUH6yZxmp0xRsNpcIk5u2Eg
J6iPsCdfFWCL18AWso2QD667I7iQPZEDn2OPftkaLnTdoAv947HZMJ4a1yMMtIODMURwGK/hLusL
mQzsLED835Ew60O//wHdzEa9Y+yu8UVku9B5W/+d64PSTai8m/Nx1CIh+OGApIh/mLfrLt2p5RxZ
t8Uq71hjjGRvc2Gsu6HuZjdZouBZGg+r55SFh7EA21HiqKgfZLqBLocQIUCMkZIwGsskuwKSdFma
rDdIZu/xBoL88YcYOpc2uq4bQ5fVxG3WeLG9z5ADtaEJQUVreqT+atY9hYoSLYmx0UEIl1aLda4J
SMiI8QO4CF8HRnCaY6iPaM3Ul6oeluo0awFYKM0T9wWcqhranJW6qbwe21pbwPxkOTkGKRqa+tw3
FJjXPbfNhpPnDxC0KV1f46kAfbnIUtQ7jA2SdMxdTwf+kmiY9nryrXsJyhFOUFXOWyvNs+16tkXM
dcga0O/+dwCPxIOS+jhCEv2Oe32qDTjkoHcW+TFOLXFcM8jWzZoZVLt1c5lQS00mHOv1oYVEeFBx
kJyy8tVb5Rur7TjQRdI14Gk9LN0aH4Az/PB05VfO/ROdbByzuJVQNZlV/M9dfTzHIHwyWVibQZem
ZWRwLqxhV+vxulkPF8KxsSKUsrxFRVNAAUI2Yy7DLYu48LCeOAZLBoBdxZc4Rji1afU7WN/Q+l7U
81BZ2aVZ04/mMsYuY2sdCsNEjcyrLI9iEIg74Cz7Wl/VJjJvT4GbMpTYz547QVsZ5qyn3k8XPteb
jAtl11YYBcpVEKc3XNNI4/TeLHrey/V4fRCoJg/KMZv2cmaN/OfvCRMV1X497ge7aL+su9ffhr1Y
nDvzp1oL4Y3Lefd7121kzig+MDfRD6ZkwW+KNmGcvz5zLamTI/DP4rp+4qi4D1O9wQiixRM2Iqna
E8VpPTK1qGLdk077pRl6gC/6WW1GqW1vRvh7pqUmzMEoE6gVI708rcVYn+Ppvb8dCmhkUjCqTFrr
s7m+vOOAOQHeh1hJf7brxyoDPv71cN1M+gfXw789JSZR5jSC5tp5+lpc1ZJOZYXm3ohacfIpeLLM
dgtsEgyeymom6mfaZ/87umCNRVt3m9m+S/xUHKR6XCVmwSpRWwenVWUTrLuUcZvd0nBP6LFIrN/m
qrj6y+4qmSTi8OSTynGU6yDJLZyhspLkV6Ht2a46TweWNHQhEy4oQ8n1z18PV9HjurduICa+L9Pg
7G1JIpuhtYQjQxbn8J/HIV3mY4D7/Pfb0Vqyda9k/FQjcDrKxO3ORsH4l+wGr2uJ8qAGBSt1ZoU3
U/vT4wsXUNye1l1lONWWmna/vaqXUj0Mr4cqalmBrtT+Pv+IkUudgewNl3XjcNdnbNLHk2Xca5vA
305Cfbh2adaT16P+drAm9/Ev5/e62+PD3GST0CZTvuXagXWeW9bNX563nuNmb91bnkEy6PXkX59z
/TcaqzYhUcDaWR8j5JGxolTMYEm4/+MPXH+lE7XASiV8qEXmtKCL0dLXazvsb92x9XBtmxFv5P8v
/fu/KSp3A1TW/zn9+4aXGb5n87/Kytdf+qMjE1j/kL4EFS994Qn7GhwfyH94vu1Tz3A8oTXlKMf/
6Mc48h+Wa0sk4PRMhG2ZNFWuonJi7JGa01OhUGf9z4LjHfjhf+3OuDjALHzLHvHxhCPY9t8k5Y5w
YqJrwugyqT3uPqYL2SrJFco4V3V4F8ro4vlLe8l996Woc6QyQRmfTAUQMb+kxqTO2GBGit+Um0w/
xGEvKwVzCgEH8IOYVW6B/q8mmk1XsOMs/ZQZPQZEhd+ZmxFOJJy3k0zC89RMP8HzJtaw0AD78yt5
/N1s+j/lUDziSe/pKtmu+f++Tz4pmlGmLWwXOT8Nrr92oVTnzaBpA3HGkW9hn+yhVWZQXvTUi4lY
e+F+Tv1KRv6OAZM7iZ66RLjDsYt2uzFbsHNY5lsZOhesyMgrWjIOFu0MTLHIxyIECuwMzGmsV23a
2lpD9ak0zG+oy9zHdZMX4CyEVOY+lOEBPtBO2dM5MbSKqW60sgJLv9BI3HnJphsDNvfMLOtEeFCz
n31W0mZoTzeyyyL+dvcjc4DYttnMEtlsX9awB6GXlxIV7kU3kf5MeFhVsDODwnkxnq4PS79NN0sR
EacCcqSTem6okxDXTZygWAstSQyOVr+vm9Uh4IThk0oQ6IcetGFqyTTSqtB5r061b/8cqzjbzm7E
raZlghLNzZfKxBQOcqu/xAOfWamBLZEwzUutfUzYlu/RdiKjA6fjIc+gMBt5+fLdcuktc4vLM5Xp
hVZwQDf5LPIR/XxVhBdXOPWeGRxjpz5celP+ZbM+ZnBT7tzZP9VFGR8Tp3tU+lkdp59O2TrZTOh3
KVIa/OdQDzIbYY9v8eQNYtPonGkqACYr6Mqjd1n3Zi3K7j4zK6LbxfJ4KzyyjSNcsdxHsBYulEp/
i9tBCFw6LofdBHZzgzEZaoCzyE3ICszOBuYwes2w3t9mx3oyex5aTPuAvXy4lcJHGh+PIFj1phZk
vjpRlQCc9LCiVh15MvXwtj60bqJI8cNiMQ7Sc54W2O3lJqfjeFk3dfDL0sGdOTQslHlf6ywfzzgO
hcdJ1ZjK3yVYwIDbLEDBIQxAdPI2drvcJA4E2rFxbtqqvc1ZxAFbsr8GAo5Bl+1VzCzsmn5TI/HH
TGq8VQa3qXoS6bmvoW/kCZ2MGjxHybK7HW9Wc0jkE01VjQHQxU6+MTMrDmGZmpeOpURfLJht0z6+
KedIHFgAvURpi0qLvupWPQ4IEZkcZ3fwaZJjIyMQ3k1wsqU3UV2PTn5KGdfI1QQqA2AZ9mNaIpnq
56PR57e5abRbZvXO1mjn6YyvZXAH67CEeMwT7T6gC8PsUa+WlMmi3Wrsclspplp6ylNL7KixIbTv
7TO/D+RFJ5wsCNI3LUSsfdywmGYZcOxjquyp5BItRiSaZtWgyKceAeT04Eq1DUV3k1GP2tl1/9Ym
/YdYcpgJA8TLAABioLbl4I9IeWOWR0nzKarn8YZ873p0kd9NVKuLJdgB9l42NKVa6jfuzi2CvRdN
ciPy+t2ZYudgs5xFv90dwwi7b6wnUhEfEWexPNoOTXDeH872XhQH2mA4mwH36p5woze5fEY+P58z
b6m3Mq86/MIMitz7mpNbjHt6KPBaVfFEtZV6BtlOGFhgMRTlS5t32Ppiz9/2FVy/LIDq0CvlbYH0
GMhq8wfqjPMFfIJzltFrjO/9okh1BsD2S0bZhCXyMmShQZlo/IlD/jAtkY6kSG9ZnGIcyOWX2KeI
aVnWwYzyNzKPqnNMVxKnUbMLoD0jRItDsE6s0e1UfPSdwwyf1folbgybOL/sZaJUGjTOK5ZSsL8Y
e/AH3VcDfV0aPj9R3LpR+TXsGXyxAK2n+Zyj/00AMomg+FqaptjTtFoukXQJ/iwJYqF9xSncCmAr
C38lcQKp7/acD0OxYXpI052u3gUCg22L7hB19luYGLhb/fDZd946C7LJmBsdGXKouzkhnscM46xN
DgFVX+hIPZAkuF0sydeqTgm1dDgRMGbuJHUlVgXU/Cyqd24BxykF4rvTDkq+nMnLvFNSo2obvGGf
G47YlnIBNT/bJ0DZ/dkdOL1K5xm5ptqVwrwrYucdOmVKQ6hL6p9iju/dgHp41KX4j1Vzllbp3QkP
iXsBF6Hrh3oHqwaSFb/hzL1/b2FI3TtJ3tPUXxZs9hBtK7PbOzbWkkD5Prk5dnM0ZzqnaXVIEDo+
LRHMPVZ35H554wMMphvHzIDeZ5LMjny/qqGIKi9PnV2e2vkw9fVMR6ggc02GkBPyjEyK5rNtxZiY
aKqi8JTEzjJ9icf2m9/GuMgiB7KJMmqsZmm/T/JxIc1KnNKohtY5zfuACgEtp8E6VeFyp1o6slmT
tdhMd50zEuJZd2qPepLxaMExS9ucHNQ6AePO0k4O7mFcCv6M2Xj1kwoVcEnJS3T65yl66cK+2PWy
DYx8Z4jvYRjx/1oQ0mgjlRQ83+prqL9jMmO8qPdDpgPYPbuDYsa45Qfk8Tble2IyM5ueFRczHi2n
QREdPk4CN6uo8zvXH/Y9aZsE2LsaH2Uc9FB2cPrqQdmieC0H/rnss5CS2Z6gvZvYIDrGtn1cKmz1
VXaJl9GEnQ/Gj9yQybcKrvPhyTTb/GiAcr2BAuX13luSY/qNXMh9XsJpabmZsWMFROGfhkkFE6ZL
BoIcer5+Cv3YyHsBFZ1elWvClG1m4jqI0rA/5wAS4+eQ2IiHKQrewSW0u24phv1M+4DwOUv6X3KJ
8tYtjZYkLsc92rrcRWrOl9SWpLMOk4UFWViPrO7txyKm21yBpUmK4FjX00szQTAgd+5XjkqompPu
llCqQyqZkVEsG3ZzBVkwt4gQ6PxSnFMMV7vuF+lrxH+C4Uv78NgHHihkFsBlSRLwkriwMTsHAlRP
5k0iUnkC7UHTKgubY5R30AQNpsBDSFc1ivpbXzbcQsjEKMCm18UtbPu7wOaDSdIGhGB3DiYYlZhl
tp0ZTV9n886lVPEWVMU5UANVODIpWo0cTr0FrG/t3/hoVlHh/tAtyYJm/xfMc6izqSILl5ZSbrnI
LjtMVElQXYLMmffSj8WHv2kboiqwdVfYu0HA0FMBjksfeL6t/RBge2IrWNysqT02hnaK++m2wThe
Ib0ItJM8YO6edj/40j9VGM0z7TiXWM9dLOhEjJSHTrvSR+1Pr63Xbp3nYVzPMbAr7WTP5fxtQdeP
+IRYHczuDd1RgfndxwS/aDd8UdIIyzJKFpmSD1FYnqrFAUuBhz7Xbnpf++qpwFGOgrWB3x7uvQDB
b98ZiL4DkbWHSrvze2z6ILC+Kmz7uC2+zNj44Up8iL6b6O7jWzX6Q8+fvMu09z8qukdL0wBszQXI
NSHA1KyAEGilZgdUMPaZOMAT8DVZwAYx0M8/Zk0ciEpxPzcwCEZNI0jBEtjgCRTV2hJcQaW5BRKA
Qa9JBr5mGkj1VoM48BWsA2cOEcgbhHWi+iLTdOu3537gCk40J8G24EF0qL+1LnkzaZoCE33qBQAW
PE1amDRzAdHn/QiEIeJbpoIOlyED0BA1co83sN56oBvoo741TX3vO+4+jNCjm3Tl9y64B1dzH5Qm
QFigIGIZ/KyGj6mzX7nfHB0JMQLR1i/MN7T8YEmAHBGbTvMlmHP+8jVxAp4GLVcNRRbyTgKlMLIn
jLDTc8d0rNLUihJ8hQXGAlNDCPsWOmHsfV/K93oggSiB2tlqAsbAxDTy6mfdPTNy87UgqQKQanmG
xETzB4xGA06jEsB+hSZslJq1gVcPRDX0jUFzOBpgRJrLMQLo4L5fP4UZRZlzo/kdApDHBNADzpl5
LDTjowb2EWrqhwf+w9YcEERyjMOaDRJrSIimhRDNpzQ9ZFk5Ipoosmi2SKMpI5mHMia00nSLW2TT
x8nZhr0HD6mxAK3SRXFMcmaSaNyDqmmQGaV81JprAlfitQF04ngQT1rrccqYj7e8Z691/KNb+vey
BZOO9uyG7uuPhTCKUHNUIg+iiiKnKBRJfPQ1bSViya3pK3hurH0NkMUHzKJSzn04LQ3Z5fs25k1r
houpaS7wSvK9zOVX16ntOzwzy4InCTQmZPH8oVTNm11EZGl7BmnPEYQu1jfanP1zME6zo60wZSiP
CL42Zd1bWwLKFCs74zkOTRAo6FpABLUFOQR5vW1b9yVDeADi/tIKcgK6kGa4VKRmlx3Zn1lBWH0p
HioD3Y/KmRMPXXsfDHlLamlLYy6xP6ISnq1j2Q/lwuiFLwwFkveaC+fObIPvIQ4/n0zcrcgZJdzc
zvdZ9j21aLxjPXr3XJRSZkzIvayoNlt0VUrmu6TVJ7gZT0NeniKHOKaaaBjwbtWBtdnGwMJ0z+C4
RMwcIyuAYNHf59DvZoN0QUP9glv5PiXoxiLbepMtNZCZqnE8fa/7vD4b80k6bnJEdgaqmjYXCFU6
1uGkJyUIeCkm5t+HLr6VhfxehWgFwBySilMRaDGch0kHcdCy42OSD7bl3Pg496zq15R384thMOcg
R3KXdGcn6plxF6I9tnkF6he/H/izR4PUaCoA3t7qDGIoPNJPrEUAVlk8oi8g40Dt3tUhcJp2SGh3
Ij/dJSl0cDsBdGGiZgylRWvNcxSB8kzhfQ1bdbwsoXeVHfs+7o+jUkQGyZYqdPRaOkkAhbTad1n2
XAM9QuL602Yt4hatvTcPrj9/HRXAvS71ueinr/kQfEpQrgICvIeIwd+Q62zYSoYI4L76zOCRRnIL
U765BYP7Je+WU+eycMj9cuu2zSdemGkTdNE9wKUvZjft66yjf66wPZsBk7yekK1D34NLqPr3JJ/K
M73SizWjjOAyLlnq0hmN6N/4Pi7x2deijvuBtRyA9npA9Frt6hgXapqKLQ1qIp8asCYuo7sxsrjE
y51ylkByNJlh04MeN7agH1OpARnXUr/QtwKQVNi0wVLUgvHAHDCEXc5/BQ7xBP+NAiMWlzXiS++d
CiKnq0q2/YzubWBCMg/LOTbjL5WRc381kCIHTbChRgzEEoaUqjJmDFwOTAsGlC6Ip+rC5/LXH2RW
25+DW/LA+DB8yEkOtkTPDuHbZwhPvQ5EC6XHDflEX90FHzTC22QzVfUFJl/DS8hfeZx9qpNDHec/
DWoBDYS7DSDhEBmY9+iZsiI3g/AMgVBqo2VlzO3f0gpmjxe+Sge5mZLBCyGA0dZpQ2A/VfhkNNzI
VJgRRKxt1kP+0CzBD7SJdLSfJSjlISUoY66Ybkyl2JppgHE160JsI+hNXK2uQAljj9W2o/DIzfE7
QG9yv21oAK4PL6zLbNby3CdAQKhTKPjcwgmXdkaATtiFISnH7kzdrWFFXiswtY3wDsvgJIS1O/52
8uLoGHZyjxIQcJaov0mA3jvAqc+hviKjkQRPWac3McbwI6J2yic2N6T0rY7ctxxQ1FHJhnwF4/s0
ddxj+69JjIOk9k9VP961HhTH+Y4xZByMTx7G4Y2ZFC9z9FATGKiKHnfdKHnaBDU7vG9VSMEOjjRy
z69Ihp2RxLJ5+sXUgjimZ+JqgYR6igjhhoQ6zIvw2wLs8wBptvKmxao4O3yAzPJflVVeOhdFUqDp
VDnXVUrnCEOxg/SHQXQJGekSVgI5ze9tgARnN4W/mFeN9+Dznps+jE55FmaXAiVVY7SXoSUuQla3
tstsPq9GhRF8eXUa9Qnv0EMfuABhBcFjxJYJaB+4e71nD5Amiu8nQhYcb3irPBfKLbpyVMWKOYWv
8hu4ep96onK2I7P+uLCfi3aHtgQtXRHCdoz8G6lYtS7A4OGy23n4HrK6MQZ0ZI7S8MRtEvc/Qb2z
ajHJxqBlOcDKl0b/YOprzSGQqS0/o1gmyAlnIskX35fKsP6DvDNbbhvZsugXoQPITCCBV86kSM2S
Jb8gZMvGPM/4+l6Qb99y6XaUo587ooJRqrJoEASQJ8/Ze+1f6DR25bdt1yAYw6xZ5+LJtx4MhywR
VRg/m3a6uAEKzcjAOM7VM27SDHFiUI/fE2Kx9ayDdc+MFtv+22gQXETOxcidIb9RsK2HCBUhWNeX
yomOUxdpNtGduWr76BartRM7P0WfXBPmTK/MCt5C6d367DgXTTZ6jp+GkT0Uy2c2hvbJKeJN1vEg
d01kkNoS5H44PKKRunNO4Hvk7gXliEW+2w75wrulRmDEurguzcsYRAJ0THlMKFPXeY22lZm2tdPm
iEMZIiB+32E3wpSm+jqxA0nHBdiB87aZIlqIsTufJipJ5L4r25q2Imp7uvqtcQwM7yFiryArk1U6
fjZ8az7AoGBUPmP0rHxEf0iVjyOw7lXZlLuAifOChF33OsMyq4qN3aKxcYGYjwIsXkrJ7GLeX40Z
9gO/Iw0yna3XglgP0m8SUA9lfip0Fh4iQc7AaMImcxA9U2LTwpyH7xnqylVPZohLtB8dSfbmTkam
HExvqleTPd31oKrnZGfhcWbjbYmdGaln16aiMXrTYYKdXqPhz9fSmL+l5WhAlxzxuvW5ItUTr6zb
EwoVVZhW5+RLE5NBbjT3lZ/KjQOh/WE0TzyInG3a4PFeuk+Hqii+EsXzRDw5CrGpeFfUumvjDlj6
xSrR/ZEwFG3Cth/Pbli/t2FAWFGkrH2BthW0Q6IvPkU+tdb8NhLMgrIqVddq5kKo3Ok2m9V85Q3B
xshEfCmZard1QLznxBrCEzRr3ZuQUFN6+jBpNKyhPSnf0TaVwbD2Z2s6kOqSje11NLf00iy5ICtJ
qmsBpAwQg7sEtFD6U4YA6rw2V+t0olHZUlryucGeoM/lYyLj8ifazR4pR1gqHoXZ+XCzUmdHDDK4
3D6+nQzPZwcyPg4IQdAGA6amO46W1um3POPcVZXze+UAspjU1fXs9CUkMG+EN2c/eMhE0Y1C2Y7j
E9L86YoqmcfX1Cn8GfW3KBvfS9oyJ53bJ12mt2kOa7Cf4VKXvmnvteMMWz/W3/DDbxvt+s+5K68B
Lnwb6f1cETYIDsKRzW4cjJXXIE31kWHzuMcd5NYNIjVqJEfgX6AT/xYTabLqxUgYAv2ic+NmP+LJ
Tre+pCtFHMyCQXZtPOnpHQhKdVlsmIr29S6JLWz2XL3tmJb3AzFHmMXlMeqr4do0wmc/NyIgA+Nb
G1fVGXE+dS+A4Y0abSIkyeORhmnehMS5TOPSrFTd2rRWshXNYp/APVxTxckYrzNJJjdRpfN9LmKP
u1aPB5CllPuht1WDwJ4Tq+l+Km6MHotGbJbdXZSbW7MWR5YJYBjmMcyVfczrn3VgDGe+vPehikmE
KWaGGUSUR5Zx1mYfXWn3RTIT2TcJJb42qvnSNfbTIGRx45XXuRQbxcYZP/DeNBknZEGCzbhg1OSG
DYKSvuYOJTIlbU9+6vP8tp0zrdlmJ90O8bVZvetuugd0fF9O4aWdnReT1WOhtSaoMffVwDeq2YN6
7YgWNPpRtRlEPdE9sV32gbD+7KFlpxi6V3YZVRTAJCeZqPICo4NtHCH2NubuXhXBLa2jYc+jEDVt
6z7kveHv7Nl99NEjr0VRDHfNEP2IkhxWrm0AwWWJH5LieYhCGl7cksR2vSExd/fLtHATDaO9jUzv
JXKKR4s09ht/LBui7RZb1RS8BD47DjNRdzOkP4YsYc8QTKgVFoAv0NijXTB9Cebkqg1oos6lfu0s
ed/E4QY3PGKxFM7c0NnyQgXRwQCkGQHSJMqru1iSF9JH2bJO9Acw0tORbF+NOpP2ZWysgfWqVegj
OYKGvK0FahVthZdxmA42AMutWzbVOirmZJtqnwzDDFd7Yu/KtgKUkg5IJGfuyeraPhlqyYrwq5pL
kD2n0PpcwmjX6r5RGrogLXBn2U2GyUgmV6mIRdLuOgubH8rgOEOoAkUfkwhhqktNHuqmd+fvGRSD
pHPDg/RR+3rVixokUSw+/ZXM2RUGgNZKNuFBdc6tPUwFwyVFMJgFYlBbcAoJwespsDHoSSS/BWAt
2DGZ6f/0CyvbamZ2Vqcm+nXJNcTc72yuwj30pZ12vLexJHtElEjnVYHBJojio65/kL2KMSuKoIMJ
pNfSUPra9m/rTKozZpL7hDSUVTJJbs+4v3G97mtANlffTITlGu6XKuvfinAIF6U+QS4x005RJDvJ
2eqzCopxTnyQAUaWfnlxk7BtJjjAh9PhmBuJjbuXLUBku4D1T2IeX974qG1cS/N1lGF0Y/zWnSwb
MTdLiUjyaqe9SaylaTuHIGMsLRsS6MZgIKwObS5Zxw+dET2X3XDw1KRWNBYBP5OoE2e0Z+Ju6dsv
hArc1mqX+IzrnTFPNq8FreovYa/47abb1qBjtlGXBdeZWQ5XLYGIcZ3DhEQvw7JbbX2SvzJrIISB
iOZjWFXWRkTDPcQR54jXKE3gnmMhcAYwNuCixl1rhuQ9WoZAX+xtncl7SlLVHMaIPMHKxPhuTMVe
IIw9sfJ9p2yYsZNE2Mu0vEsqv9lAmZCryKICKfuCLZzO7hNjoLi3sWAMM5GEjMWQ6BXJe6By4gFb
475NW8150cGtTtJh6/YWzcYYVEQKgUg5N3NUCnj75K9lrAZeNF8rNoQ8tBd3mtaYPcX3fKBQH0dY
KL4QwZekvam7nz61+d0scu+6QQqVL4ykGdHDlIAy6UTH5XYHgOFBAr4kfIK23BDI5qYzrW/ZNKXb
KDFAJMO7oOI/GxbLc5+24aUqk4NT5RtTDdVzjVLIwgO1H3ILwk6yr4U+pz1mjs77kYRvg06Omcnd
VKpKbgMSS3ShDsFADdihd9pPIq/B30HPdeNMg4tByKiwVLRF7G6Uwtflmtau+xLP5c+87iiR23Sd
1vLVs4v8XTrZyYbtPdXFJQ41iSCy2+vZqvak4cCnqtOrObM2pTGGeDE1myKS4fthWnGmCG7hcZGh
oFkbs+ls+sKlI40ENh2G+wKuJ4NDH/z/2GAvQycRyeCbnpDStb0lyEKfL4mBDWOYvGQXTf3ZdoJw
F4/ZuesIVl/034w3xnozBQa5NF1/ZSXzvuvs5NyNL3XeNEeT2mjxHsE6CUkNzvBLZBl9vRJHHn4u
t70aegPb8qD5pgglomUMUS6b7xyE9hsC075RbRhg1t/SDrYq0QdMhfBMQmMMln33QFiv2qO6Y/Gb
rOxOLvUNUcXQOepoWw4xyWS0ywGOscHuZXoz+rOmx9DuK7UViYN7sPwek7m7hZiCuwRLL0zDEVbp
HKw9l3yhRh3xFTJtcGIS0/P0PmoQwfdJf9MB3mdrzNcZV/M3xpUXgCvxj1lD0yd2OQ+D7RTyKShw
mntisM9mie/HtskPbRABkEl7dMwiuLZVx9o3j8uW0drGidyhQ4wuCwadWVt74zg1X5/FLZ2QIRHx
dwqeFYjxNzQJMGyJrrgVIa0THRlym1YuJDS/PDB1Z2gs6GrjiSQxmzvXsPJXL85vbNLGN42oGb7E
53S0kgdioGb8veePF8OIswUozs6iF5sQ1xzTuQjwjgUcxk7gyXh0CPIo7k51wWY+ysgH7xq3uJo1
VrxU9ztdOl+jQjO7DWd565kVT03miqgGmEQ0lXnVjvZLQNIuqJN+QzzJTW7H2Zcs5btuGb7nS/JU
0NroSJZJp8W8imxIKLUwsqYbHH0QC10Krskj2beggc87FzkkcWflRdWj7CYNeMkzNnTqwImdjIam
l2uLfYWFfz30RbuOBmON+gSwjE7G20TMa4KjJpJOxhvHTYt90oBa9ADQVpSBFHE/xnxmbkkfc+i6
fiu9JWqgxPbmOnaxJXKWAJ6JAqWmQ6Ss4QpdChkqebYPRB9fo32+T8yMrvXckyHkeDTuWuIuEBKj
7hkx90bL5JCQl6ZMAD844ug1fnX98WLqeBstXltbRmCvFekuMjT35chjlp6cQhcW119CKipn6vO9
6dPFqUIJId8l19Fs5O0IovccLsAqSctV9iH7U78dVq6eoYBK7wxwfj1jrL8Nevx/I3HEDrXT2DIB
mYKDm+eCIEn4R8F8Bdb4Oahs+yzCCNxSg0QUyNAb4Ndqm6WEA6VuQI7eBEJMDPGXgsHmlCbmturF
eRx5MBVldTSeY4V2gzzHfkffmQDohsVdSJ+bbO5DBKCAkpsS/s5I5b1EfDOG7ud7Miewu83yHHSJ
fgBL/N0lPEio51JS1pbG2syxlU5Ol53j1sWKwvcjE28fORnIgEjfBuwRaoFN3ZNZtcakYZDlXP6U
SfSOBdbdVabTbEtNhqZNBgMdFMUtQKLdfuZqKoT9Lc08hDZZTBcT+ZlpaGKjkaLkgT66ifOaRxHd
pda7oGQPHoj2suKcnHfs5fsufaqsZrhG/CXiYisAIzMJYUeXu0f2/qwyPPgZw5ItGORrFhKahQXE
dC2wwWbxoRR86Q27BTJhGKhFNb/SBe5OjM6unYPbjgEZ7bupQSZcIQ/MQUqxil3XA8SssGuuMA5D
DWdJ6EywhpgseBC3EBtod6cwLfZkX6Q70Y0cKYEFIpuOjAEZVlMeGEx2d3VxH0T+vCNwRR3MvLPI
HslfHfdRWoyGzD45k3HIvCanu0Ff3YPhJvPsa5YKdtvtmqJuumfL7x/bmGmM5SFwION9Xfp1fa9d
k71Sc6TbEmyseOCcCfs0FB6teMYR7JE76ltzuplDgARxekf2DDulMTyFyPn2ngKHL4eGjN+JTa+D
3s8FAeFY7jqNTeDTafvqJK6BUJr6oYuMm8oeACzYPHdnQhPXputsC1WGj70zECtVzndqbIjrlD4q
zKInRMFuKN1m7yrrIv+wtLzHEj9k1Kp3b2Jvn3r5oR8Ka5+rGmJwOp3i3CJUKoZVuQhyvOXl49/U
gmdsyRBF5Wj2uIh9BqYWOVofUJiPlw81BtIETCmpOTKEDtEY1R/2BoFK6cSOg4FPVFCwhuynUIeR
NJGu6UYzF+J/ffz/j5dmrAgwMtwnDp2R7weg1RtzWp9Wc/vBJ/34TwHtaPyowyFepG2RQjiU6mKn
UkLeap4ZNOKTlvhhh8QCb8NDebGp8IKmEAFIbJvswyQ7vqnDmAWi9dfLc9ryod1FfZYb8aOugT8s
vvFf/8lbkj4/1Kj/QmD/S476icj96cf/n4BugJBws/8t3P0PQPcS5dVEb/nf8DbWr9/6HzG1+1+A
tIXHreIqveip/4238dR/mciZ+QfdtPVLaf0/cmrwNgKls+e4JIt48Lr+LacWvCGZhKanhfBQW3v/
R0b3J50xgjNJlKSybI0+W7NH/7vOOJrqoSNmtD7mNvjAKGy8vVtPj9VMwwfGLn0jx9jmIU/7qSbS
HS/dTqQoOIA4mSHtkjDBda5ZdTx8yS6KFOKyL2Pb2Xe1nz1xo1K0DRb0C9dgfts2WLJcl0CzCpv8
GB4zi1mOonKk7Q34oX5NVZXtmlr066g0qk1XM2ytv7ikf1fJXtcNRALCzcrihXyEeZfHskd4aB3j
HoHTaKN/MHxNqNbQwT1kz15mi9O9Yxra4fUgvBHhNwdRZW9VqrqDo+rHuiKpF2gA+k6z9dga0bhS
lgBsaBMwRovUyo3uR6t789ihuUpZoLe6kwy1jGnH5gMDSJ6+lRlvUJcTzNIp2yGsKHD3V+OV5aJ1
XISYLnlFU3NgtG6uR7og26jnweCM6GFeQ6suMYoZAfnqjsE8Q8hdUjCtxCbirAdLBpuAvZGnnHqX
WfRCcjrIK8qf+dCh5HYDDf/BVV+nxJaH367o/0WKbv3nBaIUEnSbq4RrjgbW3y+QeHLrvujL8lhK
79FsLazAy0vqNgzoHOLEgqlDYJHC1Ok4KJWaiI30v07mPx/LJzIT1yqYe2lKpeDaa8v8pIkXhkXT
P0mguhs1u+Uyf5UWvclDYXS3gcieDC//Ean0T2fgE8V++Ws1Ij8gVNgOLCE/nYG5c6y5CZ302BgR
PRO4vlzYy14mXCDYraj3k4EpL0bzuSoX16eBRX3vD+2Jj+Ec6c8+//N5WGICfjdBfByRgk8FV5/n
h2ni0fjdHBCbohmyvEmPKuREoB9Wa6I0BVLudj8WhSQJDam8Qwt768TJFYb5GQ0qMrkYNNQoHbFG
dfujH7FvE0po7b0i3X+8leMjk5ZCIHmIH/75oOVyUL9xtT4O2sYC4irLVY52P317+NkHqKgxB+3V
8y5qpkMbYztuewOJV+wQ5KntaCOH6tWx6CdVAfdh5DNwU55Z0Op7r5wpR9vTUjYYxZ3DRhmh8VPq
y201EkNeAJWmubtOq/hbW5RII0STnGDyNyyt0zeva2AZLCdCRO+jAWTetwvapaG4p3Jtt6iXHv/w
iZcL49Mn9jRdQeS75I1Z6tMnHpMgRcRhRjhOhqM0qP/qKmLvMjyF7izOkghpL0cwYwoVn9AxYWM3
LB/2vgMratm9l5INbN9n9PdoN5m1zYYGugw+DLLfvMee2Rzb6+vOpyvtlDwEvBJZa576b15p0ZDq
quQEGZ1Yabt7q4pxPtQG44ECVHnlQ3kJFGIq/0/3C4vTp49tm6artTK1x6v+dL8QLKzR2JKT09be
Y+F1A6d8voFP9s3o/G5f/cxBseTCMrYjdfWGNieizy1BbxTBDZJiBBAtA8J1RmPw+g9fyf92bJZl
CxxErgv1/JN9qMb7KdsaqX81Hcw60ac5LV4KpiSbqnEeS4Md7WzY24/lQPQItxwsAXnAjkemXb8e
evgOy23eia+NDr+peUq2LXI+Lstm0xHitSYXM2YzVf+0lemuiI6evelk51eua99WgVUfDDGY2wJR
2WZJv2mQkmyMIEJ4WJLoG0dfI+U7l3/+2NZ/PsJsVBOEkluO42la0n9/YNDjHaLAKePj7JBBQEfl
VjWzt8bPBLplju7ySm5U3u6Hlh2Gzw8zOS5IysL7OFPZIY8QDP7hkD6tKx+4P0U1alLK2KD+Ph0S
UH2sj6EXHUOC2VepOZOh56h9neXHHO/WMcT3ewh680p4rr1pNWm9mu5Ck1l/OpLlNvztNv0FHrSY
JShXm8q2Pl2vMWNXoza4TdvIX9vqvQnxki2+ll0Uk6YkeA4l6PNOC4KIDSTEj7A8tFk5nqYhdday
1U8Ep9OpQIuzs4W9LRzxh2OUy3X5H8dIKIvnsPLxNFnO5m9Qws5JkekXI4+Sxr72WssjwCChZ1Q8
G8JtviLamwOgMDoiEaMMv+l+hqtCyPO1HWXXFJTvSQyiyS3fE9uLH0YLsQpRCn3sZrfCSIONHzHB
LjyVb905A1sujKeug8pVTKK5pCPVnlsvgDdAJ3+4Dj4tC8vZtzyXNd1ytHDMz3dkP1lJVGHNOppq
Ig8bPnZY9dNV5LrBpm2IQZUtUj3BLKElmRvFWQddXk40cJuCxqIeTkN+0Els/OGesT9VG8uBCQ09
25Eu+3SwkH8/5T2b5mL2dXQcYm+vW/qSTVzErPXTIwjCeD3CQF1HyXzv+tJaTiBRXLzuFIJCQasE
SBoLGzPdTTOix7W9aFOUUh+VmKzDnDa7mT4+MLn0xmSUstM9DjvSFizCUZ1DhDrqUS5tmm6Ojbci
K9n29w0D7PZ9xP69VbPVrX3VkahDWGFhZ3ddVYS7CUrHIiSjDSfCae0VQ30O3fadhPj5CrLNdS4S
Gu4932ObHCq7bN+gi1xGceJUo3wP04OH0b/zSPWFFojwskCT8AGe9DmQu3/+8vVy2X66rFFesT3S
7JA883NAEOWqP8zaMA6K8uMw9CjOgEChRuODp53t3Mqsv/M9xwdi1efIriGnYS8sd46FSNcKBCGk
qVx5yQi7n3ASO8wY1rvmZuqL8lgX+Y9CqmqHJuYLodXNgfuZSFwPgJmgzMTGOURHt1U0jxLfo00F
ULCv1WvpP2L6Q7YvzoWdkrg6ey9xEDqMiUS0kjlpRlMvi9PcKMoOMgtTcH7UTsvzYbwCobVmQvVz
ADyzsQfokAGQXAaF6KcGtBeCe/ktbOi6pKBwSPHC6qAxZTRecGgTNvyRQWOHIFnGiFV7sFwonKVj
9BvgSV/tgCFTXkw3HHG7qupiNxtFfFLzyOzd9n5t/X8FTt3++iZ+N6Jan9ZLbgIX/LgkFMqmVv2P
BCfTy9uiSTlLRkR4c5s3N4mfE6o2ktI8WdM+tlsIxfRAKpdZrjnmj05Kj127xV1oW3TOtWDeUaRr
mUDIYnrRbv/5Evp4Ov/9EnJN1nHqDXCwPMA/FVmRIbiIiBz8VQtXQ/+Q+UGwLaD7zAiOwC7kRKJE
eG98eMBpTf0TVMXXKaJMBlgFDR4NupqJD9YzG7A/HB39gk8XuGtq7Qq2DjYu6MWb/ftze3Ibu1Ej
QlW3FmofMVJfBx1i0lgnO1+UkK4YXV8Zqp2u8iySjMwO2RwLKAXLohcytf7nA5K/dvSfTphEKWPi
rDQlh/bphKV1idGrElCQZCo2tmyS+2yk7LLcY97nxgv/a4coPD8HEWrtrPzhpaJ8k8UrDUTyp6Ws
v3f0FQ0jzA7D7IZXqvhBOdNd+XrI0cU76S6M5C0kunE7hJW7w9jGfd1zVyBwl+ueTncHAKUP220P
Nua21hFbKu7qI1/lJR6b96Is4gv47fLQtPOtL5hpNwFGWjJGo10YBO569nq5d+roWx2H4Xm0UYck
Rd1vvZgq2PYcUj/0bUeFcQo9jrNnntYo97s5rQSRM6ouT0qO3qHKg6su5a1QAjc7Qt+rVWwG954z
u0fG3gOCj0Wj5mfRqYxhBcpiHvdh3/zk627WFdOvHcaed1nDNQVuy4cid69dZG45lqSDKQnsRQJ0
VQSRtdGhih+F+8rJDi8yJw0TNBTIQxSXQZvAvmYDzSLnWoj+sfz6aTA8+zSPu4Z5mZdDqdw7gdi4
oqyvWFC/GnqY7+SIFEnTkrBnIhAywFqndOlcoDmJ9laRvmrLGK+itAuX7Hfq2czPT3OvXjN63tR6
C0xGb0qUdBcsKeNVhsp1VbH6HrzOYcXq0nHlhX64L2rfeZkFc0ECjEEUHttM/MT5Le67NH7T8zTQ
B5qMvYuDmVnHsoY47p4Rudq88BC8zizDuyAsPpJd71+ny5S+zWnFEo/KN+n2O+HFAt0E1Nc6JDa1
1N6ALX+s1oqm6G0pMowJKj/4AnUZuxuxbwV39UxY9nFWhENJA+BPWOjnwGIsO5X5dTOMSH0ciTzX
ZByLqODVbYl+iIMckA5A0Y0zuN+hRJY73JDJmR7QYjBNkZzSS39k25ztHEYi/CaBCJYBNd+HDr8O
86I9OvXwPhBBsA8Mx0IcUuJFxv+7aVBA0ry4KLshiU0jPRzx7XvT8KRmjB4UVcHGmbtNX1ntqmHX
DO0V3X9aOlfKa2gLDQ2GxUbvhaovZpyGiFLgHIs42YFANjaW1SaIbRjKKWKcDk6k7oTs253OR+rU
jlnQXOC9ikc0aqmfBacxq27nbvkrHH3WaWHemZV1FcJM9KGH/Sq669zHXdbNG/BziBgdzI5Jbu3Z
4ohjAXoQDLy1DQzESGVtUyNqwilrLcc9BiyM7ir94oMD3DYNWumk96LbNGWKOjcsX9J9Lhh/3dWW
wYyETNCdX5j9xbMm61kS6LsKxZMwgvFZLEMv1aBpEhRMiJhDQmf6AIqf0xAQHfhnpB/sx1w0n5Ks
oWR86PPJuVADlXHmI5q15yWJ9cZD30+G9PfexPQzK98GmesxSF4OOmq8GytFyBMWSF8bRDeQHSt6
nRIMdB8G1cYLMR+VWGVkGFyL6buDEGBCAXJJ+tlYqbgAqacY5xlxbp9NfPtsBkn4jub+UeGVC3Gr
nPsRwxLoecJbTfRyDfMSPKrn3hovvjO0W5GHkAvHbmMtHxyb2rC3erfeqrgbn92yTZD7zU+JJc7U
j8YBV099A26zYpgR+V/Cdn5GeuChV/Osy+zC5MMBQXxVZO9BncnnUuPYMQogaL1kl8tqGIVJuua2
2pWNnZ8dSa40uc7qSy4CZyNlnF9NAoFiYTTma+UDTYzxFjUIIvds3TlPLv0Ji4lVlDDIsyyok9bo
fi8G2TOjU9jXY6LJafrc13AoHhwDv0g9xeLKsuOvMDiYaHK7UkpeT2BjKDTY+lfzi6p59FRLXGmK
8KX2f2Q9XQNTee+iqJod5MnuCO6ov8EQyynMvDsIlg5XH9JSttnscHICkbzR2uSTwlOaH2wdPmbD
WMP3LtqNwo3GfhzPVDJctH/DV5kerQFjrYe1uzCt8oirA3Gu0ctr2iQvFoVMZrfNaQij8JLl0IEj
sZ/T6s4OuQeLWjL8hgLGsx4kaB03zSkdUFJGhDbVw1teqOcWHfcliYmX6mtd7ZCvnCLSwUk3ma4/
3hXWZ7w2I9ffJuNQb3F+hDtlfYU8ybNqsAkLSk3cojX8yNwsL3OD/PkDSYK9i4QvckuEd8JZwCWO
PwXs9ZDjebia47i+w8dUrNwG5IflW/jD+4c6c+JdGkg41V5NUJAVo2YrHOSItXUT0g7XndutmVKk
p2EmSTGStXm0vMI8BJgH8JsMW2MgK5YcAB/8dwootcSTTdPVL8io6vJqugxF/QQShBpa9i9p99Zm
NG/YsUCBd5PrMURZBfJ9PkQwVYbMdjAkpvWO5wVmnjTGP5LHcCntM4Dz+AyysqZcGxiqSkb5WGJY
1VgEq6yQDyEjZWVdGR7eULOqj7FRbIc8c89ND+1E6oOqFinfnB7TULzMnrbOoTbhvodQy5ZspYwS
EHdgjOG3aNlGdu3Bywk2cx+9kN0D7LVTZjTWSkUst6bp2JhpXDDSCzi3L8kIkllXX5mg6J2oNrZ+
KECZTaU8YFsizibRFspq9wkPKMLPEJi2ConrpMnVxWWHVRCjR+JPV/PQkP3cww1P0I31se2wj+kg
vQfjTapyDxcWrv4eDT+w3GQ27lNVh9smY4YyYSffpIB0S90np7qxkcWOM1a+mPBuUDbktYfE7hRd
uHOzArWLOZRHlAzPbjR8HYwvY+ZAZQXpb3TTunJ9+yFZBh48x4/cBe4q8qgM7dp/Kod1zSw618Bq
kX6sRaCss8i2rhs9RB1tRm65hkU3wp+MZJuxzkwSWLl3kvaNZCw43fp5nLIbg/73ip0fbSc8rkZa
7SYXr8wI2mFqnOcA3usiGbTpmfl3uvJOSYaA32kNA4sIYI5pDHZdW15L3TGmoXba1TA5Y2U/UFIj
y3OGc4djM8A6vZv6mRy7Lv0Ggi7vCECHiILCBaObfAXMzZ7dTw+uSh5rWiMr0+ggE+LR6VkGjgRl
4x9sEagxX4ePMjnN2vAp2wS5r2YZbYj92icRaAlzjiseb7m3GpPO3zIVsA9SmDDAoaSMmFZ6s9+U
XwY0/6ynCb61lKWZmJLHYX4RmEe3SQAlW8mix1AM+XrUWbsdqum9HCQ0g5QILlU+x0MdMnBrEJ4b
8c5wKSfwFOzg4myJiHmNwGVUCS6ytG7QgNo839FqEBpYrEMxkp41Gut5MF5UuyBFpjf29mg+Kncf
Nmy30/Hokke7ChOkR9iQawLsmqeQDRxlBew6yva+N4pNEJbfLAc7nwNifGKRowETXvqcll3s7GOJ
Laqpwmxbx94p9xzAKwzu5mBexaNxk+RbD/HvGiHjSuuMqBvUICuG3qQCZvj/fexRfYtCrE2HTTJb
2JDp/K9YvW5ksB8BLsD+X41snLoQdeDSDPJK8RZ15aWaDMDSyDRrI/0ukNR7wXlyllzaCce8ZeZU
Cl1yjf64ZbmuzXXofyMq8t7R2UPp1DDRy6eWfgOhZzQ5Ko9NukLUkcCxyIlX9QIefB5tmZWfcrsg
Hv+etGKTDTm9CdTZLZoieonWRmJAb3CSHJ0lGvJrU2T5XeZ6h5BHwcZJMNrGSzfQ7EW/r8vwoYQH
jPvXri+MALklqtHYTHP9leKIJbu3E8JZvScnMlk6QQD+hXP8gIO62P7WEXAgBLoAE//CPn78+Ovl
IxVJ0zyFUrsEJA1+v4UF8PbxVs5HzNDHH/xFjvz4Mx8/T5UZLU+hq4+ffv1BHF8eeD/z/OvHj7f4
628ZEjcggzUEb2sRiIgROt6XVcZXsTAp/3pn0ZZi3v7+tlOzpC8iLvnrzT7+7ddv/vrLfnuXwBMP
OHSQC38kKH8chomZn0I+xsO0fMyPX/90fL+95ac/8+nEfT41v95nedugy5+8hmbUFFwwvjCfbc3s
aDdNf8NU+NDHqAMGPb55KSCcPuj2IzZcROrhfDJqjeq2p7OPdhYJHE+0XYwhFD9vP9xKlwI/zoaX
LOx2YRK99Ul+SWvaoE1pk3sFzlolckOi9/PQjg6XeuduzTYhkQMO09Ya+y9BmHsXDdmAkAEfK0uY
s7QpABEZwsA8KZuVJftbc04Iw/SNJSAmPDVumZ8LZu9A+s6Om2W30juOjpug8mULxgYk3JIDbK0c
Yf5sQi+4j81v9YAkTiQEwea1wsTtqXHnHuec+twY5zcymO6SMdyiJ1tbJkGBkK7XFd0+eNU8TaH1
XpDuD8fUghZSDyYAMnlXT8scgozhtTueW3AMZZSah6KfNSEDBDKgYu32UKX2oXIQcqb4pqdxTaIb
hl2FlM01blEiV7RI8k0u+3Q1lISZePIQ2IZxH2xrdmwAppW/rgzsshU+9G3jG0w3O5TtCo+N+RDR
6ibIQH93+06sWwnKvQGJ7gxHh0tnpcV7Ss0mJGejxZlGPl0FHycN/pu9M1luXMmy7b/UHGlwdA6Y
VdWABHtSonqFJrBQSIG+cfTA19cCb9rLrKi09wZvWoOU5VVQIkUC7sfP2XttRm7tBeGESXSABry9
6OoLjQnqnh5vZ67d5aPy7jX3oPLhQl/jpy76Xal3PsEO4ypvOAdFA2HVsn1JzMA9R16+jWvePdOb
flTCu6IdbHd1Iujk5tq2H9qOvOt6SfdNyFxs04cKewHZE54kgG+6WhkLqkWqIrCebe/Ud0NhZ5Ci
BuZY5pvR4+VyegoRJdOSV0s7nUjUc82J+t7FthiqO6kHIBUm08YlhiFtLF21C3JrPIYN6vB5InVV
elAC6L7G1RiszUl/SZGyrd1Zi/czCDiSjJnkOFZ3TLNpJeg9EIXs7oq6wgw11YclodqMmGROGJll
gZ8t79gDJ42ICVcHT3CrFx3NIXJkEgSbIrImxTeM95WIv4DKFNtcN7+CKYl247SgR1rHvYvQUIme
V4zOBBuFjAOM4tWVP6255EwTCubKd1qC0TSW302GwEUL8AEacSfWiW2Dio6SDdJ5OOaGH2hoqE2l
DiIe8W5wYbkqTJ7k+GXpjX7gh6JVO4LKyRfvTel89DifiIT/TOYnVIPZHm8wDXyzuUzuuurjejMj
xkUtPP8k9oqkkni4z4rgOQ2tL6ZIVi0BV8gFV6Udg6jlReZZsO+lqwH6INesChGWe4FtouH3qg2b
3fvYwYVzF+c6em2odK26NxP8UHSOQD+k6TkQ5SaqmQiQq8VGTA7ialL1ybBKRNDzp6vTOivExswR
MdT4LbZ6Jt9AqiAMxDfJvmk9N036sIwHpm4Y2bWdeGvGzXPahGfb/sRVHtA11a71jK4lyoFwyIX4
kU04DHV9hE8U9vfQtKY1+SYFH20l9krZH8DBWDQsEA3ChlImkfmvjQEFslm171BVTq0USCTN+UtP
FvHg9ISbbhf/BkQuSLR0jn3nNUQ6it9cgMN6GDNqiMR6FfBPA+p8FOwWgn5NTlvPNHCXk/samAYX
IFIU0MVrXAzelmMypsRJ0J4zsnyTfVJjjG0Yn3BAAUXLsOO2CPGW4XNo1I9eQQIgCwaptWS3pvGr
p5uryiCQGzNmsosTccEHsetnGEmWRxfV6g/2FD9rQLLWzBRDXyrE765m5bsa+gwhAKVLEUo6gF8k
RrnWclNuurx/TmhbmCr5nWvug4uZBA6/RU4F1Oz4scmV2maq4R6Zsoc8zS+TbegbhgWmFF+taRqb
pm3PeajevAkPX7J41Lohf65mLKNJjiEC/hoCraB1NuNcbQepZVtZztQz5kJ9ppkg2o0jeJp0asor
irXwoul3sY5PvGqYTpjDzwDZBGZdkkanbmJ0PYevhGR9G2oibGZpPc2zgziTjR+gkXw022grTaIh
cNPYSprnhjsgqrXPBn7hapDvWl1wYMG2e+lb0nNt+1WK7qgrSEK6WmPb71n8pkPYaFddxWrnCtT0
6eIGnyVkMcnsLArqbqcV7mu00ASVnv9wKPRUC5XQ6CQlPI5EfxidZ1ghexFADwDAT50Jv8gh8pRs
BQtyzMB5NmdOWibjXk8I7M0QDMdd8DOy8O2kJhEuXVZe4s7+6Gjgbr2WkKxJ7miKvveijU/EOn87
sAVxxkWkJnBIjANv3VSJov6mL+zGXJmRZ0PqMgpFboZZ7XNj6xScN9x4ghXXNcW2l0fMxOjF0RL7
lPnKBaqQxiQjDAv1Qgwl1CjVPhoOPQ1lZc9Nt9UczVyZrJ4cVVG6Zz0Ja4khTnW0HPGaxji2Zftc
eZzrXcBc666y0dg7vb6LLSp+tqqj3gC2IlCG82Ad44crpK/pfba32/B3gI4doYrcUYqwLA9MtucG
AkbYLtZNuomrpUM1WEEOp4SNU4+m05jk+zLsD8RrrCys1CycDi4Tn7CAxofG8YJKO10XxoiNJh6v
hjWBXOhpCpu4uEudbh7L94A5HGIl6P7QRN0Le7ofy33teO3GzlFqpwit++UmJSI42/CMOFEgfnkE
MnmQJy033KdJlPPGEuvWCcwO7oSbAniQvQESNfo0K2rGMLBgiBpS4TfZzpY/19LdJEaF7cJNHxN0
/rtOVJOP02kuzeKLvnimgNUhs6gwdmTxGzSzt87CE4nGmuJIqJO2GMELgpBnmxoIkb6NCeUe9xMG
Gk2euIm+7BKbItHu5nEibBw7oHGnDXmEu5jsMbDT76GIty55VLm157RDo66pPvKGsDijrO5Ilkru
lHQONYkbZN15w7aRenFwFGEqyb6t+uToc3DDBJ3r0AdwVU9R7u0nfXocA5j1qbZp6nrnJHXPcQbf
ZvyBtQ1D0yauoMHnoqtW+BQfydXr/drsKsKGrVflDfhtm1cVMc4mmvoN17Sx1eb7zgoAnxjtRY8o
Say8vSDhO+mhecXkxDswkLPRRvcOt/+agftdYvc5N7sKgB7S72yat6BzRlY2iU/Ywtc2sjUqzmNc
I7gV2nHeEAxGnqEo+qMIz+XYPjMnSNau5uWYtJPHWVzbOl8kmyieFEDcFcEfPs7MctVhcp21+ow+
0Nr0Y0/J5eGVth11F+hVdLHz4bETPb3Pkn4kk3eh3eMyeMoXWPfNikPrlqZ0ETvhJqnopvz1za5n
vF4jDjJkyWAJdCcJT1rFFluZL6HBjKoLNW3VNInBRAbbWDuXhd9ZJfBX0DAkyESSaEVPP96+yJDA
cyuidEpazCTLFyeYSz+S0OrsTu+OcvmCkeUoZ90kOwhaatnBNyuxbcLkMo5DplEstpXw26GJT4Pz
0sYRcwItm3+gzt2kZif3IvXGYzXWKNDM8nyLObh9uQUg3P4f2xWx4jSE/gpFgBVkjyr5K+qhxfl+
vIUh4HFhiCqGsN2VYKqsJZrjFhsw3P7Cf/w36WsSHxuMWbycZneyuwTredWS9QWb9XgL0ihuGa7m
gAFm1brhm5FmAXL4zZRUWBqW5yzMCAL+P54+pvvWgNeAo+gMR1rWSb7yihmW1qw9WR1+nOYHg2YU
9Mu/3x40EsK+GQ1ob7MZsEC3jQb8J12gOIW9dirOH6HUq00masboRURAokU3ou7JVtMICFmZcbEu
FLnaMMG6daH3hGr/kYiQNjnuzrtbtsNfOSMzyJm4CuKDR+71jnbQ/q9/XM7vfJAMCsfP2TWhKyZL
ssNfoQ9tzl/CsPvhFhBy+5KwVfgjbavVLRRjijt4yTCxUPveJU6OBrVqE58qDjhRCAz2FpGByRDJ
DOPydl8neJ7byThCHOhXg+YaP0Cktgc3TvdouWEOpOFP5SwReQXXL5kZ23+kB9DP9kUnKZUJq1tP
wOzoaMD0uj3i9v9u+QK1WzFJaT0sUB1Dz0gD/2kuvTXZj69NVjHKUVCplg6OERHF3r2UjknEyQzp
KJ1+sAJiRSVm1EVE02f4nqWBXABQI1yL32HJt+d+eMjcUxror4B1mGYGPV1e/XXmXLtCsno1RvNN
GOLV7uNm3ULvgAL3GMT9dppHEEhGd6Am/i5D6uaP0O7eoYzZqPr41XZR3EtteECB+drAaUOu8zI6
VCCy/4lVmOcWqvU19Skt6yfiy4exdjhsViRwolk65G5x0mjyr92BlrlhYAqGatBzouT+taCl9Dkl
I6tSCf1jOmN+5lC3fOsfXxr6UQwduuhQEChw+34mldppCWf25d/+eGicUdMuCx101uWf9Y7AiXq0
3v54XE9wBrvn8mS3x82N7UILsy5lmjMVKnJIYpOZrRk1/Ma7c7Ey1C7Ki9/h+sR+TbcprxYwKBXA
SuZee+xr3Xe1U54E7qnuNGSnGYwWOBhr5oIPGplkAewTRBYwXpTZ4gzmAyG2CAZJ8GiZyyTM1rZh
6nGGxQBK4CLmPJfRxhI5Si1eySduOaH/7rAT3lcwk4px2NhlfREsHmcH1/IQE8mWRv7k9ckj0IqE
ip7ipijT5AjX+DQ2xDXawKHX9dK7C7OCOUbVfipknrsSyScmLIKBSgP/lXrm2C+p6dTOJrFkZbck
EqJR9vO4IHSoE08iUSN2/ZCiO2AvdqkxJrbrnemQighDM1LNdYSrqhodPHZgHGo7gq7lAlZM3HEf
cWShVERxHSEy39GJ5Kzfit8SPjoZsZPfpEySEjN5J3+BFo01byR7/jS86cLtj/B1foo4a7eEQf1q
MvcineYBU9LVacMvi6SvE+hsPwxBOEX9y5AaOz1tbIxv+DF1it+p2bW22x84zr7ktWswG2ZQJ/Lp
i/i4V2WY4VYtg4CmlHfcHS+xF6E3EGG7yk1367YRttrhndWeP7E8WKbBWSKKngFCX6WNyIl5/5xB
dMpT7rN2qLZ9qQZmLnO3Q/L1rX1xzhrOies8CycEVBiDq8c78YzjpD3aFpFlMK6XYAn5m/hGMBwz
xr0G2VptHplj5p6GLrgGZZHOTxaHldw2xE7kb6Zj/ZLES3HrMvtgrjZtFi10yzR2lLweM4gXLRWU
244hUod1dxfX+ZVWL1Uuh3Mz2gyase+a7lyMc7m1NbBQmtWvLT2+Ehn+Ic3oOoT9NUEMYGccKAcr
AugUwIgdPEXrOvVtjcgUss9nnjt1TlOF495keJWiJDHsjnOyMT6HgiFwUUdfmjmT+aK0U6Fwebnd
ZczHHxbu1VVkDldY9w+1Q6+itR/1oX+Lsv69iCLMz+M+oWdvJxX+vCn/cCX6M8gwK1PjtrCG8lwW
xU8+fTJyrPABgNgvaq0ZeHl0MKb0zEKvM1f6cpry3DnD9yis746RPAv0zzFD0NbYAAHj7jqTiYlX
sgE47BhnmU+feeP+xvZJQWxjmql17k5xNZsvNDCfvXA+jGfYUyTTLQvlrMpfk+7w7kffpLbRPAPs
t4YkcRfl5o+UbGIofswsmv518oyRM1GCWICI6JqAhkmBQ0Pg/oPrMt4kuqTJXpp3pEC/tq4TEYDH
qT3I9K1afg96EcDCAmPrNKYn062fhIvroWGaSOskX9sB0D60OosMUFLrQeMjNZDZLX6BzJjPpjQZ
0vPC0wbQCTCC50S11a6YC0b96hR17Y820wtG/2+xm6Z4sMUqFznNvj6AUgbOK62rVavZ99Foqp0o
DNqgih4FGnJRDJ4/iPHO7HGHIjAgxi7d9bU6OyODDQ7X91FoHMcJVDS2IUu91DR5ndA+txO9K7ms
WYYN8z6IDjrBww4zKVpr1q9BR4ZjJMqfiDn2jbCj9tW7Z7dJHodmWAHaFOMSWNWVTEA0Wr84eVit
uAATQQHLH7bXanfPXbrohA/J0Dx0pvYz8NxH3mGyF0b29v46hSw9ebUhpRX0d3DUuvYerPmxDO19
adD5GoxNmQ+vNJhMqf9G/Fx0HhMCmT4Sg/jUt/NbRVTnyhPZEYjLGcRjt9L4eHob/aOggSXiXwhD
0sx8MFMsKrL1PoWtN+u4ByQbDea2iXUUNXa/roq42RVmicq1QUryM0RLRw5U8DEPer8RvI6MuzLS
rjZQHKKgENQwr+zMT1oTp9nGomQF1S9wim8WfZ2kahxOGd9VhwytdgJmV9IGsN+8RrHzwtSCJlpH
Bxns4ndbkirSC/cBHsKuUz8CfYnMlfqdnmuXROCOjr3XMWQUyqQQQRzYPJuc9KB4JTEPd4VX/Qqj
hFZgFSw4YrXt3UBsGxr768njeGo17wyTrPWQuNUeqwI2r75H12boVA/jdDCM/ovQ0IUkM19rBzJb
EOW6j2yGZnnxW6ctyubaP8DW4aZETTAlCjts9Dw3v7QY21GX1lwtbXsSfcBFhKB/m+VPeS0wjilE
bSSKdVgZKIGhu0yhjC+xV7+FBThoEAjgi+mmrpglfwqGAnvcT6B7c8DOEWuJpTGIQJiQ+xpON3/W
eD8TyGmoQWmBzoZ5Lmf6rLoEzN1H+p23yOj1KjiGrn3njo71pCbIISlKvRJ5hUCNRyRFwpyCYGBI
Nz7bUe5D8foVUNSc1NzwFg94Rbpg2M1dqPYmB7GNTGM4fiahpkGFfL10OF8STiMYPze/UzHsMw/Z
E4kprK+GURFqyuPnGmkVsSztMYb4tx3diuhc4ZFln1VPbZLSQrGafke5GW+8DgiY3abxqbCnB8U8
7+xZrTw7sTK2eEvIr1V2eRY5WY6hMC7k9H6GvZzPAT6Kw8hMbPCkOnfLF7eM280o+Hjx7jlHY/Gd
TGN2Kkda5Ho1F9AAOSCm6dJZWmIA6qzztosNc8pysad/du8kqOduX9wO6JOR+2TbervUltMxbkw0
QbT1Q2cAntWxiQoLfNGQNvTH2Erubl/EhHJP81CaW/PVZXAP1mFYXImIPoHJeeeFYLXNnBFnYQLm
q0f1a6jSOo9shvjJO8gX5Qjrrmv0J2rV/klilNbnJ9dOSe/QbePkdKVBYgjTrz4f6udWjPkWVwRV
YpIYOzfhkgtbW3swy5ewK+EGLP/hhGLaimWGX2pggiwbwpPB7eVbBorutGnmu2iO2FcdqplKB7Xg
tbw9jlFY56gvvhurjXemUTvnbMZZJep47zChWzvkba71CPGPDMw7T47I5joiGpwUW0RGJ3htycHa
wBFudwYE/lWbQAYderz7k6cxXM9bflvPYHgumfJPOj2X1rsb3d1gVtMTv8U3EqJK2dTv0wREkNWL
EhleT8rK4PA7d9CwxDmc2OLA1yNmNDQyB9JRw5nXcWSIwERMnb4PevOgeViMIsqJLBHJqRt7NizY
6Z56bGczohEooO/RM8dExxBj1uD8253vRtTuTofyDnlM63ObWSypBK+PycxFqiYEo5tWsTPFDT9s
6uHW4S3bVQ6NeK2ir9g0resPPeoLxAOYKK1jECOobMyGWlEew8y6Qrk6CBp/VFAazALj1dU5e9wM
vV1lxWs9bCAUcfIDooM/jw10Y7nJRljhRGhLfQlHJS9RMma7ua3vq9kiQBrk+ijrH2mvfXnWYKEl
BTYZLvKWEqxrk/NGoNfh6BqkJ4JGPQbTQU5uMCvM3H1a03Q39wWAyR4UlQdup2xCspqo4cySbbPA
1BJLbWPXYbxx8ylc2A6/02Co9y3dPCRO451MgtPyv9lm900kOEHlqbcIkRhjzageAAgFxnM1xdO9
O2icPln/TVhX4xT9gI3wWDbaahRhgJAlReFFpimbK0EBzM6AObFUWyWQCwRQa3AOsGDbbiGEhZ9Z
AlfFMydaA1M5X5L4V1bYHslJxAxDyYDfXE8VLG1kmHGApVhz7EtaqIUEhiU79GiC1emRxisAQTOB
uAL3mBVUZ0bmvOGSSa5kiL+rgPIj6rp9EXJgm4eE/HNQsH1unaaxWyzTsAk9SiZHgEoJUzOkmmmj
vTlysk5yHTtkHm4NNQRH08m4K0lRfwRnvU+sryD1ImpwFNcjo9VTkETXzu61Q8BMug0F2RpxgU8p
EuQAj65fuiECrKzPNzk9wuUa1zcdudSreYkKnlqxVQUbxjS6h6ir6oOO+SohThv4+PyQiewaqdzZ
kwQEm0iK+FzYlQZkX96zH77oY/WDWwjen4bW051r7yBFCLuXTp5hlK8GU6id07WfRZIMx86OH1EV
L26T8TwlsA272OUUTH3RFMNrTSDM7AyoTph5jA7NWYfIlQgS7tpJmJDM84fq6462on1udOwDVsWJ
imgTdElAerBSJkeur5heXnW1gb6O5JsQ0FDhPi+sQzcjpQkfiqq38I/bJxewio1omamE/ZahiDDt
3sVh0mPoLqxPMQttW6QuPXQmEpt4rPzAaz9v1vjbO5YXbb9J4/sIY1LQYAudXyp7r4MHXFWuPJFM
iC6yLhu/tCgRMwGFM6WyQmGO+zOWzMNrmhSuRUaNZz/0BKqsbx7gm9lPH1r75HCBrwN7JBvWtue9
jaL/rrIeb4+q2xqFpoenFUwBYu+CGqSPGhRQkSLZ3A1iDtMIEQx3JwfHI9abzHkAycSsNISiKlgo
VpFcpM7cRDkIRwjKXHuI4y6l15j8LHiBVm1v1kw91D7DKX/mrM/MbI72zF5OqUgpNnHTlOlnNIT6
Xjg0gxviaFM7/iwsRKxIWiDXL1570VvbYWCAW+RImALuAAiqnDvntthFm4X8ss4XlAAGcEyayPQ0
y8az8GFWAzZvZKObcoKgFzDgdAvMc6H8kdGMW3PCfIZCgx3erEAgquCQEeTpo4s65hitVg0O2M5B
Mxtnz5YaeeoUqzE9k71V9dfOpOKCE94zykItGdTVpvGCbnV7pEw50N6W1NRW+Tq0gh9EVz+H7cRK
xwwJ+Rqn3Y7AnMHTfps9NOpcQcXpZyY0KQbqGmsIOiu4wRq9K2gxCodOk6RXUdGLM4bCXAmX50hV
4kcRUojBgPqf9OfYNn9KwXoEcf6ujKiodSBbocE6HzE/Rs7IvWDfa4PFh2TYj4qLZOJVuY32DBrU
W1fJ9KPtOIsRHMJuFfNhWxDcoimhMNJQmTWNv7wzDCNhD7oUd80IyW1E4UGO1U4iLjTzzPU7EX3e
9pNZLcFVxWFKrr1h/wLQhqLW40du7bvaBNnDQ0dqybHo36OZz06UGmihssAOjQgFqMtCbb+3hEls
bTXmp8QDI1RjIGi6dtzmEYdc16Ccd7NBe3GidjwOwtorXb+bG6e51KprLyUzdxDK2UGmxXhYamAn
G9QVPDUHh8n60YWDde0pI/XRqDH8ZRvNNPpr2i4Tntln1kZq6DAm+6JzfjQhlLnbF63vPqJIC4+T
Vtkb8gTOWtjpwZrOXO8LDiEnIH5v0aAhnyU+4zKNerwPZpzgrKOPDNv73Wzoj5XdOlvWEvtkdsEJ
MQr1EPybiiP+Xrnqw8uEQV68eIjAwPrtpG0Gh01yuaj0hegQdda7RlKEn7TL+0d77WhPONMswuos
mqD8lefRI9ai9XbLmX8aW7lC4KQfWncvVebtaPKTGIi+D1ih7meDXh9gBoK4X2S3ouvNtTCgI3R8
ehQGZDBSJgzLSc2ojXDTMIBpS0Z/3IghdPb4PelRgqYSNwP144OdEgQyhljKZr/G3dPkErVpHXMt
DdpdSSWDxIGiKXPSJ6u1C2Q43zjsXN8xEWALTusrwHNgp1U1rcsaUOXgvLaVW3MMolwKUfcUjXqt
qYzXamQNui1EtFfAP3mmBwKa7TjINJub/XMultNoJzn7x/DDFXe/ZC7B7J7iVq3UCFIOZcQhl0z9
6az1YF7vcx1kyRBMaq9DiVgiYfzesFB0wAHk2ViNu6Z/ExqG64CyjMBN+t8cD4lYWrdZfcT1gtq2
Z1O9vU+O864NaNMssUQz4hi6vWAI+mQcUW3pQ/gyUwj6lK7s9TBQRJ7Btk6DbcQlgDBFfEPQG33u
SV8rLdxYHWIJdwgoWkcambjq6Chwr8bwnUC0JvQMWLAMwVKTIvdp276j6mHoEBH85MoDKYRE81XR
sZbR52L+b5vsMy+4mhDSIvYWGmTnxXbu9k+haF8nLis8SpBU/n4J6jVD7wTPN3DgZ0GKJStWCst7
XQD9VnepN7E/uodYRO+46Bu/GDCiQYWgLOFBZSt3U25z9A1qKNSp/q1jYKdb5vp6zZIf3OXzxJrs
DBda19NagoMhUaNd2SEiE/QBzYKz5x3A6iLyR87xd1qIQVACFLut5H2z7RFFoNlnJW8mDnwpD7dq
Sj4MIrQqjeTTa6bLraWOjcRc5ZzikUmUtOCSydcs5yyXPiVL+7wNqoVykebXSnaXmEVmpeWfhDQq
bMT8NZWeb2aQ1cqa93nQRL5N+5wsID7Hv9bEbjhqIh223pB8kjcD8NHELENkUWz05ilLEFDYg0eK
KXe7O91zJonuFFOoVU7f9q3vI4VbpAy3mQTWm+M51Ad3aWd03zENnb0abf3qlgRoj0+hVxofNCpQ
PBfzfI4tJ9nb5lyvQ8zqvkaDqtRhm5aqPMS20V3MsT/kPYc/j9TYCyxiGP4zOuuS2CCPKAvcvBBS
CuSbaPu5nCuQByslCVAJh8wnsQ6qulZ82oUA4JFxPy5XSC26X603vRhGcYEpcDeU4ECCekmzYt/V
a+tA75tDTicY69FnHparx9YVixRVor6sBKOXss2yqJhEynFLccdZofsxgw6TGT5nx0rflvWQ+wTV
gSSYJv6MZPBcpuqhmK33doq+sszZR0PBqpaAZaOrQUQCLXzIwU+K8toc6BCa8dLZzyh3reUmUiNP
1JQ09mZ7sULm1X1InDJWXy7virID3y05tRPNN50VmRj12M/k/rZhB5xtdeOEaY7IJoJGCQ+HmZyc
+pNRu5+V7h5Sy8MdaBxARmPPaqtfQeNyzXJx6Z39PLrMycm1ws9cePm0KhRLNOxRct7YfAnAo4xl
kMLml3w6mKlX4eztl3vXSJp5m/NyRs19HluWu1pP0pWmtdAPqRW7pZwYTZJhFW5lt7wPKm4GvcAt
3dDqtkPrrkSHt7q98rrHpZ04E6hs7anrLY1xPPY3qohq9u6MxRs8zWwEcIWbVeuxyEV4rUYJzZ7L
/waiut0uIXhKDBIXDe00vUU+3xATQteRZWRXLEuAezcYNl6d5dvcD+Oqr03Al+wqJf5aPwf8UQpv
PU3WHZhC3gVL1ixgEJZjay52y/f1CakVpavrZz1SISRDdaD4JC0mphMpZ0Hn355reWzDAgceaVWG
oHZvx51K6sbaMLmTuviCI2rp0rPpRAWhEq7ZoqGiHVJoTEscFtuq46Jw8TRlTs2Hl7OHdXn2aeTm
khyPfWzhZCVxsc8kHUUA9AjsHP7s2UumzZSfbBc+VbSc7XMNsGxp/7IrTipBzv4c0YKWUeXtMo3k
Ryqf1x6IvVZzuOPqJ/cMy8DNmuvCZucCWjqFhPcFRPSphqN4nlEiSAI6JPAjhjsYMrTBfFKGHa+Q
tzns4vXSriCkA+C5WrZNLo4ST/q8w6KhbWaF+wxyP9fcR8knB4bVe2kw1ohYe4D4GiJl95iaWkA6
0d2tg9rSdwJYvU+6x5M1dK/tcsrKanlqe/Jx4pBt2tUZl0fDNcHb7Wdz/DkY3PS15ey6BffqpJS1
ChcHBqR6HyLxR2M5IymZPVrGy/U43PhIZW/xan/f1m68dDQaBAr2sdz38PmpG/nIRtN8clWV3MnJ
+s7yTzBm4ztjUH2CTmkXCPEzNL04mQ9wLqejEnWK+9nyfJtopzWyhvQ+ofcAKrGiCePIJZbMYwZe
uk+Mc9bFEBk+v2KLURh5EO47wR10sJJsM3jjS9pNke/VKSKcqWHEr7fxmuYhDG7oofoggos2s2IZ
cnp2TTRR3Py4NQidcpU37/umuQpe4ymRCNkmuz5Y8aC29XTf0PGa0S25SfDqFaIGzl1v0eE4uz7E
NThX8DRgRgiI4VhNvXrbmh17bEgBhLmhhHtfzNtRtVewR5hapjR7FCbKm5LlGyMN4ZSW0SWXhhM8
0ZW5T6Z0cR05LT7OCDg79CR/IX3+l074PFXf//FvP78YNdOea2smI/8ttN0jlOafzP//g054+RkX
3//iJ/5OJnScv5FqZFuOaYB2MG0Pvsnw3bT/8W+aFH8jeNzFaS4dw4ETAH/s72RCS/7Nsl1QC9LT
oSNCyfg/ZEILaKEtJaAhXZCftkAL//Pf/xtp4i+oZPhd/ivyxB/wLFg8EtYbvwg4jOcI5w/8SisT
XWtHDcLdtLJXS10omGn4KJ2NX+JYf3TPRLj4M1vAAXvRP71R/+rJ/wCs8eRQG23bFZBJYDOKP568
LOxSwesgYHyEgoyFoz0RHoDOnb4u5n5M6a7zjT7///NpF1bOP1N+8Cr3dczT1u9k1EY5OOwdYLL1
RFe9OdlgT/L/x1P+yT768w/9g32EtZwotZ5nRJTVzQ9CohvdhMjoY79NXv/vfx6Chv/xdK4A/oZ4
x9Algrw/aZNNplXoFtVtZQ6OiCN2UFsWzR0lWeEqymBSHcyFqO54AP0nTm4XLx8IHZN2vmIEieEF
YUaiBRB6yYNdFxOT2UGRADDXuQ3DwsSt2egdxFb9LZC9WJV4yrZTjieS3iUb+mrkg4dqKwuao4vF
xszbHeFCJIopGE7JcB/QLaFSQA3jkMMSz03iY8MrfOdmiutJFqLf2Jb6wSqNR+K3LRw+I2j4CdvJ
zPEDuvwdMbvRMUAdCLj2LfXY/LV4fDFdzokAgZ9GmQVPly42OKxU8X4YZn0TSB3MI70nQRtt79Q/
m2nkyjNZv7Fgl8X0YuvAIIuOWNnMXvQ8ck0z7SIHcgRs+0gE8IFZxi8i6e6MgLBSrzC/Qf9f4kp9
0Id4GabKb5rmotnD22QA5JUt7ywBjCTJ0dlIBXP1gc670xCtNCMVzpxPAKgVJyw4dHNvKWTEw8vY
sHtVVf2hh4oPBhl7EWvbaQI5n5cANBwwEr5Z7lX6i+H4N4kTCr4+n4SBFdIx+FVGmFZr183Xopgf
SlHuqiGbNnU3BBvetr2mpvdCOzpolMArzoyiK1oIGU7bWCyU+3hjWeWHpK2cxEwCu+k7nceXyMHA
GyIYqseXiVgTsusqsk0Rl6Zy/sZC/RJWX0Xe/OwalTFHX6qrpNHWnbae0iTfyKH6CLA/atLZGgXj
QdPpX+wq/9aHckkuzfzl9+Tm+KJP9v1UXh1FZZ02FidKUnErmwYY1Q/j9EecYhWgBJzWhcZDynJj
GQ0YeJKB8GsNfqdVzHyXQVtm0uLJG941F8f44GC6Qva6OhDIgBO9tL41AC47VOZri7zyVaoBQyE5
WCbx72apD/OGiU+ktefUFLjGTAANRla/039E1V02X16J+FKL5EgwM2FoKY/WZvNbz8g1ykKuOWN2
1qTZo0ovYbq6vBBlQVuaizlf6z2qVz0xLhlGI/SB6TpSvGbZFA+eqB9BDlHcCHEuEw8Xnka7y9RR
uGZadEBBsUHAS9NVcf2oFCp6RIAoUViUSCAdo1TVXDL8QK8IXOOD9lwWHRX8hKFz5XcBI2tZ4wPe
jAHAZsXUgGdvfRENl//i6cyW2ta2KPpFqlLfvFqW5N4YbCC8qCAE9d1Wr6+/Q5yq+3BSCTkB25L2
3mutOcfkrH2DI/Df7VuuqSYh8hMyVOBU2/kN8gnpSVG7bDodPjyu2DWkE3u6pCBtXjJQfsaCBcXM
9ut9Q8DvPSvGy6waJP/l3YfSmJELdcCrKib2uuWAN3CIYRlUbL0T0nFgiv9yCVf7HMu7oUdnPi5H
S7XSPWmuNN81sqkz8YRyDYJG354BOjykUuAlJz+R0Aqum0zqButuuU4YKKx5DPOkKYI0Db1EhJFn
rE9chbDbtQKaGL4z4AnB94Q7TlfT3UA/pldrfMSIwEGa8HRmEcEfkvyvULoXCPEXggXdFYviKusv
GgYWt+1Z43UhfMccH4PFZ9wa4sNare6W02PJMwkecWYwuRGBtBKykOE1HEjD7A1k3AXEOzrck+6y
fq7ZHQt25GK/3k52BZxqVlnMoi5BXJ88cu1VNCrZrTaRXkZh3owK96PJAxkTgTNXM403tEWhzJWn
2wHFhSX/dzlCTjC3q8sEKXlv9Nmmz7HIFyFviixa2eSHpJH+DwUv6S8zVwQYceVOI0DJ8BnCOH/N
RdUX9R9xP6zFjrNbNPM51piF8sK6iS+WTnVLdJAkwxj0onxIKvHL9IKxD5Crtv77aSGp2KreHHV8
NMP8EM7ayA6vTOjwfyeoZaJ0eqwzMtQTL/3SeCyqyMNHHDEVrxOxLGuMKD5EYjya0huimkwhoQFK
ooFhcDeyljHq0m6jnt8UubgVTvPjLNZ2wNAfqetzTNLaZpn4uFop8/UBJY3MLNNlGEC/HUGxLhWH
cGnPvcxHUUxcnZ5RTszHikTVckmM39RwuPhYY3RyICkg/hOsmbD/uGKeziKX2DUdFG20X/8xL2Xt
TJN73l2B2jQL7bkMTyvrp+Tw1iKbyLJJmvetIxiDzY8ZRDQvktYBVoVNge0P8svy+wYVCQVv08eH
3xsextwH7iXs4fRrHdJP+ZnurLCPJhXhZm33hx2ZCBOVPKeUC+4QLOLJbXGz9PbM1v4Ra9G7yHCv
J5aOJ3TJTuCVN70FicRJaChNMaGQqub1Iv9aFLN203VVYyZabUYlQ9sglgaoKgEmyZh4BGO61Thm
N3sU866qUQp0dYiI0Gpv6VzSKHBg3djCXENlcEmS96fEYnaVsbiJkodCncYnvYrB57TnpjSkzaqG
z9edL+7yMzPZmy5VPZrV+IU9+sglDLfpUFHQI+y0x0eN3d/XDXXZZGlFkMvk/HRRGRS4FrcoYOqt
QjxAa/MWoHDhAjDQYy20mSSe2IONZhed9fwgG91N8Yl7rLJSUNcFYKgkhjiEH2tuj2K8LyiUZCu7
dipGtNxslq092e+iAXHaq0Qwx/gXGmvA8oF91oL36XZRm3uywbdiU/1ujcWrSWNAuqGwAU6njP+q
Dgn3HHbkJgzqG/KrrW0UQT5wrAnT/jimXX9MTWQ1jeEPDLFPiwQKSu8Bq5BvQJSR8ce0uJWbauRH
TerHqKDXr7AExXVLV37p94PZgJSLnOsiphvKD2zWPbLrkKy+jCGQO4wtKJK8ZFaj8abi0ubjzM0C
gFF2Hxa67yrOAkbO8GarjEgdc2GvQBlPXIMks2ivmUw6MIiKNMxpifTVWQGFY+z2aVNqrsMomQHf
DbL2l07IhktY5IfUwbZGNMmnMQ+7xHIrOkxM10Z7w8L3LA32Xjj07FOVORJKL1R4k28BYeJei+pt
IXCByP1i7yRdnNSluWqjWR7bJXuNJBafAW2IRxa2R87YZAzyznYU2FNKTW51grgQJCjHshC7kLJG
ozHg2g32+HexSJRMNUEfz4AjRWzn3A13rNM6/bxVF0x0RRfL9ob/DrPGni70kcZM+81qNx5NUhsj
jYlpN2FusscetWBf0RIPP/GIT5v/XkTSgBuYjZ0+X1VpOTlT8oHqKVlt5/jhtRwWEBmNAJUwc2vg
QzDWRX4qyW9SFKJP6OqdCchytxAzjRSzXmd0MVrGDjE2Regmi/X7rCXPWmytMYFDdBCEtOJ8h4yl
OWG5VSqOP0h2RUD60kWnkVgmtMfYe9OG5kuSMn0wrD28ka/Q1sFckSUZQONSlul7sHiowlipzwng
aRZgDgVd2KFsxuwWR7W869TqmfwpTklN+7fl0aRL9I3aDUPtEP/V8cjSmQQOmObySklZtg4n3m06
d6HHRD4zpu9FHhRvKnMscmgF6O9lPC0suY1EwBy04eS/O4qFIrHshOclPCeMA7bO5IeWwIDF6hHN
J2WsySXuS5rjugrRlJbXWkkom5jkTkgHOLQnKXzKje8o52K3hKp6GBfOSKNzD9sLMeWYpabKSLzZ
DhtPS5KvrBtycnoTKpAU4aEDd8kxFmZNxAi7up2FxIp0EI8buPIWoTNeryAkkFT5kWhQtiOVGD2q
L9fJG9gno/FZEJPJYWuP+3d4KpKZZcBAchuFQcgW7qfrFEMbux8yUzm4TdkXVRHaVJWmXN3onIUL
uDca7cq6jtjR0X9zGwMZ1Qh3gwPtl7L6uioi3U5h/vtLYVaqC6gqydVi+sMEpTAZiUnslrFWr616
EBtx4ChNvxGIA0GHNXjgU9ajTnUdwgnwwRGAVxnaSU8QCpTMHZplz+CucPu1/z/p+oXA+u+egpXR
IFNM5ubrlJ9NX7e+i0j9KQmcPgiDoy1YQnJLVa6rqROUMJnNHqlZ5rYyDWhanW+5OTxbNT1spbJW
KXK8j2xAyrkadjcRE75lKaMXWymDpf7HEFPoGXVLYTunD03OY0DZ47jnjHox6KOrOQiaxNYqX1GH
5thytEAtI8lNR7GZpR5nSmJm6xYve9tTbBAnFZs93gU5880Z9Wxkhb4mJtQJrf3eZYqxFbr0ktTW
s1oPJtVE0Qa5toreYI0jWuHUzHwPuRiH2LlugzDdOYORnDUjfAnP6JSM5xbKImoF7Bf48YjhRDBf
GbTdB/5tCvWlgjOHt6jc86cva+nirUJG7+igeYlwWWzRALDaDIGmvyFl69CgOy8Ygbo9JysGgZMZ
ImZaQasOqVfccScOwkUwTDzXzuhcQexTkdMyiPsR4morSqYotu3j+b0jdwC6MH3pIse0yay7z6NL
ikNyX9KZDXNzBGY5fa2gThZFnjMFEY83hiW1u818jU+X270jbYoA9a2lR86+G/FT27pgJmFOVHFt
d5oACHp6Ksadia0VVrK9+Z1pUm1yezq4gKZIYLE2pGAY1zstJ1oaiXOgNSqCYcMfYypGoTh0olkt
abgiXCVj7IDmj/RszvogM2efSxVX0ZYOxK60ZTxqFkCeln5DmXkSeQwQ1ywgAPKyI6zrWI31ucsx
VjvmHKjMHK0E9lCsL0CsYp/oZ3lrltqfUqk9oYCNGpgxWFL8MaYIiP4KeTnonGo2tdF8VjoQ1HZS
kJjph0YGugfzabEncFUNQJ6suMlL8y+bZ2hTfIaOwP0fEwbE+s/9S79wZ7blH3mGDFCVyn6u6luV
SJ81DkBm2RRfBfbuYdbdclDY0zjmMJB1njugmturQkAWd6z4lscMhgncpI1agsEBa02UuEXybk/w
dlU99waVbNhVa7Zp9pVqUbuRS310Zx0JPT/mpdTpHGYrBCD0BkjwW5PZ9Sm0cC2VMnL0V2myymAx
jZjMnuKi2rTAEiTLkCdzryjJBUPTT/zL4ut1/4/QrOehiF+skuzddWpp5g0le1ya2ItYVC3pqMmG
tC1iXTABrd7gd6pbmH+VH9qeSj9qQ9QrljErc5nrLMcaDmoe8Qr4dE+T0G5top81UwBxkmFMpzXZ
hbk27XWdV5Ob9k439JOzIMJikHKWQjopKZeNU632VGPy9BFbrgOzAi6VpAc6FcrWygq/yJsHmVK1
O6ESC1dVKHYjfRvVxZO5aiEUukneXFPedTCdtj0He/gnLIJhjVC2GZ46bRJ0h9Z5n2y+mhySALdJ
biHWREq9NzFgyHssM4z0dzOqGciZ/Y8Zm802DX7n62XNx6W2EWekdXQN93PNGASjLQoGlI0SHnJU
VRvE1nlBOq1ZVZZL9/mB8tLx1/oO9ZPw5uaNMGcQqYwoiEf10YMQIiPPjPlXvWlTX3qLxzGe8/iU
pxx/Zl06VLL6nI/tu1V24DZmjEJDMV8ySzgsKBBftMQMZitb/Bh3Qq8opTu27bydE5awFVmbkdHF
rD1jqDQNZNpMmMySGLMBLcHdXKzAU6WadpImXASd2NfzWnvrU+vUI7L3MR6XgY52+FhlEwJo5t+a
XEv7wUifcfwW+0o1blqjaceSQ1C4LvUZzGI5rHzkuy3PHPAJhs8KSgM6v1oUFW4jYcTQZFQ986J9
xS2M0ra+qhaOM23VPDjzjKR+FL5qWTqPs3NGdyT2/ZjvB1W95k1lHCe4D3rUjMFvYk0BDUcMMQ0n
rC/YPP7bq83eyd2RMi2NqZochw3baGOOuqHl0E6T4+24NG/VUgRFD+rRRqkHJoYSXll1Fqppc5Kz
widHq7CMtJr7K3yp1RxDCJ1MgDLXaRzfQuKYN6Yq4wmc48OvnquyNLFvxt91MX3ALBd78qzCg0kG
WSuqKMD12bmDWuSe0Gm1NsYbVGfNU4HSCFN814X0JweVhK1uwo2bsSvkhoPIiA9QZQqm4KHjQGn7
NYPHKJt1xHOJE5RWKtyBtVeJQwOchfNqG+h7wRzSYUaB7hkkIq5J7HA6Dvksjia89ZhER/R67Jjj
VHFiybYpnTY+mdL/FVZx12yUOWMSuQoadVkyCYyZ/Xno262+3l9dryUBEVFIdYuGqR93Ti4xSp3b
v2ao064z1FfsE+ckL702SuJtJiJKoz+mUMZTtKXinoJJiH1VwMboRpqPmOF4Vkg8/514Z3Ha+4bB
sRxuHHJPhXuem3s60vH9JhuEpmDOKxOSfs416TqkhFlP06kslVU0qGZPei19kZ6bRJm1VeX60xGY
mEZ0a8wXK+UQfZjSj7owYQaKhGkJxSlq2djBrQbiRRsYKljYtSBo5uiMzooADbFqqHgrnLL68Qae
8yTpFBDOohhu42Tf5cT6PjtNGpQPUMseEq/QHQxZbBqrgaiwCikyLMgTg0RXW4VIrUWsphPTnjO4
/0Dn42NcZ+ZqKd1/FVaJNhouSJXYW0LoVRYBExth0glyQNXJTTTSpUWMun5nubPvrT3j1YDRm6nZ
33GcwCPPxS2ZP5fWSQO6KGdTwqoQIyJYd9EEDIFLwtVGQnkK08hwGMmuTcCF3ng1NtdRZUxKsddB
AqgeYwcsNRKMAyD1vKHnWs/WqgnS0LyOEg3oTt5jvHGLobhL30aIPn3pLBf1jOXOsQHgM/G7WkNL
Jem+McR+QzBTrzefjbGfRYZWtaEkb43wywwTP0Ruy+HKd3RYRA5qFStRmECb9ps2aUciJRjYzkSZ
dsoJhvGmhblaEE3rjLwLuxKfmSDTACwwGl8j6jetV4nhm/gzVGRKfjHB3RtZxME9bWevep7Mk2bO
aPXUSfI6o+CIaLHnddg3a7M9RXXI9LhX7lINFNuGZggriQ9SIvjHiG8RhkVDVAqdAQiGcqa9haj2
9Kb5tNWZoU0v3TihftYICAHQvKWRfWJOcGsVFrtROtQJ4+dFFZ9TNtfuWFc7M+Gtian6pDH4lkza
fZH0+5hBsOrGs8TMcZNpDnKXGnQ0d/wnrskXXSr/6IIvZJI4Om1PjoAB2U4Cv2RK9XNeAyNt2Syz
xcCqgIKFPtb7r0ynTpxTwb2Afqr6S9A9UkaBIOJXTDi/ForyAZuVj0VXCZBhv/uVvFgVKzmRlm5D
zKABqug/PYZIqIFzAs+pr2TsRIHepEi4CnAF0RSfVxWHQlkLZGnaFqi3XEN/rkzdeSGoGS8nRSBy
O6JIYS1OrU20cs2Z22DMYqbCdIdOxdm9n3kkya8NB4Lthb0Z7cJCt5uON2DNO9zJHyrZ5hTa15b+
kpfqNlg7k0hXAOv0zxEoFvSaVPOctbgY5tZ6WwzC7c0h2aoFR6c4rkYPomK8KjB+BeNDSuUuRz2H
TiCLvzqNeJWy/BZ5eUQXQR840smpH0tg3bN5urQGy36CtX5TRCmvgdpvmRH2dJZVg6GrXpRBs9GF
0tGb8Zqi85lhyKs1gQ9h59zGIpCLf+PgfJU2PBL8QpDhmz/TwGrR4eEc7LskJn5eipQldwj4MCKk
PxyMSLyQc9vFrsw0MZ3pKa+FbaftjJB8SYXHKtcU5KTFzV4j7fqUBXKKqwNZpVT7PccSS7HugxI9
oxumgTqM2NXrw++BpUFAAzxjyI94n9oyFYizracpLasT0pT6Zsr7QZNfixEMTCtk82BMyVvaNxFq
P0JDiGr3pUqOjxWzOiKhzIfRjPoOnw5tgSQA0h4eC84uOiOmpqnVnSiyZ3QZzcW0+32FjDRYSIUN
gKgTjyqhGdLu8Tx9txIqbZj+85HDnjgaWL6kqXDQbzCCCanm+2lhN2krNt2IC6GGJisVn5ltVUiM
BnL0jEchJdEeNUq0k94ayCiYS/agmw+o28GbrefU370QkDgqX/UZBQC7wWReIoMtG0TRhTh4LjZN
VS83zo1mYwc0gF9ItXX/lT+KKQbXgOU0CVtmoxNjRJmL97vQo1goN+0Y3joDZVuDdO/31oX0RIkv
5wYwpzUIkEguDQjGT440cauT0isX9pOM3H1bZMMFdinGL2RYFjovYOPDx6pCswfUdL/POfXKjya4
7sjlRKLQV27qnz6KPTvk24JPhGZaVxpJvch617thIFbMWV9jtQYENtmy7WxaF01FacGi5TZpVW2r
smImNtMIRQZl1ox7EW6QHo/66VcBFmNfxVSwYM23TTch3+qgps6nMzImRXLk1bk979KME0BqEZ8i
K7j/Kqje21Cn35EP4a3XXzQaiwAFFhp0uYfiDilZjpeQ7nCMItdzFnblpe0ZfQNg8vmE0mGcDwq4
kW1ZLluY8DyDWrFwPuFFqtQbKnzZXQeMxlk1R9RecCVlybMn+SdRwOE4sWMdBuugdOY3CXrOQWsj
eYMqQNvGVjddfn+H5FnZcqMqDPSnxCeRACAtSY0IV1HnymwRXURSok4Yy2bkdOzWiOvIyK0fuDOz
vZLtrOmmSjyzaVeQexC3NcmSM4B/m9U6Ut7UJDwyr8wPyiDxJJOBt1pWlCtWQmTm40AmOeLIOCXx
JmR/3AlpeiIVBQiuUyTXTs7/5Tq7zGQKCM4cH81Qzd+bVAuE7ARarv+BUT3dFmOmlEyeYjozfrSk
36VsMSZVbaY2CuFaffiBScpi3K9BByw+5jHqaWXnnBqtcxlv8bU5G8ns0ouz+mmaZcDzkTRvJTEv
nk0xBasLpBfWj/R95pXzTKICNQS1XR05W5yuIG9tcAAGnQW10RASNnUSWJX5d2QAb6g5z2wNmdPA
Ul6OKcEQVfM0rhsaKkytFjIbXop1SktJ0UjI21aS+afvyILqMCCii3gaqCM2RgJdp2wCWv/fYZ2c
pa5cg45lWm8xwsDCYa6RREiDrSh8i6A4f6zJ5Rrh6ulyrxoU45PV/nOYy28l4J86/d66Q4PJgB5J
ejpwQGa0utXTBM2hZQCnUpeDnFULL4pyn1jrq5I0p5okeGaEQ7tv6uxS1A2oPxUQvpG1RJczwFLC
4RPsXXmfelqxTgahQ7QPWN3VfkxQaHJiXa17IOqcNVlDkw9hC9WfxtjFyuZV3hzNAaebtQs+DSe9
1mOgepAi9fChUp7h4jLIGo3vii7CLRufzTFw1vch/1WivDAdP4SmDDvYAo0clfYZg3R3rAvlM+/Q
RE4w74ORuxHUJWc5VJeLR7a7CAqJ4adeZictm39UBiLbHnrtQaW3FOhZ+V6SOI4IcKI5xJTfjyd/
IFPgiDh730ZVGJhGx+lIVYMplbj5loWEZZMAHiUaGO9K+E3HMQGAHq3aCQV1qkWjdC7Hl1omls80
2EI52CCpZNZnW0vzbOkgtRv0lZXzNKo0Ok3ii5m6YMqTtMzv0uGa6aNyqJeCWIVM9UqYyruEeohA
c9snbQHaQaRQdjhxe/j9pWIXP2gKBFkk7sv/f6vK3GAKfl6Z/rBu+k3ZXv77p8wP+avf/7fpxKK9
/36HRL6nobrJEStQWQBE7nSIzoLrSD+eb0uyW+JrafiQo9oAWHu+l4ktrvlInqpSRlpAZVO4AKEc
FCiLc3N4AlytVmYwFrWzUxw/k8oIzmR0dWAXfj6bSyWwzDohOQbcLKX6VXbWv+w2R5KyTzriQuo5
vNbteMxiZ3niPSQHucbQlRooaZN+g+TfucpqXWPkjbw5UoneS5geE8+SIYD5ZxisY4WsWwjbMub7
/LwXhQ19QTYdwkfKcueE72pfGl3lp3X9J4uzjk7C+CctFLeYwuEs4/ANRhvmIGEReOQd7RwJHW54
zjXUMAlO9dj7zPVLpPJJdiyKKXASPpEC3MpGLYzh3FRw8+Bs7mpy5ncqR6YiLf3E0Y4iCTNO1uDh
ikr4UlY9JhVhRhoWME10TpDaxBUs+reuAtaT1S8zHCpPUbsnU8AuHk2iD8NWHOlJQeZbsMV0+WAc
pBXNFSuZvidMDyk3HlD+WLEgdDDDqx9aixzSjfzNqTC+J5Y/GmHN5T1A8aNT2hAFlh7lYn3SAbhg
r52SZ9ARl2G0rE1M59BTSNc6MMXfNzLTZZxuPhp3Sp8x2qYFXttINpH0gUGMUUKTlDPavmVp7aVf
OEFFbXfRZBXE4OIASp/Ig2sZq9F9MPoHKp2Uwnsm9Eit9zQAcWTKzm4ET05FCp9s/jeDxXxDULHB
O3ggZITw8xbtRxIzbW5KXG+zQS+vHPBzmo7a+1nJzY5aa9PkEEn6Nmb0VWeRB7ZC3fQSz39W199L
rFl+HdvPdT3SmaiZ4jYzo+l0lSENsZEe9ckA/CDMw0xuBBrT8UdNR1IIsDc4zO6spfpJNePVGOe/
xNIgK0r0k2EZR2ZvWxpDNCOh16ydpTdkeQCe+/LOTWxc9JmU0k7k2KnjRX8xn2wp6W99AndFjWhY
ykq6he5UkoUTmnA/RmtfQoiSrALmKtOtg0CPyqMyWGdg0mNgWDlNMwrynegK+4j/GJZwKzmHAeTK
voHKfBgN3ga3f7GPHHD0lVy11CCOejL7cAmmTNXOaVjb5LgMxqUKmbCn8blt9PCCHoqsGjWVnywl
LD2SLsvdwrQHhQva+Q7n+LNCH3JrKMbwTAe2346SIT1r2EUGiQOcHRXTS6czWhdSl9wbnbBdSTTy
vXeaGVumVTyQ7MA6tCoOwMQE42Ltpr0SUlDpPGGuWYbidaSMwWKaiVdQOtzhRlK/RqAA3Unuy9eu
YYhUE5r0qtg4xglxyV5lUecu7cv0Ffl97pIIEr/+OkEVJYtew5n5Usch9TGViAjy1LEfLEw05Nva
eiCvqlw8r+IJs7aH0Vylw408yhYoEn//mMaLeoG/LXtT8t7npAnVI7P10JEYLTbSE+nzxj4x2/ES
Rvpw6bpkBCtda6c+Zo65fr1rRkKanGJgTmUZ51bpjrjydkpv2q9dZj+6EV1kuXxBR0y20EfpiWBX
8go7+pMuHSa6WDA+jlpra06AH80ynfxqhJrc9mD37YELIU0VqVlY5JlXzn4iBOblwdS9pmI2KmRl
PqucS2iMZJqXdcWnNC8nGCDVU2qmwELqyzhqVZA3mfW08Iql1DyVUXpw0iZ/LgyWYybABb1Xh/Vs
KNFF8frDDLtBNqohGxETQb1GKaHjOV9Fjh3kFEEDXPJEEpvoAqzhbOgD05MxtA+IdrCaiP65i9Jj
J6olaNqRaY2RPQGd2vViTA/TqvkKFxb5YWCeTALbKazs0e2WQ9hYJuaLhJMdxyk2ge6jlKtlx5Ct
9YpZfNthSsMNG+u6akekj4P16QXhDaBYamEwG13rWqYkLqRWg8WdRQRn/akRbA1m3DD1M4MlQoiF
EKxGIKDS5Yk1bBmk+gBOwLvt5IPMXWVDSTJM85xy2KRoAkWizf1RAdSwKWkBX60qPTH5OgISBXAX
2pVf2wmGwVxMO26/NWTsKg1Tg4gVv+OQ0Dy3gDCUMxxHHTaYa+SxsetNk5p+KrcYKhQPFwSVQ8pg
UU8frak0T9E8gRmiKcayTbRI1eCx0NCOJq/LMizPEW0E3HRoW0pNDs9tPMauhqe7J7PggCQOIBzR
Y2Gcs5REws36BhblRE+AN7lADiRYzloUlU7d2ZaV7NKSKzWPvX7KCWb3iD2xD/pAEHOfxAV0kxl/
hLTWZeqVqSBCVU17k9L635yLR4yQmTsLj13NsHwyFG01ZxQYcwbi6lm1dnlk0LSs6NVifj3JYUtT
IJ2BTzvjFaHFZLEcO/CzDuz9oTebcenisXqrJuYjs+zgNelL8CuTPh71kNJDta5AeKttGzOw6Wu1
OEjxILPq96cJeRlGJTCGqV01J05ml2gJB7/nfmO0nkEBias7ZZ2C2ojAjsmZDt2kC3r3A3wVHST3
3PU+lUl+MCxJeOOMEq+K/kiyg+ydlnEw983TPK15bPh8duyh76pKGRRr9tr82QlLXBwVt7Le5qlf
NnYeEA3UeE64ejTN6NDbBZtnLW6tRgU8cCCAqT7SQy0J4VmmiVlsKJ842QCmsoaTZXU+wG8B2c+8
/haOfJIbUZhSEDfLzspBGeYGCoLBCNCkmjfJFDideyP3et6PD4/6bFjIcfNyML1Mpo5uZBVluBRd
lkKtT+1CeSFpM4gKU6etQ94Apx1armOBbnxI01ctCvNDtsDZlVXz6Jgd+Aij2+lp+mRUM12SPCII
uNH7PX5faqEuypVjVPXKcRmYD8JQpBG6fu33l2H9Xbg4yNIMMdOsLlpjW5iAyYTZkmBgkf5Bzpnk
4rHy9bAp9to0y8dk/Yvf36klY/7SWRnDUwdK92zj4bkNXWCo7gINifv0kCwbVKL2bXgfkbvfo22z
T7bKU/lufwx/nRP5qXqM19iXaPwC09rqr5QL+q3hRtC98YbVLfzUMMKNt7YJHLSE0mZtq8AK1P3Y
2Sh/osGvg3Qn7/Kg9My/fOFavZj8U2T0CvVGtSleVXxel+WPlQIjchHZGU+k5hA8LB7WKfGXsyT7
0u5VYKDDCcoB/0o0k3NnRCh/WXv1kmqu9pJ9mZavV9sF5EEwbZtsW37X94xGW3O26issaPMWvZJS
3TZfQ31mQVhRIewjjDLLo9J6sFk0ddvjdMU5eUYZXUCFLGnYbR07SGoqhtxPoR8FSGHU5+arAkmx
K/Kzbd0l6S9vHXGerz2yzkXaQ49p/G72CEs6RpGfMFani45MS7j1oQ6a7F68cOrWYRWAwkCuyNpx
w0PS78vX9FX6QEpAKwnbg1cFveFpr/pXrh5VeaOBe4//dWft4RwgVOe7vkB7vIsYJm6GIwC5Agb8
Jv0YPotho93irf3Em5td/e8UjG9kUcM9uPevik8sBVLbM5EKNVCuF3Y1JEQBFafiIRcZLrq1gX6d
o8LYlA9SmVCTSPcUmA1uzsEbum3YXZZrO25hxpTMcxj40K7cwNsfUxd04cu4w/5S+Qx7pNRjunUE
m8a1mQ/lqXhVrsa9HF3dvPXqLkfhe9YPAOiGHuid77zIN+uuzluVG0fak6TC8fK9P+ANWOgNp650
Ko72mcYxheQ93efTegdEVBzzLnpjYDf45T9xbv5It4kINF8Liv3i6ccHwkmPvDbezBvsVwQ1dJP/
thx5P0kSucgX5Xui3b8BXY3N4QokvvvADvHGAlxo+6r2lCQY9QAlRsemenH2MeLr1rX2c7GRtX36
sGW3p5KdDhZNZh7VbX9v/PJCHY6WYAaWfIhfiTRzzC1XpGXEIrbtSd2kh+hlekhBejGCZG89RPlk
JHtinsNo+6bc1Kdwz9k0AxD51kHb+CeOhcsy2NIsobfqR9CgUIL+geDyLo4his233ics/nnltKNj
23S7eM2O28SX6TM/iLP1VAefU+y2Jy2oPVS5zRbP81v2gSHkxbqhcane18BimMyenvmEhsYkSfyk
PxBsEE+0zQYR4kXWnrqdcqTpM36wlGlfzPlWQT0K8IDud44s76LxwaDU3JUvzpeRufg7H5LLyARy
0b072iNyh53y1X7IK+fNdTzp3Ozl3kUF6riTa783e/tFgRj1FyjfVgT9tXhZHT1IcckK22Uv+biT
7vSK0o5LSjtIvgN6+du+p5/gchrPCozbYm3EWw0K9oU6cfkBttjlu+Ikv2g35xane9pg4X6hgXzh
E6JYB2Ntb9ovSd92AceN0mNMZB7iQ3U130ff+ghP4hgF5a7+af04dNMvzNlzv3EIVWd6wjff1Pqm
lzdhtWNOd+yt5/wGJi/xB2mTP+jbv8uai+VT3xqrq3vb7nBbI0ZGWjf+RPIZxEzasyVurG90nDPZ
KfZlRFqDD50V6I5noWGv4aaBVTlDN0GaRxIZSHWSufZ88pv6Nf6ULLxGbvuXinXyupmQzg3D2HxD
ONxOeSJiBe0IEVLH/pQILjY3EzkJ69a0ah829rW+YTS3K0hCzHaO0hhAcUUAjbzO9NpD+CD6UofK
LJ4RRE7Lk/SiMnd8Th/ouSVawZu8CDCQKud5h/FO3zEz7VxW3b/RxT7XIA+3stedpJfpyTktV4kh
KieGs3OKjHP4b4Q3eCLjkA4wE9E7OyLcivLduFtP1p/ohS3hj7XXvqVTu+P5SynqaRgU/yPtPJYb
R7ct/So37hzR8GZwJ7SglShSoqQJQhbeezx9f9DpQSaTIUZ3TzLqVNUpksBv917rW/jRpp5dPBVr
xEA+StGpeGfNMTNMvRf9290gE3dpvk5k4omnEHzpSMBSZABDHpz4Sxq51rp00SmQBsRknlnW3DwW
5P58i+5cWAevAIicB2kl3eX1W7CNz3DGqNoRPDcGqU+5tSGTgYvT8nXuIpay3rFz1kOxXaqrMp+5
q7hfBN9WRYrGxJxpLVumShzQlEavYM1cbcbMIkMYms1LvCozm5YSmgqDcb4SdrRgUVn3MwWxDA0Q
ezh4yVKUJ8ncheQ+9eYG0uyD0k/kRfVk7SRxmW0wQWrGJF92W31pMU2kO+E5nFc2R3f53v9yd0E6
Mz/FZqWzpt4DvEC7UM+MeIlOmEOQ+pHY1YYeZ8xPzB/h2/XtVE6m3WYMQJ2n++TFeuaMLm1zAQw3
cMeZ8EadHzmu86ntQ4iw9yHxns6AnmVSvVsiOj0ExrvCYVmYwfM7us1B79bDJpqVy3LqYgBa5jvC
9d6Ts3zqn2OaRu+Ufry1uYHSos7LF+8p6+flB1MOele1Ud6FB57uQiIYZ8YDM9o7HsSQT4G9+KfQ
sy3rELSTWlrJtNFIKxV4S8zpiXIW/bVuzruVFm7BodvSckCk8VzZFcpdcwIjVf90YLV1MwCB4obE
YGPXfFdA+Kh9ydSClslTiWBw2jwKLwNPupkTek1QEohG+k3zpH+AWplsiJvl7j/Jt56tvqvWoQaa
ibKlnwIU+nBWijC1SAF4CDRbIKHhkXBI/IsVTB88Wzy8DQbFfk6iipvZ7Z1Wb3VviRsD8O43+bKE
T2kA33b05LUDyHZFOPacN/yp9lQcWmTy71DrsfLj9LgHpo2kBmWtgTIZQOOciQngb2naMfg8sicg
MNzH2UpKZp44pWGF/KHeRBUI7UmfrOUH/n2DpCTcBs2cjIhmQzL5qK0MQZdP6CPp3kJJFlDiubP7
+oGTQpA+6uquqmaleeIiKdQ7DmzZV/FQWVA0bYdj6GsQr6QDCxTyJ9l/pCiYPJR3/l2Cp3Ld5nP3
WJ/DfAmZkRlDu2ZCVM6K1IFF9gG012PTf9LuOgWfyoJbMcoA3XZTYBBrinMc51Ah+Xv3zXyVdywS
0VdwaF4Nanc28Sav6TZfeet6U72oD1m07OkIoyk9QgYkoo6Qlqk3kKg7y+a5YVuvVbw0URTFm5RU
guSO/BMsgB6Akjt3OKaf2euIs8G9iebB5Gj+RYQIdo/kG29XrH7hLeuf8S5iw4p0YEho57EwTjkz
Esh8V8BUWVMmPSVLv96UR7qdzlkAJrgbvtOtfkyfA3Pq2ObJ5fi1Tp7woE6Vatrhzdtl2izjZWEd
0ac5k5W3xGA75NK0QIEyjR45x1XJm0sSLqXRXUdd78z3xByKeYDtaw3pBIOO+UDHzcnOWnMQ7uMj
TpkOtCLTjFsHUtF3xJ7DFxtbjjFiA02VGqWzEc/oVo4lt441oAiNXvvetMmI4vER2K0dtB06+uCp
XzicUd8Z+AKUljXnVgw/5AFPk1c/nxVf9RYiMlOG7QlVHYL8J4DdZF3ZnFtm8QF4czHTFuk6WoD0
2ZnbDC+YySl4Ci7yjpOD+8qciTZNus6wwKhLIrKyoz6QxL4Y/bYhCvY5oBKiQ1HTSdpa2xsAqDfU
1alTqGA1kfIvAILQ8cyOtH/dV4kFixNVMMNYkmxCcxk9ORJ5uJ8vwmvWvYrpoSFO75mqswvPcMEJ
yl8iUUBIzfGMRPBOJYjooc4Ia+FYX+Hb5+wjTqxPXga7asgxngvNCijULj51j6Y/aV6JOC7WAMKo
sn/22kQ7YWihOykROHNf0PJb5GfCdgFcP5AaxK3dLzceBz+ZDKOFSZ70IxM0RTm+ACl3cJeIbE3W
zzURt9v0rTEn7iY6ufuMK5TFWalGsPNFIeBBfac/w0WUA6s5xyZjbVEsQwBELL7275MHvrZ0L76C
qzpRzOBjcUdxR3jB6wMNlLO4uElnvFxhE71Su+OiEH2VzgYBydhlP7mfrMbkB6GoqvbmGcPue/Bd
2AEtvVU2Vz+crYlZ0+HOxxl5ku6sB7yM1PWybbuOyylYxLn3GQf0sLgP2aQaMo+KdTBnj2K81OQP
jPt1/Uzpo8qnpD9zaZi5d+qD8BIvxA+xX4AzBA0s3Ieshwg/eeTVGxki6kcBXB9L+KwappCP2pXX
zEA0fzib8uwWmwAx70reCjNjHWNz82Y53A9zBVz8xSL7pGOG8rC/kdALYM/X+EAMtBIzp1toS+tQ
HKpHxJxnE0YI/keEn8xVFKGLfutBUp4H36x+UjTTAfi89xT43MlXk005InBsQp/NLl+d64OnbKNP
7ZnR+eC/OUvi4Z1Z58+sjbGX8Bd+0ltAdGENTxCx07mhIIWfqK/CVrRzjPJzCxbKjNVf39A6mXlE
EyD0mQercu1hgb+XjuNiM4rEuMMZK+k+Gy+xJh2GJfU8d98/Ss/PuURbfkbZh6YtnnM2xvw1Qss+
7RbqnoHDS/IO8sb7wv5qPoAA9b+DU/PBJiAcpUXykpz6eEmupX5wlt3KOLJGMSmMT7puW2Xbr0EF
GS+kzAGZGQjUmXYvlTuroYOQDKpwSpt6K07EzhfKca7raG+DL5UrBicjFULvxNthrxIfWOXdSYfd
YhfggTml+/QNObpFFN0UYQChds6De/SYTxPnHH0xhptnjtA9JKqpePDvWI5klhwsZxPaXeW5PGsv
5Znl0XsghnLi3+eL9szdVd0lW2lhbFbhQZwbzwWzLUdQmi5YPFkstRfO1o/Na2vTjTlnjwjUSG1F
R7puOEov+mcu7PAuy22GTjKflQuRlh/NvidrzWh6Lw45UbzuFB4kS0Z7Mp/7bmPNmr3z0XbnoFwI
8VITlynpMuz608o29qS1c/UbHT5c4lpsjBPxZZxAHQSvTfZNIIJsD+oi5gRQk+dhu0v+xXSpbfp9
dscqiObQWvd82WJZPGjrbskTELfKvKQh+IjH2JsQTUxJgsy/lLoQGyXNrf14fMZL+J5wLPPm3Vz8
JHogLOcs4GeBhXwULkwy29hlb+UzdgqZi6d0EB59bepqVcNUqtWlgQi6tSLg8bRm1j9/BZq2wYGa
WbOS2JuZUTClEe9jaHod47BT+pqkQNN1k6Btz6GGhxv/5++HiLDisMoZKla4KaWGgK6CfRzPkwOq
EsOUMkTPQqSUC6PS+N16KchrUUv4S9eEy6tSO8sD3CU+Zy9UyihE2/o+FIN8GRH6OPOyBqtzz2Ro
xz8CZDfTms4GHu9BQQZXblWp47jUpf/nj84sdrWa6ctQ96J1Rx6wWqkcKKMiytfWl/WVllaztYCk
A6dPU4qw6BPmcSZwU/n5Qx/IShfcJc0FipgIjEl2LHyOD555RmRZ2F7GwRzdIxZECs8q3lOUHJRo
e6IRteAkhPcuFYs2c01EAxLW52LfqvKnHIIXT4KRe20eHH7v2ofghpapnqU5dy7yneqphbs7d/sv
JXN2EOZljrBujXnsOdDlkqki4j/mRdSqbKNXjsl8G9geu4NREmMwYLWgMkPjzMme1PLcq6hXx7/2
zQ5GoV9+CkFwskCpF135UAlDyBqpTtMuemv1jBJqf+4zQVlWKvTTRl9IvXEf9q6dCfJe4eIJ2/8h
kdSjQe7cxJBJCSA4lCgZhZAi5+DQ3Jm3lfmU1YO2CF3UQE43PLaDfMfr4ABD1it1ouzTFMApGU09
g/L8YcqEa1qOh6PPIw+y2JZJV65qXFasM1G0IvKNRauzW7H39oWA6QQzRr908nrZiK4/HaFgMDOM
nRlZ3aZJOGSSCr1QoIPRBhrUpWXJH+ROK2T7Gc7ER5wBDd7BP3oeau1bbQsFkQizLqyjhRZxXBiT
vDCw74Pc4zYsmdP//q//dYHR+S8Q9fepn1Tl//y3BAIoS6PeTZPV5//8t6aaJuIlQ9MtFXcmH3oB
dNG7SE4awSzsVoUzkFpgChr2C5kYqjIm1iXOl4UarDMFriRh1I+/f/y/fJfx0y1JEU2dDpF6wc0x
Oq2rtNQo4H61306nzsTSpXQQUMUQRoES4UBUu0S80r9/rgR26J+fLcmKYZkazS1VHr/YH+QcsQTq
KndSQaeFnI8Cp1ihL32jve91vPCDiJo+LnbY8Ha6hZ6TdjI321RZqVa7vvFVxt94+QYkmYANku4s
vtHFG5BCTeyRhxa2I4JFCHIBLITw5cHBtoU7D/If/ckRCMPw7eieNY8EWAyE4y3Sxu1vDAfjyneR
4W8piqlqsnX5XTTfkWQh9emVgwZmeWCDH7ECUZ+9eXjRHMFUb7wJ5doAlLF4GFhMRF3VL95ESMdu
yDKBiPWEcp/Rxo+GoqGT5KRVD7A2x8dvSNVrlpF4HifLEidq3nG0Rw6AyyRaK8QQIDEOiBXkAgNm
n6ek8X9ywgW2WxxXRfFkogHJepSpVczrzYg9QVpJWTchLSmf+2Z1+P2lXnunsqIYWGTNkXp1Ma57
VyXpIHRL24zZCMljg5KTtzcmz88gvRw5iszc0UT4W4Yh/z2IO5zOfWXJhd0U2gk2zaGJjU1rUPyu
mDEZJVijTQ5D1oBjsPiL1lx1gbbD/wHnsI0OuseIisrsviWFwiQMGB+0qX5Z1cgsyV6jvNgNPQCN
TM+XYunci7X3nRZxsfj9Ycn/0LNYgxRZ12TRMiUQn+MQ+WMyWpoKOFxWuA5YHE1dI4VWAOKwptXS
x7zTofBjG1jwqoP2JI5lZXORFNGTK8F09UIII3r3Rej7lxkWAANhLigutIKhde+dGF7v71/36tqh
qDTuRuaYrP/88z++rlJaemr4fF1G1rSWoNpguJoOI3ZKipvHkJb66Ol/7bRNoFC7dBHAUZOZRKZY
3fou12aPwsItqijqEYZeDAEXYYkkmH1hhxrdEyMP+9lIG+k9akK5nC9djflUNbTYXdoYrRd//v4w
rk5fxdJkVYTzpjMQL94dfpP/jMEOQdGskGSKzI2PSLR/NMFsTmQlnZTjzMOXFQIEGV9OIx8Dk7rS
iJPpsMlhY+++CIDiTSP2n1aB9FUZIQVXd5dFGeyeiFs2Ya7knZ8az3mHE7HBRknBNGjWI2WpGjFU
v/+wqxujYpm6wW4sq+Y/6xIaVAaQWNhlutFqSuy6gisQ1dqiAzVD+ku4GiRrFVE4DyC//P7p1/ZF
RthIPBMB7ikXe4LaOWqtxuwJ/cjpEShNtCP7vGmDpeQaj4GWUCBpqxu/+dqqpYoQk1T4PpDsLnBy
IXHhTR+1hT10vEsEN6+6mb7+/stufcbFLwOfLOMTZcAi8tsNerFUzfjG4nt1TDIZJF4fo5JIgIsx
aQWwWuSKSZFLC6WlBdCzilgdA0xLkwN52hS+VH+u5fUOv8wBUxPNePTDUbSNnHzjF82uEfGHmrJE
Jl5El8qgYuD13qufuYtqZJISCdfDAusf4ZBQGR2BUa7xkPnO+wgcMx1UGr8/OGmcyn+v9oooaqYC
nlO0kOxf7CmqltWKACzIdhGnTyq28YlKKLmMCAoiOdPMKKNH3N20HMDduEJO1yTj6JtBkf/9q1jX
vgkkVw6rmiwZl4tOrhui2WdKbufJt+DSbPdk6tdGJdHH7Qm7rJyNArDCUza/f+6/pxNUkybCOkOH
rW/+PKE/Fl7LlaqhCKOcUBdvZsjMyZKHPU2zBj8ai+6YP/n7J44j/uKZ8/tMzcA4rynq5enYKn1/
IKoAd5gKoTdAmc1R9jkrgqf/h89RZVHiBbOaq+Mv/+OXkXuAuawwUtukdjM45C5B4gZTfeOsaSrX
fs8fn3Nx2BKUSCd7k88BSVEJljpD880tX58IHbIAKVXpKz5Efroi8K5j3c5e1GBl5MGJn0+toamb
hWCNmislnivosSTFExcBJ6HJQGo04ZvEOqiUoAjd9O1cBXBTu9SMyH/Efp+JZCnIyFsghaPohe5T
WyaiCsc9urCWZdnhmh8oKy0v3cXQLNLYi4kLp0NHDFY6tVwVAXxazb10+MBnLqxaLpR4JlvkkfTy
s/qjMUXkBaFHpnOe4NrpwrfWmHE9pdU2spCtyHyRDJQSYB8zzE1tNUtXyJCkEz7Gtel6L22siwhX
oetonXqAuv0twsSbhQ4dbEMzqWEOkrEoNO2Z4M9guOfSnC8dKqypRQO80bHbBCHiAbPznvxhOLn+
3e8jRbqyMXGgNDQWAxFlmHZ5WoqiQVC4pqXkGQMEkL322ETJQWnlo1lY71QjmonYhwfsPGcrDu5L
y1OBNLVY/bepr637RD1iXn/WpHwuednjIESvkk5WpqxUZLxH8nLoPQo7uQ7H330qGp14Rc+pp5gS
lx3BQUWJv9oID9ja6FKp3lPa0DoVAIIq1nvUtkeN1Kuhqo8yZOiyAfgdJDREYmtf5N5cxUZYqfwf
gog4jq6eeS1ezuAQy+oWL8lBrpojljm3+Az6ZKUo0mfvSktHAO2tUuhQCvmtTqRl1tF69HnsDmm+
qu9HlJrmkKQRV+BZmI7fU1bbcFYa9dHTpc+f/1+jb8u0PKC+nZUNhAoZOV8VWWuo5LZGW7AuxLcy
aGynY02T1GdFTlb4LNaRn+wGT753NfXODWFDeMWjMKQ73C4wdzzv0WvDl4IE2W3lweRxXOGhSsqd
WhufZJhTzTeLc4od8T5siLpJ4BsPdfrAHZQxNYLtb4yQKxuFbEFLpfikoco0LhYTJ4ZaKhc96mgw
ZKlb9OsKculUt6hDxoW2gKL96SNgR5JRIGcRee1h2dEEdZTWvvFdxu38YgFVZEMFN2HB8rAuryhU
WZqmzeLUBgeCPH0dCoI/GtUIQ0QvV+tSQ1436VdC1r51RvUhpeKxLFDWeJ6pztMmo5toCu6qrbob
m5j0761D4YYm6rosmVAxL9f2wu0bwat1Eo2xDFDvykyksjReEJe7G6crXpx4gE5oyJFdGnC2PKFd
1eSs3NjURjjy5SOCb8t+ZprkAHJi+Xvtr/qQCI2+Bi9rPkIEiJf4/2Jh/sMNwdQx6YKu3yQR4kSF
xN+RplGNnnO1sZAVR/DQRf1DizcRdgLK8t09vL9hlzoC8ieMJbIaTmUL5axTVLNBF+6VJuK3+JUM
cQ62lkrUilPrEywb0Y3N89pKxf2I/FdRo7YhyxfnsDKssijEUwWhtd5XskXrvXiDQTVpouKUt8kp
qnukP8oALCZ9+33k/XuCVsfdVDJAQhuWpl2cM8Mmw90kBdhRTNpN+JVmXd+fqNYtfD3ftnL8MAiI
h37/0CtjilM7uGvD4GCkiPrFL87KNK3dpo7sNETyiZYwC8u3Qa+BfgR3moNOOsEj173FgXFARf35
+8f/HAH/nm2qqPCzZUmVdF27PJi5fpQlapSTeqdVKr3FhtGhy0jvyPQd1Lsg0g8N5gDa2xo9aQG0
RUt1Im/USSea56JWTvX4jwl6v+tLvPxZZ1IxSd/6/kGpd2D81kGKRd8obr2tf5cJvjiXDg7tmsbX
H5e0P84/uUbdWq9jvjime0/BDTyYnwEmfBCUN24H1waGQtFP5zFxEtIuPspDKuyYlRXaYQjXwMDh
4RrLWKt3BjpvLGPcKCvr/PuL+ffAzM+DmK4AOR8Xm8tjl5oB1hRMQlJY70Ire0t76QSSYSZm0uPP
Iw+deK7Kxo3x+O/xVRW5kivieFjngy8mgVZSxKgcI7SFul73UUOQXXjn6+L2958nXXummki5SyG/
hcd6sYRx7Op8n/+27SbaQW+4wxPIPRbc2CrTl1xQtqEqLwJRW5iwBdSSVbZQcFrV/cpHFAikilgL
hdAqwbk1sq4sQjwDSeT8bsqizo3w76HVCXJHmB+23wIf0OB7R0XrWAOcbeVXm7p5kQgknOgBjCjp
1lDTxp32cj6OS5+hAQljp7n4bDYQAmi8KrQtDbiEitGPCgisBdFIWdfTdlXBdJtg0ATXAIkkIYOZ
X4CqOCZfcYx4axtnICTK3/0Ab00JI6DJpFYkvMddHEKsYScgYp5pT8FMkosZzjhEIVmdLJwyeYhU
TOTdSJD5gY5VY/6mi5sEn1g0OtpOPywDITfnWgu86OdfB4hnwU4C+oSJnFIrOLi2fa1Kbf2TyjKk
4miKJ2faVPIp7GOQHP47dT2Ubx1wPyFtbEBc1lSW8jcAz4tsvAbcGHDjJP3nwZrWWJqRTEu9HHBD
AMPVU1no+lZ4dQL0cp421/t1XKBGywGiOFq9ThNIJJimPnHnzJWsvP/9S1ydXEQO0L6wZPj/FwtJ
rOYcHtw0svF0IqniZ4uhdDKN6sal7Uq9kRFs6dx7WdR1an1/j2DcbkqS5UlktwpNJ7SJZg2yg3W6
zJs1R6gTzAP04OAyKkUjrU3eFk6zbc3h1hf596QyVugl2kQmxU+e/t9fZAhEbMSgWW2phHtR88es
K5al+xbG/bM2Wjl/8m1ybT8a4WPz/f/+gfMUVDZ01RTFy4oc00BvQo/VrA+dz/F5F+jL4sK5sVjL
/16SKYKxMtJnoHwvX87argwTaUhZMfSQFoMF538SZRHqLOMQ9kSX6KxZgVLZfqNbk7ZilAMkJ/K0
X8hEGXGWRmkOkXOwOPKO7Ttftc4xzBzZIWygQx5YSgicbi/D11YbYihUibbDlbKMqRcmCL8mRNlZ
rwVyvYUse+NRTomc3/bizVX/6nOSFVh3YC/Mfzo3EQ/J0Kl+2X13J0g1SOQwe6spm4KENFHWRP57
Hb2rgF9aAVxVy4lUz9d+ggDm94FhjDPgcjngRdHkVSWFcJKLfc6qZQBPbh7amIxx6QD6NwE/QKAk
vCr00X5hkkqr8t7jNMGR4GCZ5VI0XwxTPcVoa9KvzsW64seNXXJcCtggQU2T0TjwR2ORWNR22k6z
nF1fySezo5iRMRhEJXtTq/DJUqpjnKVvViduM0D1ZIHhZSpeClOb5y7JU9go3yhVU4K0ToOUPyjQ
mgi/GsHDX35Ks90zY2WeyvoWj/FDo4CAyYxi49UKeAsCfwiOdAwD4Kl+TnyuuQx7EcVpJ4K1lLce
w2FChimsndefvzb0mJBannKWU1Hx0vdAvLWrqlffvUGFlfUPb9/l0b5wyrGkELOz5cU6AbZkhs26
pck5GydE0bbog7ze1iRSwDuSwnjSgSWdgiJ5C9zio/bK1SCqJ8HnlFm1LNh5kR9hcdwPatFyLLWm
YeF9BO+SBXKk9hAl6P09Di87hUUWjpwpI9JRRgv6Z8PgMjOtnDYKusdxLVYM/pEIAR+8VIZbp8FJ
kLoPVUk/yxBubAPXDhiSqHKNxOBtjde4v1fFyKi7wAcgYguVNJG65MHtnDWpf5KbP6ZF/yZmaHWc
6GCl/Y07jnxlC5JYDMdDM81a5fK8L0vMahX7tj040ie4tmdg/0+G5M1zKzkG2WstKbZi91/6aCzT
EO54z2JqbFNHeTOb6pjkAPXMjK5fNlaqlmWHgEJ2kgX1HixVVnX0imj1+1y9trpS05J0zvucx/65
djfQVrvCTVO7DVC0Gckqr6nvxO2xCJPVkIVrsTUWiodDC5Vmn/Dl0JFMWrE+RhXqCMPDOuPdEer5
EXTqc2yKnwMsuMB8lOL+LSzFG3eqq69XkmhL0ovhTne5+6qCFfiFWaY2drp9rrcFoqEnt8o2ougf
XA5bSdTN+8Bd9qZ2M1foysGazx4rz7KkWazVf48tlry2KtWcsUV4ypQ8eAaYumXWLLV0pgnBEWf9
2hvEzywSP6lTLyC2LZPW2WtyfcSaPwkrExkz8GlFTHa/v8lrl12+HNcZhTMYN7eLVTcmfw3gPG9y
qNJncGOLftCeA43l0vWMCffTrZhQW3I1ba+71lrt3Kcb3+DKvYo3I1qKqXPBMi+PgZmh+lWcUF3K
++Y4vp9Wt2y3BGJePatWcyTc+imN9W0Xmnuiey10HmmgPJNU+FkZ7oEgyucEyL5AZC2e4huz88p2
LCmoaixFZU/6pzvfwLckAzJPUELX3KvTL03LT1HJAPLd/GDWya1m8LXBohCzJWuSLHPduxgsjAwn
lcshsakOLAoC4gp4JhPIq7NM946B1/M3uxvTeXzHFzsv/XpRUxQ60KpsjSvUHxf3bGi7QnQoXuFY
Pg/oGDu84Ua1Q390q/BtXHvbf37WxXizhCAMVHUslFnwsUrfwWAqQerihiP5b3mXAmAzkTWqytIT
8/2QpQYmHHNj9haTVp9hWT+NRN9YNRYu/bwi61diqp4B1cd08kknAbcUDctsjM1tDXFVCtkJS6wH
Ql+pKNZCkdgYm6wuTj/kYySaMe1H2HzZl5pINvHLdqA1YFeCYVV60ipPjHmSNne9/+nKxtwqE5R0
xtrEg03JRSY9sEr7pZhbm6xo9lYM9EXol8VQkv+cn0IAPrWA1RQDaNTs4qZfKTUutbz+DoLq1JR8
SzfZdwkEk9gZjlpEp0S2iDRKMWlPfQOETUS2b/ZurrwxeDZVLZgvjvhMlM1LWOqEGNYToVf6KSBt
q5s1IiE5CkSaRY4f7YdwafFTFioqSdx46lpHE2QEbr6IO5TSYvyWIc2isliSg1VtBrePYKEm7CN6
TpJPyggEL7BUFeI9Tcv118xgnKC0WpaB2yLcrFrYdICi2j4gIKIOH+qYQ6JiqYBBIjHiPzFS95El
wkrQ9l5neEvIQkjGqWBPCGF4JmezI8ZBWSbEAplCdgCjh0eHUT+YyQHU+UzJOI8ZYrcqE7ZCDWpc
iF+4ITvICr8s7EGGX55MxxyTMb8aPz24RXIQygothYPmScXSnn6UpnSWI3yLSZg+Bd0KluHE0MHd
0jg4G8CRnAyTN5Biy7M9jf9W6OxEQq1qwAGKpy0qYTUOiU7PD1ZvbEy9x0TKlxzXASDpS/StSyWE
e+h429avn1PD7WZJ3S9/Xy6vzh/JMCQWBwXZysWFVc/LvOp1FiS5dGaFzopMLmafkXiBSkjt9Xk9
WBt+4o118NohhfoHt1fEFGiVLj5W83oYKi6hyxXtH0m09kkYU89PbqxEV7cjjROmQseWNqJ18Tkq
4iDg9VZit71l122NJwoSfIxbl2pKipxukvnewSrknU8sTi7dPilcW/HZVA2dZ0wV9vLiaGVxHmet
RkcBD0eUozit0b+3gr7lb+8RCnDpMyeOOzyw+M89orVnIBG3YgEg2aT4SC7ttqqK+1AmUsvUN04s
08HSgCU7BNG0kDMnsZQwBUvHdqPkM3Wrh9pz13DFN1bfAFMgbarRChwKCdV8l6AQFwNx3NazPtVP
Sg0GLmS5rPuxRxgJU7mAVur1o9NJ7N+UZLCJa0b0bUwlApNjT0TI/ymXIcKcBgM+uV6ElPsPeXYo
zBQNu4ppQKyGt/FtppDB8H914cwM9CeuUmFMRnPWg88KDgW8Jci9nEReHUJh/9Ox81g3FDh6M8n1
KdQ0wc7kkEpWQQBOgSpUGRvVTA4a0soLMI4SCOGIeGMiP0ghQKBeRdkXRirApCJs7q4By48wonVV
Ig0q9ZR1JJj2aP6NrHLBO1g4tCU4FPQejUZflyImyqhwJ3WHx7YJnoYwg74RjyJxPJ++wweMWMHf
5+C1/VJXuKJb6N0YquMc/WO/9MVSi5OwSaAf0mOSH2M92vStuAwl4mr+vz7q8orWZPCGU5CPtmdA
UkzgCyfU2MEkTttKuPGzrp6Sde5V6FKQo3Gd+/t3ibmcpbla8LtCu/RI03OTudeli/HcHkj9i0Ri
+oCTHdzwjZ957dRDlYaSFEct7mEXpx69QFaQRCwvHW1fCOhxjOWlqvaGZ22kjPfL//79wV7/RI1K
/hhs+k+1ATg16hY4hnYRFBjAihNUmTfJ6c9pVHxV7CFQnea/f+TP0nF5zhr1sdQ6USsbl+Kfocyg
+pOgYAdd5E1VQg4bNI6YLS2CRsViMlT6sYTNRBZcGx1N80QQNoKYnjNC0Y6tvhSPeXUQ2KhKzK74
TOOKE6k/LK0eaYMmpFAnSB4xYm0TInqj0OVgihtWembo04GIZtfJqqlhMt9aXGlkDVDb3jRwdGfM
lY3vw5eieVuSSnwsIoxxFUy42FLsNJYfOyu/T4SknzhUYhE0z7zKgyZsCeFMJj+B2myL63h0n+cl
0CQEgISEpVNun8kUjv9LYEKd0IDj/f5Ur45axqxCK4jWNBrUv0dt2zlkpXlWbLd59hX1BBxTSXGG
Ffi6vazOq3oW4HccbhUyrw0geEAUMinoqv/cDMpG6L1M1mMbQvVXMPD6rKF866PqLR41GF2RHeD+
nH7/sdd2fzpPKN7F8Y+f0/UfK49oFSGCZMiHIVtICq5maqHTGrf+ItXWgSndRWl+Gs8nv3/utRXv
j8+9vD8Hgxo1qSbGGJu7pUlUPZyhct/K0rlIm/9kO/8VCvynm8G6UqEmhVhHJMa1lFXholRetSaB
HoQy2UoSPHRd0858ZOsu1Vi5iCpiXLJvjTA3uk/Dshc9vOwmzAzqhhIv2nFKY6KVtuJ+Rin0I13v
7gJXOcCq7GIHwKkSIfITpE9Xx4tVqsDyHO0lQCM5l2VkeR2xeyWMQS8AnKMNj1UN0mQIj6yNsHsh
Ty28ZMWZFls0bpMStzbJbecfc4luBiKxT9jurH2Y4kbKBe4bEvjrCTcvCsYpZ30hORGzUWIJoe7s
SEu30ci4q0rS9AiGREo1T7T2pRnUlhA4rj1SpS2Re+0d3YXk3AK/JNOELbiCMRFOXRmGcKh0BzXy
1uO5OS+Us8mJuCsZG0QqzF2vO6vuQAxWdQrSek/cQzY3QmHThdq8BT/rC963MBT9XPOqNRmz1V4r
PNKiML+S0Htji7k2aawxgJrGA7P1UtQZRVmJ7jKjrp5xu0qVcwOOohLVs5ZpGxq+54qIshsrvXxt
8FpoMnBDGLSKL8cT90uX3EIWCD0y9jLAe2S3jjyTymkOCdcf06GksQVX+patOwGRhrGz7/wgsN0g
PhY1bc1Mpu0bk9ohB9+Jkz2jtyfcqhlGtES4gcULL6EGqA42ax41WIAlDRrE73PwilNAxWOBzkNm
uaFWeTEvXKGP0FRGMI+ceIF+Coe7SMW7K6S9GvOryN8inB1Tn9DDXw8Fj7A9y0KY3adUyF2MiIJV
LZuaVbhKjqTqod/C6rQktQAnLvx2Ij2ip0ZZOLoCPD6DeFkJBFBE4hgNLZL76jee/fuP+qkvXeyJ
nPY1aTxMmZR/xhHzx4pm6b0ZV7IS2R0R9zlFdVBq5qlK9WZayN1Cspxslsagw2NZOnnwFbjD/2/2
zmy5jSNt07fS4fPy1L5ETP8H2AkQIARCIIWTCogia98ra7v6eRK2O9qSpjV9Pg5bIZokUKjK/PJb
3iWH3hvgDdLmyTpKKANQrXRD9xdx6GdADEDbjI5kluD80JgNBmsq/Y5gW7rho4jSm5JWn8ICYrRl
QkRu8Tip0fFurOGM+ONTOLR7i9HXrPOpPNvGufSrLMzf24QHhUo9MLfsfcStwOl5CZG7O0xrQPuY
yscv7qn6kwgKNgKoAAA3BjvfTzXV2A9s2kYZ+OwaI6UEvp8YCRu+usX5GYwId3eYiuihD7dej/RA
ESfT3lPRbujDb+pY6U8M0JhupygGGb705xQVqDdtvAUT22VMv+IPmS/7vH1CHRXdE5wVvZIeR26z
W6yoUxYxuqr4drLZRlTHLTc6EawQqMwLZ5Mmnonbbk4t5RrbQschxwjpC8vJF7op4RYBNUT6UhoU
XSd1Tf13eIqnl6YyQrCGnrJUqxLkqWKcXCt6yYEhzQxharO+JFdyFfcx8d6cnhBsx+JbYKkL3yKb
ybsNQLZFZV9RLH0P/GA7BGg/BbG1CIzikzxPOuczNphXmRS2qfHS1PVZE+Kbzqyv4+su0jWm/7yw
obbnkJy/77sHr2wZkIc7VOu7RRD1H3tfNQ4ep0FgxsmabiGU9LrCMsVzPmGHTPmIIiAhtkPzq2w3
Uyp1R0f1mhfj2y/Wws+WAoA0QwW0QlH7/VRtZJiQNq2RbYa4SJGFNGbI+56yoBnW1HPcn8j71JkK
Jp4yfsGzSTLtF8iSnyQtEARdcOaWPNG/b/Bid11VmUzQvILH16flxXaQGO68insDnHTjjdVygkc6
i9Ba/tUu/kn0p1XCTIc2Lhni9933nBm76LMo3yQCE8kyjzdmgYaZg9D9wqigVxWQkR5d69liD6wy
P0Q8tNn4ZYHvc9i6az2PD76o9AdjlBaAnYcIIb5cqvXQicHfo5a5wDDpHLkYh5JbrMlqyAnr+o9T
7H/9LS1q7qTPt6LEeDUI2+++/J9zkfHv/5a/86+f+ftv/M8e57aiKT7a//hT6/ficMvem+9/6G+v
zLv/eXWLW3v72xfLHFzN+Em81+PpvRFp+xdZVf7k/+s3//F+f5XzWL7/87fbNx4BasTQnt/a3/78
liS3MluSEIV/0WHlO/z5bfkR/vnbKSy+vf/joUlv+bef/OL7rWn/+ZviaL9rOpg0NgDnpwuO57d/
9O9/fUuiT6BjQNt0JV8mL+o2/Odvpv47v0EEteVAnjEX32oKcf8WL2daquZZhsb//uvjH/842f54
bsF78efX/57t0j3jhPv7CSi3J9N32F8e+Kvv6hdSSlFnHjrICibrSJ2G13Eb2up5dFt9jffBsW5U
/NqMupt3eYvMnTfYqyKP8Z7VpGOcc4jnIsiObtWd3WLaRbr16gY2BXT06DZxMudIovtzy/xk7xQq
Jg+Yd8X7MCvIwA6GFX2ixX3oY6+cW2T3nSbNv1CIqgrXXWN+eooG291q5SfEfVfZFCZop0iWnB9s
giw9pCryga1LvsgpjltZMqEbKNSLmPZO7Zow2YQ6rxQTbRrcopW4qVDkAmmhWR9tpe5y5SqtFKCK
qhe0eg9eLqEHcEZzPAZmqNTOio70RCZeeLJQYTbOoUwZw0P8PWL3u2kx7OxGenWoEqOj0us4RJob
z8j2eoCQuG4uDHLMqhbn1uS9MdXxHAxiQEMqeMxNYfA+Wgt4Ykj00reyBE3jSHl2gNxR6Hb7xC92
QcPddAYFS4zuU6+me1Tf9wVqMyLHeNgqAVih69WPx6h2DkqEaKc67QpPPTL4v4QK7m35eIRePuv1
Fbq8lxq/LytBrLIZ15Gd7us2+tAQc/GU6MVvxlPkijPGCq8C+e9s2/jN0incg2MMazpzezuJb1Qm
dJz4mEm+77XuFKr+gx48IEK9MiP0AvVkL8YJWfARY+Z+Tdm47b1oWyPk1E3xPnJVVkW0LyH7pMnK
6cSqNVusuR1o90hzt8kWt1/qOyCnjv1ajUgtYIOsTva+HV9U6qGZZ4YfhmRLBnaxG6zwwbeRN63M
TZ+jxRPTXFdMZOcAi24E71w0SIelg7bAGnihtcZr0qW3wEofg37JWPJYog1ctpiH5/jJ6cFWrZO9
fMKa319Eo2O+lHw1k/TDCsKPqh1O8jaWynSpXBa1OZ01GO6J+jbCbp2hQ5qqw3rEqLF28anIk4cq
QQrO6E/YPmAEVvS7yS59LNfDWWN420HrQfPbGzFGWwxd8Ew9FMwq9JA7WA47LTQ3QTDuojD9cAMk
GFW6VJhLrVQz2RvWdJFrcqqsDWSPuWlFW99ChKDU9y5w/GQ42+F46kvzNTTA+vUa05lkX1fx7f4e
I8nVMBrHBiRJAMRmLqrgw0eXGIeDYR2go8DgY2cjBw1KZRuiJcOMAXwwGljjsaN1G6nRqyXQ4UGz
YzTaVebEW7joe8VMmNXE+2yMNn6BLEM9Xgap39MhDylJL1OyT3B2rGLWqlI/o5nUxSQFVXcyUwGw
Ndt3Mhy4X4dwuniTONHyLYLhpPNIaju9Nd0Xb2y3bT9dnGq6yCdIA3qnpAmyh9lN3hi5HrWgPzlR
v1CK6dKMYtGhKNj1+kx+JLBUi8HCB8QxNxapKn7M07Fv1GOr9+siWOkD0u9GzevVC4/Pk3hMquDp
9L312qB+gznmJjLdr4zEppCYAOHyWVCyyLWdJMNOXlsaEMv6jhNaG+bxpK/jON/HEaFAhBOefmIx
oYpB01vgg5Z+DKa5jKLXvsPBIBrOutau5GLysEmrIv3iI2ijZ5eWO2V0zutQVqwXdbqoKNcp3nNQ
NvCK4q2CrV5hCML0dESE+BhSI2SqtWhRoMzQbxPjxUGt3M0FUaaIbm6gvEDA+fTYDCjt1+pbWJdo
e2OXhvT1HIz6wXCGN8/yP9MdmHlW/NHm404X2hxP9Z0SRMsW/ZvAPmh05pSj3xePBgmM3WurUW83
FV7GqWsfTKs7T5V6lNpfg/yrheXJtDO+2jEiOEW8BZyxqfR0n1Vc+8D2GEOWBHfaTrGMvDZG/STE
hORne26aaTWlziz2h93ERpD/KVG0Kir0w1heAwK+VqDtKku8YWJ+HFibtYmGqs4Wi81y7YfTsnaw
GCdYkRi0s0kTKJwGePY43VkGbHOowUvFTx4nWxtPFy3Obm1Vfdb9CzOKs+GDUojM4U0P36ndH6Sp
lNySMiaQDh/CmGfHJmroPs40LcKXKXBfhUBiTcs5aTzzFb3oDWciADG1Pdkme55ANUu6Y9jGt5b3
SHOimyf2zC1xTDZstlp2i72e/RE+1uFBvlemO4f7jtOkuxEC975iXltFOWgYpi1VJXzqItJ95Oml
KJrxedItqQGoowwP4Yry3NikQ+DPVUxc3Li6jV7bbaxYe4sDO3ioPDh7rV8+MvkZ5jrypTEh9jHB
9hSR/1Fd2vDSE8fectx9TmE6buKuWWQhI9ZUJK/ZgC5nkYy7sch2rdZcDcWCVQB6fplgdILgaD9C
ioyYJuQWnDfgMwilq+ehD7utFvcgH21T/PG3+/8bp2hc91mLnbb9KQpjfTXFtrHN/MikuORv9z9w
vP/zS9OQlz1T86zZeq5o0AT26q3nBC+diZddZ7SPjggBW3k+7Hol9eeOFaK76NWTtr3/cVfpyWLs
TPzJetFQOJlGVIZ8N18NRfqCBUezDFq/37peiTJnh95K2jE1UqOLBo4KQd9+6YbYInsCLa0WERpM
+eAIIHuTLPEMpg3WzDgDZoXy6jYfdm2vMBJdjugtoj2xwPsME2L460uAg49KGfbLjAk5I3yl2ZVj
gb+P/AP4Yrvj4qbN5DQMLuphRVKEMGju89SjVaqEx7xAq5H86+LOvNS6TZa3gQcJwDB0b3Wuodkm
OhdwpbhGA4hPJWbW6nkz7GWRpLcHTuPUvNhQrBZl2dOZV+yEcIOoWwvxLQBfPJti/S1Vkm2XWwfa
qHhzohCa1O6GmuNVlNAbJ7Z5XBM82AL5KE4ZaEXoZXM223L0SXTgo31JqYmegL95BButaJYu4W/Q
K/pAifPqgHK3sv4MPe2cmMUBOuqs8t31ZEW3yKRFXO9MO/nv2/wAtKHymxIjSkdG1nn/1iiKYpZh
3CfFRqAqUCUPvZaec6c/++5wwAFgUsZdRR41ONUvxjY/mUl7VJAw36Bpmsy/v+u7eWYvaN84+cYP
GD3iWg9THK3mBS0WnFYQnEUAb0h9lF/tg0yV/q2a+UmBoFHtfFcfAAqkcOYK5ITj+54pbjYDdkaY
W+otSTyxJg/bFcTwtaeeEq0/2UZ0a4qHdvgUwSCrTaIaiS2us79AHvyEIMKFSI4dSZv3I9cuMHIv
dBs/38iHbw3dySIzSZWd66hPY0likLYnx8lnbmXNhVajASlOOaV9rnH6pCSsnrmJcozrnJf/fIvu
mgZ/L6G4MsD1KjN72GLf1/jY5PRTPLr5xhOUUGqOjrUBACSimdgjsAD2Felr8fW+vMuG/Dwd38jE
zkFzLKz4pnrDmxESAO7poWtNx2ANxRmh6enScnThBjlHlmovczs7G9dOBc+aFMT2+nXCFC5kA8gs
XW3ZKelwysJ4i9vBccIzs+ZZ9AFkC9TpwrA7xaJewkpFRmRVcfj5rlhLkAjgxBNGPpsUrEFi4kOS
ApqBdpujJK0GDZ3RejlkwUUJxrdkUl+wTzkw9Js7Rn10NXHyy+yj8gQvH9/qoso5w+a0kbuZw6ph
OoJmaUr9lxUDqgl9dw5reIP/+Sn82NsHJMcQDoIDnL0f2ux6GnlZoZuMqvUG6X71KLx0i1vuPbMe
Llpb/wosYlCA/7A17mBxWNsme+T75nGvudSm7MzAHnf4TjzHGS7hxiUu+lPDwbdyzeQ2DgS1SfFh
ynZnyt0tHOStQV6PCdWDNj2HTf6QF3u8TU6YXs8HPX8yHLkYVBLStBuPRo+4lKs/NfoualFUtPOR
m8jR0eeP2Ey9ClIx+bq9i+E0BtKdvTFJQGVVkLISvDDbajrif706H53p0lFVZVaNRnqImd3VbrS5
Ivo19f3ajNN9HnWrqPnqhj1pSiIWnu2Ui0FjyOqUuNXr9nLoXesh1rCex6t5xmw80MulwMSIVYTE
mwsgjFr/TWvBT5NJ6VW5xCXrKU+GS+/45yjCg5ASjAzceNVTsuO6wErD+FJTjhZpdJNJa1v269hK
D9nY0C4e3zqddCyPKNnDU4XdPWLFInjouMeBFe8TNdtD9X3VC2vTd9vMHB8HJf5Q9HKjI4btBmI1
lulNQyDQQdPYOA6lsQlHazMStbvWfbU77SjLPTKW3bhU2K6W80edVNgbXUyE3XBbofqhc2jxOZSe
/M0ODihlztECWDhat+td9c13zYOj0Sb4z0v7xw4mSxv6HYgg0ALW9+NP8ObgIhTpIUX5Jku6gceu
XUCXvciPnNvl5lcE8J9FfUsl5WTaC/X1e6xArY+YG5sgIqyEgqyhMC1+faT+ZMsyOYfqJ/9k/iIv
4t/P1LBK2lRV840pLYp6q6GJk07nekhQDJR+tvXsU6JWp2kiN3CBJmjqrgkR9SHLhuWAS6S9jADa
eJYmOy0bD1W/hLKn081Xh0Do5Ok2Dvmdop43cfzVtXmbqkv2LrqLSPHNZCBOsuEiAv3SxYTqGj9r
LEYxT8n2DRPSwRGwVqej8JOb7o27tm13Rc5lUpc5BlqpnnlISmxTDVLyJsfy5TT1A0IA3VlepEUe
Utn2AbDHGQA6S2bZueXnkg6D682mCG9jI957vThrjvWK6dfOteN9Xhv7UEcpvhl3smxqw2ivTs4i
sepHlgcgySfXp/XR0C/QJY2B7h4+GsWLJpxq5mMzIAZSL1WPPiyOC2WkJomSfTckWzC/s5Qn6abG
RvYV5NupNYGmA0if20JqWGAO4byquTqXRYk3pHOFa/H9/iwjOEDMX8z2QbX9GEZZYrTGqYpAAFvf
dSBzvWyHYszAHKccn3mG9n0VS2lg6qaaSeRMSRAGTrHC0kKekTLgnNFgezdgFeDNUwSVukNNmddR
GgrTPgjT3TbtxSowuaZCl6Vb1x2bbDiFSvDYuPpj5cZfUCiD8tjSklNx/IheRje5xTqvD9Eesk4u
HszIXxVy4mqJmdCJeWiBJx07n2xUJhWiHk7Ct/BlpBE0dW+F38wUtdlFfv/mEPkzgpljFHuz5J1G
d6uYFsnHsNZoLkitaGU4eW53YsCzEPBJs+Iqi1QnibfYwa6tiakOzZHGEFCLyXbovyA4eKlC9UiB
N/Tm3KBZJrMxP2HuQzEHTP6Qt6tAE1uzbvAX699GMaxlEmQ1smVhvHpIstjoCtm+g7lmf7EtPrEI
2BKG/6mkRde6XxOs6Mjd28V/HcVI3OQ/UH5+5Gf3QeWkOHODrcRLF8XSGYxm+pp9v5aL3GiHIzrt
fhn8Yn3plvHj+nJJnzmh4V8w//guga5MYzR0ifluQ+uS1elennMuxhepWPYqDyPN9j4yLrJ/lsTd
wjfMTU3CU440Xuhw6mwUo7FmYtJB1NKyIslOaGvWqjaXuZhmf0V2Fh18dKTJl1wapc5wlN2NPHFf
O69Z9VW8lSGjj/ZCUdZNZ6+B7jpwMfHKJAvLxrfAtw8h1CeT5l481qAe072VqRcZd2MWXZzTQsxB
nYDwFtWyibP96AEBSfpTQNJDPlFU05suD6Ocpxmbj3Y/AY9O9rlBPR5PpyEdd5lD3JB7ODCSm/zM
xqReJk29gCDaV4LnknxVnHQ/mpR9/G4SgTF16qVuE32xM5aJjjOou5Zl31C5TuZCVOmhrReu5b/S
D2THdu6r7FAEeIOB0OK4NQ/YtH7IdojbDU85mfm3gmlklw17zLohan3UeHbhcLa3TbKOcZreMnWJ
BaRsEcztHEOMATEYdqVM6yYrv0143Tf9+AR1BgUSk/FrWOHng39NQ7kb4yI2qiaMOBXtNzqxsXMQ
yPiI0TnIrjU8nbnsNo1VsFJGpJ9pwlF7vckP7RlkLIl2rBRcVB26abE4yRMey6Ztj81j4I9H+XWp
jzuYChHtolpE+5x2cjfY+xAdr14qIkZSIhxzvHmbmhsZfWVnraBeNNvuSesB6VPEjuLsjj16JfHz
RHNGE+ozqvZEXUGTXPXjvc7oQJvimxnFey0XFJvhzTS5KgXtoJzuK4B+5HBjKU67Y/z5KjttWc4P
sHtz1XrlCN8hkrNXyS5L+BuVjS8KrwVOzUzN1xgT8cLXl1oyveHjdjLIJrocY7cu3oYefUSvXun2
hCrZNsLCWfba2jalvYibAjpTtETLctzdFzxDD5lGRhzDQ8/9JHqZdAXMPF/KajwtnYOHAwQ9xLme
9Q/y8MnNlgrSOnRNh4L/m4p6L0zLdim7rzGHajlQOzRwA70hYwRBe6Fxuks6MeEJJ07SiuA/deuu
outMOJZ9QhAT7/85amnGj4hsWW1K8r0F6halzL9nKeloxJVuWuBenPENE9UThJUHw/9Mn4uGh1R7
kcWoK7JH2pjMaHqEd/OF7D3LhYUFuT1zW2qA1qNFXPTpKU2se9i+v4CjY/pDgltHH4U3vsWuwkhn
OHB4P3uJt4DBjOx/n9SP9IP6ZfMpUXRw1wDAhgjZaRMju1mOCsRSxU/JG8S4Maoyw4hRHDOHIj3Q
1ZlqlaTM7rTPi+hVk10ke2KbDDYqnJpe3craw/EkLtEdp6lRF/RC24LeJtzUfnbIqYTndggrRy+k
eTSdcOC4LUDHihIR1fraQKqBDS7jSzghBoRdc1+qcxnVbbPdLXWCk4w5z4GiHtQKgag6vKlIZbtd
fzHU4TTE5qYtEWDHqbZAepozPI0wBUNiu7BxY+pJ9eS5K9K9x4qU+69xvGfNeO6Ya6TYrMpXk2lS
oMvSONomT0qN3RkzAbkqEsdEw5y+Mf3+mvay7AxIBHmio3FNpWE23VlL7A22em9jxgXQt89GpIM9
bbWpS7KgQpzg81aOitlWv+6SibBULoOqwcZKnA17OMoN3Tp/pf7/f+7+q7k7nFM24v997r6/1eMP
M/c/fumvmbv1uwpSTUpmwPgi5fi3mbv3O8BZ9CkRipGqCxT2fw7dDe936B/AwYCCM6uH5favobvh
/E4xBDPERsrPUR3V+G8G79r3YcWT6gNScxfuIUD+72EpuSriOguTaVNOopc0H0BZZgOHkCRkVDI0
zCFuJKBD5xU9eJjavb9NE8elv4Vf0Wh/o7B/NHMKacOJ/9ueIxfnGI5LH4WP6f4AiEfQLERMHQs8
pRFb3TFp2Xf4JVht/0T8gJef1ZfRhJeVdWstI40rbaP5RdUrn8Lf2itcBDWvjqa1BZLsh45Oi/RM
V1nhsBnbKlqrIJTIijgnx5KbQiehRIAoC4wDAt/vX+OCDWl1ABKVFzXhElO8yyGrPRcORl1xa85V
KF/zUk2vaXs1ldLHtphrVkL3V5pVElj0w6VDTtaRWaFdzEr7nkckxOhGoAJa5lsOxmfipXPScglI
aJP6QTaPB9uau1m0c8JYXQRqbS1ULBft6Uuk8ilbJT0C0uvm93s9JWRSKgWRbrcADTlgEws5QQOV
605jUqKH9TbyOKU7/ws3ydhgQb9zct6GiPiJU6fflB0jnwG8U6AKbDaEPs71yo02EeSU2bTRnNqc
ZYPQlwA6x9kIvxX0G3AktzzpyKfMfVNLVjbJno/38XJ0KMW8IJV+29UcuX2XjHPARdlXsx4pRqbI
Wof7iKvHmCn51CZW/mCK8jkIlKMyBNgEFvxMmtk8mRyrh8Ry506kb5KaD5/6rgvyr7w6QBLawaoW
Tpet8edGr3SykoWFerotQoxgLXkn5U/X4Jzt+IgxNHybSUQYPQbgh0sMihsTPU/Mq3elYyw17GQx
yMWry0hfg9yJ8DKsMLL2TUw89ODDY9r30GddNhOuFa51X1yD3nwtXMiHlVzgvo4mBUp+Ks12o5t7
0OP7qODeJTtULN5Sav6FEbvJYlQCbxZaT/w6mq/MPeeVXvUYoo0AH6N8bhvAuaP4YoqgWkSOghUY
FlNmYTw6sU7SM5XHCl4GJnMp7kixvc69KcWdBZxjc9WgJIbuk2kqs6qiadZy2mKu7s6tEkfCpA2y
WVPq77aDuWqrYBSBzi1ZIqIh912qdOoHNNhZ4/ImbIfAtaTDOCRVp39p7Phq5eGhzN0FKp3XGlCl
URnO3M+8M9BvqKOhNS8ds5nV+PCMgboZeZHZWAe7HoOFSGp+MjB4Gazkev9OpvGYur5fDZb5jCJk
A5gTW6cJHHyTTFhR4lrRhR0cb1uhgOqbz6aKE+gYm3Sbk2Vl++lKQicTM0cFI8nnbcW9c0q2dTWF
H04ZPEL2+oz88sxWLPxRRYEVreshp1NHq8T1lpOuw87CSa9XIOw6BI8a1PksCauDr7EQ8x7ooWbj
3mNCN01zFaYl9mB9oRGWS3dx/wRBhOdfkY/PZo+aUeCxUmM5+1I7RDPkc58686O3kceq+0cj7s/9
lNE60SrIZDy6IoEB04D0LglLAHCSU09D3h8WqFnjVN+TMvvUjrkh1JlrlMemGvQl/A+ZMO+7iFcY
XTNfmEm1FIVcGJ0TgD8wh5kT0DBJ6iJdWP30Je6ks54qvfXC7mmK8J9rBn4+AIE7VWvy3HLlV/BK
PWV86qb0Atfe2uq98RVBNeS+xzFZBVnxucZ0icjxDjisXJapgiNp31/yEYmMUqHdFk4Y/KqYgsQ+
YhmFweqNPATy0Bb5jD4+uPaUX8zycVMrLcrbjccjdauU+8WdK1QLiziYiWBYGA204AXAxjWzqGMp
8ZidMEA9VB40FZzEueLrT4FyQXHnTVgwAJGYegQoAreHArzF5MITF6ER2dwYDdL7sykF66Pw0us4
qYDj3XWBTWXVSHlDwSbpo5hGWMAbhDZYaq3U9qpmfq0zjogkHfUlIN6ZGHHYjQe2c/zUOX07j1uO
XzNha9+fiGgJzKiULKdBebeG8FQPxAg5t3VNrnpI42webVythDAX8OlydLhynYb3kPLq6H2uM7zW
wpxnJNtMRXlfprA7AX+hRVpkuKbVi6H4PIGKNmn6T31y1cjvl/c3IkthRw9bSxg69vR1tE4ZOTdu
9WTgKYNxGo+ds0FfBn1wmvQGFNvE1ujoZGjeLQZ7XVTB632JTD3RLFWDj6bA/AYsHLI1wcrVOhzg
ohOIZ3fmlPnVS2t8+rTkQ1c5gMqGw0PESK9resIW19Iny4Ls2OFH1wQYDw3yARo27Nl6kRTeE20q
4NVQ1jGaX6BPCSgnGxetpr8FCNXSDg2lqG55NHwsmcAYFXwGbijCcHyzBRnXmy9NKg0YBv/hvjD9
kcM7CpIPxQ/VhULnczRg0BRT87WNfIgwiJlVnXi+ryLDI6zARbkZIX68tbt0fE4JVedxVnKBN8jf
w4rLHkdd68BBhcnMRh7aFRMLtmZt1zGRTLGLq5566XwIGH539hcJDfR0ggqTbBlzpkWWQctRMTrM
KxzY798rs3KbBNVbHjoeQiOYQuNdg1NRtXQzQvEEoVaVGsEKjRUgUshu59HFlu88FhRGInnKjPxa
cqwC7x9nceefO4wQMHhEzqMojY6zgZCs0s4nyPPg0Y1CinyaZkHAuRNX8QLrmCfNzMH1xPE3WOIs
4rL63HBvfdeo545IcCe0+LLVA9RdxNUOy0VtJiifD406j/CUu5/YGhp9C+GF73HYrGCi9swWoa9b
mYFtuPW549MvOje73vMAZWDdDyrHJM9kNmU68T4/4Cwj5r4D6twYXtqKQyVOaGaMTfKRlOJLaTrH
zFLmVoH+ZdHN4X5ixBknH/lwBsNfzYfKvyoDi2t0Spk6P3bFALDBJLJ49jpDO2cmSgKZPmUPOWZf
IVnLQt4zQw1ugGE29w+ilHS6lXGeKpxCk0oijeTUG+ZGEWO4P7cF9zTS9bVDtJmVDTf3jxREAxfa
VZm0Q4ec07AsWrdejKXtAex+Kg0fjWpjFYZs86CvnrsWLJoNAcycYSJ0MJJ8GaFaMzORaJ47A8Zi
gNE3ph0umgadu7pmIQlfWcIFRYSOWYdxGCvlG0UJPBQGJnyzTeia6rvS9KR10vASpDU7UoZVRDAb
ch/uTl2UVy8g2lWoeM71g90wgzBCGOPyXjRCTRZl5hN8kC+cK04/CzLyK8PiEuJhC+Som9+3rM4A
EpJChRIDe1kJeDHTGb8FLg0w2ySQQtTK5iRieFlbyjtIuYwWyLBJpgpegS9T3bk6BahDa8jcBKZy
oQvy4bgcrZbH+ikiBQ9X74N6Y2WV9CJqjuAx11/beoOsPt646Kw0tNbmZMrjepJ5/EAXLGvTc6mk
08oY+ZB5EWxCxCAbnaiswEXAGrFYtSNjoYz7CWCJZzZGkI4SqPw2joJ6xoLJm+ytEeKk08GfV7Cx
FkCkd2VsvUjRrc6YEPT9QuecNRpru8gtHKAqTMxFfwHRDzu9+/BTtg4qLTjADwIRCGJSqLdPLYne
zE/DD1e+P7ggeKFI2qh9v0zt7MjE9AoW8FgqX9MhQpjHl8Iy93O0OLZBqG4c5OLpnV1TkbqLvOAc
Uup2m8Whgo2QqjNVNXeM6eaqOag0/VmrjZFB9CtIEZPiel9+XoeLfaMssqJb2lN1y2icsSn3oDpZ
RjKfK4bseE+DIv1L2mOfeA/Gseae7znIPYjHDYerFquffAMvS5Fo5D1JDY0FSTQepRDNZ6/OOOGg
O8+M3D2XWXQc8uYal1Q1OrSW4TCEn41SWwQTaYYXcDpnqjRnapK3e+4L4llf+jS/XEPZZR05eCk1
i4gH2AhG6QcKWOxuEu60Sb54lDczrSOFtFV/G4noI9KSa+jXxEs7+1T5JsbxNGDNrTYCUJiY4wCu
neculXYcNzCLkha9WlLUSYb/KUF1tJKN5kxmGy70WUf74ncE2LruNmFjXZOMgxR9i+fUSz7lMfe6
i9Kr05g4ItZztOup3ekq9+5ZRN55yA1iZGvv2tG63k/HSaFw1W1xyOhOVaTgFBS0uGLraJrpNWrI
agpn+kaCsnBkFp9m/hnOEckgnx3g26MXdMdO5g1ehjl0gIORW8QfZImUIZx7lpmAluQDIWHKzyTF
I50PkoDqsW4Y2cvkP4ism56/i4ggMRU2ctCYKq9LJXm/r33H7qN15Ec0/uVPpNHCJFeed4IsJhfN
c4aTj5PL8yWZSFqiV5kvINl9Tl2K7i4iHzbshEkD98btpz3tyUF2Rr8W7TWpODDvj3kKPyUCapYX
BxPYsfAYaO4GVYfHPiT2MIG46g3XWuvxOkLnZg2wEvXP5g0OoDZGGsE6/pAlEsRHGdCe+4lod1/H
8hyuTHOjjlxWJkjbk+zY9e5jr30a0ZYlOSRFGnXxTqp5hd8oVg1kw8xKP1oDMZeuG5djLevcPoQY
FnQhg7JmGzGl6/EHQm3ksVQzQOtlslNKHoRZuKvKnpSNolRfjMj63KruLfS8g5MWxxS4HIG1gYxg
p99yy+nWEKGS1VOiEmIAlEZAwAlKPaiLB0UWf2gycdgUoDP8fj71C91ql8ME50d3cnPm+XMbrufi
nlTKHoDWUK4XFtMiE0vze9EJYtmG6ESaR0KoldElYSbjFOOjMMoOcVhSC0RBPtsckDPPUQbqLw7J
CVZykRXYlpsGg1d9XJeR9ihKhkuqT3O70hRggoHxlKfeR+c74yzp00WcWMnK+6oXVbv2O3aNCPzV
0Kn0pQWwlDh5DFwysWZKIQag0wOSks1u2Xh65gNcRKh8as1DkuvccbqH6v8QdmbbbSNJGn4inIN9
uSW4k5Ioi7It3eBYtoUdicQOPP18CXd39dTM9FyUS6YpECSBzIj4tyEjLdIlgh495gs3ozg7QVqf
O68Gp58KEW0FuinF4ySrdVo8sc18wk0DHJeRdmTNebxVRSL03VD6xj5gGuumtTj/9UdN4XnWK0xf
0UEsxqaORbplaeDBMQ7tEjYU+XfJ3pbDq6Veej2JyKRYOSIFFef1wT4ChhKeke5MJPbnYkifEHG5
e33uh/NAIXb2HObnscWMOl9mIt17TVbn9Q/dMHdp4SfHvx768xR8zwIUJYX/jydqbcIvAgHQAUck
vUrFmvrXYdaf/nryX/8wzEsFvZU/1sfWv64//fVYsB75rwf/es7/+djfjpqWBLUOTGr+8fbK9U0O
Tkbw2l+vs55e6xG13XU5GuF/nVmkF2e4gYKpoda0l/XgeRfY5b9/KMEvEaTTyRJyPhs6fhyWq4Gn
6aWNI2KDxUzYDDFfyDBGLYnKVoWrMH+PYQT3tS/3kVFWJDC25mEE/pNd1Z/15L3vvG7PZzmeo558
+AlWeFgkhXvuicVE/A5Ic+a8nfP64PqHlETIWTGyFSe2CB5mkEQXl2Nv007eOS4yiAbqJ5ZTEDIw
D0i4BoaVLQSmyN6LOTbPWlOb54SBzDmah2dzDog/cekw20b+zNl/64iG4xQPQdhOPd2XV+5coyRX
oyiJJ9WzA/ctb1CnFSm1sdxEpA2IgICJBL2oW+U5gZFwQr3Afi00N/jVz7tsts7kNkhAHb8NY3KN
DZNoC8ctYTZl6cMA8F+dAmfRMf6PINsAKc0RPp8mCQb7AGudLnl0WrLykkqz2KNNQE7f4qZPKSBa
us7BuWf58FwP2KMZbfWo+UUbVk3wGOlkB6evsR6fxwJSN+pdrK1Gv9y2xhIdyWHYz1ryAHx+TdsU
7yLPhZ6f32oLnge2DH3YDQstTcG4M4+rsHcWf7NE8dOEU6LVx7dFwwJJE/1x6c2X3s/zy1ikMRsd
dGzoo7/N2f7pV54dalLzmDuVv4K2x5NHdj8lVk7TMO0mWdhUiPVBpN3NyfrHtjaogsvpiqMb7YrL
wiudkTAY2z8BEzxU3bgdIBFtgFyn7dj/Kox5+NK2rbWzbEIS6tKDQ80pu1wQfuEdRWQUp8kZMS/L
EPwUlniagONYqqkA59g7lk2KHr7GH7hUMncX3gsU3JzZDgobs0m+TKWLyq7P7YvuND6MX/zjYrvv
N0mLJ8rov0AHMakF5u9mgmi9GgDhJBVo6rfEyAUWEFxsM/Mt58eh1Iyjl82IgImykgSqhXaHSYUf
v0lJAATo1yUIOhGKwZpPeNFsW3A/nentJrKGd8NuIiYww3YMXsyUMTQOrRdzHAzmtuO17iwfrb4P
CbySx9rCO68EGgvrqPvFGdCvGFFwyK0aQ7N4Ww04TssULRYjDR/fuIOtJ8hqcAOPk6bjNLJdmRKK
FqfYRQSmeMwX74rAD9MDKnxsxZjH6WFGCDswuXMKpLe1BmJ2+7b+SWt4RNbwbrM1HnIqMXTZ+g7m
Vk0bwwwxa3gpSa5W5iZ7/Aguie77jwOzay4gZFuNjhW5TPcm4eCOu2y9Udh7OGkodRzj3XeKeNPE
9pM+QottIdsYrVHilg2HpktujBFeXUjovcVi4SbyJtzgoTS8exQxEoEYSb2aPrWo9O5aq3/QuDJS
cbNLr0HbSnqMbLz+VrcTsyxjDAu7hgSVDv6pCiR5ONkRN1tYpLPVq1CdR68LsjAf8aTtmhH1+HSi
U/lgNPSRwBwYDAsZFKbqafWI6CbJ+n0Tg5MYY8pmjES4ja5aQXyKi61xNWnPbZn/MHp84ds25rKN
GNoYj9WEL1bnMq6KYZIQoIr4kbocRrH3bZ684gmi4l5N5yp3aU9SyN9lUBKkTGW0mPM1RySCccK0
i5RJcbagpVki9wZY3BwlpsSzmdy7unyAkJRt5l7NHgPjaRyGh1mpPnAdPFhp3oQMvrlRobc7mX/y
23i3RLUJh3hJd32dhO1ghwuzhVPitIcox6C6KrLkwRznUzZp6akr89vY5TVrp9HvBKk7l2drsJ0X
tELoTtxhHyWEUna4B/cx+Sjd7H51bOd1qkI/onsR7bDTevIEzfHrPAc3KrltMLjuBk+YeVOhOkjb
H9ECVSe7E1RzYKm7p+MY4tsQpgJnP8A9FCU4iwzMe6EEdUhUgkGcS3MixFALNg4FSS5ivPIt+VKT
rl0DBUXzEROoPaJlEA56xBKsD6FJaNYDMVrudjG9GwSRNszZxHxnei7a5KdlD7s0Eo8zblV+P290
qng5oYklHD430lD6xWEkok63+59ZMjGbkMIMuzK49tL5sNUsQ2PCyGgdpETbdvkOlOxxac2HWtT3
zjXeCU1EgEX53nanaCg/AhBCR13SRpztr4OPKKkTFsTFaDuiKGqG8trVgt2ShIRiN+GbnNbNE1zq
B6if91lj2QiEeIBzZQ/mR2JSBpuyOVa68XWMzWfPlXuUNThFxTNjLfSxtkFZjjfY49TKS57F4AD9
0R4InuYzLxsMdhfzuzHVN6OIr2Y6PsFewZnKY9C+CPMslMq0KJ89vbg2MbVaxxabhXGGPftiVBkF
OWMqO1u2beF9sei5NgP3ZbFA6EkmcsCbr5puwaKKnyvb/qq+GnUoMn+PUmWeMBkzm4fM/24TDEvH
jh9KM7xFvvtzkt6dJIQAf4hp8l4Lvo5+qt9m7qERuzzfIJE3+XAw1Az8eBsVDohXgo9L4Z3ixT3X
WnkOjH5r5IWSLo4PzOA3NhatPiPwfupO2vQ+zSTDW4xOC1/uyC+DShb/YJ7yZf4yxwU9o57ZWyae
dkTofYEBXrIEX7QShIJlqTsUhaRVvSxatWxHPvi5YGVLvefWL39US3zuxM1nqFO0DdZf8l3LMNW2
Eu1Hy0rWZUyWCGG0t4uBqwPI/QM6r0Pz0E3mddRy9sAMMyRD5l8mZ/7NTOwbpcpW1vXPJr34GZdh
xXYVMj844bZH5Hd5mUpMIzCa04P2siwy2rtGPtDZ+s8zAw5vdBI67PHYNwRhV3kmw8LwbjCW9bCn
lWQoWl4jUueYjjgXl/GaETTwmnbaaF+6zMdUtXikro63s9suW0KL30lh+11PZJl3bRA2RuxudWMn
S825TLN+zOqK1aDqFMpUbzt/+mhz+eG27PqVzUWo50CsDkPl+loa085gyu3j2pFglT2142cyYIyD
Z07YOiaay6qmjXLit1HjWhsJPI8SyoMpGJFn4VVYIgLZ6n1HNKyXtBu+jpPmZa/WTH8kSxMdtk17
kVT1VptoqeA0frVHy7u4BpPjTPvChPvZ1SwrzFBIOu7EjNbM+ebnESWd8WWmSFKTl3wL/4GBMu0g
do1i7sdjpumXbMrtA6vfT8OIvjqxlh66enjrSRbZM1+aNs3UvwsA1ATnFiO9CbG86RO0p65iTydS
+WqP5cHR2LFt+6AJ8W0wuUbGrPyGFBuKFwZN+yodcbNg3Mbm+oAEkWt+7N/mJNn3egGoJSSaKogP
YZVqr3Fh85kU8lUb5gc3TV5LvSO70ZvgCuJ00Y39JTOdw+iaYTmbT3nE3MTT4xoIL4UERA8NRfgT
Xmqx2TpgXRvhJ3fpBLex9F9xnHQt1N0L9TW1nusxlZpLeuG8TJ8zkvnGyEYkWr8N/ZPRhY5vfMgF
5JX/ZngR1Othj+o/b0b4XsOLDvqOH/q4RxS3AeNlKiYRlePZwRjW3uhjvlO/5rN3m//4t3QyQ5vy
HhZkyC4H+FyGLReIzku4HF4dLcVfU9bGYUh+NLjb/PNXzaRmNYIsop4SgF1N2H7xcgJpnzpEX4Fz
RhHCj343czgqefVX06q2Vvq6oJPluLEkq135d/LkiNfoE9/DGyxnJeSsJqvC1hLFeY69w7YRDOaY
nQVVvjfYkOrE3db8bOFpsv6s/o3/6gAbB64cUmQ26+MUqYbsd/ApQ1v/GI+N0DaWlaz/r4F36Sqg
4xxgPvN7MRYQDfNrbVOTlKh+VrdjwGtlVfDQDPirib3dXkz7iXUoNJjYDZ3+qU6sIgsNiJIxbzo+
15nJbG7Yd/wG7qEBfx3KgBFOxY1zqG0H92cTzzRsXZP6nIhqq87VaWWxW8ro3cKRS7143fQ7nDBD
A+DayqcTWPIkofjxu+q81Mtq6u1gbby+d44hnUNMt6V+GxrqUwOSbZRMTHhqM0ah+njU21Mf4T/f
asBZmRPVHHMzudBM4LSaAqyJyd6xfqOU52rjsRYEbPbKrfpZPUeA9+vuh07bYgumGTy1zf88nYS+
g55GYcTh8iDa+CYceuZYTChk4u3VQzH/LFr/qJ6Cn/B26elQcBO0jeKnOpSuMbtGiOEydJ+b5mMU
1U0dUj0nQHy5PKlnqHOqxO/k8Z8nFfOgOuFYOCf1UrzEwzhkrNTLLmuN9eXU4dyxx5fn0WqIbc/m
L8FyJF+a6iXbuZW4lg1ZA4BYvso7NBksNiQpdhaoHnFMm6pvJAp1kI7YSj+xn7tb3FXZqEEF1tz6
kMS6xnY/31YAv+6yT7bbuzZxuZaOJKCgvMcZiXJ6qR97EHMTW4DEzXSuJWbResWl6CfdQxZFikNs
f9ZBe5wm0Gzii9J9lUcbd3Tk0WmwQpPZVcY/MgZ6bDbmM93CRzlMJYC797TSIGzJhTqUj2ySDMsU
KGLLuy1a/NFKr8XKbxY08koLtqBgK5OTFVcvYsCub/Fh6xALIalxGDcU51YMz+q/MpDmrlY0MUUF
ayENmbjS7wcIki0IFpsIYd2Ej0aD2KfeT9zXZNg487cuwsulcxhR6ymT74WKDS9Oc2c13qu1ZG9W
5fmhKxsym5RFFztE/T473UseUw8tDkN21wRtsmb2DHugjdNP3lQ5p1ltWE2mvPslQ2PECqxdsX5f
x904WfJMkXpbbduU5ZXgWLAqhcAwsCvCxgaPSS0UWXZ6DBqRhMxYubwZCs/lfEMKUuDnLR5i4v42
roLM9A4GRVvlP+0mbXfYGF8Cc+T8q9/CF4C1VvEGfwL9e0fFBLh/GhvjqJcASGaq56Ee7WRXf6tq
oyIfNs+2EUnxjWXvFwOgpfN7Edq9/oJlKiiZWbxHogeElBXmWYAUIo7IprXodVZwktr5WHnMDqqE
QbcJr2/TRdYBZweQ2IJtGIN/PE/ng+WKCluJ4aLXhX2qG/3SBAwj5hHF+ajATMcU13WEX5xKwWmu
zCsBVWyj1yP8P8R5Ew6TesQs21Aw9GjAeyvESxxRpK4Xuu8l0xbJ8K7BP2hHDDjOEnQyszekh6oF
9KvKGjsPhTv36pKvNbwFltHJ9o68urNjnWaNbxUpOGE81I2a7x8rZx4fMHLbAqs4T7p3DoT2dYmm
n9CKjV0aZDCwQUHlBP/CzbV0h4wxCQc7rk469bVTKc92GxLJZInHX7SCqq/04DFys0JzU3SwCluM
BaOONsZdP+W6GHX3azH5TViPDE77wtkPAXXLkj5FAsv7dOY3vcwJHZ2KCkbY3VLMjJE1OsOmb9Lw
qYfJcKhITCgrRs3J6Gkbc47Olm0WW3zTip7vNv3mRMLfSKYbLg6GCHuS6jBOP6k4BUYys3mA03Dp
yGSKJvO7bgBOJGNxpQ90wnla8n0/VjcrET/Bu5MNzJtgl9j1uY/krW+Tq+Fmn76iLVMayaKxMTpk
6qzuhajn2tbK6RWuSx/WLmsAHOSNOdBEGHp3DYwTxpHmbkpgb5UkJxMUBstihVMVoLiypErB+VDk
he2Svruj9WBQ73sFFJFupDxC/59BIcOLlm0oSHScuymNbBfxPhCUUgacex/rPOCiFTRoCnA5yo/3
nIIpxGgXBIm/6ba4OYvzpYRBCNgDcMMN3NfmY9dbX52MBq7SDjqQYz6I6+CiTjGmvZ65YD5jn+8j
D0RAKHMNsc+j26T3DHCxqlsWeHGVRVWmXmQEia4i41tRi/e2cF7yBB6QYnmxdVA9ApYt2JeUKTdw
qaKGC7/YR6X+W+FnKzFnGViHedELniL6hlnxQzxH4LT0aHaCo3h6pfdgiqT63Clm/mYN/kVm+btp
lDer5lpAYP6mjUm1aQG1TWwP9sXocT9PRBP0+taJ2PC7JeivbUcHqk/fkrh9S9QYyBlg8qQJXjK4
01INTfndWJgRVbzDZqonehIrD7MkZsuOIVaSZPALgpgFqIqTbsyITIsxRaQC97duMx7HvijJny6C
a6n5+9oxrzY6TFyEU0aHXCDuwJtI1ZdkRxVlBKR1IZVRgrBe6jaQZ0A2/JQIgXINmB4CLe0pcO0n
BB7vmWv+rPv2Q8/AkK2FGqDSuzAd+AoCFDAyRtLq/YEZ8c07J5HZQKrDrg5OT6cM4eMNYY18kApm
6hu6B7v399hNH0vAuSZuvxJejXqXT67xwLS97rPK/Psf8tTY/qjqT218Jh+8svsLFlrwYhXkV6Tu
w2IaZ13ROlvF9CSnbdulBnOTeoBQ0zaQRuLqXSF2rgLZJ8Cb3TynnwoUdP36a2uOL7kRMKyh3xhm
rl4GwVjl1u4z180XdBIbHV+i/Yqd4Z63qUXwvRmX7+PEAiQysE8ZJCzCRo31DVkM/0ZQ/1+sFFaz
w3/3CVBezQYJY1CrCbyBdw5r+N/0ro3JjQYHtsPeDw7FjEAdUBTk1/ezassO+rJADj2WLWNEG8F4
tgThyl3Iej6kSgN1V/QovWPhm9jYFVdJplwNohE3TTEZvZiyKAq80/o3J5rU5V6885nIcxK7BH13
7sNs0eHo9Tkrevq3ATgyUACe7OWZBvTLEvO5/ec37vxd4aneuHrblkfaOHriv5lnQOMSZZ3J7kib
dixYOKbFeMCDRT9qbM2bpXnI608xT/6WCCNnI33D2nAkOBci44agk4MVQLki4N/NiuaDOIklLs8+
KUJ+yFYVYEvw4UvMpQZ/3zt8eusuyoAtzCEUDAjMT2ZSvgxNxI0ABTnS0k9VNiXqOiVmgDXB4vv4
w7VXBIeqYhQUyflGlfU2NqzYaoUrXZOWKBlOvi7TY55c6t8yXZ4ajUDk//yhWX9XfasPjTdqWq7v
BIC7f/vQfM/PvUGz2qOWWhDg6ui+gFF6qiRasdypeelMJTNTrJ+VHgHqchI24zi1tdCwXD2B+Khy
tNeh0h5jae5XcswyUnotC4uH586CNq645F3LJ+dyCSV68syY9O0Pm822XgcTHHehRVLkhnhMj0ve
PHcDhlJVcmoEKTgMpdUd+J/fvvc/rxnLYdFAheHDZPwfEoS4l7kZpHGLrVlr7tNiq0V+HHoJ20Sp
xeBbQwpzm7VCNwlfbf30spL0NIuvMi0VCVyxyaM5enIIVbekt1PqtsVlqSuHU1tDsVwLhknOzxNM
A6E2ldgu32efT6YiZq/CXQUROuMWOBCsPxphGiMYUbD8oQ45WQJljraiqHVsEMZ2N3oCT1cfJlU2
wfAopqOHuj1b5pWHlI22PDsol12fIAVX7W12YgQHJ7VPQhGx/HioQ6MABrIYH6W04Fjnwf7M3/UI
7lE8v+ZQE/D3QfSodlfgqpqCPJfwyfnGzSzYwuNmAGafJEys/0e/a+qeuuT++wLmWSaiFURw2Gh7
f5fCOTje1sU8NsdMkMg4UKweOj+btiYOrmU1PrqLS4Bo57GVyv7sutLcNkPyyZ5ck3q+Mbv4FQEm
mKfiWVWyumDL+kDkmUu2Hr+kpdW3xqT5r8Cv/ixKrXGyCeJrB5ntNMP8oY/LLy+N3+Ge7cc2vZsB
png5C0epvTD4YENtTDAUWGV54+phK7yHzO7fl7Kud7OM+D7cN6l4nORcpTttSNKdcrIqPe016hKy
Uep+fAq8adct3UWTnb7PB5Pwxcq5VMboXBzornmOn20DTJJw6Csy1nMUDA2PVMYpGs1tWsqnllnd
kTTTnMKrJQZBtDpscriz23pk3IjB0Y6lDfGGeFccfE+6DDtZ8BQzbKWzoYfGEcH6pVb8pqBGUkWa
2xSfRRDvsQHB5timClyZVOu/mxRyVqM960P8WZXFRsusTWW2v9aCMi7rm6uBYDZVT36LujMUcavx
nPsSoS2kL47r9LuXNadARK+slO+qNaWLtsJZzYaSovs+Bs73SK/xIeih9A4R0pGgOTCGvMqFiivQ
qBEWMajYhTdFDKLiD21swPdwGD/tYXqWZXkx9cSlSYRDn1pU4Uvwa67ir3FT4HEIU7VLfoi4/0Dk
yLESegicmr0KSYRTloRS4ZY15Fwp+GaiT+zFTsvpRFNZXRvXu+caDF7F6lIVZ1u0piKDFPgYFFe/
SE5+7GBB/Yff1qu+oxq46fSyp49s5DGFQ+ozRPASRh2KQGcnwE45yVh2xemabUnKfY2BgmbX996A
zy/bIfRVK0wlu2shRu7b3nomNvR7pFYhb+HF9U5+TaX5fb3BsdXDHbCanpNsgAFQxwhgpHmrM9Ie
MYVF1MzgIQbRS/3mmx+PN8fSWGzoezbOmB0cenJfI06RmC+aZ0yjdoanf5mk+FKn4jYr3UQHlNzR
Hgctmz++O6QX2NFdY3i+jQwjbCwZ/Gm7O43BCW6rAwoecTMU/VFo/CLZVEk6Xvv4B5N+TVsv2yS5
GEbD7gFmVFj+pXZh+GedlV4aPmR7qSFJVNX3sVx20kfIlo8A1yDjr30ujEsPPY1wkHAc8/SWmeNp
nv3xKMyAQY9HwM+44DSEII2RBfldohrYT/TAOdhLcnPoLU9a7hbbOtIBAP3xOs7Lh5PP5ktOTi6R
V1fSqu/1goil8159or7AYEodYQATpxS+p56U28bDEKPuKgayXWrvq6Q1w9G0hh0dur/NEVb0fXFw
O80B/u/LrQgmNSVF177YAHddDbEHkmZ19FoH2SfsJKzN7JkcCr6J3eRgIAer7Gzltdxja3deltTd
NpNu4da9PJhMzQ/JoEFkqapT2c3meQmWh6Sy8x0SmJvWGzWHq5ewXPLDYi86hK7v9SwlmzcidZxR
PieTRx2NGYMwDesMJc06e177j5+ADQ3i38+aqT8vBvmz0NeOtW6Z28S17m4glnPQfR1JfWW+BBUF
TzunpILnxw4wqO/Sg0iUYyU844tJbiyUh+koo0W7pF7mnZvlc/0LNqraZf0JRR0gaGNDs61m8th9
y4EA6D8skNePOL4ElwgVOxaT1rdUBvl1iicsgZdyGxilAzQ16/jaioee/ucoxuUx9rzsWGSFgXIE
x960kCXmXpUWiiElMUM4ziUZzBskOuewnuV6FpZHcgUGB5+o2OHAi6qB/JACqfizEUa0oaEYLYe0
6+FgxnNycosCfEfm1yLKgtBJeTm01JdK1wmPK5T5K+DhzjLg8bYwBC9++VX20OtMJz7lXuNealWE
RAbmlv6Ehzlis2c77rrj6PgHz2CkgqAdauA8fcV/fY9X4XYyzV/WmOW7rDdxppNdc5kS46eEnL4v
J9FfknrCmtcvY8TO8y6fBuPk2RVgDlPCy2jaXpjFwIasxS9R7H/N0yFFZKdDZ4kQHZVuSBYD/vNW
dhnnZ6ebH6uW2yUJjJup0VowMYE/qLXZcXqJK0wN/fS8cAL9ElcMhsgAgeQ0HFoDd4d+7g566dIl
S7m0ZwdLaCYZFqa9gCjYUhi3CobTGYJ9dspEBPcY5QIzQiPvzrSFOSKTs89KzcaTedv1GDFU3uOI
LCM0PTwvijR5TGGIU6wwAqUZS8nrAYxrjfPKAM5blChCdDCztCpsWgzyLS85rhIuhOlMgPPhMybg
XBHiruuqhafuuIVe/atI3Fe7XF7X6gJnBLEFJzuMJnBe3LXfhxi2ow/cB5O7eMd4AVffCdcPpWdw
SN+GVoL3c7RbqdHFhMtMgqBqdgigavKPOY4vKz27Mgs39CikgeuQspuI1kZXe4QftV/PciVMqxHR
EpW3KUHBX5+NxHg0bAnJhHp96QPgr/a+1knNzPYxxuUhyaBbFVHQ4Mb1p5rHOKkNnWp5VtvnyiFH
/AKrv2Ht512QXpl9WSKmv2Wbv4+KGqxDO6dMb3BWLd8VH1axz10LBjrCJqDEadsiCUgRQUZiEevU
fIznLbs+pbTLkeoRag4+/W1EddkhQrRycLhahrnESYm54qbveZ0O6nMuIZ1pvaS14pFVJLPEtb55
X7n9A74fqZfuiZ2Hp57jYtGP96VLh1NVkgSXWslDU4xir7f7VbO1EoRJaCvDRqcXHeDZ7zz8YhSR
8tOqYzglLXPO0qK/ldPib1IXV7MO5WsmlAY1MI+TJh8bPbjHzgJWaeLlpbQh7njH4eaKFc/nIgvu
VSCoXrvnKkLdddEONPM7gSly0+lyZ87yJvECrmYXoQnmtKqB9hTbuG+9J9gST2PZWvuhhcXVec2p
WKdpSg8YaKcmam66SlIo4xlJhMt0VZzboN4uhfVSqIFmrdQ1mGoGG10GlzHpKVqsq2PCm6LTH1qU
L/w/HZlVYveIYRzod6bLfC8jpmh4FViRlQPIoKKKo99DQjzhekUsicUskjJyk5k1BuCAquuwZYro
T7yh+OaRu0IA8XekaacYfAVdcT5u9WxEScRJt6eyh65iT1RPVUxdRFbnFterBYlu+d5q2r4ttG/r
C8ROBKGH9cGqpm6TOe1diXZs1gdWW/lN1Z7r/CAiP6iTDmbF1OdYeLzkQNeIZKh9S4Y2WUZbn2ji
mjZaHfqj9wWXjUepdQ+pBws6amA6t01w1+MUUi34rUsuOo54NcKZjFxil8QlTk3vnfvokGUWT990
Az60iYEFcDBfD5mFJjwEnmgwfQ712fvFcAs+/6hEYKVQ35D72x8CbKfdNLh2SoqaKikS2Rmcmg1O
t7aIGocIvOTBH+JfWvwg0JwzrX7VregTA/Ac3mR+EMh3tpMnqMlHDKQrzjUizRn0yOtCexBPBXgr
qw9SF4xdUy3+MCo+Q1WlsmHvMPd8X0b5fhRz8KaX5adhIhZQ921nJM8ueQ5DV//Oo/xkqAFIyeQX
Xa9+yufm18Dk1FLniN/xvfZ60iAC3OuFFsAcqug+ykVE56WpT6VlQhcjaIBG4zhq3DpBZDtbTSPp
CRfcMOulfXAS2LrWlH2uExHSULexFpF5yCBwi5/6dn1YSwhhG4wXP/d/+FPwyAxqp+qlZOh3+uBH
imvFJ6DUfiJ+rxwbhWSPIWS7XHLVsP9Zy2K+6FFk7wHOPH6c/CZYUDKNrlFSY58SeUSIT9hHJ3Ty
kMThF7boJmbQUGukqLYOtehpcJTmriW7Ixykt1eiFdWPq5bEmWmvqcl4kTwhAKA8z2KmVVD6+sz6
QW4PgkGl8Fj7ozph146TGvFMxy0/BPdVOLUqMAx1UclZe61MqEnIqdcB3Dq3NlXV7LWIUroR9Q2G
CvBKYyS/FH6lmjNjTZSHFjcqFiTpsZ8MZPY5QZ3qUlz1OTo6R9I8Gfl7A1Ra1XXYph+meEbpp8Z1
qHup7AdDs9E+P7vBY790B3wuSRKDe3JKWwMyluuD4qTFOZ2Tiq3ltbddvgznktnxybBNJ7Rajwxg
16Ufg/iPSFd7HBb3S1dXUUhoFRhPhzNea/2c1Sqb04OOXYOjbAPxnH4NPZlbcxNh1Dft6wRKq566
3s62tmbHt7gqYvV0Zieqgh1y2qkg3MqoaPTLkW5vPQU7Y8UdI/lmJzr6dG5ubbKf2qlid2VFykqa
RWmj2vcY0OotxUE+2jup7JZmAwIGqguiZauTVeveRswIiRBrnFeB6BgfbaenNeq2SD216mkFONcm
1xzQ7VnetddycHam700p3qxO28dieWxHbtRVdRt54JWOnPq99dEH0z3Q2mnb2QjU0qmyT5lO/GHu
/hLIIPZd6V3xjQMl9xjk17OO4w3ZKyJh9qCbKH2j42rTMffa/GDaGMA7GG6OA8ISNfFxYhvNX+tX
V2bTZy9AezCxhDbz+ClyDf6nR24yPgRhUdyyFJaQT9UklMRw1SyvypNkkSdWtHtgy7cVcptn9jq/
m9+WwLhm+vI8lEu2gQrPYCzIFUuh2soge1sVb+vIOU76D8I1niZ426Pw7p2ccISqdl7u3sdoeGiE
c/BV/9ozqoA1hmZL+TpEsSZ2pVJ5KbjZlYhlOfkVxtV0/BpGLc42icgZ+aQCwrncoDgI/ux8Wd3c
2h70GDRzrxSI692VW/Pelu3Fr0yoS/mrHfNWRCZPQQ+HLuo2hSrvZMfyvN5ypUJkVlBDAUX98IG3
pGACrssDplaFTe/ecXFZ2S119F9Vz32pacl+cFk5gxK3AzU59j24rjohruuW7Ofxh5YJqMp8yn8g
aaPBY8oLXaWJ6hftGmmOiiBlVVbfIVQLsPqMoXMDmN/grtR7YBOtdwdoYmdRNZLQWZl6H7kc/OvT
NJXEBjCz13Tt92AP3/ELf2YcBuCQx9k2OaYut0fNAGO9GrQmrXfrfbHOEDQAFiAfDsh8ksxB74uq
mSFt5tsVuVgBrM75gav6y6olCpA245qIk9RC4MjkxzODRNwqJw1KQ5TsK+phZo+cK/lMCOELJwRq
5PA5IyhZ4GihJxHqAe4PBonYGKhxxrRcY3VB1j29s6qlews/BXrQk9ZUNzy0uEdYeI2CxbelZkpj
DcYDbG8KoelIBglAB5RPpNzFTdVjFum/pEXslF4Qbwg1+1KVlkHpuX7KWWJ/G6k7/YmBzyrxMl69
xc04Sx1cstXYxcj/oNoxov4y2/GnwvrSBH7KIh/rITusx3IUqrvU/8Xeee3GzaxZ+4q4wRxOO7CD
smTFE0K2bMZizlc/T5X2/uTf8PyDOR/AaHRSd5uhWPW+az2LTmrWNt9Y+P8qNQpNs+adffb8VhmL
ZcKbHPUp2xG/lB5UDWhGdaLqzXNsIDilJyG7LujP3K3ObI8Obh1meA+bqV9D2cJEakbPy2e3iPYW
e/NLx+J2bYJHrA80LqhloKg3r/IieVHnUGMYU+jNLYYVr4Kotuz9HoeJZNRIS5w7k2pT+PGtMtL6
0oAv3bye9lFQpMDFFBzwljDNkGemPxZvFI70lXWwGikGGtrGMu9zJkpzZsqN8aRaHKsASlC7D0vy
OPx0CHXezDbXnsi7xpfzVrKk3gSULuAz0F4qi1+WV76lYrpNAzhgemyo/rfthY2F9lj5JzWfi6pZ
c+WETH+5SJiA8PIyrOeDjR+gslk3yIN1SZnb97I6Jact9MjSHeFsoXIVyvlcKlEIlsD+Kh2ISjbi
WCIs7IyScUNTG/kUbk3taHkVSDLL3ZdpRNk446iVJxZtn7Mz23fEq9UIP5YptDE7k31CHGf1SwkG
kNjTMy373WTF/e6tbTUDRbkgjmRgghK7b3hhjnKTMdK96MESyuVMKr21diduE0C/W9n8lqNeVg97
1P4li6PY2kxz8SFrkNPAHFI5uLl+PMWwdCA5cFz7OdZgHa+PnKfXlH4HfKJr5Jwm10+36r+QjIQ2
BiX5Q1Xiogt/UB2MUh6bsx99U1yLHJs110jUv318rGAC5LU+bHPHfCN1laY451VKEAe6G4CPGo2z
BnoRr8MWYBlSm/hV405zEQPjabFxm7OEIPnFaO6ByjeseFn8DeyWgIyOeXA2o4aRmMNCTVZwQt2W
JckAPuE7bFH5bYnVsiKTjo7O1D9r0sKGk0ltaeM4+WVJBRlkYxGqMr/OwtTYla34GKASypnTmjNF
Y24bFlmKq7jk2KGt8qQblGFIOUdXQtSquT43AwZcj0IHORZ8j2kb8DvWCzVmdNKXnmUImnL8kyQ2
WRcR+QeUxff8XBZ6NNM/bfHMbObBY+nsU8s1ICy1Lku8al6XLbONHEsFq91Y7CT5gjIR7R3pcBBt
/1On4aGBMdmaIwOJ+IV0lOJu5J0GI6CewgrMloZbpx93aMmI2wDthRpj/OFmGSk24k2NiXmW8nVD
Fqp+iKvj+i88WkpMwdQ0U098pPzOD7/CAgFRMLPJOPb9MjrT09xOjebuZA1cIQv81AlZR10rVIEh
TfHJQpW3cjBLCeaQ6vxJLA8DhwzVEoWw9u0KAJfLo+3RD63j9Xqe8mjbpS0qPu9xaboaGfejKiao
OgYIYsLNR/NBwTHaYkFtm3eoPfEDjTnDqB8krKEt75yQ12wlHDkrFxsi0OKw+7baXLrzHGeW8Afs
Gr8WGwBSrmE9bRznIaEDvim19Tj3HANlyYVdD0YjrPLjIDEvwquutMGGQeIu7/70U7nUoyZHXhKw
zQdqNT6LVKdOLxOcuj44wY2x4usKJrPZSmFAz4qIMny9LUZOoiqiDJkwDlmEYW2jlCBScU4MuKpJ
uZPdd92j+jjKS91UP/UMybKyIirqMUZ9bFgZeQGiP8TDv9QCul+7B8sansZptrcm+yfPi/SgGEsR
7RKNru00WLt5miGtN4hvJxYYnpv/zOvqtBQ6U0B33dielPrKQj3qstclFe9mwhBBd27cTqvOWIdk
y/QQZ2iYdNJmb9cIuabChTOsL0jq7DshFR/FNF43rbnSr0mvbR8NVruigxNSPFXHTN4dzkqKs/uR
S0u8uPaGHK2U5IzO2OkEyCrJRe/6zHGc+NJlkrJtAsbjaP3pMbFFm4PrpfRIHvnsuq7iRTS4MZwW
ClDr8XkzQZacoQi7cnevxEOJi5ZuiVmedkSCEvZVvMyOpVQMnTG+Zz1BxCk/2WvfLJOGrIMkdyuv
5LInpsg7qUsDpHH4UI2gUs3W96qAwq5umJU8K7hKmjdXWjU+yOtmgwadwv1wAaEKG7lcwmd0h4Cy
s06Mix/V8KyGUDWeldlb6rIosGq0lPZzEaSHKKU+4I5zs5nb9sqj9xqyzH/TEmdviPouaX6O/vBe
N/TV/Yx9VphM2VJUddvZw4Bp5ZedLcVJDDQKFcJkvN5A86P++iZXd2UcHP102owIdayS4AY9PjTr
pTkmEg/QUa9BvxzadXChadEBrOl3BeUQGiOckKVpPASbVoo+4sj/FvTMwMBknjSf4VxWvzygAErT
Ma3JefLTFxSHFPdmKLn8TU2rZ4uf8BCMXnpUYCil9IK6a8VcB5RwQDb/chcRrR/nP5E8MTOKJN64
yX8qsBAhs7SXKmvHFfh5yOyfWVc8SoCRvGzC1cWkUbUfftVdIaL8UO061H6HpaufV595ENQdov6o
SqQDYjSpGRp71JYdnd1EnnxtX33DonlSDWDDo2NHgWZjB8EtLMCbCLnfHlMGQ22M5r2PHuTyaZ6Z
3pOdiD5V2s1GTxKsmB0KKfEbbMjCeWBu11L7qYrDpivtxPNIeWrY0iFByOqw340OJXzZQlxlcYCC
KEYnQ38OUxFMecRvW3WQ0hgdt87obgWR2rIRfz8kqGfl1ufgRtdDA1L09SVlwkupVcK9cFRzP7V2
q7TrVET71aenWbipg2fEw//VInxEmG0BaEKimx5mOz/0mftsmAzJqE2/J1JSmxjkNnQmLVLmIVbr
3/usac/pWD/3RP/saO9sA7e/RmuGEF6ixOQqbZZIJPx+9sZOX6VSehQF6ACN4qcsr1fdt47AtE8h
ay9JY6qNOgzmhwO9dzc4H4Uz4yiUOAm5spHV0ZQrYNnBY7BmD1siS7aClz1pn5VSEBtpSDb6N8ug
X5EwhFTAYn1mO80ZWifDaOm9yxMiE0jTTHw1chatBHB5x0zLW9PX5iZrWVAI+R9N5AygH260o9uK
ch/NRDD5Rnen+F35yuU69UN08z4rQBN2H+3WvYs0nIDvhHM50sJywTht0rLa1sRPG6b7TVbH18r7
KLX2XRKt5JqRxscjnpZjUzS3kilSpc7lStGDIjJzxtmmexo8gC19wUWID5ORnOGOceVWrPo3xT4s
5M8PtMtZ1/R9k+Mh7iSNDpKIOEQWMt3ugiLmu6qyGDMjR9KtLETbx4o6P8bTFBlgau3kJlzWvOYn
S7AwV6yqiiwaKIhgWGpZRflU6KqrriSUcuGpztxV0vXkGkzVnqhRnC1mL4Utfliyfiq3sl+vV6L2
z15Nu251f4ipwSaDRFcXvxZJi/PsDzOdSa/J3sitycOE9ibLYpoBLsche0OjyETPpvGYH7JP7QY6
bsUFnTaefJlcZi4EJQtbObOSm1nNiGU5Xa2vZxKGaCLT9ZDvXqDDoRZnyqxWgD14BZzH+cUiBwp5
BcdzlPeQ94Y5QyRRZ0DZSA3DwctQqO0dwXqYVcMbvuRXp2Pg1VqXCTecGrbEKqfavizfw7q8cWf8
alLluQ4ortvGv1dXkhGVD7gjnak8/f2sZibCIfrqAiwUqzjbUazCP8fhKi+HVznWqGu/E63XFsKj
PTpRewklim1AjkN+avorgoOxcfT0wqhhG6Zl/dJXD4vlfFMEKTnpda31rSgDcMksGMvJSjdrHD/3
13qXvNaa9VHf2SHRVs6urdmhclahLjaajxt0WUIkkQRAMFWVDQXzugOWsLHH8ZSV0wmb1A0S/aeO
nNYN7vpv5XSfCDrJWCK+NaZp0UjMGLryNzW/1Qgg24pok3bOY9U202c1Do5+wewdZ6MZW58qyP8j
Gv9PRGODBJffNHC7P5OEiWzt38v3/ydE+PNv/g00NnSbRGB0V7bODiCzF6Twv0OEDcP9l068gUfM
AbIPQ+eb/hMjHPxL13VYunRFHAcdHfzy7t8xwva/LNd2As8ydceh/Gv8b4jGYJL/YBoDSNddw+If
YUjEufh/BLrUa5WbUbQkN+7S3UVGa0nNZHksmxVvAh2LlfT1MCtw0CI73wNPefM7vz9bM8A8Yngp
wSYXg17iYFmpig0lw1W2KereeTX9/t6uiXr3RrqiC9KzUAle+4DxufGeOgLWxeTcBASncDk9+/q3
fOm/r2uxr7xsJUyTkzNvrVdUDj9Kszy4NhFzBV2AuySgIt6BZtNy2krRAFXPhYlb2PN+7G1W9rWx
s/JbNE5PmiOeLRT8h+pXPEGcW1oyjxbauoNdhkmbr/TSIfLEUXGI+TO56GSYTeOXosCZlHrLx4wd
n0Awf+u3dnxcR5q2dgfILljO8fg+r3p+J/pqPwS007u1zQh88S6QqRH2S68XpcYS79Bvog4M0o9m
8C9IHqjCwKGmPu6YLOD38qtDNQc0EoNhL2yoabxjPpgEzlKDcSGhIPZIyHjE4mXvHJ//OUCz4TJL
QeI4bogINCXFU/jI1fK96VTJLjOXW2RcZTE7N00pdmadkyVqx/QprODTSb+2+m0/Ekc8aGW/XRHv
Uyp96DgGkO05aJjs4sVou3lPvCfLGMpXVprEeBbJE01q4MXUNUIr616DTDqcV6val4N+NoNquqyb
JDR8e58ZXAhEgeY0ddvhELMFiCkbJozlb0Yx3gMotkMTUjABtRjG/RG3G2ESybbyl5tmSlrwbcWv
jPUnXAyioe3llICeOS4jn4Gq9QnGJeUqTwAJLsx3NCeULZ1xP2fofQuuqzsdDtGxwIfOjp2vNfLb
txmoppkqFB1RHVvr7BuH1BMhZ8qVQJKMMX44uLn3VuJe2NJAoKSy9O1Gv06aGEiHVb+L3s4AP5Z7
smOy68ZokffXqxvO1qVlumeKOISBtRn4haJhKm/+CvSE9BsxvOhpQYbpDPbDd6z9jIB9Z7VIAHo3
vujdY1f9yLVeEGrMXNPF3XiwLWe5RGmVbNPEvCOXs9wl7VjeJ8lTRO0SdQoQM4pvkDn7hLqaMDaD
tPY18yab03vM0bqbZPvG/uE0MsIARFR742lTCX5O2sDhwgrOb8/YOR45uTlX+AS7wmnxq2ciscGE
y9poSgZEi4F0p9neu2ijj54BDEKgoW3bBamvbOktALvsxfnplfOVpeO66jOyRciFJYcgnTjUR0jA
I/XVbZ3CtzCImhiDuj5qTbVbmHLFaHladFKJkb00jo9nsyYVtp1Avw1U/9qxibFA+fs2DQwik0gd
WEtBDk9xZK9hcZ29+EBUASgzX39LMZ9U8BoXNB6MwKArnQ+2OCvh3jQu8um276tTa/js294D7xOT
tEbbaOaYbeOjFbmsnvXKvMjT6Z2CFWZIjPTOkGYb6GUY5XQLiGMqcsoU1XTKzOQFCuI1jNV2hxUX
OUTFIZdS6dsRjWztfBz6QWUjF8nwP/RdDNGBnFnw12hHogn4VYBKDIN2ZXCElbN1aIbopkE1j0l3
wGl4og9pFba9NfSxDxHvvvuWuKcs/e6U6U0pLOdG83BkglcifSFe7rJhuUoe03RfQL7ZGVnfb2dd
wADvD83UIeNwUx9zAUVJklGPrU01rZ532nAanKK9SZiCnXsXL1w5jLjoSsrALJHXCW555bRnYPPd
eXLa4hDEhCP+85R6h2zIm835828+X5N/+NtjM0lgb641x6ivAQOj6nFW94zJumXW82Hl0SFLLONg
FtgeDMntchy/BvbEQ3WDVhg8Umz/Aj40kRrlIe1augBeKjPIPq9YSM2UXAd/im86YCM0KiBDRBMs
18S+XBmoWQx7JmJQT7tOEkQ4KxW9FADZFrlbefZ70yf+S2Gp5E1XtzmIUSbnq0MNSt2Uk0HYepci
HvznOaMnsrxMpnqrgTy7M7iMTl7c7RI5EmZre2+l1RmG5xjG5vqtghdp5US1rw4e0i4tjos9UNiz
MNXIm9oBR2XHyWnoBETxlsyUxrnguCLY23FvqYRgDRV33UxlPGZ5wnz/yu/94EQJCkFCW8fInnNz
3xtyzzlGE7Z9/ACAAOaCeq5r5N6klQks71EQKnwm6cnPu+UY03NwzTIO59l/Rz7E6Ww1F8Xk4PpY
nL1GDtkh87obR/LY5q6voOWaeJlJGy3r9WRbWkkAKfcJ8PsBfwUhN84F8olXWoOJQwEbuoO6CTS9
PQ+i4weru0bP8NjGVU+G5eIdUc8i2XfhA8xIP6YcYnxtE0/uxhp7aJCbv5ekNSvP87N95znzg014
DvF358TFUZe6SXGIDP0yzl1MIN74pkMoA0XqntKpEaFeGEdRjoAIJupqwo7R2Ea5QWNHHgGWPszb
3sa5YEjYm/qmr5s/njNBHO+6ySROceqFvk/lFhHw1bdrTVdBbSX6hNSF0uan2jZfN6s3cmjL7fXb
TUbei+fo96PdDmd1s/ZQoRYYJRxMFeIKGKaoelrgePbkzvVBBFSq5N5IHeZU6saKwDt7hvlCDmKh
DodV4/SNbYtiuW7+MhcKRks8RHoZHZBhpsn3pEh+aNgYl20jty/mXYEIEbXq10ORjyW4D/nKTEMM
GbF8pyA7Dzjy2Hq4w5e8+vc71Gtk3oT22CUA8UG8fn0SqHixc00LCr38NEuebure58d8foX6Hnnz
29eoVwYxPPoTkts/3qc+5vPnfH3V13vUc1WE25YGZ3wQmff2x4v/7UP1wh+f+flTP79Ovf75hNpm
v/03frur3kWYK/7Vec7ny6LVqs/N+fXRv739r/+Tv7/+17f+7Ud7wqbW7g+hTYr2trG65GK2s+QC
rcYch41uHKJ2hf0kX4gWo3Y/3yPiNK82cL6TC/WSIx45STjlE+fBozcVxog0zz6wYy7qf73b1Uzx
tAZvZmmgFzACyrLW3FMM8EgPQhJdEKmi/lQ9VjeYfCFZRcZuNuiNIP1FO0JrcKDKeUEcAP8JRO2b
mpbWTucyumd1HTSyqhsqoOSiMJI2F6JdnNY3nsBel3FAV3IM9+Uhpx7Oqc6R+/VYPanJI1/d++NP
6DT2KL2YFmH7P6sbhTVU98wcm40NhBkRw4zOW34I1E5asuruCMUKbZT8eqGeVXd/e3byrZeSFNu9
2y3NecGPjle0eXWNlcE46SiwZFpx6kcSB7eZH2j7OTcfU2gjsemyDpJno7rp5b2MyfDGiYC1QWz6
XiJnDzL6tPo6X+Q2dK4uGI70WSqutejLIRvWft2DwiFGUm4bq/8QkyZO6gNZmIrPj446bPe2d3LT
6WOdglv0zdR05X8pyt2HqKEUX6oBQT2nNgNjr3fi775+nymvmEh/Kxoj/9mK4PmYnytOpPARn0dS
oayQnsyUXkZDt/YIL6kWq7fYEhsKPeClng1nr7cFJTq61FyMNGAwi++dlsi6n9vswJQAlRA1V5Hh
9FKMS3NooFOmRlxRezGNnfqVRIFdt1ZuEUYBqlL9rgj02qk3b1aLvEbdtu4+3/jPrlUPywFOl4XJ
YK7AKy1VRuyU+hakz+wOydT8JIWqx58oUUMc6ypfCotuk07LAqgx6IZyuhp0hK2QpBsE2sx9phS7
J8fCrzoRUNvkXlV7olMf/c9D9ULqWz8JImY+HrQ7FIIU4xsPqIFe0bTwx6hBbF7tazaZ2jPqsI71
0UK8vEsi6s7qf6NeUzeL3OVfD9Wrnwe03Nl/e6jerN7y//+ovhxn5h5X6pRTx5r6MeqhqAquwF+P
1b3PJ1fUgDRiKK+qj0e34h51Ai7UW9TXstbkTFZ3UdVyqn3eVee3+nHM/P5zAubqi75+ckyWCn5d
G+TF8M2W1/1MnhuJFmnrXp0mlE3IKo0X+w0LI+3LZMyPVZck+l69/fNuJLdaCg8eTt2ml7xTdaSq
e183X88BTrfDRTb/YI39MQap/1iPqhA2vhy3AjU7UXc/f329zjdOdoUABXAi97tqWUN3xo28bQrS
3l37u69+iN2eTd/UT5/IVXnKqXtf2z745zmvwtdRxo4GW4hRQL2gvvLr4dffqntfu/Hrha/P++Nv
0xK3kdYxhrFp1MAJO6sl9FM+VmceWzzvL9Tjzx+/1jRwUm3Sd+qz1D797bhc32NNK0/qcE3pxxK1
KPdBMgxMZdSR8ve76iM+hypybTvENsWOXkV1zuSNGkvUQ3VPPff1UD3nylnw/+p96s1T9GMy2vKk
vl/9PqjcHLZf50zky8P482BWzwZmOaww3P9z3ql7n+9Sd/98/Nun/vauP7/gz7/SDAwGvQsSARiI
GmbUZUTdU3/7t+e+3qJeNdUsUN39ulH74+uhuqf+7r/91Nrw2QJff6Le+MdX/e25Pz71j2+K5YBP
D6EdkoE1upzaU0mwxmaFg8C5/nWz4udct5O8nnw9qe59PbcKwSmuHjc9fVl09vIz1HCrPvzrrb+9
ou6C9hs3eMoZkuV5Tc4jYOmvE+W3x5931Xn127PqsXr/76dn4G3nFClovhqU9JgcNz/0bu+aug0a
MXdZPPWhU9aAbBuKb8H0mM8lsSEkTDwynAD0wl99R124orU3NI913p3sBnUETrXltSS91gWl82hC
ir0dzarZmdH4kGd1GlbtHOx1qEokvlNxcJ37ckZ2aVh4ZaquqC/XJS13XtxnJzpBl6tHCJlGnQQl
TBcjiRPQ2zyqdUSzhnCAGP///A9/DidrCSpNLqpWMe8+adzq8qourF83v9Gzf7vkqrt/e/sfz6lL
t3ru8xv+9nef3zDlwaXbHXQ9Yeknp3Tyxlfn7tfjQE4B6e2yQlJPqseTHKA+n/zr63/8uYtdbOe5
HhKFXg5q6s+F75XZjXonEp8O40lzp15Y1Cn497sE4cZbp6h+GGmL4ruiI9WRRFVM/cBl047BciU/
8DsMWs2Orp6mzPaOafmSi8ImNKw9UrDzzpNuweGInPPo9/ZTV6e3RuteSo+BVY7vqU/8g69Z8EKE
8+oMzn006z9qSamRw/M+Zep/nAwfLcFKJKEtjTArFAc0pTIdKNa6XdMNHdojUZBT0FPXpM546LXh
on1z48QJzZiZYYOYgq+4jQk4OJKRnO+LBed0upKpO9HNhkXQHaGL61vDyS8MrrNgh/mfuOYKcsWT
loroyR2GVwCJ2jYuhLlzMGLCL9Oo8o1UwSiEbxpfVuAjBFWBB8LRm2dsdhG05gQ8tAaRkJKhqIj2
jmEpU7RYau45g7Wx42k9xB3+L7sDqlra1YdmBDe2hh9zRWfh1tovoc0LIgkzhcnHLy+cp8IliM6j
MNfUlXc7Jtl7sozx0VtpKxPR24GqHdzmjjSinZ+RRlK4bNWRWCLzuxWU/TXOwHUbNHroZE7otZG7
L0T5sfj1ydFGFArJPIcskqEM5uVtU+lwXxbjhxck2llSO45eVaEVpX5tTICvijGptx5gf+wGYUPv
tEPXG5pRKbaxX8gWerFn2UblvEtQQ5buEXTSWSMEFsuk3oZTBUxHp4kQ+IUIjZqkosnblABoDzmA
Y2HY7c7qqXhqpfUwVY1/4SyNTTJ2uWub7jFYI2vneTHsaz94yOYeUZrepXeZM7yQFXTIxax9qwLZ
NPWNb1pVBlvPDGx0xgHEZiO6Kte2DIeYUN8aN8qSpPpF2TrrvhwNRBIT9MygeV+EU6G4yc1dPRNO
RzBJhw6pmw6uVr4O/nW5dIDdil6mH2kUyg3vUSzGO6tPVpV2YUCZHo9z1Eb8d2eKziVlJnDRyNRH
sHmFjzW+OuO+cy8bawotr863cvRPLDnqUW+CKEOY3UBNFkV2O8B7tY3h1E99vbFOdBc18L7pK5DY
OcwpsCKwPIobu49lZAW9isBoX1er+5Bagn1huN8gDUkX3odXG8n3xdK/Z/VcPrQjefUlUU07l7w8
Djnjuse9tqHfsiUK7yJYU/9hKoxLb2IRFtk1iloS+9qyO04O15WKDttgVvFhGX7GXlre4h3/8I3p
mHY+os62ojnXu9dLm2xNd3owB/376pbmFSNFTgVhQBqi26/5vAwokBn+26Z5KTLH3qdB620R0rM4
zE6An9C1DMn72rs1Id8F088i27cR6Y6hWU2AlN3uzZ1oJWTLSzx5CzJ189KdzDfNHwLUMoBLg3Gv
d/dL/YNcr+Qu00HtQpKcw7gjMMZJtO1ote2l57dAFt3p1fRcDhJqxIt0oQea98OIEjccNZHfYOyh
lGi1xFob9dbSvW8L0n4ESGZFIPeM4n4BDNkxYpg6x2wGJGeUvcSiFs22roMPQalNzNOhjpb1skjK
O6/JLyjHznvPO+Uua02jeA4gXFCo9pE0bRat1R58KW0NWrz31D1LB4u9ld+RaekiKbvm8uc6OMbc
BuYw+xFexkOlt6SzlRtA/89TiSfA9hM9nAo0owUbUjOKiykb523L1+HIeTKd8TmYhBYWywIDjsGf
CeatcMTFRJg3kg1spzY0a7LDe3j/DWftYFsWP9p5Gp1KPzfR8woO1ynAtYjuCbgXDq3Am5Ahmhc+
ki6KINGdGcF1baMs9IcerP1aX+AmpUiua2yEykB4lpLDWM/X9qzB5bI7rhAL1yURN+uWBsByyXyG
6Kb2l13Z7lHKGMlK3YIW9w+jhRUYxTd12rU89W2bcn0dylNjsyJ0TXugoclZHlcGxgmTNOienbo0
03QV1bDifZrMYU3TJg0gnacDrvdsENRXUklcHib62RR2wxaLy2b1bJqyM1BqP3ite3qmZksrKCZY
hwDTH/E6rtveuhtB+xKGAYDUBm6CMizfJnBeSyeJr6zVfHR0otHLhSgE+CxIfgAi1dp1Ya4cLklx
NWn4MMD9jSeacptKKtfmzD4UDYMlQ8PGEyMxPyOIwZ5EDj/2nM1Avf+Z8RGWJQicWOdALUHvDRaD
lWloaG+8/J7q8q6XwTE6W2yXW0F2sPLkLTOq68yvjE3eTTkfWUFpiE2i7MfbtYfB2jK84Wz/zor5
0DUUa4P0iqa4CfrWJd0u52qkRfGV6Zr1llQHEiW0FK3bmqBDNuhWufOdk5LOCkCR/1a14ixBSXM2
anrBM6fjha6B12brxpTpcS1herPSZ9AY/r54jyK6+hoKoHDOmFin8XBMl6cRj/Z21O6aIk/PpuPe
zYt1oDEHRJuAIA8DvA/RPpg4xRvyRLtFdm+AINPd5gSN+KDKFmS4QhNwhPGYL0l/F0eQic3KPPjJ
dBoKtlDJ4NIGc3ZhYP/daNG+rS+nuQvu4zSeTiTwVin8DNOFzuXNmDhEVREdDJJZX845HeWiBG8X
O7eLi426n1C7c4U6myLot1PBfHx08n1pptW27gXY/dRg6FvThwFXM0Bjl9k03jjiKYNlY2iA9E3N
ZZLWNI+RceutxTXid+QVb1aw5tvFGiltmc2euLh5r0NGpPDjOPSiMmT96SIPWxJjhxRTw0hkEe48
W3tZcN4eYml3NAutxcXdva6I9ZvWWr/NC/D3TmbmlTn+ZKMyd1y7Dri+xGbyndcFpcYs6otJQ7Vf
zFq3sWZRHNNxevK75Gh4ZXPqs3beutjuuMidgHsDh/CTAZ7XQpBczIQ5TVClabeJZA0yb6oD0A1G
vd5nViidZNh6EVrp154WzdfR1IRBTvMJB1SOVfidShspUE7yUZfr5Wx50Z5+LVsiNcLkVHkxzvh0
vFnJrqytB1QSiJpTIEtzzwW1cMmvzVsmmPV65qpEJ3hoOAXxS0UC9ADqC1KQ61ffGTG2eZJmR7Rr
kPwSS/6K0gTnA3WJy7bs74FhB2HijM4RktT3ROTfHBHlewQxRDN6fh92BVzV2EA/7z0L1j+0oyWY
uajdPaFPSE6vPO3Ni5PmkA6sHRbtQptWsCmyV7VobtiB99rg6NsajKZVmSf36dhdeNXqnbCNSQZ+
v08XBuXGbIrdYnh0fRGbGZhYC3FrApo4EVf75C/+r7ZxDdJPXAtaE6rbZLkinwOZDdAAFzvigQDm
KVmRL+RDfUq1W3LQEeYD4eCEak+mN4A9yQZtE8/uyewC55LFBWsGMVJdPs/sqmPhE8KhvZSTyUS9
CqoLE193KfwTV0P7IWV08PwTI/qjWLHIUaa60NvbfNaDsBDTj3Wwf0VlNG5SJEBoBBG+2Vd9kWS7
tR5hnY9B2GTVzh2gFYPMXk5TFCHCG000iSdP9gpT+p1rOkyHMmvanZ5oLsRkPYVEIEcgBj+rm26H
eSbTIc+YVRWHtVuAk0cxxz04d6Hl+kGbSaCxepzXmbDvBPyniRQAgqACLXktl/a6c+L2ukelupuT
VrspYiNs6zJE5Vhf9yygDV8vr/N0Du1eLk3QvmeL/yYEIOTOyvttDVGMo99/xEMNO8A7zVF9n3nL
oTLsgz2CLIYoVlOM7bJdQfROUa77mLbkLnPNp6UxPjziGXe1AyY09chbrh1LYP7PDiwbXpoK9+eA
5qDQ3W6r5ZOHY5/Lp7E2x6BsD/OAkiDw9jO//2yuwyPRLt65zG4HHTJc4Ls4WEoyBPDNeikFICdA
SR0sqCwGwxkviNZykVpDY+UonMx+vQ4K8UAU0g/HdybCt4PnpoWyj7rzI80wwESDQSfVq4+zxfFV
2Nct9qenovWeQRXgQMuMfR+7xXktod+UFqjTvptCCPX9NmriIzEPTxC7xUPX45fDFQNHErFTBme+
zJY07PQekMwi9rpPFb001mfkvs1en4sw8dmXrpNx5FTdLm6XFTHykIQu84GWoNadjzANesl5MZId
6L7ryUK63FhFfQCLP27KeetpIyAkszAOsRcsRxeb7lDM5CNAHQLoyUTHnOcJYi6ROF6bgbuK70yu
NyH5nPRhCi65OZovw4F+BRdFEGS24sELKydCairDMuamw8rejUw5EhKFJqqfKICzczstxykHg4T8
HsJ9T/G58C9zHY9wOvTOs2C5lMW08itUaZgEWty+SNjWsUEEo/fiSMQdjgraYnMr2f1ZN4K6QD3G
PPimz3bIfVl8MJIVOeQYb3HCRBQRy8Ql2rXrBDw5WV2yK1glj353ECmjphDLcemyO+FitkmC+cRJ
DR0iwgkGweKmjEQU+rOlYcQF6FS3411GKJYTId5KPJvOCaBozCtOtmN1zgnHEQjOkNE/Lh3jnARW
EkZL8aRnFsM8Fy3c6NoBmgPdER9kU1vdz1P35BNxbPdPWV+RNxXn1Tb3SRzP3BN7A5ypu4mIRw1i
dp7tr7scLlrvDjgmes/aWJWO9zIJnpK6S/b0ve8MM3YPKMrKg2djwIUJtBtacvQMojFuDMjeuyxi
MmMgbwf8sl+85FfBtsSutQRE7+U/08n9Tv/+IH/iKXOHN4cqF7FfxWM7T1TDlv7o9PEhEEAJ/ahs
d9PwYkZdOHrBZRqEsWORDYFt9+JX02j5OcJ5g7nTvzdZgmDzyOrQhhgfR5gWgfpKLMkYsq4gKbhL
rgmgWjekNmY7CsNo8CDfN+bwuJrDC/Jt87pi65Fs2l6TqCg7Av/F3nksx420a/pWJmaPHtgEcmLm
LMob2qJYMhtEyRDee1z9PAn9/2m11KGOM+uzEKJIioRL85nXYIdqOHmzTbo038naeok91YMVbrAx
WlWDmB47vKl3sGd1dNpGjI0tI9giVJGePaNdLYDZ/8YW/xO2WHds67fY4lvT3L6EXfOtbZu/IIy/
/+a/EMZC/sEW7MHft13hCNP5T4Cxa/3hwM2wXAewsG3yP/4EGJt/eJ4HW1d4wjEt2/oBYGz8YVqe
lGzCFu4Nti7+KwDjn9DFtueBbwasjCO97QFx/kk+V1oTNoClVh70engobH3jEzS7YWntNK8Awu5h
UfXDQ/obxd6/O6Op03/VXWGZ1M3/KtibUpu25xHy37BtfEy2Z4/qpUAvHqbh4IfdP0i+/iyvqW6Q
E0kF7TZt2+Px/6gPHLQaLgxlUgI+BkXBaqS505UK0k1U8/X3d/Y3p0KB2LR1jJC5O/MnpHbvpgYs
rblk+cV0O03elB5uBCgALYTfn0ld9I+aodwUZwJaYLiMgV/eWivCuQkdaDW+Nsit9KiqNSEc/2SM
/un5GYz5X84lDAkHR5LLAor/6QGWWEQWIXdlJTVWH5Z+9YjaSk+cER0HA1vpPfTNo1G3GARN1Q7N
lQcrqLazmd///q5/Fu9Vdy1MU5q8TUP8goR3EZ7UWjmU+IdoOz3x70U3XaZgvNJzvSIIfmls95uP
ceHvT7vc4c9PW1hCIGdhohns/PQEwFoXlmsUDCEtQbekJcgG3FUMl6odLyhfRSt82eJ8vsZeBZVV
i261XaNigsV3ZIPXHz3xLhbJu/+fywJdbEnXtQUOGH99MaIuOpMqVXlo7YbMPHUOwuVsrUWJQPfa
r51+39UV34ghbCp5jbZIn6ckq1Zl1794zoTTD4KvIoA+8b/+4/98Gf938K34mwn+t68JmWGWJ1fX
WV7+el1zB7I1Qpv6oHX4jpV0nzZ112+mibhtsJkRCDi5ZvuxpC31D2uL8bPA8TJEfji3+vkPauCe
J+1eQ9kbnJb1OOgomxF8WORC1BTq8UoOw6OIx8MgxOcoes1rv/2H0fJ3i4D44Qp+eiugH0O681zB
HIIQN93xKsb4BhIQ0ixLwu8ftakbvz5tCSnEY1ziRmpS//zrHRd+5ngZxlyHQi93yLudBUoxg65U
tHR43zYGndjq0HV47VrfWU2hhg6gN1yc2jq0JFjUpaazx+9M6XSWPmPH0uRpHOSubPRrGUQ4GfQP
gd5dbKu7FDEovuK9omzJKL4JoyHs68frnO4k3jJlsO9EluEeyN9R/78TEw7x9EMGCBST9TJN+PQU
sJMb7w7hxHNFlxIyFv/JaTt9ZXUPtAGqFVoMjBXCfr8Hdc2EGvvhYtvi2JuoMBnhAa+3jIIFIg66
zO8XZRHNRrOmmm5DMz5FFV6lgXXyi/FYSK4x15GWpYvSuuOADgsSmFlG3wdBgWNG/gL6aNfE85X2
xsFuviZdfAPgdk6swFqTz0INRul06LemjN8U/VQxc9V4gkpBJzTnHqL82XKaL55aitWT0RP8q0Kz
2ZUD/PTR/KK5+GHrSrg5jPam6943TUPwzH0ZozgMY/8ubTs0XbGs4Hkui0crxjMOnlCI61IDpZTd
DM5p1zwgkxVvkMhJDdN0MSJK0Xp3GzRuzps7dCBbCnttSIjKOBhaqlmFMdLTdHktxZhvJ6C3oNov
y+P3HfiECbSUQntHEAzgvcje6qwh9EQtzaVsiFokQKVMQ0VCP/t9+UUCx7ZHblUbWHrwvL32Uf8Q
y2+jVxIBe8M1HNgnTMoUrWRdLOWpCo1H5MUoOttcie/Nz6OFwwGbsPT6i8SkKMuQI016fl82cvuc
NAC0RBncpMMjyEFE5bBz+vEMfvymTpHPsPDQv6Up2e3U+aKp+tQgEUen64ZdxZl8q1oR/DyMJfae
iX7FLx5+hPaWFHhzxtmtd2kZWOO1qiYwueHKK4JnqzCHFTJYlximAPJsjKnAIcslC0mygj9uUcSc
MBRVrcIM+uldDw+BlDw82yKtEFmbrjNXtIbKsavKSFs3VXyj3U5hbaoeRdB/8yJOZ1q8rFrIaV8l
D8W3zNgaT46L7WqbixPz6m65epfOzQo85UXtu3HVAK25mZSDsHG7DQjUDpN9J1tEHkYkgtY2TETs
Wa5qKA9qc7Z08YAQbo3bb3aIDd5NxB67B5KMLXF/tWoSl6YummMST69GlNd39si1dWnYcaA2heiU
X9NO1P2R8WFRw7Hix2U4IkQI7YeJOysiJFr9HywzeHbb3KR2xqmXpcSL0jdAz1eZMleKA8stWfRw
tUL2KUNjLa78yttoaLkHhY++hwxvLWhN1M8KJqdM9tP00szEhMuy1autPlRKSeBxIVbZ63GkzRK3
0xVzl2KDMp7+BdWUHodFcJNIRbndBYRF+OYWVPNTbIvWbU2iVCavUDFuWgXIOWo/OQgiTsyBnuFi
BCjnaWT0OvLComPLkgMh8AhsajVUmrVf/oOEKYVCESfor7BGKclrXNYouHTL4lQGZ/HZhzY1BYvG
o6jqTTgeQkan4EkyWLuwquaaunodaZtE+vc6ph8rOWvdftAPDl2xsXbRlrCoT9EZclbkytHOqUeU
3TvYOKN5RWiT2SWKkj9UrUTbTUg9MNO/K34aVC3K1pBb2PybovLTjX8/O4Fzl2g8mBJdjy29cgqB
w6k0G3TowuFkWRToWlbRplTbZIGZh4Za5E7o2jvmFur/QjlNw5g12+Ye9T6KGKFqL5f2CyoDyOmO
pdymZfyKzS3+LbmdbWXKg0sNfRtrzKs05FmJYbouop7LgFyCF9HFb2o70LP0DeX6g6arlsN0bVuM
0adW/1r5+kscwk7SjefBl+cJuRcKqBTzqYmCjlGvaGrxQsz2YxaAeWAEdtlQbNCPVvx6LWJA5XF+
M4xk2hopbKYGTQhaTPkaIAE1lp4mIe3SDl751ikEwvdL6TI+GtLKd3QRKMJM8LXHjrKAFdSvVccT
CZpo56HY1lIHoA1ufBZdAxh2TtBWBKKK/gCqKSJGsx8JWSobgbZH6BpFF6qXa8fUUE3DsCYqZ1z/
RkrItRWc3IGLR5WaFcZvNz3i4ACJZ9reFMPMacb6APaYrjfTpjK8FjSGPEZ5bq1C9OYQ/wrXTGQT
EZ7iPi9VnbAnbPemb4AjHsyOdWtiz4Q+/03oEP+ziofUJxgKpla47ryx3FkOJ+tZzCv4JCsv6re4
IahKP++uSJlD/Yz7DFCSunscR4ZLm9XuxpLmLQlRg0TcXUPcGMRRjZoPpL8BPTPjxi8+mDYyYDnG
rraNSMISE9nm+EXGMO08idMCpXTq2ghnlilFvIJmHJJN5BfhYG3glmrrTsWyfgdDofsGW2pcD966
wERgFdvFhZ72NR+ZAqHfvcz58EyraIB4+jDrTrR2GqZoMFgf3ByrvmUJcjoadLGRbUOInB1cI1Qf
vpSNc0X54ls6Mm0tT391B1ffzHnsILUNDKqIJPz/gU+8lXTTeiNYAZdIq8xOJJrtxrIDrCsR0mhh
gAaeCa0zyN/RI4+2rg+9T8AZ2drsi5t5EsVBqQcBa2aGExh0zGVMHEbnrsujcJW/mK3Xv4B7ZG1H
/MOcvS9TNjxDcR4+x3BFQ8inAcIzn4ItYORd02rDu7iw7/reKg8k39EmHqIPXtPr50zGw53mOTDm
Un9vFfHZrPp9hUXbfVCN+kaCwl+3ZgCHMw2ntbLfQp2MhmoVJ/tc2+qRcZW0MgSSBmtzTF8jtlLc
7hBbQzpxqmo2QUr1ejVXWwY0nc8xj+j4eQXNKk3fiKiaNpM5bYtEHOvQutcb8yUfFG3o05KT2wx7
pD23becqO21jF2QjfnnWXR4h6VM75pMDxGFjFMVjIuDbOpp3UCgV1KTyLXyYjA6LdzWiqThiTr2p
EtA1QdY96QbaPg6QtcxsgrOdVefK7qpdJ9B9E+3Ub1FIg/lVtV+1QTx0tBTXdNl3kRXJ/VhmZwdJ
SCZFcpFAd5zsCmENMqMKGeqRHRWUC271yMWh0Si28MY8iJThm+N+aUe2D70bjB3yud06LR5ry8BA
187XkVYXayPe6KAH1v1of7A1NHmmgJVcCxICrYDEpLJapr5g/k8wavsMKvVYhHvX4oQSq9XVXDow
oBO2gN7soLFFHgK1LuNy2jqSxtk8SRTUJ6rCetRRW0907H0L9AiEA1g/1p1DiFAewIzqLkQKtqDU
yo407rqp6YHb1I+0LxNkZcoJvIhN8TFxtw1VaOLY/mMTMdPmeejxPa4Jo7x0k3sR7iomiv4evEoX
qPBB+VMqJZ+qAUsgAxz2hs45FBqGqTU7DN4U/gQ1V0dNXTMothP5GZr/GZ0XhpPS4LPV2UXb7lsH
n3lHoJJWuyfmYLpfdrrcKkgycaRqBTxbfwzs41yj+A9X/MByJvd+nl/Myjb3M8ZbkRdYh06iRsyu
sEfMDZ93M7yXijvtB6+pD91s6pvPNPL93RRQWM7MBGPeVm6B4lcCXzDd7AGCNARFbRTsbUx8PGC4
IGCjHdmb2PlRfw9V/1ViwbyeMnp4YaRs1/xxo5vEBnPnHbwxIEDMCdONzoJiwyBAZZTg3TB76tzy
7JA+rDxpXKEZYzE6kWFohMlOZLF+l+lNbZjfq0vIqwdU1yPinxixiRVznfaB/R42/2kqIO4LFRQk
7gyGFZ+BQpF5G5M4S+hkZrAbcc9lEYxCuV/C1iS0YKpPXFnzPm3Re/fJZuK+LXd1NjyNknaV7sq9
ZoxcqcULGjSsKcS4Xp7JbHnvirx4Yk16X3jBwxLqtjFpJjapdMaj+Gp6BG9J0F4M3FrNb+3EfaM0
epMl0IX4hunANU8x1DMR2BK53u8jvc5BlH90WDtYBOnG4Fi2nS2Mh/gnTW46qVGeqRFUAoSXY+zq
P2ppiDZpzrfKAZ0+SM4AEZNbnRNoZBCmDeRLDihye6CLQg+O2eTvgDqhV4+wWA8gZbaILhBbYtnw
ta2Pq5XvYgOiGRVKcbzGWCVbnaq1dOophB7qK13kvtIO/IyXKRZ+NUBFK7mZNs9/mBsyTvI0Tcj4
VPHG2jgFtkJGsjdzHm6RPrn9+DC7zkvmiQdsft9KG9nfuN32XvVQAFdE4mC+OuzT0LMr5FxLNBu6
6sVRaciAOV6p5xVc7TSF2I/9No3bs9Wjhu3a2S6oPAVfQAvNRuqb/BJAijK3WKqhAXwTmi48WS3h
8D2kaoE/0QxBlZcIrEIUrWz8tZzZUFVaCvH4k9keMBblnSIbuIzQoGto+sv5HIMF9UofV2uUmZfL
7jyQTYURrHuDbAHzmINp6Y+YK9Io9pT4rNJyN4X7EqXysKihGll/sRRXMguNA/iHizVM56gmOO5o
IanIngRtl0XRmyYlNvJdf0kq4p4sDU5BVtyLgnaS0/RnDASuyzuADe5vLWUF26lrUOtqXqjcQuXH
eji9t5HEg6xY4E0cIRvqw2J3LcCkS5ZspWjqwUTWHUItoVOsnpmHRp8yuNRFmE2xkSq1zUV2r4Ip
nhMazCpZhf917pxXN8bbQCumU26CgquYE40zPYMfuXPd6Zwm7aNJGWIy5hNyQABlcv6H+tOq/uEE
PS7Br7bAubOb0k3MGMmt8AnE3TOCBoei8z6VPW7ppTHeGbjPIqUU3SyVog8BIZn/fim/LRdvqD2n
tBmvZkahImaTwjL5rRX5Zij4TS3JqPPK7kjlWeW7WBI1DPgkEg/gLkjcRiw8jOfRiAQlGKQEYnZM
DXo7uCOe/KtaMDoEelIdBCirjTuipx0Bd1rSNq0i0QGPekegQRBMrtfB8beql6WaXAWsdLUDQFBQ
PDNJLxN7AmshHkw8VVqMaOueOa2S+r4gZO8MuhVuIe9sRO6gw4frlj4zfouoEISW3LZkwoxgJQln
ATAI9oaOb6SatZDJDfLa9CvGzc56GfMe9GmFC2bE0iE95V3zCdB9hTktk/F9HvVf66q/qKVEvdVw
7g6icG4jFP/Y+IIw/Jq+JnoDac4yoz1OqNLqspg2c8SoUCWIvmH2BON4cdx34Ca/VMYOgQQEGoQZ
sKsf/Y4lA81U1mX/eZzHD+o2haZqyiyKJYhNx6OY6Wq8e1W47BqTbBKKZh6/msyOCug5kpsY4IwZ
O9fSGwCxiwxti/ae71vI+xnztdJwvinTSyWL3TyMGB0z/UcCdcTa8yPGRxrcPKRYDWQqa8zNY52i
V59/mAQ8Rjsl71AFHydAsdGmqiEGrjpstCOtnr1BkOiqob0c8BWlOLWKlNxjpUeIPE/hQaTiYRwZ
gk1Fg4mGxVYM45Mr0mm7FBbCd6mDBZtveqDKBwYe2BBVRsoatJmilYF8rAnYRUUCXWcYRGbU2ROq
HqiYfK94WBJkRN099Km566mdCEfl1oxKE/NohFr36BGSrS/ls3gfSXDhoeffA+LlxlnVJQ8nNrlN
bpG+/GeKh9uqHrZp5yt8BYFfZmQfoHrdL/Oh9W1eYa2gTCRUkJU3IhNfnbklF6pokJMH7oIRqJL3
3hLmwWtnhvgy/dAYs3ys0JZU20djD6vfk0GNsS/I2aYRYx3MUX2V3rPfI6/xJhSS0EGhpBtIi1CC
PNZDd0kHpBVK09pqFP9XkwE1AN1bCOcqkaQKu2RagSqVpSDip7yE7NaCz/DU/kjDZbXUSBETopRG
0S0HM6SRrcYhq4EIiN5yHMP6MqA4FfJCnJQhWc0mCymVuwwRoDAqoUhSpET/FTDqGKKOAV+/luhT
VFP00ogK99LjYKGlXyeptjFIkFHoeA7xRsZeHhsnv3kwARg6FctrH7+2Ac4PMCXFKnXSr3ndGw9L
7pnPAtCRF27ShkfUutlr3U53QzywS/mdtk7bzFjTcL25RkbE8BBYNoDV7G2p0mgaN12nEYgyQeyv
ex4+gfraCdnaUDX/vtkRKibbqmLYOqTG0sF8OI4JT3G7cEOUzKQqyWW+rThA3jcvIeWtkZJclaGF
WCkrVlkiGwvmlNRAov+YEiPjqfBUxJm7U0vJ4sxcSnpIoZG/t0fx1o3wOT0JZZsqAj4uyCA/ZRNb
SDxTUZqLD83cPpYaqbcPD3UzpQ4LqkJLBBM+tTiGLTlzbjGql70N3DVLnyu+VY02oAZIcKRKUwCJ
eblWgpNH8UiVYUWzOluJptvUgdzhaRzzX2L2rC671egpeNMuBKl9v8zlRjPJUcsZWAp/ZblRQq8J
gJPN2kySR2U2k+qlWy1/1Nb2PYDn5wAVZEDnnyUNRuCx98akf/Qdwu2SJgAoz09uhCOAFVo+JQeQ
MapPImyi66E6FnmA0RyjfkwuVZIQfHkps7LK900+fcRDg+DOjR5m+Ty4AfoKod+eLaSM2HnN/NTd
N+ylLKU1YpM5ij3c2skej7oHqcqvp6++5b7XbMgSpOd7J8BA2ZZTt65k9qGsMGQqUcmuuS2PoaXE
lpGgWIfVlxJ2AFjCRxzgj+jzf5wDz12DzkfntG1QKg3KY564GtyEuN+AkQd/FZn3o953L5OevaLK
gHapMx4SJc2qyd3sjBekabStS/luHelaiR5fCeWh0Oor1vPz6JwKH2hjMVu4M1lpjFe3fcauetON
ZrfT++qhT9JhpaV9uUtMvFoFxkno03YO1qtps4NoQGDbwTiNLP0Oasoq7FEY1j06c6Xv94cgHt7V
nSWOWYRzAeE26dENCT1743uvDt4RToaCJADoT8AFVY00iA9zCWq31BMwTgmGUAgq3hkYNSJImT/B
9g+MtefoF1F17W7xt8oadAMSdQAgU6Fkiea8Obqn5eAbfOo+YlNnnBgL4l8Hp3BPbTwR/utSo9CB
jvqun8rntErFaTkI/MZPDjNnCILi2AQlfz7NH/E9BgXUa1vFUUXZZaB+EFIvFsowzkCQgwohq52P
gCkUCwyTmjT90uiaicqJ/jEvaSggnW1sM9wSVwvzcjlEif9R1pPcmlblnAAb/nhYvhdjq7QNq+Rz
VAALTovpyNO0T2022Kfl009fWmFn7QMUXqIC507b7satkEDJtDzWT38eygE8tCHLeNtXPiWcaowa
lAmxyvLLLWSh7oCVb8Hsr4YqW7msAlZ0lwTWC14h3m6QHcJXI5jjECircspbDp2yu6sbNa8o+G//
/EHsc6I0oaJhKImb5UC53/z+qVNWnSgf8hN3ULVJ3bSZrVH1JDVAy0WpX5rE0C8FlqC7JKc0GPri
GCJFfZeY0asl6uoOyGVN4hhlBw1CmGISXwrAxfCQyhdd1Hf8eHwQRhdiJ5vGR4nSG4XIPAIBiwcP
3Avr2TE08zkK9XIrYgxHpYSH1BpOs7OJCFh0Jgmbq/NaBpT6kkJ7hQFLsF6+GgfH2FLh1zaDzL19
13E5wTCVl9nKystk2y6lceoUy/dc0rBWduLJ1h7HRC+ecUKgKIZAJZqqtl6kj9FmJDVUXrdhT3V/
thObjYjn3HSaoPytPjp5+BXRDlRUlcFgTm3utHzq1Vv44Xu6AHUW2B+wdQqxa/G7zWC6HzXdbXej
TKozLnbBOcNSEYHKU68Oy6exD18onM2rBqkC5qo+nsBrvsU02rcJbcPT8q3loCfyX1+WNWb2bloi
34ONxxHSH6rwExMq/MQFPic9o9wsgGI7IEKnZ9n6Pd0mDt40fWE7slfCnf2XydwXQ/3iIDvq18UE
DwU6oZrFrpqd7ST1PYrjd1XWBAw/BMaRs9tRccdPyOA7ZmAS/zv6th0f3K5OlNe8CTsB2zZEH4JN
WKn4tEaVy8CiWE1xtNU1SneljX+Ljplt9JwhWHbqE+FhC2OibZKqhabwi32UdHJv2VVs4LLuh5vS
xAZAJ6fcp6P5EKKYSCvRPPgt/BIgiug+Y19v4KYqIBUm6k8JeMm7OPMeu7gN8VY30KKYx4IquIaQ
lci/VBXnnvZ2p3MJNjJAhbqYwMRgk5CQj7pn94Ajg3hLKWJc536ESc2s26fl03Lwbbh4y6fIKc1d
Jj12zu44uSXeGXnVI5Rkc5Ih/Nen5XtO8DoE/nykeizZ50bK42E04zmEvREUCsW41Bx71RjNJ0Ts
z07kskVP/VMZRh/SsGoQGkYMrayngxG0r2bi8ubHVThN+ha2U0rhAVaZH3knE6TzWrR+eVdKhyKd
CI42KU+egsOMSv0z2FGUps5NrB/CYvwkq/I6O+37ZCRiNCYLTxEKmRpxyGkyCeGDyXp1YtCrXVQj
16aFj+gaZVuQxtQ97E+6WVMn6JuvFUF5W6fdHip/uX2zSm0VGbADBrgNx3AyweaDWEZpeONBt90U
Cf4h0m0+xE72uRHeZxITsKJYb6Cq8Hms/Ntk10iKNxcEE1jWZ4d+CEwzLTyqG9DNYZ+iqsKUGENr
v3goxBPBbacEM0FevGuxsafIsi57RBZZkHHcZW2r5Nqw3IcU5cWkFp+i1PpYz/wR2DVvHqDP1dBF
SANSajRQugxKWO1O6L0zZfAZH4HPiI9T93qOEogjaUAEB9sYVe2s/oATy91snWbUHfHjpt8r0Jpy
ZmViN8GjgyX0gVXoPtHDGm962lNuVe7NrnsyqxJDsLGbDnParjJUnbZW72PaFbHBzUiX04vrV/Xz
mDvDlmi2vpsFFXBaUW+xCfFsqfLYWrfJC/2sbiNUiUAav+vdOlsBSCSiRoKbfp2PyMU6Lg6ZXz8b
eo9lD+nTUtGLZfCmSkEYepJQ6VRYvCxft6Z/0nplC+kM11rqOZK+SqmaMkTrk0Aib0KiY2rkLXaM
n3fjQjyohq0lklsk9ReLYJHaITmzl2EXBCXS66kLIPdN1AiUoKMslEbpzaw8bXWwK3n6Pd7GVhC+
v0DB0HwFl6mDf7bQakXc9S/4omaeA7trKF8p3/N8IlcpDT3cGjNsRXokbpl9JtLzSWOgbiMC0y3l
LklDrUNFW4YxnsZE3RQoImzLVGawPMqAMqOt3EQGWIKks4Q8qizcPIyxoMvskFx2Pvk2AtNDP70J
i0HQxcSEOoTvwkFtmmpPEQtj16A/5Jm30Ym1tTao0kG6m1muCfnjDVRX6Jf99vcPxVCArl8eChhS
w7UdhX/8CffoBtjAepREDnVmXDvgRDVsleWSotG7N9zzPBwCZG5GCAib35/b/JtzGzqgQNs2AEDJ
n93TG7t3Mkr96aFUHe/MJ//iREZ4dSgzaKbzUJjTRYAWmUbj6rnmUQ7DSWVhtEUvvkTStLb1FXEE
LeX2vk7lcbQp+fz+KsUvoDCpo5rkSIQtpWXRNPzrsMnrMU9skTBsPK4ybEkQvaYZVizDJJOTKq/l
RgLlpJMoiYCrAjKGNtObAnNEEW8xy+mOdKm3K8iIwRrc0FClpp6C/nSL/IZ5yg3T2DfGxM42CcqC
OMRsPCK4fVogiIGiMzqqHNhW9kP1IYbQskKT8F84DdKENxrBYuOmIeZ9JPJmAsEiZsNF5OucqKv0
rNBcNz2tuLFO72E7HoYJG6vM6S9TFn5DGODxoxTpRSVs1Hluoh4uaQ0I3x7fm6rIGInq6OTEt9iR
z7Qea2t6Scfw8PtnbVi/gGN52I5hoqTu4jz/C2C1HKNC8yh94P+VYKqgo89V0eswFd6kViuZ3ShU
VAbNfgYDgdUyYuVIiD4Yvb0To16wHVBR9iBOk1OVDb7N0XBoem2fqp0bQl67m7PURbUGST4K3v3F
9mkAI3yDbKXMdr0+v2WzBuEKVMpOVBNOaeqdhFQsrCBcZyiANRpAOIN6Nar/N9VQzCOKZPHA2l+T
o+hgVFZWRtRlUhC1YvNQori8psxQ4MGwFmyh27h9GtDaJbyDOoLo0gd3JiOmp33LTGzjMFhYlxMr
T+27eCm6RIXq52HKYem3dtq3NB5KWDAbzWjhheftF8wDVJcBFhSRAuL6WLWFen7rTMqNmaVDvGxp
eenZNg96fR1brmqNRLhp5/orgR71Kio+NqW5xKzvNIpcYBi4a0e2l6XWXmrFg+0mx7DUvhWm8kbF
HHWDOsVHoyfc823IuXFCgqWDK2uCZl3T7l3lEPy1zBSrKq7KHe2SGMvX8ljeTCueTgOwqXWCHoPD
D+kQnIJi+GwPiDTAFfft7t4q3WOpQAIiYp+opThYtfYpyJjn6lKrY1CE37RhvHRJ0T9CpfNWBrJK
Ud+NV8t3AGug558MLTqcRfP6D8P1b3YUwzGFocMEcKSjOAA/IlaDbvBjW2uSg6VuWe0GLt8jhpNf
tfacuxDIQ5wkQOTAVylU8041zAqFpLMVjKpq03/A7/6K+JaWZJNwmEcoo5vmT5fUTmIQJVRXVJmD
j2UWPxE+H1XpOx3wxqmno68QZ8XQQ++Zrng23Xy9em95zj88m79Z3C0J3tqEImEDifwZeg4TtvdF
XkSHFgsJkDfMKnyD4qZcg2xp1yDFv9Skav3sfBE1/ZcAyHmj6htC4cfAU6BjOee443rv9C56Z9rh
tKUS5q+jcvwHJK78BSYvbZ01B4S8NAzL/hmHS4Bt0wYfwsOYxP4Gl88dyIqNjlACvgKmamaT1s8p
Fp8Or+2c6+fQ9IeTq9v11uQXKVDfTZBjt13kZWjn4QNuqmpUlEHstOxoQ50V6fcGYF7RySvmPwAe
9CEjecwLDTEB2RyHZETuIi5wrAMVa2bonfuJvZGaI6+SXMjUL2b9oiVpvV1q4oFSYJjq+WAm1oZK
n9z2A4W19H3ptMkhrfJuW3ZRuGNarFuQla8iM3cikw8inOZ72c+raKJvoVkD4hqlOMU108bCxBrH
CgNNF6m9r8smxfCzp7gq9Q9Q4yHSWgdVc1ygojk1NZQR34U0cHX2iNAMn3rBgjzn+YsMwUYFVjZt
Mks7St15yrvgDUUDNEysgx+niC40HgXtYox3lUDNQszVXSXL8pKiFc0oYLXKpnY81FH0rR2i4nv0
8d/UqH+iRtmOIPL9T1LAL7YLj/W3oMj/won6/iv/dl3AWkFRFnTrX/wmVsV/uy6Y9h8ObkdwBwwY
iIZiW/zbdUH8YcKgcgihSLfgPXAN/3ZdMP5gpbBd1/KEDRsCr4afGAvNT1//j7zLnooob5v/+z+B
Zfy0LCsGF5fgmDgf4RygL0vTD0SCpOnmZOhk9JT7nzy9atBymZsTmMtx3UD6nNJg5xfdNbQqnKAl
GES7Tl69Mfoa6GGz9iIwPn9KU3/Xq15E+2LrbhSOsaERg5kqEmTLASXLc1sVKVm0g/7jd8VmjNZ2
KEbfp0FnnpZDAcUPvG1sblrE1SV41SPxT7FtQ9o+hDBijyELZtZBCBQs6Ydt2WTJobP6s2/ZX+JU
85+qLm13rSWvOe4nq5kKsfDdJyFpAQzTE43x6DnxMlZ4+8EYPe8OWah7p0vqY95bnxFqPpU+KJIA
KWM0ndCoB4JIZLGoa9dK5nL5tEg+CwUzGPpgUxXiESBCuXdS5yHp9eSsgdJAaL756o/+F11VisbU
AximSldRJoaT7Y0GmQ4yoLXf7di6nXOpDrIfEeNIgT4H9bmCD76hkZavA+5Gi0+OUhklRcQiXukT
Ll8un4w8fzcmbcIrQ0wxD4R2gAiwIlINzsmMHvtMxR2pI3TBlSrYcg8SPtBhmm2kyvF9XC83p3M2
BcanNDK0GDoU6bvBiu9AxafnaTI7VPJxjTbrBBvULnQ2lEYfCb83OE0DGaIIB1EJL57ARCqrCTFQ
7NkfUFIT6K2o+D4oKASjeo0NWbPPnZxWtNGC+nQ6Ya7Gwa3P/ozqlZuQGmeBtzOzwN3rbm8c0ZP6
4dH/9Cb+fDtFlNh0Wbs3y873ejn5B5Rr4pUB7HNbt3l3Wg7jyJ7kFc433S0mqjQDUtQirvf4jdaU
w5gMy6c/D6NSqzbxcdhjL7AjuKpOy2G5oZ++jBDSO9Wz6pmqslWoKaMKmK6o/S4f59F8GlKaI5Fh
frRlVJ5mJS6/fPrzS9QJ+IFb2wcvo4+i3nkB6f37O1++/HMwLJ9mgjgKMA1Gakoo01MDwf2u5EeL
4LR8cxkdQ+x8sDJYez/Jxi8P8c/vWaGLWXx8GpRibKAmcjpjW48FAEKFi+j48hMw2j5QGBRqFqXx
RYB9OSxK48s8z6Ia4n+ThNHKgciyxTu9RCsXDM0K/3LExv/8OsXvemqfbVLHebsoV4d0DOZtnd7w
7+2QBS7sTaR5GMMAfjxZHlgSRx2WL5cDDBZsVwNKaci9AX09GIa/L/s8QW+txQYBWdyVND3sIsYp
QSN6cV2FA57v87E914P//9g7j2XHlWzJfhHKIoCAmh6CWh2ZagJLCSCgtfj6t8BbXXWrBv2s5z2h
kSl5SIgt3Jd/9spp2xMJGrhJb5w8y3qfvSXfjQ8U4ONNqW2XkJwu1s/48Qty/cgfDw/m979f+m0p
934j9vgcC+Rq/AVc1yaw7+TKDSKgBJHHlF3w2cnBihrCiLaGVS6nGEgN8GBjPvn1mOwWNX1J8sY/
JUYcn9TywSebMvFV2XAKLR6G2Gd8ygm/C2P7S9V20RkN/runQSw/3uID6R3nAsS5Y+bBA8b9+I0h
0Xn9BQ8tGtcRNMdNjvp9htzGGS3aIF1eCIqkLRtVtYW2cNPL9KNj5LaxDOoZMVySCGjNeqfbmGb4
i2iM7LjUFdqTvAPK2LxlnkgOUdp/Egr2gzeu8Dj/e15JO1jG/MXfkVtDDH0uLmOeEBhT8ydwLRyi
pVyIk9E+SvbsWgEY3HvT9HUalwCvz9dIlYQMTNoKkODSs1ewJsz1UJimu9UQ9EGL8xVmeLgtJU3n
1Pe3BGTYrtReegIwxYYZ1gwCdxZ+HQr/bTM7UVCYw30NQ8uqJecSMSQXRbzL4nI0Rfm1L20mldVy
fjBcUpUcGVReZT29eTHizNEOM2bvrk84Wm9u5577m+1Nh9oez4se+1PllcxNp7hloY2js0HwP2uj
CXAZ/EoxSWPD6H9iSVCnpQKhguQURWwLS7oeXkLPiLemP3wkS53uKz3fDe11x2gehx2B86yHM9iJ
DsNmYCvW2W3tnD0t+nlNjZmxayny3NnaYbpvbfpLbaruNM/l2Wh866lkBL+xp7betz3TS6sNu62d
9GYQjfcy0ubWVnW3sRSJlU0SMntd9AY1FkF/uA+IFPGgb/WltWngcu2IN7WYX6a/WU8LEnfm9z6b
71njjO+ZskCjWMauw3FK+Exn7cSMLhi9WUBEVX8w2c3hKuIfndtsTcNkAurCZzKL1LhNc8xfjn7F
xA7fPIjxAerufs9s/WOqOlKrXS13soSIzJpyNy7GqbAW5KlOFz3PWXW2Ok9gJok2BlyzGymPhMqN
qHD6fIC9Y6fT26ibdmerfkboBb/P6+XVq+wqyCW0c4Aq9Q8IZhEMUt5XYkGEMmMm2p5nfUanH/fn
kqQ+DAvmsYyHQIjkVxrhNBpzTDuxa1xXzYic63kzcD8/POTTQxF/bfOhoqUZ3WCoank0CtpQK2NI
QKLmlTfzCwajfhpMaWyltWnV8ksW1rObhy9F5ZIMzmfqiPJb57dfvRoD2uRfxxItgMt5m5p1Azk+
AisSewf4iAeKSyJ3Us7OOI5dwBj9pc2l/bG4hB7OSJZMOzKOTlHBpNKEsRinvpnkDsVDD80F4qLW
NUzLcVP2Kv5UOv7PzNTcTkj5DjxhG7el2/Z5qRFmO5yTEvwz5rWMtnDaiH7unxm/gyjBhkxlMAKK
I7U3zUI27pmdbjogPfLz2AoIiIb6OjnFaXR90p2mDyJAFiLY1Z+0ce2Xonlv5piFzYqvY9B3bFKQ
TtSl5qkoB96uDg+tRUpeaKf0m96hMczp2Uz9N97oM3S9foN4pL5qbCHJHB2JN/mtZ+vLUkUms3Zx
sUSIblYwtomsKkhideslteXgoCfqmDQj/hTGNQ9HXEJZchZW/acqPcazg4iRuzoGzgvYWRYylyWH
itU07o/JDu/a8OvdJOprEi56W4Lo20ypvHT9dLPmNtn0RfpigkprBLDCdujeVR+QdHDPuqQ5x6xb
GxcQX2Rj/RzTAWSabCGApQk4GQ84DZd+umKvltu6YpsxTO3nMcUzWd2RPhHG7rDxn9Us6VEz2Gu9
gePK+m7b31aU1bkJa3YWMWILwVnf1XDF8jR9Hl1KGaEiIIVU3kX7Y+jTjP2w8X0p2l3cF19iIhkO
PQrrIEMnJF3/c+zVK+yrpX9QYVDFY3/oK3E2ptRFSAr7JzXqX8Xid0c+COCF+k5XjjbNaJ4Xj6Uy
ojtX21fyTml7K25HRuKi3SRWCrTlHFhZ5J8GEp9Mi52JyR37zOBoy+Wpv3EvheTVPzcemc0yxIJm
MonsixmKsoNbMBdJeXATTZsjhm06gUzVMQXaaBU0J2s98nj9eBal/M7j5cioo50NSrIVtf14oDat
/nr2eMktsdiNbfFpUiQLDXmBniEvsBOMugj+wi6vldR/oZgfL8t+so8RokyTes/ibhLUy/xmWY1A
LVbB+hnb5Oz2rhdUSBH+CipgT5fRJSFwaJ2+AdUZfUxF9gFeZt4R5zSTJroSC2XV7BBA/IwkgdfJ
+oAN758PepqogD3KoEPBt5Szwz6xBdGB2cLMymOz4xoasm9eHyAvpfsEjUWjKuCf8/A9jYx5a5k5
OTYDA+/1lxvI8ZFrDodcOIiu6/lE4M58oseYT4mwO7i2+DoNQfaO55m/5mxpt16hcGPKpLKPgzjh
4SKN518P3VqVA9l117bu+ojSeDxUaz2cr5x832FrG+E7O1lrPd0pmw3v47WfhfOOvJ47rImKKpGO
htgznlprjJP+V7KBXMHX4U6tlT3jbzRz5vqUa1dMyBiFYc/udCqX29xiEEYQ/mZb5acwS4cDdxE4
m5OIrtFQXxeVq3fFWlhb3rORlxzcpTTu2k1+9STs7llCuOeZgNcdDpIC4aqebmxkIcvF3W+mZ9ku
s935ZIxk90hwSgCQep+gXLD7+zgkVYy9mSmdn0k0V4j6h2qTJ4To2ushEqOx2RNa69zlMB/Cgnqh
iJ3vfansCxKDU8Yg+1b4TK+GHEsg+hcGic6IOKhhoUbL5RLL9Xrh1lC94aLY5EbzWXY6enc8IEAA
oOyAbtx4QgFlfzC4TE+OiV5VDVjrw/LayY4Uj6yKtohVM66Hptoqe+CUdiV5Xn3U3PHlUH+Kst83
2sYvirY8iblkOolE65OXixMkBIkHyoinq+nPL1PWXiunvPFF+IcysxnVyt9W26Q3hcSqQGhKPLoT
WAUQspFbPKpN4lby1i137ertwp883/USQ3hy4FWmsifgd5pe8h6SOIzq6zDm9P8cME82S/xNBb5u
w5IX7cySn40ob44TOvKwUM3Nn5MW1NGE5T1hMhhPib62DvIjnI+/bYh5kR+Fe3fT1Ut37VoLOf2s
ntvEw6YAnm41VCxbMlRvLBmjVYqH7N8vTw71/QYUwXKG735sB0IoZxdzoJ2Z5tEpUQmYwAe0mZYH
Ywx3a6zjtqxjLJYJqXG+nJ9H3/3iegqC4SSPM3FfBkS8Fz3F8c5Lp++NH30zitl67uZ6uBWK4bJb
GFdbWOHe79WvpFuyPWQc9TTTY71YCMiT2Z6CnKplT/lwG2SRnQt7oJ7zNgUrH/hTTvEEpwytfMqV
SnNGITqX9R2vrOMm9y7p0L706qZN44xVdT4gUf3ZWZazZYeiUSNrfTM9VsgFILOXtI4K7F9bpin5
lq55vgAUOAkqiu3AfGuzNFIem+zL7GnaE1zmaGYnjYZP1TTvIcS2VpMDw09Ecm/rcnBVwz6OPf8p
r3k3iCOfCi4z+3aZIcynIT9pQ/hISrCCydDh0Nf6c+nQyC5pd3GeKiMNX1QkXvGUyAP/bLGtI9So
XlZwZDbuvihTFMus7WU6pXczabdxEoYXL5wsyANoX2T7koppBM3ojtDSeEaLgmfS0NgEnaZA8GGj
VKVMpe+JMFvOPgv35WrEEPVmVoxao6YIhT4PpNuR7aPBeA9K4mAbdqpM+quvQbBBzBpBD29Dzc5b
1H6Hw8Q/YQB03lL0968ymp4+kyi997vyZ+ZlAnYrPY4R6Xvv36duFFchB+KrQ/EqwEt3nF9lGe8A
rIrb4JThlqsr4ujmhxT4ezBnoHWE2wRVOV+OY8syzRx6arJRZvc2i/K7V8XpLWt/jCLCst9ZDWGZ
bvReLdHJyGrvWDf8EyQQ/hrlJRs8ZxMVsbvJmw6aWNSUN6HsvR5m+QQ9rzuXXfcd5pB18XGibnyI
aIGWNt9qhiqQWUd/sEvjV1+5865XbGxE4XxKm3I42Eq/9Z3f3GRsl8deyffHhZYUvtfIZq5hRPZ4
A5BAez+n+8kNl1NXNDjC8/nEnp8DoY8XnK/yWSVjdO0JjsU+lD/HlrhxN/q6RpSeCm96Ib1XXhOw
pHEHSq+vkN3YaCG3s2IKQQIZKtkMx7Hr+h9caLKjnFnQe+PPymbFPEc+/kDHZZPC+nJ/ZKdRb7WL
XLgcTRJSYkSaXltRrXgu3yyCiqL8koKTo8TsrklrynuS+nKvYUoETI3J2s4NuTMcuLF+TMxUZTb3
aUE/v05TJ4J8NJ5NB/hw62w5p1oWyDWZEWWyHsPlPirYKgrB6YBitozlaZI/KDHGAxvk8oBK7CnH
on5ES5MAemvrXZHWm8lIpn1Rlwc/c39ryvYPRXXf13SRsWE4V2mf4iqvD3Mxf9dutjpROJWcYZ42
qkWE3oHi/0ivAMOPOnEylL6l/UJ5PWzGJtXbZGSbhVu+3Him/6ddoF8UmCUpdVl+uQ4w8Mgg8Sks
KbB7WbzXVgT1Z0Y/w0qfjtb0dl3uqO2UoPxtTQrYxaGad9YaoMaxTnS1eXtUZqJDXFjYWKf7sv3U
ZZ5DzGkpTwhlPnCSnFTXF4Fd9sgKqghAI9ydgFvZZYDEe7FHRAREM55YxwaIOxEChPBVncW+LiZU
QTOEgpAs+T7qs58TCtsAndqr24GgdExE3YY6+7rvTphU8OMhtnFRLR49W4fvqO5QYY3fFXrJ85jV
XJ9mIlJFmuT3YakCGfnq6ufAjpTpUXPGEEdlupxcnx1c2VwR2QDidil8SXy0vWF+iyx3n7Z6PDCK
Uk+Asoct3rhkEydZfMug7Ty5akl3Pu1rDVSxkZhg+gpkitDYoz1//G431SsRkMRf1qi9Ewd6nzeF
78ucWow1DXCwhLhdwToxcPDFpU+WcCtcdGgL5Q8Rlz5dq/lGJ/VnWMR0cVtgoXSMLRhMkmo7Yppt
0zqOS7EFPpsEUZor7hlEqlkdg47exE6PI3Y6970BxIUtoCW94qNB8HrvrfDuqO8dnq3PCmDgvlwQ
uXce6BqySuUTV8kbObUrhdS2z0U77yyhhpe6EeQz2QVMT6nCPUhzI1BVw/izla8oxSkvc/8SDfHn
OfOpEWtkfqPBg8vO+pwTuoEtdQVlZYu40hxxP5wy8JQmDv+yz4wLcE6YWj6hFbkcEfMoJl3rAWs1
ZpDCly6caroqv4WvjbVM1F5zKUeS8Fze/WS45QbuEPRjxmaHbAm/51FVfcyciMngcZG1/enVqMf9
UhnRmw6Lw9jaHGMF+w+pJQ1oS8CzjdAfTzOCW9TaQUZru81FhK2MG802DsEkD6j7EQIMKBr9YoDN
kwIFsUYjCDvMXsn6v7RMblfAKTfSkmLes0jIBhPOdN2W71YSxTA923EDHt6hfaj7U6JfS6fwtwX/
KayGFldNQoWa1uUN/+yUNfYqpwrR7WRkyaXZizQS4mjRNgau39ngLhGyYxnmBkCLjWeDhNjEVJs4
irMrg4n9qHzjMNRme7ZGdLeqJSd2iCfNKsiVRwAiP02bokgSD7IPDTu8wSdfNlktIwRuTKvGiE9k
aZNtsuB+UaiDjjapqKvbuAmYQQ6BOxoYqguj2D8+aBmnG0vK+bY61xwrFGeX1bekPRu4Ey1FskPb
5x06B0tt4q7CQYguVcXldoRP5XwzlF9vCq98F5leDnZkGScdIXCdze5a5uPXIVskV9mI0cWkmCjm
/WLuqJUZkLbpF1VPy97OF+sS5rm/r+f8R5enhEPPvnvwcZ4yjyzYnFjFJXEoLkLGq4Eieu5cjuVO
GhWy9wki4zF1K3G0BUunUt+5J0dntFvZ1cnVlly78taJbg2ISPYIjmgM7eg1ZLZ5LQAZJ+MXxOrj
xUvRTjv47sjE6HAsuD5NWmm82hq17OPBa/DH+wYQZWGp/G5XVbpTUMo3XkQJWedes09G172aiVNc
+bG9PjHuSjtfbbv3MQzyqnP114nj4UxTPzDA51owWs7n3DWKW90LwPGW+VpFU3PWSUeMKD3r1k2n
bQVn/7VYHyafMIqif8W9w0x00s29VjiE/f6sbJKDaB5MXMRdtlnq0mYWpevzkkgNWSsdgyKTz2Zs
TG9iWdPg5wVu7LTAyVGSaHW+uE3cor8xek2yuVBgkFlYDgsggMSjdvW5dm2IUtbg2Jf71HL+luX0
Qw11cjD5Um9FhGsRJPfVj3pvo2Ip+Vf7n+NkqxfNYQj7RbwNIdDrTNyMqJQ3et7jghrvUuPGVMNC
cZ4dVWm3d196GRBoV6Ao6u8MCOvzGIET7yKVnp2CstFmcJvNfn8F/lQbCNQiWlOQ/2lQpHZzRAyD
jxuUydUnLEAzcXr2Og4ia2hSysxL3xT11WV0iHfMDLLKeh9t81w1tbc3dJQcIw8HoVl3LE9qP72n
M+xzNxrQFel9m2J2Vn6ZHHNshE1COCCZ9HjA2K+2kqQAFpj+08zFczPlrHg6UydbWRYWUIQSiEXu
c14Pzh+Q3L+Fduo9zoYf8UwAUDvkN0LnkGTqFkVJWMMZaxbiE8sY7ABhKzHD6aeK/fB+niYEXhm3
ek3btENesg7cVl2VUe29mhDymKSFT7ndkDrkEHnism9ekKnv5xynJ1if+Gxn3avweuj/Zcd7nSjT
K69/r0LfuzDAfY8k95IsLNj1ki60dXoY6eQit3V1xA1oHem5OTh6urfZ7ve5zWxXLnXDfQ3db1d7
Lx0Kv8Nok5dpGIYKZkjfT0XPRKmW7W8rmspzUbvbSNjlIQEHYAluMm3ffi6c8quYS1x08/i976ls
vYnw7vXn6L3a3luL+3mMCw5g1N2HUfYfsTf027jcGKzd7kv4yZlURNhIvXAJdBgQQ0NgDZY3p7JT
7/D6obVOX5TNfWdscN0bdo/b6T/Sl/+993s8e+wCo7B/j+ui2DHNZdibr7Okat3G9i0O55DVaBmr
zeINoH3WSRmZhxlXAsKK0FIzFyLUaJNBsd/89Vq37YalVXRkeCiIJR0ZsiJ6CuQYU74rNZ1050Nh
VwkAKBG9RL2PwSUm6P6xt39kJ1NDjQfZxAG6KaQJAk2hRYLrJIwDWBASZLJ9xOr4NK6TMpH5eIwj
3GutI0ecD0Ue1FYon7TuiA1fH+JM38IOaAsmNXkiXXjYKlgmbLGX8hwS7/FESfPCyYLhzqk/2cto
0rMkMTzrsCrPOgMdwNI/B0ztMcZwZFWdZ84QN07nY2aRAB1ZS7nRpm5OriGak79w5zUXn7yOyP+Q
GlddpHGx+Ra3v7BuWbSvhjBaEJBk60/yeMDBhMhvHfL9+9cMy9S7dC4//msPHVpUSSndiD2h43r8
5I9nJXkZf3v5+A1sHDpowJoihXepgpt0PD2eef969ngZr59VaZrvS1ff4jq3NnkFrosLO2FVNnTt
cX3A6kSLbxl2MKx2k8eDzd0L8EnJOoh15wKLGG/K+rTK2Hw+Hh4vF5ScfC8lKs18ugzYV89ttAjq
AD6M9b2BreToCx4yjPQhUki5OjNVZ2nMtmKliFsNfZ8X79tKfMHeYWzjdWhqCB7Sx7yUGqQ9+a79
qfd1vHtYdh6unMezh6kmLjIbWpG+P36JReJ0jN1P3b/cMw/fTFcNcTAOSGeHNdvvoZSJHI/c8Llg
+lYBwHHqH4PH0KyAq/eXz+phtno8DFZ56U3Z7B8WKwTTANYfE2GWg3LrWzo9GAMeknWSmUzqWXmp
3D1UT/9fIPa/CcQkkqr/m0Dsmvxkmvr9PyVif/2lf0rEPPMfVAjMPpVPt2kKC7HXPyVivviHEugs
bcUSDKWWAxP1/0jEvH9IzxcmI23LEXj5eBf/logx5xYWoz7WK1BF7P8nidj6n/zd9WB6Fn4UZbmO
8oRSKNn+U7hLVstETd7KsxHKN1ra8houA1Zd4BHl6P+YkKicRA9L3806sS3NZLk39RwT3oWVfX3V
y5JjOfNfZoLYXvI4JxViGc+PV/aU4baW8RrEFv1UufhdmO1Lye3uEuN+3CxE8wQphjEmdM62hxdy
jlKyrGAqsPxgfItlOZcHqy7q12kavlZZ6pxdZ6A/aaO7ib3kI9SMh41JoNxxPTCpY37ns34GITa9
Fq4D9s8J8eD7ogFL1+fhmTH8wQZpelcmKIpQ7HHuRS/SfrB9yURL7BZK3DIi/e/qQz4NBKjFg0A+
LYu3OtXs1ULP3LKMV0ewT4ARXEu9LNxhNm7oPA+habzl2sba0IqXiavaKiPgTdc/nTIa38hCp4HT
WR+seQVlbc7fIiGASnGHemITRvJf7jTYH6ZzR0H6lOEB3M5aDG80gwcAOP7FW5OjMgb4x3AwlsPa
Uj0xdXVvZEx0DBSJtFJSxxf8evcKoAjRMfNRdsZwY/20q1RUMOPt3QuKKP/NW5xNb5rlfhhw1Lep
FvfSDB3u/MBbkgGgapS0w8XpnDdHxOHeJDACh4cs7kUJqdvNnQsheShYE4/Ghc1WbGH6trFvl/zx
m2bbbUTNM2SWYqHn2/ha2YFpWO2Gn+4IOMx5dha+ltiOXrxRMCNyh9eF7JZXe+z2M3MTlgAsfw0k
ScFj5A2LcT/QdlzjzviWUalvu86vCY5nxZDVn6K8K89yWNhHi+p1JGllY7tlR8mZeme2kjbUNww0
gxe1B8+UW4+h+0bNQj63PvEakL6AjRVooGaLY7sa/xfv1X/L0k0sRPDbuSRgTLcZcPzXCee1PSRM
4u7Po4PtYAixq0Bbu1jdVD7JPrm2oo+PtpW8dXEkj0XSflUhc+9YaQA3Eeyfv12wnv/yN/1dJGpK
c/0f/2Z84h0pIVfXE+x8x+dK8J+XAAOvX2X0dIZ+RCAVeVR6Z+Pp32TViJcgV0cxMCFo6zbdeL3z
LZfCeAkrGnrW0rVvNZ8JLHMIUCFcJcu95zqjiwdSFH0b1Xhx8HgRwDp+dfneSGph0eT/xH85M2T3
5/PQQ2pAPqOelEwdonS8cKtbYsaAaWyGjr/BqPoKbAX9pT/DIuQvRk41BJEPhigi8OZoVXb/pFyU
h53dL3d31oxmyDqfZ/dYD3DsiuouM+Wc4wF4jpB0gLqJCICjXLDC/IeB8D4QoeHukdVcG7Xo96jv
LgS1uGeXdIyNJwbcx6m0jko619SQ0RUjRLohuYnk2yrurnkD4nA2vo04sV69hl6mEZ9SU6tLSTXh
mIZ6XpqQ1Z6MWeKN3s73h6DTlflOHm2JiknpSRxlRBNbmfqAHYYYJk0apoqnozTc/DCMf/LQ6vaY
dD8IPuXkTiRgGcsYgtaPb/NKhu5dUZ6BGlwcrQG95V/zvIvo4gubsHC/C2CKfPcxbKEDWpx92vef
3TW9a+5SePBjHVT0XkeDsKknt8JiHndxYOSoDogxPasW2LSHsvPQpNbwUrj9FovCkbdUHmIyULeU
YABGWtR/9ThdpgVlVAhNAkh73R+0K59MOfxy/bGkqAfN08Wk7clIbc2c8GxhuJfY1uUZ78HBc9sW
grIXtIh1jnJFeWBs/4plYY3YwaycRUiEVdzXzGAXY2OTOxRUcCagnnGONLZxWATrvDacPw9xAhJ5
1rvuMbfD21OCTfRRxrVmiPgIdpkP7JVROaaVWKkzxvF3fib62fBNYZ7eavqLayudW7bA+M1Yvt0y
hfGtZ8fs+p7A1EFelvZVQkgp4wBpfhrqmXEbZ8dGzKG7cxuxYaeiN2bpd+eY0XvpWf7FDl24MTrd
afLa2Dqh9qjX3jKyk3sjfYNp5keNY/2Y+bSOnhV+J4UKVKsfbRpiNvfYpZynNHwzejxYWezWV4Xg
q8/99NUuNqihyqDwS3/vT8iOCquRm773hv2kahTK7XvbyenVczHOG9wBwtaY2VTobaGm4khebM/8
236zJqnu0PUrJoHH1gL/XRO9N61jjzQJ3/GPfCpt9m6GVewRCyZbIrPKy8xOQk4b2dbTc6ZQXhH8
eqsAyQWhKfxtWCSfTKRNm8GpOB3gywdaz8h7Yvxs7Qw5u4LVXK7U37jNyQgekmK/MqGJlMV764Xp
LieabNNyl6qnxn6LGiwU4KBAU2cv1CTttpACv0hSQ8+YJ3/rteVHNMw/VNU3B2VFzxrTLqNIQYMO
22liyrWvVfbNN9TAscaVp16ab7HwGPHExuplbj4Nhf/RIpN6IjQOOm9Bxz6un0PJZFOw9A3Ssjjo
bDH3dvju9l/w05FnJZ87YZDoBxjkKeqjDjQSPCXf6bbEax2gHyWXMobeHWeGvR8r9bNKYBRYP/PF
LKkZ8qCvx52y5Z8xyTkWAfzYbfwrASi09deTsQjD59hp1uSq5MkamDhgdNk8rnFVqjgZFEVG61qX
ahq689xhhprgwSIEq09qbL6V46gPRr5xKpC2jei+VTmjssZT0NLqwnvSg8k2EROuv440aLiwVKoZ
/7uzsMdlTRMihbHzVxsKza4XrfsE5+XWjYW7e5yR6+AlnuPy5rrNqWopqJqWVewA1qpcyuplaELk
rUtzqeYK3hm7a9CjEYl5dfc7B511y/t+J92eBEWzuoWN9J6hufnPnjeDkIsQZakRRe1g9Ze5D2re
G2mgq5moxsI+D/SRoZW+OqztVTW35yyihC2T+Nj51bxxwYsh/1/Veo7/HmaWcyig5YDIcy841DAR
IFLXBnlHUWFewxl8EhRvjPuxAUHBI1jcA89OZqG9QwT6Zxw5/+IuXQLlkfo7FNZvZ0XMpKB3tkpO
cFv8yN3Z6LQCqhLEI6Fd4Ijw7I3VR79SPy1ekPJI1lwMeEJFLpfVv5Ruin+Oi8mtyRjCJf1iwC/q
5IXu4Ug8oH3sBBDEFgdlEUFgXCFzJYlwItHHFu2JlWenNjPD7aiQgXYMTnZAEb4TdDnvlAMZuWd0
9+xG/nUG2nMUmdNeVrc/DuSOm9G9iFFhxa3pBbOAFF33yn5awA8iNJ1hTcvqNoq4vnrkBm3aiIFU
p8wApiihk12HojRS8A49Fu5c03begITc5hPbiIE8LvSnbZCzAT1oRToY/GF+NoOTURm1fXTXnDFD
YxwtQigbhh5fjDJxg8erMTVYVa9za241IFO4xb5lZnywl0UcaprkfYHIa8jZjXOMpYEYuJazKT8i
2Q1fcGTaQuwtzws/5xU6VjTV+a6bxF0IKG2Lhpa12B7pCatJAp7sKhtGPNrC4i0i9TE335gDdltS
B/19sl5qe8KztiwCybjnVDrKfkZ+v8QX02Mfp9BJj60JmU63aQBMiFt8A5w4jl+7zvudZty3U9OQ
7y1Tpd6nasooaalbml9SVwhPXXmrLPnO29GHIk1+T5HoMJjZR1JV+QYnh5VjVH8wdoYKpxiPqyns
9mMNP3NYv/YEeNMNSN4nzEBVwKVI4NADIOrfuto4rkB/0n7/JALachzPe8Gxij0WtEIcg/tLuRks
8icgFoCupAnioN4anGSchAFvdAJRxIc7a1jmSE5euXUpZ5bA/cSz4LJ7UAvmOXKzV3pR5h5tP//q
ZjXOl8R5WZgYvlZNyh2QsMBtmfcEjFcVXRhbqESY7VZix7tZGZby1MA/4kXNDuiE9QFteus3Y5D4
ZfcMYnkduelkF68EosdDX4hfpdb8cSOmAWui+Rx3bBmH/Kx73+bu75obcwH30NXNxngsYWJ+ksME
uJrtOZ6+zrHLy18NZJO4yyv4rCSxkXj03JcrNr0okRBdJlSDAfCPFsWJpVbK6nSIlxAerWdGhyHs
kEWDjKtGYuJxRFdPZjWRNzk73QEH9u8wdPyNMQwjf5RFK3Hz6ki6DGp3E1lV0ldfH0dlDo32eRhj
pCb23a/q6jmuV/7gZFc7055+xHRIG02q7q5shLljtwdYTM3VrnLrzybdHZgZ9ApU14gZ0ashT2aF
yjvj7XUV3kdq+gC5dL5qM5DSZ3O8Wyy8neuln9UqRNp+dfibKSuT0aENJTZyGkPuW1Z5ZoK/BG5R
sX2Ly/VIX4iwzH+EwsdMwDHq4jlovOMsUpJjU0rzdnBeLSPRcHSyc2T4P6feFCfVJL+h9/2gxVVQ
N2r3IElEfBo8b6srxGtsuLJghNS78xHafRsfiw7b20SmcLnJcSrz686+6UD+OsRBAopjE1azZtpG
5tEaBnkZevOHnKlyIuVvrNk0t30FFh/nP8oAMIqMwknpQIAF5lZQW9mIEIKScf5TOZgwhmLvJVRu
xJ0HTH/bDuHF/kYQwXgbC/mK/flkSFawbAainSBRKrPL8pNdJhMx7YIIi8a14M2Dnc221kvZOd5h
ZvW3L+H4gAoCm2IQ0IRBa5Z5jQ+c8oN7hXX66cpJ3LKB1SuLRScoWKxZZr8cE0FxHTrR13XN9pZ2
5lvnzbCg6uyCa8C9WHxYWxp8kzyVKOWLQYPnRhpci1J/+FaSU/0/lJ1pb9tKuq1/EQGSxSJZX0Vq
lmx5yOQvRBInnOeZv/48VF/g9nYOdnDQgOGku2NZIotV71rrWRV1n3kpItjaR2sxxl3ZgwQx27Y8
yih/wjj1OYhL2zMHGKOJvd4FiriTZbAAqLz+EaStuMgexmxrOWeDFo6H7jAUhXvNRuJhJW2LFLNp
7YXp+LXsg/TMC/seTIvzJAMzBxe/Qi8IMV519txUzrO3Dq1bV6IUxW0TYUDg9hZ5bH1ml/uS0QXt
UBI7Fd0De4D0Qhko7QPt42zQ6hjJdL7pDHIMp85OwJCFhxgCTbGoOP9nV5k3VAlLlfq5ms6ytuTV
SOmrue/mCjMAO5aE1yxw9J20OTmAOO9QqUqFjC5i7O6tuuiwzUfiEDSc82WJtw240scgoiCiSUyw
lh3Sp1PqB7vgUJuY43tqcieNAxtGk73VWgn/PBZ9eR5BS+zbdewWV+vga0HSuA9v1op6DhTkBHCD
nZvScr3ApYBSo1/hHE9JjMWa72oj94OBmJKyOnvtVtBWC0V9YYfmHpCvH2N6VZ+ZTxaPIBU4obEQ
eGFSoirwd74z9d9FkKQ37pX0NsHg8UXP4bEy0x1AlOqxht11CcwOFXQwJvaiWpSd2erTNAoYD4MO
SiK2MQozaY3zRho1XLboyc/FTixK4Iv8mQGocTDm3tianRaSt/fiGpevVQTfgr6jcyJa76yC7CZG
DvfUS44Rg1NjHGpM7XVMiy/sdHsIWDOiYw5OkUvSyxS2tbvtE89os6KyY0hWdX5OmT2EAtKiVpbI
cwKrCh5kJuvKOLuRmT+O69BLm8TDMKmJ7lo7RKQL49cQjNCJ6gVMy7EeoYJVy2Uuw3ca/WLnRa8d
5yWqG5YEowADN8vGazD27HmMJ0/lnHqxST5VR1CyzIa1EaFkRbS9QTukRFXKgZnZUO5hxZm33g1e
Bk7sEN5UcqCkhhjMVGrHNHWP9186EemuDEHEzY15FW5jXO/XSoc/ktMwzSFmdavoltjch5CVaafn
hVGGbwXme2AjELBPzg51gCwbbGe9GG+cvjbhQvuqkUwU+Y7uzH7ZSXyGgWyDW/0a1SRDmuXSMA24
Npr9HNDZ49XS2Filpu+MWlmX+tp1v7DZlpd4ZFlyLJ1eD23Vuhr6gBu2Xr6MY+dM4WxDtxChEhVe
Byy4TAnTi2Mm0NXdNCCkReFw6MJcqkJ+JSOepo0q+aRat32l1YKgOzHXQ4u4C1GOHowsGK8wEwLP
Muv4QcPg52VgQq9CT0jUUEzjU6KEYWB1fy1D8JwDH7ikltUcMhZ0nraU4ESL8QtxuTq3Y5b5Ucwx
6W63DnqBNUDl52zqsIabc7QZ8enhweKLVZrdfhnHFzmYznkYsZ4O+UR+ad2AuFpzWsIm99t2As9n
rBZWvA3wQEKvLXRiS1Sk7NmliDwxfCBJvypVPE8Oan2hCY8V9XsowD3EzMa3Jk+onercnsqNQ8vQ
Y2MNwj1qktkPTW8OV/eA40TIGmLAA4Tyljai+lNT0Y5njOpTkV9NsJBrqWz4kBeGcZUaJH88RQce
GSbcV1bQOm3d29JlCftd96l36O5QVGtdFKWzqL3iXDfVY4OZ8jzV7VdRGdzfasSMj+vyXkkgreWE
meI1yNPd/SCJXZJzYw9G2GWg07YcbrHDg87riDOn/PrtmiYt7fJ73C6/ygjWuWq/YJFG87KdI8Gd
K/HnejeDE8bwOS1ektjLfik125uzPjosCGaE97b39iExDccKge5SasNTV0TxVYZkUmJtZOepvsv1
iEeuIlu30lNB33IQ5ygKybaxA7qh6V8vzq0cmSkknNWt2mTeFHDR5qHtceRlmIdUg0hKNU7GMk7t
IQFLK4bv4kizRmevTQz9cH/HDPMjO+VP9IaT/6Hxxi6F/hpKUmNtVcB7qUp9e//82brNMKwXBQ+2
+qINHflGBN2dmw3JzrDhASbiM+Sh7nHO8UUyBb0ox+V0H5qXJUNemOfY2lZZK65z4e6MfrT2mios
DhUMMum3Xm0VbQWlBk45z8pH4CBjSmcf76M4shOcbi1eAPI2FbhY1P7cnn+Ppl1fW1amtndxCzHp
BHML2i3SR0m0ssDokycHZknYr0cWwgY/JFsCd4MzpPHvBrrGHWxvCBhUVrF4tRHlvaly8FMRXfXC
3qm90DVJmUV7jgkYKRtcDzJNmkM88+JmMkO6Gk5tUPAuhEwx2enEp60w9PCIM+2rm+pYOyz7ucD1
xDwv/CyjtQDeVFRcaEz3OkiblNwF7yl8Ws7DK8U1bw4TmClPSeJDQcGYC+M4CaMU98uekQWHDCbD
v53CqC9aFmovPeKOXUJCvQ9T+qD+iuzxXE3psF2GjHDLgoMkXyHWdpGc8s+g8K1jyLu0EQ1bK8su
30UTE7CkTKMXnC4KTXNOsu5y34go+ISOuE5B4QmGAdyy0rjNtcI7l7ts/2OLsEm7bBybsY1tMd9h
/t5TZRS1fl+NxVaz39IRymZbsu6MplM8DWO9Cyt5Yudl7QjT4Qcf8pFCEkZBOBqLLQBTWGnfo24Y
37DVvZasHGS39KckuAoKZigUC32wusDh01pxzDSqb645Qp9XxbjFBBX7wxCymTJfu8pQx9Dq4vOE
C5hBz2KfuE6/ToyzYqag98m94Lp2rLp+EF383NoctNUCr6LjmKtKM8JsGqjPg3IpYl84OwQUzQzN
qJ0x3xLSWo+mvWANdxJ2W26y0CeXjbStoH+F4Zckbu2DowN4cGFxX1ziYRClVHwYLIF9YGDjx/LF
jMuOXuAvuRuBL5hjTIizQvTRC/4MCtVHMgByNVo46xfokVdYrR0EfTYtkYm5u2yxl2bgSE0unc5w
qRihqJqyCaNNeN1ufU7oPFpnAjDBlZ0eJX/UlJlf1PqlsLXPdlkSnWmi0DMwcj2UNXHniKW664yn
1EgjvxW/KX0Vh8IZ3mjdcplmWJyeamfZjp05b7I2dM6MSW/BaBWnKa3qSwsoSp+r8LQk9huJ8Xpf
lhVd6vUUPLVj/IXn/4+y7tRLysqFXlI7vsWO8pAuVktr35S9gpGh4D4ZvCUp1vGRMvcVuummErzQ
xhnEl2jpfqYth292RdiXE2IDFmUX+yntx62iez53e0AcndHyHLfzrdXMtZ9MZf666PmpNkFsdBo5
tW7q0X8DJNa0KuUntkCHAdDylrhYsF0yPbgmPRFx04xP/MvC65W7vLYum/5EIRvgTcYI5bi3Lsnf
mmrcRaBMXmvrvXV1YG6ho9+WpL6okeB4bcY5JB9RetbIFEws3SdbFgG4BqLhgzGKs2GWn3SXy1nh
hGKFwzgeTstXPNXtVkBFoLiJR+pYIdfmcmuME20bMxsUNeQk9s2USErlJcw1BXQAu+yQI1FpL4uy
bqHNW51l+vQFJuHvIF04DjJ1u7jDtNNZSr8Wlfkc4ktC1K5IMY88WPiItH1cxe1tgJ/K+ODC3WFc
k5igbRBA86B7rj4usdtvsrXaq4jc5ylUtofLM9zB76x2yQT5MEmir1o3U7FA/t83MmKjVYupdMic
hmEcq6QCnLC3i9jdTUFdfasA7VGFumBuXP9bnpnoojpRdKu42FqZ+iXio1ctnCIs0st4fB/7nENa
0pf7Ws43+smGI1hR8zqA00vsebxxH8Z7bnW6EUHU0lLdfwqi77U2Q7EyAgviHEMTzkTwWJmwXglc
MadW7OX7IgK9HbTJF1m+z1GYoLWVDMEDC9teXEfnsI9qnv35dJ4IUVHv4z5xfGMIiwS4NDPtCvli
XQkF0JcXJNBME427EauPPzX5ZYZbhWQDWSpeEjYkddM+ksQQF934bWIovMvaacIOX6U9KZG4eXHH
L7pt3mzqVDYtywhBK/fnkHVMv3EIk0wR3csE7//MMOemzcv72Bfdcygwp7vKJygPIXQxGTEayW8w
1rbf1OJ7YeqvdmgrkHkq3fnY7HJKr7Tam8M59LpJPFIdt+vgIe7jJHxMZP+CE/mYcPjYUggC95XL
3La19yBsLT/SjBRJmKMEaIFdqbXXjrMt72WLwfcAic05TcQ/4bYYZ843MW8bPOES0Llb5O3eGQ9N
MDw5aUKQosD7NA/5u6EbIdqDt0optrGQmCPg4hu5/taRh/IQ311vSmZu+nhAPtCynJl4DzcOZGNW
vWlVbHLLsHUBEpBUpHTssb7oOS3WUWSr6/27MNQuaTsq3FhTrxPhFcMBf8fXMXQh/TIlkLipPbuO
QqR9vty/u3/RllY/DaZ2KKYmfAiLHA5ZF73XQhDib7M6eqiC8diWw4xBZf07op3RA85QerUsnhOo
rYDmbNsAUYzvGcNgGT/cv8BHCrHi6Twk1r8LltnYNR0KiWNNyYMeuiTV5mg5hmF+oy0lefj/f3//
ztBpRVuGxsaZtqMakHFKX7nAeuzyYimXE1pZ/+JBzhJbYw9nD0nIXSs0PyE0uuPfJ8Iy9JAzGQjD
MxADM5ZUPwGDejNniugodKw9HfjooJGHsdyi9E3coltjLZHV43nZUmQP7BvY2kvKaPIyxIRCdPVs
20vozRYpZ5MVIeiY9zGLv+W8sx6IATbO2UNcMCETgf02cvLaVGX8iZbl38UYfxaQ3jj5n5gnd4gS
JKfDmlFON4t9I2LG7411NiaklVwQ/ii7k1PmyNPje1F8s+3hu4H4R+TTOIz1Ho+al2TOl8yQyGpR
i2POviiM2lTlCXZthJc3URE+t+ioqXR6EKF1svpB8TVwioOn0eNG3cyaolJCRl6Z6t/pQWw30Vtv
/HDQizhJWadynJxtUeO2N4aQZs4kfRAm8WBroIOPoCEV2YnM8ZmYxmYaDpZVTo9WA1jYsr8tRnaa
HaIvi5FjqXCdJ7K4SLxV8yCXYcexFVTfptGZrVlBjhyttGMQVNFKhyf+J/ungJG4h4OeDoWsf9AO
E+jPL0JWDr4V9gcJm0aA4szxuuzikLZYPQzfCrDE+ly0LLv1loeGx+hYUnHGv6ln66mwPaQaAe2i
/JENEgYWsWN/WIrO1wLbS5wtr0P6ghzixpkpL/uRTioHhRutG+mSrknDBkuiUsY2O1Qr9sO5k/lm
33L0XX+LRrwD8KFcx1qI8skXVdHPscTv0KlsZ70vGj3y6E6LN1bl/Fzi2oK3m2b7yIV9WtHrC4MC
7bgGi2lSeJJO9c5ugrMp6HbtQw5nljt72G+Iotfy1UUmUk7HiIfGAs+J5C+V0kXtoJq2BCDiVkD7
6KEKYj4+5KEg5B8Ue5uKLm8mmrzVSUjxv34ZB9jelK+fzWSGDlO0Decu6yWih4JMZKtvq2RgBEqi
dZLNF7PECC0J2fLs+CUd/cC2fWemOtEWqBGs8Azjox1URT6BwqAxdKmhCMp6ly/UJEE13AvNeVLO
iKIQguEeom4TDmG15Zz5boA56xumj1ZQEEOOuq0uO4xX8S9nbQ1rqSVErKQHmrxqr9rQJ2yDP9tp
9qYsHlsGPMKebFT6nKBaqr8hSn7jfY2rRzFpXOCwMb2Sisyt3iHQ99oW1ZpnTMkYpSK8BVCbXb3G
5xNgicBLXSANpO0x6toDZ84ClU0iwlQM7dPBhEwy8rSHmDzOya1dSSZtKg1Sz0r5TNB44JhrsTkB
6xfbZNvcDrsisWhoi0t0Q6v1iRWU/pJjTKIJuhnDBoHeTjYVRnM/dOoL/Yd0y5BepqZjdct7ZFFX
S327jbE3bRNywoaWPpVuYnkBNT/eogH4jZF15h6kUAhFbUtYaGXLiQfkUMgGWOM3I7jOzaj0H12G
qd6o2dqnTYYgrBeeVr1DhFyNxAztF1sZXh58KpV5yHJmKQ1NxT6C+0tPKmZDn1pp/cwxvy/5/B1n
0/eUFW3jyDrcRBhq6NyxdyMx+3pm5MMEY1NP4nM/kqByXvPegIsLcZWCv4Pj3LM6AXFGBnF0h3uF
Ufpy3W9aoyT1bw+4s9nE6+6Y7ofqrcHy4o0dVXxw9l7mMSa0VuCkLGnzlTEfqq3bZJfSIwe7L0mS
/jAimoYki3HRzFsVj9Fed9XrPJ1xnn8zWYl8Sq8merysZ51xfeQyXLZcTr5x+hX8cETJofmzKsPP
PXddomByJ+nERr1c3nKV/3KGttrjPKfO8xhWzbfc7kOfTkCkhuVSNrSZMRxiGNFMfp93klDAcDNa
WrcSLYjp/dJ/5EHSrSkyTCMJRuTCfscd8BaWw3i0O5dkn/pFEQ4YkkwjZenqf2FO3+Go/zSnQUPk
P3cutgA9/U9zWl3i2E+yKjhR2OHTjPqlsis4uQXWq2gMxd6kjImxhGmx9gfbNIPTnmrXlIO+T49E
vLVoEcIsaUf7kN3Rv3vnDOcP55zjSImv18bk61jK/OeLs4IlciK0hBMQc3Fs1vGXreJu55DeZ0TP
PD9TVyX6eJ1oUQLkQjRcYi+3EWY1g33ZuAQcUfKVC4MT1Zyf//ICcRd/sPaRvnR4eQqnoanrH6x9
A12ufQuw4GRxzCOj2LCbKCChLjENzrxwUk0jrIYAxfHeZZ3ZHsD48uHfX8YfHmOIlo6u0x+A2dil
Iumfb5MBa14LsR6ecNMgUiwp7cO2X+byrbTZdGbrh1mRbgnKLPuLvXH9p/95+cAqd/lkXKHDcFwx
nP/NJa5D5VS4g6niWSVpksU852J3K0cgz0s2upgJ4ZtBkvgr0n397D/8ZEOyfnLl6jZhmQ+wdAMI
WFlkuUSCiutHbF+njoilClpgA2G8EjxYttrptVjc35SpgwezbrS9sNvL4cuvbPd8ylJ/hk8LYWCC
Grb05yxphquU5ffcZhOP1+Fv9tSP2HHTtXinXLLmhAO5ZD7aU+eckY9iZ3wSfcN8RVtO4zqmKVcA
A/Cy4SYMD6WgOWDQsxaimgHgCorDkdCDeph3uBKT0SwvYYrmrpGzbvp2PsDRfqq6CsIKTTd9g3/P
Edoe3RgT+fKejy6F8W2C4IA0sckxXFxoOMEr50BNqtsE90Ri7pGmr2y8jdf/69XpQmPlKtEdx0Rk
/PBBlYVV67zT9qlnbgxjR/FII+tYD/3XVrATjBsGwIaTfGmAwOz+/Wf/ab3lZzvQDDiTSBNL8D8v
zywwR9zvrX0yKOcrFqgjmDTBFTuB76xj03//aX8uV650SAeCpYVH/Qek2ybeW+OWtE+xqf0ay+oT
Hu//0MRTI6dMMfj17z/P/ICfXS8maqWFDjSby4qZwD9/vbTOayYfpTylQeBsYy2h07zZG61VEJde
hx2rRBCXjP1D7bmqmgKbl+BpW7oMAVd5tG4c6yhCcuir9SyvVOIVglMVFA+tlOBIWbCWLpSPYVuf
2EOrvywf5p8LqGtLli/eMEvw3YcPiLZMUnaZbQFX0xyPmUWxT9rmZvRueJocNQGe1L4KhDBb8XIx
VPUblU/M2FY74ghRclPR80bCdZNZ4D+W0r66WvXZjKvwdSk+BbJe9v/+pv+52LrKVEi7vO087z++
58qkTGippHli1MCAX6J2EAkvDjgAj0ZQAocd/Bl3lxvm+vnff7Txv6x5XMmOLRhAgy/++Dx0GN7y
s3PzdO+0rotl3hguzh1ypWdDoOYHzTBfjc6tKEbp0LpWT20z6eS2nX74y9X+sdBjvfoIyFgucUUJ
lV6sr/a/4MeDDkaJbKNxyuya9Wp1Dy2r5+fG9RcRov/EqZwbjv2h5mjlX+7sOyn9n+s/SXVHYqgj
D40W/uHaX7UuVy8i/VTp+jdmghXOETF/le4+F9nzEiNBC5kzAoVct2nv0AXYKuDQ7Dcnpsop04wf
jeEcFnCUj4M4MbmHutBUfrOsLVDU8u1ihMvHyTJu4KMIcAfWKVS9cU6HejhJSdmKOej7ThY2uUgk
twpP7QMci61gzrIhMCJ3OYWgeG5ttY3LTPmJlT8Pojv0tSrOiBKr8CdnkxpTVrCDBft8Q50qgPKI
XtGsZZuuAIHtZ6N4S/Tw2SRav6MyxzqORnCAwgHx3fBjJ5wu0CXt/bg2EISVRv3fML9Nozho9LyP
Wg4Gb+2hZlN7aYdxQRdTiJ0tJ6qk1xc6ZQb3UjjZSxemt76NDE5nECL+/eI1/7x4lU4QCty+AKBj
3Bez/7pcCsLO8awF8hSOlnteAOrgNPiRRK37NHT62Q2xYaQznoHE4CDTQrErkuK1nwJ51JcGcZkh
a1jjKzb7bK+IqXo0hNGBF1fNsa8lMFdq10komH954fLPO55UJassfQfKFe5HZn+YDdhW2AOe7jZR
icdk0ebffRjKH3nevLngZTN4Y9d0WQKiTxmadNHfOmXRXVjxOMVCQ5MyQh7Oh0uQAXZTtsA9CCoC
sVMc4akxV0w+h6hV2wGVb08bBpGjCq2hRdYy1FeRjGAxDC23oGCh5NvY1E/GVN3uO6uOc/8lv5GY
YmFUk7nNzJgZMtry2crFE7BHMpnNz4aCgbM/ZTFKIUvmoWaC1wBN2mlvrqgIpcAzBqyEWrawuxe8
w495QIC9IQ12KDt8XtIcv/37VfG/xHWUzjOaVYSKFl3/SFDX6zZaBijSp8wFfjNFD63TAaFx8D9F
aq1D6QD7G6trNC0t8MmEy70pwhSRqircN+lfVnfjj0eqTasFtw0RItY26+PrqWMITJRXLCc+3vHo
tFgqnJWxqjcPMfgUu3tKu6L0HGiA5qRXu2jBqV44CG9xVLZAWozI/8tb9MeNw0si1SR0UPg8LT+u
dDCv8GQzPDyZUSywmVJ2y7wiGNEb0shgPGNir3Nsfb4y75+PdkYJiz6YZ2E4wvvLa/ljv7++FrzG
hg5dnwf2+lr/6ybOSefQ8K7PJwkHEX6iLI5tV0OfGMH19nxogWlifUX39DtbM3yn57VpY/UYpnDy
5jq/oesH/H96y6857XKYjJPzMi1vf3mhfz6dbDYU66GEcBMHhI9HM6rV48munPGkNaBGyU7qxzzU
L7hjKTJGdjwwgKVxF8//YxCog6b2dcmtreI8umjxs1gIoYyO/BSFTXOk57bfNI2bX8ADX6PdhNH3
uaqnfG0XeaAZvnphhcjPKJYEjsZqa/Ysw2XaVv5spc12KdW3oOh+6Qv2z3IWEOj0LsdnVRUKJgqG
cJlYDBdXY3VUB5QDuRJnod3uBU59q3XkUdZi2jRz7mw7s243FWGhs4wYbeNM21m96+z7NltdZE5x
YFgArIBd6m4pCwL7yTI/ck8XTCXHE7PRAHuj5nolDMLzJJCF71+qbgbMOpfW/n4AKRH0cL+K7rKQ
liQdUtiPMBwKH+BN75ifjJntfJKGn+gR+pa1HHHDONtqVgc+L3B/Nzp+kEEswO6K5hpGlI7bPcC0
+yKaMDQ86+7wMtf9N71cyEZo2xGn1QXw0XNrggAIJ7wUjhVew+oLgn9C5kCpk00N4f0kHQfN7wn0
PdEg4PgVTwKvWELAdlnMMy6HWmvJ6S97jj8vfmlw0idvrKQADbKeNv7r4o8LEjK4ucB/pvD1U7pJ
1z10NW5dMsA7YI/oIvP//e6XBrc9dRWIFI74uN/sQt3shimC85nSKKWV1jXrB3VONHAlyWDH/uKK
PcwEpjS4snLCPP/xK8jedi//flOZHw44wM/Yapk8CQmDSf2Pe6og+mHUjbSQprXX2nGLCzcRj2DJ
wBbbL2hArgI7Cq7aCn9e8xqLw5VIQa/6nKTaLmpGpDJ3vMZx8YONCINjU6OvXQeAlrN3Ukj5S/Qk
kP/8Eme2t5R0GabtFtqk+beV3v04XrL4XWxh24LfxaTHQ65lPf/1eVoZSqWFafsUTXXsQwY3Tksu
9VNORWW+uf+ZyKJxun+XFpnXVnN8HFfQXdKRhN7cv3UDLE+bjIaBHZSDz9MENuz+BcApZk1K2lh9
JLV2/L3USoaHK788rEHvm1OKoNB1YAuxovd6LXyQg2bw2M/Hpl4QUxJbQDRIaPSKKkot/t+3Os4U
jY7IDclxcUoiWjGk3f7O1axREUz5iGxBuDR5G0jacgFo0B+PbSkT+cGS6QHMBbp2YgEzxa4dAHFb
8sktNt367UxYCEEC/DNf7t+pFh70Ri90vpJOZrMq9CcYb4RlmuSFXnvS0kEdHjiLZofJtvamq2Oz
maKXuuehxSqGY65+zbuVdAbLGclq2TvRpygP5d6pibOhJeAX1+yYVozo9Z7M/E/8Cr8gkTsg03Ii
D9TPyDJVZtU3Lf5uULQViJySXYuu1q6Jp50gprXR2zKkaZJqiAkviYm48ZwYg/FaRFBL8bJspyBF
KsgQWMHlNGdFJmifsUp7c06TiZMLn9lzsKssutrWdXQeq5uVUORZhVS/ZlYXHTqCYvdXiQZ+LdDe
j3SUxp7uFPKlS83Yh1eU7Ti+oMxjEfJtWEAXGgn6S4L5icNFheXepMWs6Zg1dcVwC4Jaf01CXe1D
vMONpYIXMv9eWnMP6VoteC61leZHUH5w+1nXkNLzxzrBMFumOLDs0baP97gOjy0NHjvSldbAMMm6
gnj7TFyetNaBazCkgTLCvCpWDhf1GJuw5TitZAjrtf1JdvbQidF4Ha2UYvo61MiAMpKfS5lfcLms
bid5kSnOM+pdo32HyXVPcsvYwD8NPVVTNpkG9iuGMXOb4K7Zlzl5yBRwUOfGGvpP+JkZ0SNRK8ZQ
BhBoaHJHM7cOIYd9POoLuOygOc3x6CF9pEVtfC1y+Zn6gK9uC9Yz6iNypaTij2bfgHF15EGEBlE+
er1tnYh/BdvbbwbzC8ZZ9s5FZm2B7MSHNtqO/NCkb6YbL3PT2cTj/zOh1FNsh25DFTUudYJkz/dg
6rzacqdavZr4u1ZkEQgXtn6XYuofS4PWvEKDGuSO2KuGLP6CE7beDy6X0T1dHOCwvVkDCpMW2/HP
Jvquh4u9V62R7YEHrWmvzPSKJCqJtXJcJ2XA9bqYTzQcFK8jHvEN1OkIcxJ/zOr+SpDHYLXVbXwj
TBecfsTUEonpFoNcIZpIpWMeu8mhhbmupFYcBERr9GLCixOBv62lzWB6gkA84xfgxy8NhcyZ4+s0
KidaunJJ3WyT8OT13BTJszxas129QGaAAd7AglKxBVJ7QWEtstV/RPTW77jzdSKnGAiygxWWCtNQ
uD565xCzrY4FsokuDEsiioBZhVqdG6IQ4AZpMgI1CwzBHxCwrrZJoTzFsmdFJfyVS4H+lVLg0CNZ
cB73c/qrot7jjLevuuhxvDpTCJxkGCsvqnjipNJdGPVmWwaQyqudROzc0nK8TCvDI7A8dpl2WL+y
r/VA0llP7JiIrKj2WnS98aCEBrmnfia4A6yr6VljKIvI/KFTDFSsaTzz+0f0p9HCqLvTLZHFfMNB
RRcEkathdOqdtCI41WFrPFbcTDXHWS/EjHmKycGvA9zxNNTaJaGUNggRyXr9a1nBIsI/8JqaKuBJ
Oc9+V4WPGIhdqLM/eTCgsLbCpROeUw8nyTo0iW1i5rX2HSGLIRgwQt3UZLSvjOWNnV5D5aVzI6Mk
KTzn04mWOIdoSfedkjPwcDm05LBKex+ya3AuS/e51Scq4tV3mNJHRU7mlCpMcDPm912MrL2xoSlt
ZDPkn/L0U98KbyJtdY5xkx8GeO2ojMlZkzziGiUDMiAVvkbHYltZsaQ8a2m4qzT8H0apHstOd3ZT
ozf7IE2erIJRX1dx4wNBsnxNJ5PW4zA/xnmhH8M5/8Qjn4UKjyrvts6gT7U9gST8bR57YkUEaRr8
DDEYEKi9mShyvKupSYWLyHLbc0UGN97Q6K3VFXezLh9UIn6noe3P1Dds8AWQkpaT3Ma4pooQvRvj
bHmec7bLdeCD13oL6tncQEMwd50r2Tdn6SOuez6GpNL9FtIDCvBI8kvbhxlBAdJiywOSJIM2SvV8
gzTxLiK2vCUVk++DhbKKTFGu3ehXs9fFA8cWvGrwaR7Hht6JAFsr3iRTbF1m9vupa/zSMV3YhLLf
lhKYMNYtSkBa3voum3dlnU5HKWoy5+s/jSgce8ZKa8G6Q5emM73cKz8dllCXNeilNsOETtF+wjxx
s6SQLzVLZe60xW2Zy2I/Dt0IH9omcDKkRHyC3gUApxtb3kmqzx1JlnJu18hIfKHlFFfeQvWsrj7b
cLjj3vlmw9toZZ2R1yqtTTKNwwsuNe/u/S3TGJklkt9zx8ZVmGTRUWndtg4065oX1rxthubGkfLd
jOuDO6jlaOi+xVaKg9H0jp2D9GHePjnwoDd6aciD1dOjnYYPJjPuR7Odv81WFfhZmFFDpquDSaOE
twistpQZJ14fjsaeLdoWfqp9aAlPbBxGl8ziOHVEFrUIM2OGrgWbBmv/mKc1TaO19XKXZfpOpEdb
a2xed/EmdBwc3WBfuqI+W6vZegoFMJv0UiZWczTTHjk5CAlaDx34RzVOB8FPMfJqhBtIs2IYGRc5
2OfFzd7rLlEr7MwXDHj23dLc6kmk/BrB7JXBAvLTCPxoORezqh7wl2EptioNQiECp9IbCl15O2Ig
DYyCIAjMAEKVG10l8QkDxPilbmzfXYSk2HX8fk+WwxPfuHUebZulvdRu526kgiCjAAHfxZCuEtqm
H1K/rg3Dn7C2AvxlRkQ5iblFz8fTqo+0WVWR7+bGU8V0JOl/6nJXY0awmkAd6S+gKCaglFbqBO6t
gui9XRF9H9cIIwlRcsKNQKiLfmAtng50Sd1wtBb+nDTVyjQOThzy8MkTjfaMld4aEM/cx6b8HgdC
XOXSrkGl5Gjq2ddgGq0deiiY65zMvUPWJ9YL2qcc+0VllQc9VzsFOWXGdskJNK3Gl0JQPNBboY+I
OnvdTL1ZLtqDQezXZGv+zGzvNZ9N/Zwt+FXGID1SEy6Rt4dhS4Vl9ICdhEYc4s0ASpyL0XcETyig
W5vOjC2hjOzEWDDnwCxvthZ/ZhlvTiPDo8eFh7HA3noUbsQC0qUP/SLVI6MTO8ZAGaMIYrBE9vsf
9s5sx3Ek27K/0qh3JkgaR6CrHyRqHlw+hEeEvxDuMXAejaSR/PpeVGRVZF407u0L9GMjCypJLpcU
cspo55y9127k8Eb3r350Hu+Akyhzx9t9H4poepv7IiZIzhMs40i6taZrNxrffJJEZx11IUjlFhDj
abYCC9TyAZGHDCLhDY+arw46vuZL12sSJbwNZch2sh3k8IdUt9qdVuSYZmaEdzALEKrI5MMdsvkw
qh7Hql88tUbGCa3QSH6xCH0W0me5hyg+2wozeBIe/LGpn8oZUIKhOcuZM9qHNa81DtnnQcjnphhf
HUOFT3SL0EPVmfkAidJeQPv9akolYj5CBfcyo2rB24Q1byAjSurzg9kDHmgLpb1NIn/AidQ7mvsz
jFP+ta3+Tj2sBa3ZnZOW6Wgz0wXtMoMom5L9jcWxQXBThanlIGtMR+ToqbPAH7p3Gu8DOoCJc+zU
dEzJ5nAqjlnVEApBvCTGDehOv0TAEjgB4lHGqZiLVk4zqSMcn0+NbW5isiAeUWNXB1IYAG7G/aMn
Cvdd8QXzZ2xBfS4Jf0Mc+USIHZrP1jkk0RK2NfYpBvVwOWdQao1FfEytL06jsR8EqTytalkbQYdk
7SjrJjnExXSLmrnaWtYcfnFi1DajA3g8HW7RYPGdS6W4Enpwwr+BryWJzRuBjg8+lP+toUR+nvBS
+0nuvxDSfUqQ9136xqJ/MbWPtqzl4zCgiBzq2Vov9cP9uFVowteqheEie5S/vSvGp1G1xjXthf/K
2cff2BN6eIw+26kGSEC2XBa0bt+CXJ0Os0adR4X9avnKOmmFjsFSN0vozO7nsS1tZnRLrnOqr2sf
dWjZFtHjgpSpiUInSGG0ADSJ8bnogBYQ07N3cozdtA2959z7Gs42ABTDf1bgV35xRfhat2s5J5zW
l3FBb2J74mjDvFiFjBFLwC2SBLa0BPVL4wzNVTkeCh1wttcSg2ANwwgOAJJ3z34gbwSAizybd/6S
oG7klXXmVDPBhzARINXlT1oZ/oapConnbdGvNXOcDrqBKyIcbbFNEeldRCW2iHmyU8Gw6dC53dkc
icIZGbJ4NoREwBzsPiYkzFlW7zofqcaod9quJTxuV4X6c8kMgNhIvFVLe2uW8TcyNvHg4HyFaQxN
Fos1S7PpvDCCf1HldG01XF0WO7iplCmORxujqIxRqLd4PQ3YmrpcdwvLSKY2ufF4cBqZy024uJqw
6suHuhkIlox8fFaGd2IhGXb4qwmSpPkVJL18N7tegCQbCC3IUe6shmhZw8pJ+6QjXyYcgObvRC6f
Z14Zlo1fcxsLyrQt8txhaztunFAhb4/qknqrlFfVddnR6MJj0eXVyWuyjwhuAvEOI44OiylYJZiH
3RFJHfrZDbKtmMBNf53QgrrCxNmWtmwfRcpGMkzbjyn2YQwvRFAvGYhALvB+msxdnGTMAwAp3WmI
OnEsEpuGWQV9le1wcraLE6ml0WVsCDrBBOCvWkYlSMDBnDgMWe2Yz7B0fX9N3wK72agOvds6+yQc
rxGCy/1omj/ddrIvhe6dJw9fhLTwpDRTqqB1SxHomnizUBxvHCoKiqZhXg98fnu3fVUeS4MpOK33
Sj3dQVDsjXS++P6KnMhfmAmk5sY1nBIiSeP2Ajb2pUG1uJZdu0RzOSEFe9JvhsjIL7SQQ1WNZ2WP
R48agtA8Vk2UdRsUvxlULac9uan5YJDc9kR9zuG5GGSL5Dp4xdHLfOsBX+4J6PqI6NaKbvTvgyH1
G1LCyNLoXGSVkxY357ap+3XeNg9G3U+fSWGF+VLrpNRIhOgkaa/dYZZXt7dPYN/5y4OH2IZ29aZa
Hni3HtoQ6oOxLx8yrEKA+FFfNrgqVqTuvTa9eBlIn8FmNC3xeWs3DcGEwSBas/J/FFqMBw3a/0Xx
mgdf2a9a5b+xV1k1lpfvsNWyzaWpscvbEgNNnl4aWazuVWZbTr8apXntiEPpGltpMHqdbc5d+tK1
9If82pgxG94+fw7FDwMYF/bwZmJbZe/1pjI/e+E7FMWPaMQzY7kqhFSf4480KPtHU3gbbJZGEMou
2uJs20e4Y7JZyI01wI6J/fiCc/C71bORc2kMgKttbLKMcAQhmMatZr5kgpaYYfTO93ntlG/aLKJL
FZdUO57x4ufOSkbOVzHYw4OZ5IdWd/NT2hRPUUvhZQkL7ks4PqrJ0lBgadmmyxxvLZPaOySdeZJ9
NG2kEvb7YCT2BozywclK8UAteuaQrxw5HlBkmYGW4DG+7+AqVlcjYXqRoDrmn+QHuQOE0R1KNCVd
tJt192ds0I/ClYnRu0cWoCa+qxLFauxSv1aKZceX4ovkWF/F0dQdxDyMOKu0cuPr04ZlItkmnTqZ
EyPQwWiuv0CQi4AM+NMYpKEuMDjQlRhTKw/IfxbbcOLYHHp0xmWFnYUkL71In31nsVdKhIOofaFS
W1qA/q0mcTPs2DmHDoaZ9IJrTK2icC5B72ARmufxh+sA55v11KcjOMaLV3BZ0OX3Ok3aPSwRrOfD
/KHt4PLg+PGvyuzV0VGmWo+CwMI7vguqAOykEdl+ZHb1UZk0a++iSQbFJD7RvFxlNkAXOxp3ltvS
haWs88pa7izFttvPKac4BTkDet4SY/mqG7KNSZr2ceiy975zkgtb+WbVOmTzeeybDnHVParOB7Yt
XU4pk35vmtLJW+7T2+lsFEYUCLsctpEaviqLDBnV5eU6ywCgT65LVLSnKPTGxaLSKYQ2sSTGZDnj
9x0kiYo8wJZqqxH4wjgmsaECtRvzQn1xpHlILFzPrn7FRKvbY30oR0ZmE8AhoCtr4KbjDYmnu3Jb
JqU6QSo92RQhi2zvOfI06/rjDFj3qsjRDPqWAFdTKb47FKLeUuzkXfjRKqgJXttzNDdANjxbVivd
V+nRAv21nj1nly/DRB1vHmWUQk5PkhfzE3GosQetZogZ+3DGWGWEzRs/w/xi9ksIrXGWqrmaanQO
2oQBnF76zT9WD2uILQ7dopruFK6WQ5oR5SoNYM6mI5/r3JRPeZtah8LqaCVqxa29Osq2Hu0sOrde
9U33cm9TD1az8xAn0KiAjU3H13hpOFUdSqYeVVvdSGFaA5vDzRdyQsBgfkDSPD0lOXiLbPIW/UZy
SZ8I/rFPTp8bAcvHzXUmcAGqidZmyhINVN85sxMdpgd6yIFoYXik0E4f0awypGsckrkcJfk2ZtOD
wOWGcbgmMLJuxKPmsdhapvT2IZAZAv9wNFIr24wiliO3gQqD1bffAT8F0GWXEYNwaa0h5cNoqFW8
KUbTJea257ymmbSr/cT5qqbvXow7S6tDSkxzzK96W7yHfvnW2zRNpvxFFqb5yRxm3KboH8F61CfT
Hr5T88cBpqmCmcUcP3C2CizHLM8SUMlW4Nomtge/ODLKp9a2NzML5zMZ1M4Ue0ebTdM2Hq2PupmS
V/QGXzyDiCPXb3/Y9Duj7JNXeuLc93p8sViQDTRlZ7NnfODRbtnb5fxDJVWMtYF0LVTc1msYfqUi
einoGD1VUSYIWsseuj7XmWQkpFTEMQZTRWYjG/qzKmmna2k4Pbe1ztenm2w83k2/CkNFgvpMTyp2
IvmIx+vVZAt0EfVZMxNijQlOJnc4znqmQc1rZvcyaLK2+eotVoRQ1eND01T6ozLKL/jp6ttUyZ9l
D43MVGSzZEpzP88TKXKsS9q1mvB+ZGq2tial1172fsoGSpPXaLz1UJCqnUs2k3BTRMG02NYQSFir
nAVUYHdNdm5RTx/DZKYBOJmEHIaEZc7IZA8oOWl0+bm+is3yWaXj57DSxm0MQvccGuokltaIMw0D
u22KuaJqpys6uulqspQF2jjS1e2nT1kfWbdh4olXFm+taRS73bxjCE1k0nOMZXPvDDpfjuXmVIf9
s+4fLCfXH/Iq3lVuZXyKYrVxTb342jJd2RGnWm8JGeo+EdV6YOMfDA5u99UmxKvM8QihBlSk9m7U
01cF9OSVlOdN4fneZigCYgiyczEjI/ML++B20Keo4j2H3Ky4Bz7Ma+MAyVbLSDrF7wC+rnc2uyf+
+/HjNqyGFf53/uN8vUFruYNbdbKv5s17yT873+kGm/VKqpUSGPwhuTA2Cjp2EETOrEn5tDc+qzB0
gGkP3rg9K+8hUc/o2GtYxW2AanZnBZvNdXP9esVZtnr3VsY6XI2bcWNu7WNzSG7JbXj1voifYG/Y
9dYOYEHaOWs8otxMnxpiZG1GH5uMCOuPkXHVXj+QQ39TN/NFfiX1h2FkhieKRKZ2TeM6lMS1bLRu
26sdvXzcqyhBcJDo13gqprVdxy9xX28lQDTcUgwq+9qr94AQh12Y9hZW/NZfp2LSDp4qr78Savr4
K1G6I19UZ8PcWnxkbARWbGc10KCZu4/K6kwKpHqvamAA/ahVlwnJ3a1X+usclVsJ3v0zV1KUSYRP
lyRcf6aTvLZbJAiZHTd4yy3rsxhIm5pTtptpeRIYPkrexPPnduOs8NhM21unAhyZx1sGuCp8vrmP
+CqbWjmBLafmeL9oLNI3G3Cfv266S+BBVOP6+R0acM8FuN+8X8vIXdr1RXE2GKeRyGCctfhc0Lnd
Nku2pk/yIvNyrv2Hmy3Tkf1sD0G6RMtXhQvJI44aLg3mZdsx957uP5lDx14ndkuHeAlID1NxdhkQ
bu8/vIfRN0NUHZd3oJSp/eX+unRpwuHBKZVRHO8X0T2iMyGn8/d992tgbZZln3M2KZScIXlNWXK+
DuewITl7ef92UlNXMtNdR0aNDacn4FVG1W7q8lae9NrsdxV4t9m2/3x2KZPy1+v8h/vSBoCT0ebt
mjnpp7lswP+7JkYmGSddwAkNIpTWEAafe+VRYuvMy3TeoWM0WXrMGIcQg2pzCR/9fXG/L3LbnJYe
edzLp36/YB5L7zTxMy5HZwR3oyGRIO3DWZG9DWWrJTQgW15IMd7/pR38/2T//5LsT9n/F3FJ8N69
/48fJR3m6fpe/PjnPy5JWf6QVff+jz/vPnz/5z/MJe2HO95l989/aJ7/B6J2VLK2hdwaBRdym3+h
/d0/KJ/wfXiODuYJG8hvtL//h/Dg9IDbNhd9touI519of/GH5ftAn5Buo5vnmf87aH9eBnnIXxTI
um+guId6z1ARbop5V6D9RT4i4swvOqsEUaprFSFd69qlu32qLPgZm0niYj3hpRI/8LQSd1QTueGJ
VYvt331pUrOIfrqGUPZ3jsRK+2SFdCNfVd128mc0WXn1Prti0L4PELvbVToTRTKLGZzJWA/MbhrP
o1xccfqDn1rVTi6fW9udTOa5Ur4mZkm5kMo67qEtclJfVmWj2pKKMoTf7Lgfict0zIjQoXjIHzLN
I80vVBr2qaHSumJlEZcXn3vYAnRGS3bIK92LJ1R8Pd7qnZN7trkz8fIy6kjNKCH/JS/fdM/DAkZS
ZYZbP8e5TaQw9oUVCAeLXQ4aCOOHOY3MmiU45BEZZ1QQyNSM3UK6wcREg6aXzhkwUTbED32J7AxV
WJf7UvJq6aRjyYxsLNFFmtuJ8e7GbRYdwACli+wj1yE8qyxLDyouFKPG2HqyFAaTlPh66tnKNbqF
R1gzfq7C7AO2OQEImuXn8aWLhgJQQe6GjLZ1y8pBVcwx3CxkQ374Fbs/XAE9lDMnc1sQuDIlxnRk
wCPSYGDjsLif3cm/9RjW1CehvEY880C//u7EY/wp8lX+TUflSHpq1gBvSdu2BlRgM4tbT7bo3hw2
f+FGgCK8FuSMrk0zFC+lgU07MdhyA37GbEfnE+IhvMLRPGaWaT2WTk5+jUEvolnXhDyRdN6E7qfe
xca/LYe6Gx/9Hr4ja16akkZtguE/ti3/VIbQAqlRYEiTfqg1d059wx5jk0rmTJzu20aSCDxBQIQq
I+HZEU8ez3JaJdpQ3kBjad5P21VCrjR/ViA3R/px8Ewq3BkrN2ld9v5DEiXaCfgTFuTCdCjZrbqe
PWjZzuB2a4y8ykUG41reLvXIAkTaA6Z5E+qyAE5AO8ncg6gpzK1DuaVf63ownvGSmymtYFs1lxzd
c3TRxmh0X0sbYswe+o/nHUNWFGEx+HP6Odskes1fRa1osyjKs56d08RQ08Fae8zmSPtSW8X0PLhC
PBnQWzYYMzn1AXe+6e4UnfkGMCnpbJsGl07Lauzy5HtumdmL1kq1UyUEJmTRyUczgLobNdMmx5AN
USWtkIK6KHdmPRKlhgZ7Q4la1atZL9tNnHfiZLVGc0nQtKOqofGiZTMGtkQbX/LWMXdqyTwu3MY9
j7Ge7fxQFUFkuM4xbKzi0NqRenaaKAyoKKc1CLR0H/XCPOhhZL/qUxPGq9hPbDx54odVqOkdeWh7
JfvJeqx6FT6qgSxdQGblY10OEZ+HjGn7D/LRq6L+Y8iN+tDriXiOKXpR4vRufPHykQcCetnJURlf
ilImZIekTEgnvirgxLIt0eEgcryUDKXCK5GCJBH5OT57MaB30TmqwsRbIZSknmWFfMBrUb6Vo5Vu
mt6Pbo5DLjCisnDj2m6H/wIr4TyNLaw6UzL3ZdDiowDA8tC1F8GhuBug1W3J2bRvgxVq72YC6Lzp
q/oVfkN3I/2KirvUJvhlKbQ+VFwHJ9Vz1gangwWaWDeM5iZ0ttgqrhl+giBOU/1noaflc9sX8mqM
XgyEAwuMg2yjMA+WnLXPSFuBhQxuTmNgmjAp63EGLlbkONwHWq9Q0aPAZAjE7M1HLjswP0krBF90
Q+j/CQIPoCjwNccMPT7NTtNvyf8zkHGFEwYHWN37MDK9tcncYZcVHroAaYNGL2gcrJi3Y+qgofCt
N8yUIwQTc0uoxTOTfufajrYEkBRXm5C/zx4jlH0AJzcezLrToIqk2raOhTg2iTHus1zZzHLN8aKl
Zs7ZaoKe1oFjDgt/AUHb7rdWWRpMhSY562Jp4bc1ogZT1DvlkawhEkIYcUy0V6/tmBxOdfwplPl0
iXs0iaapp1ukAuOuA/O98fEaHwlG7dYprXd4bQ7hd3yVdn1sQY0qJu8VJUMKB45Ycxw1NDgyDDbI
Z8bHsECAz2fgsiSXaUrNW1U7X1/m+ECZ6WsgHPPJjdlNLT2lypzrLT1AEnZbK95qkVEeGrPCSEDI
6tWdajxb+dQfyXgJYcNDf+lYNzdj5NKkrwZjPztDCPgvGpB04mjihOBBV7CwpUdzuGvqmo6gRZhK
B0HyO70m+BapZIjlQpcgk7LYIQ8ijzxLkbcU4BQ9T40HLYM0l849E6wUA6Rwe/7i0zQcYiag+7Lo
QSIJQfmgE65cIAH77CJ0+5S1nvmghW4fcMJ0d8pP823R4SANNSzbfL1ZRLsppEXG2QKt1bRtLOH9
jC09OhHElW21WWufoMTR17bBhKYK9g2KSJQD5F8G2exFCyuZaRI8umM/Y5VNh149wA2uN1pfDFeD
lWM3gzHd5C4B8PM4RLvUEvmmTFxIDzoJBrYG1ZU2QzLSChHDOimj9Ig5nuB5Pyf40hD9AoXMg9EP
RUBKN4dDj21thQRvPkWVw7Z9jmH6IQMEoTcsTDFnPvQpTXVnJu3ABasYMOOnc2jwzSisctqCjpPB
WPocw0nbbkmrBbpTklhcp3q/i1WxnEAUwh7OdwwWdBuEnsFRWpALno8heql0xo0KaSDdpIPOObTV
83My9f2TpgHlJx+03M9G5Ry6Cde5ZhOgTDWE9rNlmZGCxFQa9/YGGcW4SUqn382ZM5CZNmXyvWpr
WF76YBF0PgogE2OvcDg2dfw4OMQS554X4+LwZPsZlP+8FWqur1aeqnwLWtN0gzSinNvKTMrwMibI
6gOdwMF+GxuOZ+8JjlLz2eNDYmDYzE73MlpzTR0V9m0XWDTmLpzU82otjKVN7VgTLUHgFH2yTS3f
aMwVQvzJJhGzjXptIl6YRKyPaB4sk3HMfWv//7oK2v2oluJA/s/lib9V9dQiiOn+199vyl+3ox/V
UlP87cbmXl889j/a6ekHVSG/yhP9+cj/2x/+WY78l/UNkvH/vL5hR8j/6jr5e4Vz/71/VTjeHwRl
GAY2PZeUeQYSvysc4w/HYvdnmFQdf6aWCfsP5iYCs6zNs2BCRZ7/Z2kj9D9oY7oG/hK8+I5re/+d
0saEQvL32gaXg+37yztzhPBRyPGP/as0PnGTxs5qQBr5UCV7X3VvveVcqXeQeJZjePT4HvnoM3bF
iJUmTcpDNELptbtY37emKRhhsSmHppMB+sIWMz/4YYdEV6vf87FCAm30P8YiZKkm2hEpBQFIKlI/
h2pp9VJocL7GZBVl85YZGaApkKrRtJvclqBNbbiK9Is+VdsM7nbAttUL9NZdhLXkYnbiZ0srYTva
0clSBUz9G4MuECK1fCsaBDL0Fd3thH4B6c4q7r9FsYjXnWc9O+U4rNsE/YKI4iwIZwgvejjvC/BX
Y1+zBVtCzhgVa3tnUTWSGD+CXiGRMwWZ7Gthfs00O7txBu7X1swMPUE/xQqHXcooom9aa/jM5Tvx
0nUi2XPK+RqLNLn61RBf3ZAyqjM4obljOJ3Z7iuEcYMOKKw44OKD2lzK2oR/rWkb6eM3Q0utE34h
kXQmLm8OJ93GFvHeAzi1Sqa8u5gY+icfbq6dDZeJRXxfoTEowkTd8nh+9hzyIMw0y549/WMcqgOu
z+FHi2ZuliEDoh5FkY+ZQDNCuv+IX4JGBQ2Cga2qSCJBEVAEmWO+lqFnBaYxvRh1Oe182fJEVUPy
x+SiZBvCgNS1k6fUeJtd/qC1iKddNWYEUaJdtGctP7Me4cniiYWnCayy7bsgTvX+6KmLr3Y1+6cx
eSrC/OSFVkNjR/NWOk+YkqjMgAjYuMLmD8whrVai1vz91GbH0DfbHbZ5Dd6AcZxyWpmuF0VMvZJv
A3FI7DG40GP15wXNJ0xJ/755/+n9cff7/k837z8IrVQHjWSd77c0nNLrYuBM0ab9Inv/+2vcn6++
/+R+dS7o5DWR8/T7de9vw0q9joyY/nMjZAHX429v9P6cNkc102IsI//527v/7v03kPQTx6bjWr//
xu8f3G9GacTU9371L+/v1yO1+dV28O9FUTZBuP/3A/9y9f7A+8vMgCmx+ZJjZJJQDS1dP98vpGFC
upk9fGCK840iKQLBDTPkYcq6o+3bVA8RvI7ijEgg+8uFhjkDvDUyS/he1TrKraW3zX0IAI2tCHdu
o77ef+d+b+9hixdAgFFCWEcbEBBn9WrTmCZNYJE2cj8N51ij8hqrkpkZh5KhF9o5hB9yvl8TcKQ2
ZOSReG+O3Qml8VH5aj4wpFIbYo1WZVYVK93YA00UZ0pOcdaWC99OzDPz2oj9ccAJ6jOcLJwby4/M
zoS1StBf6GrTqdRsPmoaMNuhVtY5ihzrfL/GPDbELz4Rsr1iTM4fWOPAmiGunaNSG9YhZjDYJf+6
z4VnK3rCaMflEVMbfmv9mEF5JvaonpxTXZTEsikmfaStoxtbPvd5jKGfpTXiypjoFz/dIpkhyULa
6N+WePT7o+4XOhLwXzdRLaa7WmVfMFRVLJ75uwqbYidIw1qF/lQeZxdqt+fbJ0kBLImy2Rckp3RG
xHTeKr/BpwCI1aTFttSNGpZb9kqUBTkSjSq2Ejc8oLXCBE2GbICE3vEMdWc8Tygdd35RvRTlNJ6r
5WJMTdx+BhNhuB/j2Wxv1LHiROhjcST19hrfEmU5cN3gWupDZR8IgQYnX6KaXC6GMYX3S7iVPiLY
JBw38KQgc8PlCYeE7aiTZNVFlG84S/MzW31d4a5omcVv0f3NZ20y5rNOvOBZpkV2mOEmxTN33e8H
R9qsdMsj02B5WLoc+fdrHw24F98juSs/KA1MGjU/69Siby191XfMYQkCsnTo213hrHUo3kaCHnkg
ru0c+ryTaNbSPUMIXFfPRF6uMtaN8zSCQ58KtbeIuagDIhfEpkTNB8AZY1Ut7Nf7gdUKhnROTFAE
ssD80lhVcZklpklsGi21AjctTcrthOt8NehTcQFQUwXKrcgGQ1DpyDBagdN8BJ9wa9l2bSoXyGKV
DcMqi+DHQxjOD32GDBDY2kIZjIwH18bniivkc8K8Z08EwgP4dGNvLn32ET8bow47q47jNJdHiqvy
OIXgaaJWDdsZLc+m6QSOq3R5jJI06O/Xft35+/b9F1O9iv985H94+P2myZ9nCyLq4f7Srtm5ALUT
qH/LU//+hb889a+rJYMJGZoxQWn/fif317u//FyAP8M8H9bryEkgq/5+E395fFtKY21i1VpHOrGI
K62hi3u/8Ej/+XXtfpMRRYvL8G/33X/QD1a8syxGrN4Oeo65bkMAZ2XkXkXfINnJxw3qSb5wzgdd
1g/E502gkxjizO4b46jh0pOrHWQEWDC8/GKDGRv51xzyESKFbYElWMBWAUqaHe7TAZ5p5gb16PAb
JkrNzso345ww7Mvz6VDUxmc6OQeHfgm0eehEsO3MmMht262fBqfcx+X01BkAr/Cm82/W4geN8Xuf
WfAoRUJ6hgGmckAUABRq40SFscYKmbBKzGR95fjKkrDbE7Yq3bAKDOPopxJnB83UA8IOlLyM92TH
01eIhh0Xla4dmV9UmTJcjlN3izW6QPt/cc0GF1AnX/DGAzL7HA/9uOK83O2hyGNLtZqRjoZ3TTGX
ZlkMIbfQ3oq6GHDQIuyLRm/fxJmJzcMoAkDaWEOxf597nIGQeDh76nCcjcoY+LMf0Nr2q3KQPuPx
Qa4h3SZruwoPGZA6tig0VMNmPGDcR6mRxFAjGypoAa6DjaQ4xDbp5JaujxujkaTbzw0wbtmRUY+Y
OkikgvbJDixcNCKZcB81/g5tItM91PNkVWQROdu2RKsbx3wIKn+vB3nIJnvXR1hbMvE9Wcwjhf7s
GKAT0W1fJk3QUinkF5QIWF1CItaTKUMvhLk6zIv2QFhUHiSatkQmZS+1iWVrnBmwd7PzRnkYQY1q
5VZxeLIXc24TsSdn5LRv5avbEyM657SGtEpipoDvdCeWj+6HcpH8mMRSZBg1d7VDF8dnlsGEWAWm
0thUjICXyS7iX1+/0TaKA//ieupW08rehD3BmQaZSXSa92hp63WeogX0us8QN37Evb9HOdgELhU9
jgjnQKr7nk9MXNoyGlf6yQA2f+k4HLvE15G3+xQNtDKpPapVTlqTVentJ4CqsU9fvKt+ujRmoaX1
+gnPnFLlewVEKpB6tW8JGmEM3p391DnTWI4vBFHsaG9ydnPGNWZLkC0AQgeUnCeRDEgV0XU2hngb
52l6dOiXt3HWXhLFsYRik/4B8Xp2xwHq1fpDqw3PRX/Et2NgyXTYPs82ON8Qi5hjLWuy/8mPtX7T
kEsHzTkEpC7yXYJaRQgeqNtetYrTQlsS9aIgi8ZzplwBW9rfxTb/7xNwYEafjMZ9tdKWr1QY7YdW
F/temfu4dxL4s7Q9SvcSTWUT+PoRVX2+qYyK2Ffeo42cpLQjoEPE3BVR2u97ofYGyEwRsssmjDIQ
+n5AAvPq290ntGnvowM3BPxXRFfHFDugro2wnJXWsazY+Ohpl8UR1BFSH7CpuhviHD+NUmAXl6Sf
kEi/idom26Foc1I+27kEgmuqnV0K3ApE5G2ZAVinNHtwyLddNXHs4dIjPq8mT3XEgElxRISOH30J
Ue0clBy/KKYl+Da7a4x8+Ayx96vXkd4DtI18XTJZDYjxe2f0tfcxbvNtiWsmhE4fFBPvO8UOsLab
ItkUBB8XsKG3dpS92jlZw2ZcJWuzjslw9Pl8+mnaTCLVUI+3DI/0uA4SLzI35Jhdli0ObcO1Y+f5
DvJOt4LpDzcMUV0VRYsEfJoRHmoXZFhJyLKfacPW6CrsuCp6QoPoIc0diK1wOR41VJ20coCpG26F
nw0rIjv5cnSz9fjuRWW5Avbg723WENq8JGKWpEoQqTatShPBQtj6B0//STJTuE/cAqFEFGH0zhr+
7X36YOA4owjnozWNXSlzutsuwm2Nv0Zqq2gtkvp7ZJ/T7sMT0NstXNdBmYxvVKxMgsB3o19krfJi
pJls7cL9XPtoX8KKI1gMl9YluJVxQaBZDs8qdXEx+mJFcPxAiuSM8DRTT/HsfsVigAzC8uDXLSue
XDQPXZN+Mcq22+Qhmh32T3PUZEuCYLxwKAoWdoJVYPps7BasNFrK71F/9OYwfEbbQAbWrSA+mWTr
yFtNkfWTKMa70Kffo89jGOIcWalUvPK/ioUBkpPWxxznzdTa9Djh90FHxtLcfG1LTkpW1/2sE6zq
BR807pfBDOKlHI1NgCEautA5T17INKKyKIqbWJIaE734FhqcAX0EtkZLplZjkwuigLxXBLIt+r0I
QrJAd2aB/kKB1wfVAiInCqxcFxL/glEyGMtJIfPIZU+8J7qfl0h/ilR/0dFmQmvV8IlELRmXOcuJ
bn2NzPwVfzstbiNd+SMN9Jzwj3kgHNpRDFSIC6TybGzi9Uq7rgLI+nDkIEXhhgGIEqabqXTerKLv
1ovaIzXkohT9ZpJMG/SW6jCBJ6fQbcq1Ln3iLqp1kwnEIs6NLLd1r5GK0qaeS5PUqLe32qsYbjTO
c+npj1m5RCLHsQLvL7/nZbTHfYLfdbS/OTSHnyzth1cM+x7c0dPY2MlqphpyCBMUjbGv7eFLm7Kx
8NA2mRE7/+J/U3dmu40jXbZ+lfMCbARn8lYiNdmyPE83hDOdGZxnBoen748q9J9VPxrdOMC5ORcl
WE6XTEskI/bea31LfpX407da1qhNEUu2yAsY4DUeEONYhTVgNogXWurk19hYH05P34SbyIQ1KcoI
pODHo+gmX9OncmnwIRL243vI1lgYy8BR3Hbr1b5feNMWDiho5DT+cBO89rihNuZEY8swy+e4pGkj
X+pi+Y6XOgszax52wDneFzAAhypes1eXS1XxucYS8hhlA3Kf6bNHycYQbcbTjRwmnh6Tpt/qsvzp
lEvQpiiaa15VOxBA9YldIgvsfo09UiT6pC0y/jRBZI5Fo8gsBuPWvNypqIW9mFWfsJ6Rn2aP84io
3Mb9lvSAatTc7hlo2HTi5AsjPHKj1y2XgSlrY7Us0HpKdZqvte9i+4Tn+d7JbeQezAUKI/vMqIsp
fwPqzbfVrnGcZufLZOdnQICJ5tuSQZWEbbe8kY9db5RDCTRhRSEc0b/M3gzM1TZvlIuYkhkfTnI/
2jStv+wnYnBAN0SMnafLPP62zb7dTYVWQgLOrJ23MM4lavZtQFhI59t6KgfxOsetufdiSvh0OGPd
MW+keUI3Ph4/s2xB2OcQG520GLyAkRnTCAjHwP89W82777KoFrb7S+urX5LoxxVP7G/qOGGQ3lVp
GBdGRTzMXUWUKLFCtDo0P8LsalF9xl5ytLyjVXvewZO4mCNyV4AljP1t+5B2iwiShLiq3KsW1AIW
AaGE7LoNSX8VURE3jAdeDqaoPmsnlEtuHrUxvU8sCZqeOL1tgXq69FF1EdZuYf9ZbY5dH7G/jg4M
0uVlNJno1GrbFa3zlAzWbwMU1GZKpI2CEbgat2IFu110t+zrqkz/EbNpGqAVwMRs7V3auN4mpyjd
Ec40LecBT3fD1X9C8kvfgT99Tqf9OLhvWYSyIzMKFQzYnsPMvNWhqRawMU/V0k5hWYzJES7OWWjy
pawaRPuL125a1BaB6xQfmj0/9YoBsjM1qGn99oNmuHMEOZSCM8qMnwOdmcA2luTYm8brODc3LSrU
QG9Nj3DZS46WiAzHklV3uPHTgUVRk+g4agJVFa4TGF4borSs0KwbUmJR4qZRRUabH8yTI3HNzcwA
8bJuVHOvjPhR+FYReKj6tuXUPwt56+ilgvEI6KGblrAwmEEVhmbjMyVzQRYQsq1p5ciCraBV+tZF
RKn2cDMzmwoHCfmd29EJhIFzcQqUKQuz4kza94idbuyiP+sxh8Om6sz7RDxQdDFiAFBO773NyDCC
qepea398zGrrtTEHdry9r4JSyx5znbiIuJ7tMA/1BBBY/Jkzt8cLlasgS4mxQbFCa2M/TyNYz8g7
1Fp8Fl7j3ixD6gQb9A7pqfOgKhg7YXYlLiZj3JmAJDdOax8bXRGANpR3eYdTa71b1DXhGtKMzENH
lz/ejcp4BxWQblEkxGFtGndTCWJSxZnJVlp6oa8Z3zUOzRuKIED/NP9rZHn+YlcgRo/txMu5cX3D
+NKD1IJkFT/Vq6J3/ebEfX2aTG9BirjBE1J+m/nT0GQw7KX09r2XPSYG8UBzS4YXKlArqOUvEobH
20YOjF4HRqv1FAiX5Bmv9ii+8HCF6KZLPsWy2EHDOkwFiyJRtuyK1hZWf/Dok4dUPc42Y09sFSQw
Nw7pw8NUHaKO5oLDrQP4brZVsUH2b3SRrnXOUk/tOJMZr0/js4EJs/U6bxvNUFhzX3t2fdmBI2dI
nnXHCjmMvwzsjvrjmBYH9Po3XgUCH9VCwdK6ZpE5LjY9ayA3t0WdOho223xapDhF3T1l5ZGwtN+R
UPkhwdbKnRy5dwn+AE4Vm4/FPzXDguMK6fResRYyXs2mbeNjgByq/jntOuPUxRQ9RPDoN4VqcdkD
WLIE+jGJ3QnYwQ6n2rPumACkmv5xciFZSrXSmweHXhwu9s0KJsNyF3QRy/vgntTQlTs3mdkErxkM
OSeUTsYx/MOG9AkbO09iFSEAHZbAOsXjCCgCgz8SX1bLhqCfDZypX64wElyo8iNJDx4yIhY7K0Vv
ZH9iB+T+QeaDnkUYOV33a5Z1vvXygX0w+SsDCnOffvNW4s/dzih1hAU1h3eM0sZ0NvMyHtTkPLcR
TFt9gLZZ90T32tz6EfN8SIxbN1HpvcqoHXiPS7o1a5qMOVA8ixKRFYG8UBfih1pfcHhgTJ0EY+Kl
+TRpWevda5tjL0e5Vp2XRJv5iN6zOaaabbUfLU0KXUzmbac3MFMWkIFy5xWN+6jlEEnpvp/6cqpp
A84RbQjrl7/I17kj2qyIYQRxDUFDMldJdFesLInXpbkDcyrPRB1X9wApmt3C3jws29eSvDHWExo5
rpbvegsgSQ7vmNQb1NFF6gXNIqK9GotnU0ZDOPVsSw1RvnUmPeAFXuSSLUTioNw1RFgyNKrn/CHm
E6PHnbLO35sjW+he0IOYJsI6fOfBatLf2HMvqlDPuM3c0HUYeeg9IVFclSkFlwrNrw58JBAOB8c0
goBgMZ12a83Jc05ldgS19git81S60z7xjHMronTP/I/0ZCxeaYIPwix2DCdf6YqCfLH6x369SOlH
BjP1Ijp96zTC+r5BRpb9IDxmPdUsDHPjzJjOjPxdghsvHTSEc7GFNms5eAjakBaTIOP3nJk+I9W9
cMfdmFqvoyMJrbY7qrJ4+b2gbQt7DZVFg2Oo+RlJtTfj8WmNUxnk9G0vw7SP4W21XgOKAM0MJhl4
7+YahxT5v0HkTbu6sT8XM9cPLJtI6PNu3jI8uXBa9GExY6dA+Q37p8B32K2rozdrCJLAzvjNDyLL
MBHVzyawil0SgRYZoEa1XfYghPU85tOaSt8V9Ozdt8bIGEIiidgUeuiShrNNlh+6BY9uatqbuPVx
xdmUirK1jA1xD2FuOektEnvwLBOVzlhdiGiOuK59qDkjYKfazN9b06zDuNZNHI1Wt9ENurb0WLRt
U/r+oRhAQwgYYdKdj2brsrUWaBasb0Q6z20+XHK0cNCppq+SMKSNPntN6JgYOPvuTHsyAJeTH7Ti
SXU/Uhy3BDKYn/i8QY4we9WTAWiZ6MTRmb7ZY6ZPrsO00R4U7IzqiHKELmDtU5SPoYrTMLNtirYE
QY2kC7bBM9+tU9Ffi1rz/ywMGS478qbr6LyU9yB3/E0MESkASMehcceuQeBCAqr0g53y5+fC/M4k
ghxE6t89FO0D+l6Y4TjDgnmIGFyxvdy43Dw3kwZZOeeGFmi9Rl9SlhCEKzLUsBILZ27JiGR/iM92
X3tyzwW00dNxOKGKSY7wjXZeAp0qy/G4ps38MvegxZjXw5IjzbtPGtxtKiUF2mIGVXnNPh444spe
7I0q9eTW0s4dpGK218XFSrvbuaR52LoZJh9axycUxJyO5luFAykkgZf5A1qthO2rDSXIGnAX9toI
Tk13D1wxdA36DMloypo5ti1e5B5oWqHtmlRfHaU+lnTdv+9z8eHYQm118FVKVf6t6bzkCX6TvFvL
oxQMQimGgPvTvhDlF5XVeRFHY9G8y9j4dxOunsCftM++phem6BTsZw9RrZl3Zw2uwXYCtRDONlnV
FeFbG7u8U+V3gq9pY49HhIo9fxPBiArEufKtn4kzFEFcPZn5/TjMmOFRRoV1JPuw1oC3aqUVbRt7
JuWELoOmPXrmAQ0UdSjCJjaBRUATiL65uPfolu5L4j85oUY29bl5TiznGW/k3vb6Yd/OeRvUanEB
6WPPA2VKBX3rRLQ7sZ9WgVnrD6U339gpYpsaX+wxyaezAR48qC1aj3ZSYY2t6UZjkuqmJDST8mHJ
jC9mU8bGJTdmnpDYYeXRs4Qu9Ag/JRE/2tiXj9ybySeJaKL4DPrXoOldTqEUEmGdIC2/TwoQF3jx
AWUBKRsk2Z9acdQXMAiGqe6Z/HdMcRBPp6nOrgFX127OaVSrJuNaLMkWm9Qbifd9uPQZb3A24I/q
SdVp+viVnYgZGJzU+Am3cZMnx6WjpTprnxGI76iz1Ls7O3tNqPE+6QCFWQ5qw1mQEY1YDBYxRIh9
5cWkHRALv2U8MOxZxVf51PTlciYwkDj0IlacHx16ByuXW8e4tUHRbeRcvQzrnOhqCRlWT4ldkMb0
l0Xk+vz6L+3qGPnzM9f/xZOal22uP3N9/uen/3wvYYqN7TsRXAq8QokweNkWCyo7zTOe/vYyf/3W
//YlvZzQJTF3RvDXD11fndVwzSpfD/hvr7J6k4BHpuzS4FzEUXRQmSfZ8K5/4p/j++t1StxEpMT4
sJnXv/j6z207kB8sEniv/3zl6/O/fvD6l3Se/RVjKg2vLx3TeuIV/vVb/vyq6xt3fRoXZUyQOwSi
69M/76iw9XKfmPpN0movESFJTBvpVSZp/QkMDlKTcMgSRAdJ807FG5VrVC6KFXMyDCrJjEXXgClU
KIpi9swPd3A5ReBNhn9MTcIKBRxz2dMJA1HyknOHS1GTWrr8SckP5qRKG9yzw0iy3sxtvsiJMWJ8
DzNTi4Y0mGYUyk5ZvvhDc5hN9Cw2+mKFiBmPrb0gOLWH7E6IdWQyQ1CcNZeILHmL7/JGNenPdYTR
zgTIpEN9rs3liwQ4Ij8b+3Y0rL2PlgTSJ/lGOwLn7swCH2O+EGZkotALyMZL15zezVhE98Lkhpq6
KARMkrqpj4CYLbWLrYkNoH+B2k3PVa1YU8hrqX+CK1eEiWn128TZD8ziNyVmhClZ1NZxkFCD+r8Z
++IHaK4qqBhxmbUbSgEbxTe7l74Egy0zxjUuJ+3GzKcjC9tBq709jTSwSM78ZdLLm0ftHZ2OtpXG
dIs0Z0ssNHWvR7CUnbT7GmF8GMfmDv/bB7IcKod+hy6RxCfAeNbURWEytozMrfq1yJ3vajSnQDXz
9+gWcF8zixu3WalNKlkDQSIVoVreY2k8Vznb25o7Geb8mjjMt0HQBZ0IwybPCG1wssWlaR/G1flQ
6hAPvZYBeposNbojb98IfKww06Io0YN2pjNgmTBYh567qcopNwZX14/9aPmbRRvem5HsNNfKnseI
fYVTp1uGPR8LSGQaaS7jKLgggRzyHzOLGmTBNSoMlI+eOCN+OiNILKhotDgbohEhnTCVR/15x20M
gBHiBbvXNHTLNgff+IQFRA9wsG1mZJglp855HUlMhaHqAAXMm10/7/hXxkzkQGF6rS794r/iHjmB
kPwqpgTsGlNLKwZ+PGEntfXcQsvjkl60KqSc2u02f1Mf3v/lSvo/5UD2b1L2HVaqVbD3N7MSc1zH
gIVg4Y1iq4Su75+CvjhCAJoMNKfIpjA3hdL8k5sxWUj0/D4XqDsSK3q28YOHWlGSZ97H0Q4kv7Mv
hkrfauYRCf6eGQrIOSmHG73Q/AdrmjdT7BaXjBOhcrsnbgXyfznwq4vq3w/cEZwOhJyYDn3/fx74
kpStM9OjPTIIzo6aYyPXoJ23mSALkhVAFmyXesz08/hipzFh0SY5gf/zm/fvuRvrm0f/g/9WKaTH
Lu+fx5A0SepMcQH7d+jnC8b/Y6an8ZGdn771QRwfKvCgAFeePFCt52QQJ1DZEBH/F1j+v4cHXY8D
ELSPTU4g7XVW1ebfHGdZNc9Wm7kSz22EIwdm0XF1gXeCm+DYpe9qwY5Z5c6z7snmDE8BNTbNFlXj
So467az8vrllQ7+5QpglghnWq5wVXcdQbUlu0yhC9XNEWHNk2YBjRvTbWmcgbGceToZEE5TYQ8MK
85XjKXWYICxkfuXeXh+S9as+X97/57f/vzl3V4udpYP4W5OT3PXc/tufPYjeI3E7lkdHN4Cyg9oK
U580RF26uxrDdmwtEDSakdoSnoBt1Ecy1pnv5wvb9um2LCRR42K0DrpdqCO8Ygg6EltHW0dqDxvM
ABQ1Pg0RqKbrkf+/Fj6fAcBWXfW7/6fU+Spf/qOD/v9LHv2/2T8BQQ7tv2uj/+n+FD7uQNdw1jvX
H2G0/R+ui/bZ4TL8lzLaEv/h6LrObcKlgkfNyRnyX8poB9G0ZQiXHxAeKivr/04Zbay5Mn+7H8E+
d/GpCuzESEdNxsL/PBlb3UmboZHxCQjW1rMkvaGy32fSIJwiNnq4qznJJlm0vz67PqB8Clsh0oOY
s/qo9O+rk/r64MGJAfqxOqsF1f5W9MtdlhQBJykNrz53DsjIPnsRxbRUyvZWZyAcm8Uvp0MIya3x
LGAZJ4qG/bzOB1o0i/zv6S0diUBOBiSEQb8AQUygC0uShMsY3T/Z3CVFXjjrLGzesDwp8p339bLc
DAPVs5M5/jHSBG1QrxhRugRIi5tNR8RWQP8eHRlcw0uWhc7ontYJzZuYTiVIPCx9OaEH/M9l9AP/
oAOBMyLYm2otweHU0dojMx1NDXP/reHNZYCM3NmYwzSeDDtiahrVKpw0TE699M1DfFStHm3GBr2W
14w7Q0t8ugLZNumuLERsh0pOex1g+iTjLx3t3mZoMYFMtfhlGs+wQTCJzKUR4jfNws5hHMQiqW0W
j1FfZTUyzNdmbK1eaAciAo/sNvSMebdS/U0E36lMfzup+5ghHj32aBgSZYFRMl300/Leq+djr6e0
mx1wuBnSVAtRjG4Mak+MZOeBL5F0n5NQuFAV0SqsVto6IOg7Oo8R+5nYkFHIyOXe1Vyd0hvjrZ91
qEAYoSdAKTfAWNuNu/B+ZFEGKy8dyO0c1YmS5VRUcM2H5aszdlMz/pp8CIxEeVI6Oj1GrDYPcMQy
JKjyJ3v0sR9jM6xKrD9NT2/Fl7HYcNOewsUFh+ThucNU1AKl1XAqxVp+WqYHIh/iQ16jTshc69kv
WojrPQhS5Z1XHxhWOvfGxcx3I23zl1oKOmPoLoNR5+PVbO0+URwmlQNzmj1QO06cnF6u23bAfAeX
1namUDJZRErImkEggIf5yGAmCbNWf1gWaONVasTPnkYgMSy7rdGYKKNywdas77WLMHgzMxzAtCI+
psFmSIBjfJuv3QfdKUOyGAyyqwn+oziTWl7tYdHFp7Kjl5A/zHHucwSCZAzmN6go7Bc6GRy9YZ+I
ry+2FZCpQNGw1wx925tm++jI1ORDa7Zxz3XmIf87MuyfwTriZvWs7zzSi09g8F1jQxktTtbMTEVH
y2zpC+W99yyX8kMvB7hGSQIpI4mwN1SPklSBXWV1B98sAZdpMDUMx6L5O+/Z0BQ7m8HKHi8heCY+
vViDMSkUAqm4otcyGzudCZhK8GKTIE6WMBdPg0+hnzttD7lKtfthkffm5OwM29k51kB1S2+IbfE6
6DDISidd41C7BuOC1edbC9rVkMDAPspdnRe0NiDVGyYglDzOzoaeXFByVaG1TRJzvCvml77Tlr1d
t8VW8w5Gocknkx8/p4R+C+F9uMo74rVuAl1zb6vCup8KTmTcZuqmNuwfgjlfslT13iGDeHub1Iqt
O19vPBv4ikxekhGJwZC18U7CAY50mv8EzcgVAoOgpN+KEv5YPmjYOgs6F4V9zzZguaiue9dU/JZa
GZpqq5rDpWuqYxt5O4SIAaP7H+gF6NE7+Q7hM3StZQ4lLi4szeJL0vBiFBAVCd5uCrmQzvzvOFen
AVN3RP74nYGQZDMyEqKFRFnQToQp1vMSB4ZAUh6hFto2YF03UKqIXmkwETJq6dFdb3N3RI6WHOyF
ks7K9ZtlcS5mEtXM7uo6zIbuh1UwRq98/1fSWO8DoP+jUSLcZ/h10WczgdK1NCQCi3pvju3aHE+D
kltbMCfOMabljQV1/pqhKDN2WA6RcruDKCoCkJP4bErzhg6MyUqEqjqhidaUY7/zsuJktCi88sS4
b3GamNEhBRO5r5mqIkqnKoKjdUeF1i+v7kTRGnUgor3F+x5nFCsGSwROkdt4bO4bVzaHtIJyrJKf
aemlJOTSba406GPx/Ob2mRe2s4fEwpv4AgaqZS9fbdJyvbS0KTodyVpNO2lTG5m9aZN8PGRi/D1P
VRXqmXUeO3+GEwdjMp2arSoXLSTTvjmytDwI66mpKvvbHV+dJH/vXRwuY+LbSOpYNS3UDdtcjL96
v1APZaoeGdZ6EIEpZkrTv+kWKmVLF5/JiuPJzmgeTqKagolKup0KZFmRftIdCcE8r4GlSD+A4yA2
xFHVm16pn4X9Jgspn0Rc4gLvuKsUd7OP9k0sM9lVvng1u4cBRFfowGGBTDLUOE9n6sQfOlRY3cc2
Iz2kODPua1EV2Z0Rx9yYoTj09BR3rr6qrGAQk3uqh7JqPjXwoKGZG84W5nS0E1TbW7bpZhg70wvD
jPcE4z1wBcrpEZkg58dn5QEbr0T/AfjdI/BZEqGhu+O2z1M4iNXONaeSi59sX1sn2EGPwSbOCWJv
5Efvpovv2Ha0b5qi6Fls0YUtkIXA8pgxoAwB2scUFBkJGcejn4f2qI7Yfs37Sh+Loyz5WN2GIWC5
dtNTNwscjE1O1qmTbWEMdRXDkgz02r5gs5E36xC0Y4DFWnuxIfF7QDI2OYrrkzByijBzDCbp17co
GJpNYneHppVg7VCj7txKvNJ1eDcTBltzV4bCZOg4ZcBfqsz8Gc8qYOZ9p3U1sxgDGnKt5/CAuZ/D
zjm6g/ZImXM/chptbRA3bcdlnHTaT3IyTWvUnn2RXrC7SgT1/R0plXm/9Cc/SeYwTmDwdvPyntVc
vJaBVErKlK5w2b2z6ti7ErtGMHksZq6N66EVC+yMhQ6dqaPkFJ68VDLZdFiVabGWpFgx8BGVfir7
fNwJrex2ylmH6d0n0GZaKbObnFpb/5X07DPgGZLy0qR725U7MLY6U2VPHG0cv6FdEGnfgErcungT
74EPo0y385eJCe/af9C3riGiOyYjS9j7mIPdFQ2GcRx5B3uFbfyu6eY7RzlvO5/AXxKb5GtnY/F3
/b2FhXo/EDzitFVJ2ShiwFN2euLyWlvZY7HBzEUWchltEeOg5y4YwY+eeWthS4P4n7AK1lJj/J+x
IwX491DVBl0TOl6COKus0AmUh2PYkpNJl4vuKkD4Tpk6tR1QYj8xbsQU5QEYPoK0/ergICMFsuSd
B/uZ89MIq1Gkm9kRWYDz4aSpAjPxOOhHFm/ODLMPgOX3IXSwkq3ZgelbfOOb5IwWQ8MGRjN+gYHr
wkJHA8ekNZiuFuRsPDaS8PZSERAOOX5XY7dhzYnBqJMdbyJwxCC8hIDbmB6ut87c9Tea6C5mbX1O
BudKQhbN4hdklmT2Z+lhs5jxCz3TFBeBAdEA8yNPG6Y+G8I+ChZ5wQri+/fpwOZ0tu1jz8VB1hec
sTSvnkRrlUjik+V2FOv9O/dJZrBqtXedFhLHWD02pk1bNsNvDPj5tZDdicA03MwNYe5sR3DFifKc
9mzYbTvutnMTNM2DJkbCBEs3JpdpWUPvFgqDJoVv797r1BjbSGuZa/CRFyl37qJOIk7C6lU1hXNe
ouRiFstbrVkdi7Bm3ehjII2g8brq4EHQZIxsg3JPszXTld0w5gbcT9mPKcV1ncdoTp0JDEbuGzeW
3juwlOuLD7Qi1P3CCRx/ZnafM1IbmrOToKrrmls5OU2Ydeaetgr1h4uOFpzIGwJwdtXYQ2eIFcdW
VE+4tKNQjwH696jBSL1xbsdsweedtXvL5cWZ2hue8Qg08qNL/KMRux9zVdEYzWI0VBUC68qQ2xRh
wnbS8RH45JAoYPmLmcQc6RkuM11onT+E3NqtLRdOs64LF/mJnGc+tXARIioYCod3MuDTfWewrBq9
Ipi5+wl53XrI9eKmxaW/Yb90NHvi59q6dE6WXR/kKcY2sY+l+mm7nndG3zhsV0J6iq/nSUvVNxid
BlcsgK1Ee1RIQl9j2yn2SfzdkeC9A9Y63S7Qw5nbQl89LdbUgP348OmZ0My6CKzyZ5x2qD6hy7J3
BRLTggptlnfFp/Y1p0jFpqz8LUOREqLtMvtxhI6uokH/07tc07HXbAxlGLscVwm90R0dfU4lsHti
RInfGvLYOsmh9gYJJwFAK5Psn4bDSHHUDBqkDnfGRnUvssYBYdfQULhI47L1A2PmPFr8RzcebksJ
+w8KPOuA6x0rS5/3hII8agJHsT/51leR2iHh4WGSauW3kcKFVjqXdt007HBL1CMFVzI1cEhwJ7NK
wlVlcml7I38Gu8oN2ubvr3WtPZkTKErNiLCnmHbYloK9Mu/L1uDqDhba16i+9GqfuQjW5u5SOzSZ
EqRalPtyLwRmwAzCdVewrM5Vf8HQ/2HWxf0kjOFWISDeJQYB3+h8t3lVrhurDs6uVXI56gtjAPTV
cTc/GMoct9gQXguwcDuH4n7CdbBr7RlxCCPISdXOju72tCdJC9+NY7xhP87COBrHo5YbI1y5n50H
Ltl2i98pupK4TZOzrtTFoNhml5kRC4Hv7kjozLOf6c5Na/VLEGfr9NuEccK+4LY0RjZjRUNGEEqx
I5i+c113v5CBOSFCpxCFPHpE3uzU1PIw88j4AHNSBn5ZN+cmjbfT2L6CDUpCn/vAbiLqeacLpZ+R
RbQ9U0eA3BUGC1T9uUu4hiU2SZe8tQ65W0RwptxMjae4x3/RKffEhAfnkOuy1yE6LVlp1ZJj42NT
v7pEf+kmaR1dcpNaeSMiQkD6mhJGhHLTaXGQK24mtT9gozGyR2u2bgxrbnYjMKKQHgQG1giFiT6V
1Y3IuhMqPpQQmaA4r/QGuTGT5ro3No5dvhhV8msxeLnCJG4cm8Q2nxhBeOmXYRDB0Ef9rWTIBGGV
qw2Jp47StrbufDwW3I4Ozuw6m5LNW+NepV78CaVkTF834s2hPxDXZCyoucaS0F407zmBjBSi+UNF
pg/3pWMYp0Zoxon7lFtsrs/JOzZP16+uDzVixQH6qOd06KG1h6atkBusqXfXh8Zu9FO1PlyfcvMG
pWmM+RZ/nHGq14c4Hy2Woza+cxwn3RtWjI429+/x/kTH62/r1kO4PtRoME6KFLF/HYToBSlDoHTD
ac3VU+vD9av/7mk3gpAute7orgco1qy+zv2qRKkfr0+u355Wwnym2l+i1Zm7oy5DZ7mwcVoP9vqV
qZILMGltR7iwWfz1rxpDX057eYSLZpyInEOYtH5lpqW11Q0921pD6p2QMqh1+uZCSonv+x4vptsb
VkBaWI8crQwbbjynan24fuXTn/vrK2gb9fUnejYARmi0WIqcET0Ou9n+RM+kP5mdHHBgEmfEZAEp
OOFfAxIO/r9p6ihA+ZhQUwJYUDKoykadFoSffz1M6OZy3pv/+qZiReEsYURCrXuvtdl4ioSr2Eby
lb8+/PleyW4dzn66daZoPPVEdPz1kGsKg5yXPE9QcyAo6Y8S1hqWIFiQKmYyXw8qCYwJ6uWfB32l
MrLJrk9oD8fAE7JDbOskR91vQOJqWX2YWZ5P+ZA3J5c9Oic0uimr1Ro+IXSabLyQJa5PtUzoASPd
VWFHhzAtHEI3uBKPuvPBEGo8CdTw+yZObiezImJrfbh+36sy9JZZonDUeYuN5h8u+HaeB3XyUcme
mtxHgKNlPTbA4kNPz8Cwh1M22Xl3qJN0OGmul6KKGgFSyro//XnI8YOfMnBXu2oqH67f5/enJ0IB
UrEQaiB1s4OZO3SnuhQxXTzArzNOB2L93JMJUgNzQYxHpHP605+Hcv2la1hAzt2ef7k311fQEWOQ
AsQLNutRDHMu2EOvz1ttJn8ud1uEFdVzZXPeAXXBWImdQ7rcJt0RdaigTCpLwFWenKpd3L/6qJGZ
ikINinXrU0EGJL91pC+yEMvQ0J11U/M4Zto5wkXotW7MeH3VjBN7t7Ghk23HqkHpYkcfnls9yLjd
K6HsHYHdT43pv81FOUKO2gHhhtPboFufAWRYetOf494CJuE436n2BMCkCQk7IULB9l5nW96aqZXv
BnbrGElGf1fM3wVJDXuP67hQdOlgU93lmoU8ncTL1R6Dw4ii4UCCpRE43kkzijSszPxVeozGCXfz
M2xK/eCv4iWJWKvNn6qa0BxZ9L/Z0g3HwWZXqmWvSUbqh5Nyv0Q1m892QCIuDKG1Xc5EcoNdSQFN
dIdLWvGynuZBpZAYxCfMBwWwwV3akmGcj2ojepLIBvN7xcmj1aaecBBspIb2YQnOi2p2XK4qwKPR
FAVqRA/v+M6Xlr92hbsEdutoGz+n4DK8ejM4ZKVWo3vs/JQpXIoeOAMJd3bLlvgl9eqX6qzaaj41
FeUZVgMT4VUz3HcDOkLNfGmwblQDm2USc97I0XvWAAwB9lqrzFLtdegMkBdwtREHUX3AL+w3UGd2
+ako27fEzgd8Tw69Dc04MmL/GExWVdcx3LAqJ+Mox9e0H9tnOlkbxxiZ/6GR93M4S02UP0yS9A+Y
LTvbZX1rfH0KXX14V7bHdq+hAdU7Xwxs8h+OGj6QfmJ8cuMf/eImm3rRfMQKfBiaHNBIjeUP3vA3
I09DL3dRbIJSdolHk8r4Rnf6lCCvWJ1uUkb3S+TOhEjQ9/R1e9/7NEBoS6zA12Tfov3LCsvjDo5G
fEgrH9S6cynHQyTwOpOlJ/Zm5YJQgb2/bWWL/m+SvzCh2BuTDTmzhbW7ph6WBgmpbmQIgAcqO1G7
G70iVsdKm8Ds/BcqBHKSsWQTaEK7pfukV/A5TkDA5IqOwpVEsWSylMRJdY9SD6xe3YmD6TENmeMX
1TJ477BhICoDMNaV8U2h37ePi8EfnpGayxb8YzG9HoHArFOQKhqhDQaoCpS4mRHUZqAtac9cWpxd
tnWXzsWAtt7+sIDIHMrh8T/ZO4/tuJV0S79Kr56jOgIegztJ72lFiZxgUTpH8N7j6ftD8FRRpapV
t3t+J2BmMg0SCRPx/3t/u8hwo47G+CJkZu6Cvn3ztS7daJZImduzmzVxSOUiZuBTkNYb5q8BPwzz
cGtTBKG5i1FPrztmjA1prHVeodGf4E8hcKYJlfnPQMgRieNC3UkH/I+0wisH12ppZaQoKramO6Xr
PnOOkAFK5GtIXBxAZ4/mfYmYf2MA/FlKWyG1GOMkKvd9MUNdFsYx03PrrtRLzLKxj42MUt+E4QMV
zdtkuuR8laTcSEKigghZUpjKB+mLb1hG3yhsw1APMC0N5bF0ZXDm3IpYtyW3lC9bt/ZWG5nahbix
NoTsrjquvXsL6eViD3sOaawwNfkDQ3S08kOQHP2IzJOrF4Zgw965qfbDMjNkpr34WQ8AAedRvhTR
MO9CfeHSmNmzPWAiBFACrMxPuq1jevYu80dBYAL1Z8T2nLMWSxKF7hWpGuXdqGHCmU5laH8Zkla/
F8R6bpuCPc9HUnwsiiZYJ5r9njfFl5y0g8QhRy6pkEsHbnWoLDNf5wlk6WjKDzAwvZWeBvEWZ+jW
CLic4hoBLR/2O7edLiQj3zhhAbiOmNzopHOuUkqTTC5vYfpi9Qupr65e9Dn2T5qBr8sLUAfKaH4Z
erfYtD6O1mm2jiQQgZ43KNHqIH7q6ZAu8tTIe0nKCLC4a+p7iXCTeki2n6bo2icBcmaGnyaYOSec
vgegHPcEliSrtLefGXh+FaGhUcYa90DhhlMR1ggSW8RXWUCAdN1shfe1I3wW6lSKX3ocXoieo5rs
nMRgMBkpCTtyJockPwlFUuxNfUJXTj+GCZ9VMlUu3ou0/1rROVj4KGi8+veoGEgYqOUjph8CkXUN
Zppfr7MiGC696O6aLP2TYqDZ2/jAEez15sKy8KnjNqAtj/HymPqHWkSLoDBb8BaQJ1+oa2JrmBml
qEVVMTjtOOm6WUhZbMLuGNnmbQDGL7z6McvAi6JIB5FySnv8CXbByEAtINN0H7cmvyWXL5QRFjtf
gm7AS+mtolKntdJp/XnyzWCP4m7tYmDoIhFsI2qStOlMf0P7E7YrLb+ATMGTYxIumfrJNUu58Hhe
eReOXMa9WLpynQ/1eCJ4+ZgIMTHCj8bT6A1o8ijcbtKC8SsXyYYRCoNYG2OtHjfFUT1OiLW+h8bL
pN59qCjfb+eO9mSUPA5+a+M/yryTgZ35ZPeEjljRqdQ7KoUZaC5wkfHRcRkI2Q2hqeANB4DuRb5C
g1puyc/NzqTLp+cZv/DZDAYqIkyvgokU6tVgtx7GNTzGIIg59vQmRt/CsNNeFuqWWhCfwJRK3UQy
W5yQM8NaPedIDM/jgktKY/ln2ZnEYrsc24RGl8ysCFmiWvZHIKB2tJoNKr4A7KHuMtUrV7bWHuqJ
LBX1azlkGH78WkQhDXuM95dqdKqNi9dkPddxskHyQj6oH+H6YPK3jpaPMsec2nmQr2Y2B0LDB5FF
2t4w7YxQHwv3AMPAz4WRM1Rs9IhSrrqp/jNhwPR15gtALrJz2CIy7fPoloflq+KdTwJw4DqJiJLK
BxI8FIZFPdbazbWHysGByszPngkwGvWehip7t2Kyq1v0o9tjl78MS0i5iifP+oAjgehpRYr3ItAK
ywISCRHjs5mkhEO2G8/IqM0ss4jf2PhWPOq4NwrgSUMTnfVe28c5dWr8rMbKoJ530sglgzl/irya
Wp4xOvjtK5dq8zKsh3RP3IJTs48tQ321cKLO2+nwUqAP6Kc2cv8sJqqkXNaPDq35zggZhjOEI2bO
XxfLMNwJGodpy0jZYNF00LCLABg0MGi6EvCqtOFo6jkulc+Fh5TyIAOmsERrpyu2a7bFD/QTEHh5
0uKQqcyy8P5xy6g8a2047KMA89zdGHW3xPDbDwGJDdmF4IfyQGjq7AiiZ4R+aG1z3S9zxGyZLXp4
JQHiUcdVP0SwsGzSeULN0dQOsZ+0r6l8tANNfIbkZYFpx61zNKcoeFtaQBQos1Hbzxak/iCeqad6
5eFDIByURb/vJhOXNerirPQffc/Ld+pzBkW9GRS+ByqlufON4aF1Z9o5DlzlDGWYYZktK9uT7K1j
LFETIQ2sQ58U35RlH+kpUpfIYtyKqW39W4iBumvi6N/jNTi2yySvxyOz8Q0BCYCkd2JhlrmgF1bg
us2OGUgDpakNaTy5PUVho/tu69NjTArETmUDgEosT+AnQBOo+yOk731UR2yLvujOTkqwYklZQUlw
RsJncAQsq1gs+2eNQwpXVI/Kl5NDWH3Dd1QfVdwCij8mRIbeXp2Gn7BXKQMqcKACcjpX3i7gQwox
AXmxD+otJ+IV/np3dV8kWECWz6ZVVeE1Y6E3Iyv6eb8HF7zOzflB65K3MAC9PoDEavqJ3Uxf9i72
EDmvwxkT+bicXJbHatMmmoMuxEZ9Y9PpUDOr7RBrzbcZu/YmHuGiLJP08JIjxjk5hJqc2qZZFwPs
MHVsqlXsJ+JriBqiT7dMy+vM/e4jx0+X8khTTcGe2Ig7dY9Yuj/6Meu3zuwXJ5/24doM/WYtnZ5D
ZVktdbyou2oxL/8YurADoE7NXa35OGkVDFz9AlX1Fpgp6hJ+3dixll9lgm5r7BJIVIRud8c+ywjS
MjjkM8yEVNC/cQXTYJ1kKZLmGlTOLq3KJ6PD7eEl3U3mkulD4AP7WtJtqbWs4Fxd+0jcM4KgGMmZ
S09bAgJ7NMNRBV0POWq3r2TIMaid9IKtqpf9j5K65grO+aNb6t/i1n4Fh3+rSultmFEiFyfTmq1t
XdJ4nvdQMLmci/YESuHcOOWrBaN7U1niEYgbjGy04uspRGPQZG+Bp2MD6PVsmxKvkUOHpVIiVr3h
JvsqMr9009mo/GuBYLPQrWET6d0NXOxb0aScZ81rN+Bsxfrzg3J889hTq+yJhqrHcHpMfXFoGY8h
C0VrPuVHp9LaDfEG4MNT+0qZ/t4lWW/lPEgHlm1pAgcZ7ehuXKyKUYkty52wUutMjBmkMlBpB0BB
xQ+OyBlGHYMyPSLvUBfY1JpYr4mkRv5AtyA/T5VFSKmRHyHKdN8LcW85vvkj9PFnMz/hKl8wRu0B
9LqDeAlM7c6jcLGNZQJWfGh/So9xfRX2D2MFeaUpNG+nDkaKzsTbAbUf81rsB9vdqygUr9aJpFU3
kzHQj9V0RIaAomBq5Z1MZ23nhbl3GjMQy/+j9VRA3f8OhWuIRaf8f36F7f4F0f2I+rj92b//8c85
Hx8v+YuCCzfkb8IwbBSaaJttjPb/EHsic/7UeOoIOdGtg86xXCEcV35qPBcwLiIN/m/qePml/f+j
8ZSWCUj3nzSeNlJjChqIjg2Pusbvem+qVWNPmJdxpZ22ivva2jo1IrwAUusqCLt0jUqOLmsmMPC8
dx1N8DYJrQtDdYz+ev3FLwCv9FYAd0/zaVPr9XbJmtXqYkd5dV63NQPaQq9JT5Dju2QmRjOm2XZ0
s9cDlPhZMH7uKTakncwpNTpf6syfth7hhwgw8nu/Kay9dE81/L1rvwxICqouc11OwHai2FyJ+dQQ
dX+o45Yz4EhMp2WS+hvIPTbGFlcjYQxi6J0tNrKjaDVxkuihdrIbm5c2qJ8to8PbLIqvJFLsjHy8
ea7fHL1ugKDZDyNpWnFxcs3qLnR0TlMWYhYrkD8czQu2PupPzhKOPPu6eUoFpgXNpcqOxnzj6Z17
7mw66SJOHzRCi9sE4lCui68dFahYzmfPSg+FH5SvzHLvIzFd5zKEwtVXkmHXcHJDIuaiehlsifkh
GV4B1UBykHZDKD3z52GWj5iPSdxaXmEHLRYc20O/5uagda3O2ywoxLXTUB7D3Zau6xgvnp/cW4Du
9m1Bo57G0xDtJe2CHUHwbOzyZ9fJU10QqRi2TblCeLubjdzfeeYfEI2jdeMu3WnDPg8JieqY/Gw0
XVNj3Q0CO0ye3JmILslBmUi69IafTjO8jlZWHTQfi30cIe2DgxZ1I9DvOAqBu6RIvfK0Oc4MsqxE
VFggIf44mEPQT4B8omXEZKTz8NwCNDTbXd4QD9m6PZb8DC8H8quVgXRgE8+A13tN3pc1ZCBjqqml
1d6VaDex0hyAkSk+fUCTJ/8+iLXoSgpXjaECdewca8+QRcoUuwB+Vso1Q89x4E4dtew8KTcQWdN7
GlFnjC7txXlCPxMcgqbI1nb306oB6NN++J7j/to3lB13euxRKnVDOhGl+BqYoCKROZlsHp/8R69g
KDQVsAHNVc+w52YwGhmyoCZ+rNoU2LG/JqULOdM5RLWVnEeQwWgojDP+sWyd++a8kYsB2oyCLx4g
IxgGBrttKwi2yQQSqrHZhw3XVl+OUKf4FQemBvsw4mLVa8m4sSsjPSAP4qpjCTJPaveetT64BIWs
giG1tlNPdSpN8q9ME5qLy3Vr3RjPRoqJp+rypzTIvwih9ZuiT62DF43kqI3nsR+Ccy218giQxqGF
6LtMIIcZZVrEoBNQwLtm0GwdIB2mgmjgUnIOcX2QBxqBvKYhbnXUDXt/1hx0DdlX3cmKa6ZTeWGg
vgy8Kdal1KVubuZeQlPPALpZW+SGmVFvA7ihryKV11a43Z9VVxYXR6DIdonyJA/LWoXSD8+NYBtM
0Ms2AuLNNdJcsYdO8qpbpX8OqmjcDiMFJ6hb1cl3W2qLk21uZm1M73z0ygfbQXoclWZ6NVKS5Loc
VUBQI7zFM9VvLcgTm5Cx9rayQx1wRY4jt8dDJ1Ds7Osetl2cwRFzfP+Fflr83EENLiqXTCCdTNEk
o8BfCG3fBM1MxMatnQy2hE57K+r1mfS67BISNvSxSOP4mlv+sXGW2CF+cgJ4ca5Tj2VYMdL6za2n
JIjMTRa3W3S3/bnLR/rpLe0qYb9NWmnu3QCRRYmdi/ZCjXMbeaokAOikFsZyCzwEMvnP++pWbkCE
gvZDveLj/9PkoZde7qv/f979eKZ60KlJBqJBxDN/uan+NVo2JrJR3qu3UE9Rj//2jsT4FCcj0b+4
77rLXLuTy7x6nplphEsG2sdNreCmuq9uqSepxedrEuL4EIItT3SbZaLy+a/P13w+pl6t/uGQ4UEP
GbTHxDRiXqsH//0aaGq91BM+Pk69yy83P16mPuXjpuHFZw73dP+58r+89eeK/dvv+vHM376nes1Y
E3I3OnXNxIEv/Pk+6qObmuBJi9zB3z/q4wt+fvXf3vr3p//+7dTH/LKmny//eOUvb6/Wg1JEy+Tu
H2tIAhIG4yZFiKprbGn1erVgxteIrXr/X1ZC/evzu5WeeSxTi2QsOb4GVq9/vODjWSNwwwSwATJN
9Jh0/GY+xLeucQEVBSYhuM0QE0c1lg+ZJgsa6UzzAP/iXsFrxe6iHv38V1vr6d72tdNvj6u71vJi
9Q6f//14l4ZZM+WWz3f0cZ7EJcWusUqq8yC28VJ1i3qXKp+6qVVEN37cnyIquSGhQZtfHsz9pD8m
xdePp6h/qNf54SR3oxju/CTyOA8sdTywTjAzKGdz6odCkbreuUqYJcPOJxRyuVWblBOMjlm5iVQW
S/wpKeZbRAAItTKOYnWIlupUUOo3vaXo1Enibb2Zy1XCb8YYOD+6jbeGhven0/zJmRz1Rz69pUTl
wp9zjAWmzWKi6/GxsJfK5L+7+/k89TJ+DfpEaOGpU3VIBsrz2DQOKLIc5eX4PQ+9elfXVLBBEaFY
M43h1c/sp4Ia8gbBfY3WmnOHvVQ/2qXeoe6SzrbGzJ8fpgH+iWGfsO3bJzT7Nr10yJr+2AFdWgo1
agGNkzGa6r9nVANBUwdsmL833sVyS90t21nu6R8ctREsv1oMOIco33I1J4FHQwdXu/m5ScHEMXRz
ISBSRlcLDDErffCdAyGy0KT/segouZWSKnFZlAW9ZN+I9vZo39OVic6TAXZowsGIOcjd2KmvHVJa
DRo5SuAGllIUUHZCWu2C+NiZoWNrEMBa6ZLiiNMYJy3QavqpscB+pVenuMaJKAYEaXZfvcrSvtaM
SLicsd3i8TGTyBTCMkz1rZFgs7Cr1l+Akv5RQNJZ1ChKTiPNs2MOlCWky9BPEamXmqO6Ndi4rTBW
Hz5A2Tq2+lSKAmsG+5TSpyhlj7qFF59BVmFd+9LokSvwG7BnV+2Bane6ZgBA1P1SIXWWxdC68lil
j9gXqMQtVRgHoCGXrtQg1Z6mQ7ysAyQicjlU5WVYbqr76ZwzNGCY1y2NDUXUtirfXZKU63mxg6CK
X8qGXjZmvyyCKXRRZmY0N7Rc7hzLpDWuLfu3NbnobgRCx0OMIMBc9r3PHVDd+u2xqaVhCccKePBy
NvQc4mu1YNcwCqT2repMy1f65b7thNGW+RnNSup+1IqX7/3xdZRpT23xZeGVMDnpPCDLXvYp9fXU
Dpep0uonsNz1j2ZIAQGTYEbVjC+sbn0u1GNtoulbpM3fcAXRFFqCV5k/ouSmx4/t7h8PUhwnRrgF
YKyOOrULqVufC7UN1F2ulQxXYxPlLxd70tZwni2iHLX4vItU5BWfAzKtSdy3EWlha3cphH7cNMzR
w/8PQllJcfRFbBOrvXpZ/HaXILtdBjdq31ZWzcls+HUxaSHDneWxAMrJnt3i5A4GHYtk0P9sxVRv
86WurRZhSDDE6PN7NVXlH0wz3wdNBzM1MfHnsT+p7QcS8K9b6rHPu0Qj0OGAduJbpr3vsDJB4WQ3
mqmnTYNTk41u66uxjMtNPOh0dQJLNvuJa576QiaHtFXIZjMI0Pc5WDcgs7BQNzoWKo4sGly6Roeb
bIle6Heu75BpgrD1FE1otGhsd5skFHSFjPgSRPHzQIrINmhKIHw1IjC1sp0CefjLCd0l7kF9n49D
QRObnjxGuBHI0YcqCM7goWhWI7xSe0drZMmO2vNzsmQBf/zSy63PncEh+u1kPuUj+pTaD4C7LnMj
M30fJXo+b6nuO8sC7u1Oq1qieJaelOpOkT4ZnSBF5gGMb5uh9SESIY2u7qUrPY06dRpsqtSAttmH
NUVQaV2iLh33pCaSkWLm3d5pyocq0YB3YXbnOE+1FRmLxYbqcEf2HCAJMCvpqncI1MA/Q9wo2nRZ
NkcjhrfV5YO3Vt2l1mSwavqClqm6L6EAI9bhUuvZnX9CrAReT7oVIjCGzWIZa49qbKwbzFQ77YW4
nEWJcUszuOVO41G1BM7h1vXzYO8Npr3Q+ZZ3NwseThPf3ajPGebCWFfikkHOCxaXSDaGwMpaRjqA
NbIGCWK9XN3RF1ISl2gfIsArpRQCBdjymPrvHIc4bJv2Oew418xz8MX3Ux9RREBp1/w+m9pEAT+A
rkfyEbGTpzFHZxdV/RcLDz0CVOipxCdAVUvmZqtWDGdUs+8S/VJ4xV1NXWArZvqn2s+QYOVzWPXf
ZBNMC62aMHPSwHrXJoISJV2wnCnVIte0AMaT+NNsOBbduie9Rzy5fhUd6lO89GZVI1bdUg1a35N0
ac3OPjr9neOOZJ+FSNJyziXA5DB7fjyBo/eY2O9E2na7Nh7gTVEs7umgHchB5fqyfLewRMspxoFI
R3s56S6LPqM31lNk2aQdp5kJ3OtUvwRaOzPZRj1Kw4LNYycvbWin2ylBL22AEMRokEMPB5biot75
2D2yaWlpmRH62FkrPHwaxFgz2cxO6pbrknvENfnvD+KAxdDRTOdMEyFNZx7Xl7OsuvW5UE+zP1+r
7qt3TaIc8pnkB1xe+8vz1E2h28nWsu2fH69Vj2XxcIwg6a5z60cism5bpAhDhqINNsiGNSIE4icw
vvPVmyW43Zo0qXh4jGtPo5iO2qd2lhIa+ZRoppEoQ9G0Ju97MGQvcznB5QMrAZwKlUg5I2ac58rG
x11+hUy2z1y5pWRhbusQMzOke31FS8vfBPV4Jvaq/uGPEPaH0nsrMkrzxURNye8rZ202qKAopNZb
TSRQxfpZQ2IU/pAxyYuG+dYYLhmUweDfOaQGX32pIQBIoundqSPSYwr7C1RjyPUBqZWyt/q3RDur
/w9GirxcDukJ0LAPTKX7Yo/z+G6GRIsiD3Ju6BibW97gUFlKLu+hXjzmui8uQVoEJNBEeFhmQGXq
nw3KsLFL3hvEfLsOVvIxDpz8Sx3ON/WubDV29cgyrxg4hjuLujDmED6udbXXMDazp6GssQ6ZsJyz
JfFRwD66LwT9jNGbXyuJlS7PwcZVuJgIXg6P6ktMpACtiyYyLmVTyXtmPxwQjNfvXbvmND/BEEJ+
4T+Q8yDPhCRPVNf4KjM1hdmzk2+ZVs97Z2zlXhKI+g12PwIt1qqbwpFwURugDznQDxa62o/VNQNU
MVEbGfd9MMlLbky4jpe3nBwTeKWlv0z02Q/FVGB/Iv7iNQtRGCxvGRZuvG0bg0Qby0meun58U4+L
NMJ4E/jjnT5lxnW22wE5AS8A13ZzU1F9oTJYHJuxznaSVNZ3WGfqu5sVuxPCGvvYD6J7jpL5Ub3h
UFo4GzD73ciARuUDyOvjB7RcFO6C5ASMH+m26brkJGnif/yAojl7wM/fZhvFWqKjZtdhlX6Z9fSi
3pWoZKxmyy7W+bZ/p3Y79cXNSvygGq0/mmKKzqGbeBu1+jlRI62Olygq7LXMxLibKsgmoVN4D3FA
gdWbjPxH3pknMw71ryNg6B0T5YAWdz0+BCPGafWMLsiPuBfjb1oEZ5QQnOpUckJ6aDQL2hg22R/R
aO59K5q+dVHubUOjmhm/UR3FE4RJmx1NvU8Gx3s00/CV0Za+jQPDPUnPb+6n1qW0ubwPvDfiNrX+
NbWohGmOlTF+yMP7GpkamTA8I8iKTSB6/7XxHJy/ZTackbbLO8rERMot3weHH22vqX0LJp2f2ydf
yQEjegcSov54D9uZmbZb7ttcOd6GiMv4khfUocl4A/m4fAqKthWW6ObdbfAIx6nZXrIpEjcLB+/H
p4ycA7zYfU8Ld9zkIBgu0BJKGMZA99VbeD1WOiO9qCeIsms2DlEe17Z1PLSoHcKb5YMcnDHx5Hzv
Ozvjmu4018RtZ3ZBCaCmb9If6V8rVEgElOZgXLFRFlei2YgGqQf5nbqm+tYAzlxg8Vp4w0/mX6II
ECHBEen3TDurT5JzaSCBLtpb2dekV/rY5Ejs099786t6QjON07oWFYhtOZUXs8GE0QatuBUojSkx
U6bWyvoPhuSUIodWPDpBWHJtwzcE+Kl/nF1sPr20qz+wzq1SuzPfEdhp6xTXMe1eqzjnrOO2jyPt
RWuDx49388Kn0i2sF19LtS3drOTsSM28sTPBKwxd/93lx1JPTQxsdrSuq0co1T3JfGCrDGzLj4jl
6bkv64YpBGOPXr+bzkCAfFLVN9AkwzmxGoPmbolCLq3u1VM5ep47BN8vlFaSXcshcapmN7wbYJQz
8smb7wZeMHN5V4NJ7cpube1BTkRsM3hCCWIb8RPmm3qVM8r/I2OvFF6vvcUadiPCUrUmuIV4vs8t
EuttlHF4mcDL1eaxdfelF3X0YjYtBrNglCcdMsnd2GhiTbr4MjL6qp45oztbwUySD6OPH3aYcA+3
fX0eu6p7GiBJfGzvKSByxPSmNy0um03ftdYVC2N4GTuMxp3vhN/mLrmq7+KV3jfRd8YXh1TI3Zy7
qPOFEHfS0Qb63Oxwsr+qDVQxkwP/PdcPfTMkR2xY0x6ih/UU9Yim1FN8G0Av7ao3X3CuRp41XB1d
Ky6+CWbcipr2m8zkWT2VSt17FEJraDN0zw7BOaiqR/Itc899sOdsovhqmD+6rN7qXq29Jjh/NkNb
NJfckgQaxkDRGES23zP3Yeoy68eo4TzrPUe7MzKBsaYitpgudve1HghTXt4L5sRPDSDJM/0FhwDu
bkTayaXbCUgZZK2tH33kHcbJl9884hy2sx2O53jOg7usIVHg4z2WN1J3O4Ilbq5gZ5LLqUm9bHm9
epoRnP6nN/7/1huXNm3q/9QbH/7XK3ORf8qIhXPPi/7qjjvyb64ldZf0XUlCrKIeDX827X/9b83x
/uZARhT2AgTjj/4LEImOuLQAZAgb+IBrL8isv4BIsJJMzzMsDyiBa3kGGKW/t+7/4sgRsfuRm/vX
/V+5cpI1+7VVbrqg0UwHspwFmNi17QWX9AubS/Z21QsRFMdJBOldL9L20deLVQxjZuigJczSn9fM
wqkR+j8tm9qRGtT+stH+3VogEfiXtXA9CRzMZVtI9zcoU4+5bK5cUr7zlGCK0vKfcDVcZ7hGN2tG
Fj1l9bUmT2mhddiB1LaB1aJULkNykWbOizpju/+8SvpvGoJlw5gCOYIjHBMhgfvbhqk1Q3dKV+RH
faK+k6TobUTH/CdNnT+yNhb3BEIfqqJB6mYE3038smuKGvZGukvMn/bo546zZerc7Q3LwsCQLrNK
b2aqIXRSCIQ27HHTMYJisgHr3kei79QHbWgOgy6Ragfjl//8jVBR/MtGtgS0ZAIrbeQX5m8bucKu
TixBnR8FuTxnwxmBf4RFvcXivTZoLhx0qPT7Jhl15v4mufUdbgc0sG15wZfzHBUOKYe6+9XXhbf9
b9aNXf33HcBiRzewhS4HybK//7obtk0b14PrZGgGh0d/sDcowNNjAYB5Hwj6zg20nPVkVK8WdMtT
aunUOYYKkw5TesNP5rtMuwvE9N+u17/smLbkIGStTNtDJ/O7kiQW2ljqTe0dzORYtbmzNgQmHUub
qLbL/NJa7WoKW287yxzrJNYaRoCgPvMK25U1y2tG2fc/byqioH/bVPAkDNvVYQPwW+oA0f5pU00N
xAcmBz0hR3LYYafQzjbodKG72hUqdf2U+leG68FDNaTxMyQlSMyUS2bTjmAT9wgH/XK85WbhrLCC
oy4Y4bBPRnDMi1lwvQqwQvj1Fe75TLtfw/ycmM9Y5uSFbIKT2Zk7YJ+AYse72IVaMGrUgGZIuZto
1LaTOxrb3p++F7SR1y7pGhCSCkZvTo9ZoDlaRvEatphrRwajK9TZB0NrbsZQY5gqSAOoYYpN088o
rvStCO1uMzplv3HMHGhSh5/M9oh4mD3k5UTP9ZtJd5//8+bVzX89ThxLSh7nuIfNq5u/beAceGkQ
Z2130AcGcoTg3iifwv7yvLMeG/Uxhme+SirAIqM/3kbknec5yfP7OMzvNaaUDM5gbeRgNc4eNtY6
A1c/VWygqftjCAu++1T5ZxIR/HPoOz/KKo72IEc8ti/tQdscNrajla8+RUDi0Dwcx3qzL3zdOSEb
uU9c/dmbwv4IL0DctJqFupV4QYBDrbvvPZsIhHCyt40mwzu1SEPvJn3aNUMh/S1NkjNMkkd+xg7v
yDiSUGTJ5x79xUMIi23l4D1uM9D6ySyfZ9Kwk6YO77y4rFZE0ILqwXGwATBr6wVglRbFSimsei1l
icyAKL8d3oz8WOYxrZk5IY+0hDtlfZ86Pd+Mowyuekrw2jx36ZEL3EbYXbzj4I7oJNQUH6fGvNhD
sIkviUSaYrusfQu0+iojcgn1IHjI4q+ThoCQS1uDCGImkrfu5Y3JPeXg6WY7Cwu80jZ9Wbsbqefe
ZQgrMC4WLs5UjIvvq5SQ3ROIToLgSMS2xZkElQn/TtRcOkb7UJKmkxaa46VZvE5ZZxySxn/P+/6L
WxYYHpbfyE6ZxFWhITcOXRakr+LVCj1JOR+B7zigIo1JTWfaccMBmm8djagvrqpHr3KiB4DO56zN
jEsIY/fB1/roQcREuxWiuhk1ZE5Nq+RTl5PrpvsutsbRXNgXwcXCHHyDADPRj2FvwVKL6ynFCuTE
6CYCs3rw7Cg+FgbKyq5s36IFKY4UISdgu2sI/jDXXmKNp8lxh7UxcZWPcfVs3d7U+ZA0vpjLghRg
4+AP4S0BMbej6BiuyYDjNOuOj/GQ0wixQImNIgx2MX0bPOGCFo1dp8SHG1Rq8kjc+7gpyEuK0HF2
7/Cdpvsu08b7vs1esLESaNMah1mOBqWCSruL4KOpe4YpnvN5ZCNLctqniQS8svFOVooJJvCcO7VA
fBMdPZeymLo7e7n78Y/E4nu0/UBS2/JYGCNm4ww17ol9mi/qyYZHUDvVD0AEWeTuUJP26zJoggeE
aQTlZrN75CABCrbcnSpOprURjlezJvJ4ecikv4x4X9Knyoa18NxwryOfekry0NkHCWZZTjDao1oI
PKBhSnyXWJ4RMkM5pC7ELKNEem7Y92rRoq4+wfv6oe5ltTvf+HpMsSXn5obOQ48p7kktiNN6dWcn
302ctFdN144Lsh/MvtNSTEyzDNdAVRK2NbQra/TapwDFDhdYUo5LjEyd4b3IiESjDM3Sk1H0ACKD
lxLGMp1KZzp0Vkyaod1027ZbEkS8Rrt10ORXZH2gufCr8tWtiCuy/8AFFH1pJ3ZiWjJrM7VepEVj
3C0wCMoF0tpVcFcqffyRFp13X5NM5ehvBAX093h6/W566ez2bNr0J8KwPtjIV/Ic1CtS35oitrWJ
4VGeUz8+jhwXW8J1VhZ8y6OVWrjphtZiImtduhp4d4QUZJ+AYtsGzjysJxemmlcN0z6leLsLBgqz
fZxAGSijnzqnth29QpMzV0fY9sB5otbRK8n9XAARD/ErZPXoP9BiemuNLtyZnHwPGVCrvO7cWwFb
mYBqcnUEVgRRklxDC+oLSnJmjVPDhD7MH0AlPfsj7IwhgNszWqF/Iik036SpF259N7imqDE+tmZq
ztpxzuuVtHTjWCbmAOf/q9V17T1m201clcRdLecnIHfGM62yVd18c4VWPnClumXGPJy9yMvX0h2f
HBvlY2edR+Yh+znlUYbuNii4Ea3+ML6ZjTnvcLXeOh3JVjdwkoAfRhQwBvimpGRlxjB3XUyI0qBG
yBu8Bun8ZKMfuURB423zHAMv6X4rugYeBr5Ig46Aga0hHi6EbsPvd+8G0UChASxmOY+rRPjOtpoS
DQGKc7DSokY0S22IoTBeIMItTWJoGWgY027OXIBMEamuBGvQqtHkd0BZNePVbosQH3RwDtkz7g1U
41FLQWGxw4TucDGDrSHz+SbJF8mLWCNX9jCRuQEMMpwOqFuSA76V29y5+Y4JWbp3IHnuTC0EvgAx
Mem/RgXVaHf0n4WREJcoFpnZtDE7KJvsjtpL0AUubeti73W9s0FcNN+71UNtxfLkN1Gwc8qx5OMR
tInW5cLaz2d3rBOiy2mmjoNM7/4vZWfW3DaaZum/MtH3qMHyYYvongsSJMBdlCjJ8g1ClmXs+45f
Pw/orHKWs7prJiKDSVI0FxD8lvc95zlyZiG5SOdTFMfrwA+HXVJl+r60qDGAnsOtWhLEES7rAAI7
8NLVmN2AOBP1TY8myOPiQ0aY4cBvij0SxU5VqhZn2f4MBzQDvq99YVGj7xK9/oxiUmDRw2k7qbUv
SqeZNOpnerkGsVpBGg9eZ2rjoyFm5ZCTOndSrbZC+JyYrtyONSHheCn63BDvRWOVb5EZvvTJoMO3
qK31IMC6dymVNEPRtJ3oAhrK/h6QS+laDZpEK+qTnVwZZ9ziJomaNGuLiWgsHMyJ8aDEWeFK8EzL
sthVdjmtKHZZDnbjeGWZfr27v3kKcs217OxTEZQSTmLCsvSJKkiLB/JkZ4k7kz5N3u+t76uaYaCP
FpwSs78lQsw68VsVTtKpTRq0tRxZqW5JVyEUqhERJdyQ4Dc77nzixPp11fUYTLTqktZ97Y3NtmlQ
exZ92VO9/6z1vDgR3AKNxq9/lDNW/QEI2y7WgdzP1Y58JWlrBUXtwTSnj5sk+Ubw5SHzXjINAoK0
wsTEUd8wFJLT90rZDwbpxEeA85s5iVRIOywP/Gh4jhbt9TrPlYqoxn6HTIlK9QyXSSxIMw1iE0Qj
cmAQRa8ZV+ztkBr0RCsk26V0TAl6RUNOtkPXkMM7YO3Exh7FxmcqIqSX7UYlgWunwoRzazTmqZgs
PHGdCgzKWjTHBl4VoDSN3ae3bnAQA1hoLGtUW4NjFqF2qzsFFgUymrErXv15IFQ6sm9qR+58NPtO
N4DQ5e1AM7DzemsZVoznBVe1Dp3Qn8z4sSbnpWsm7b1HHL+eF2CdgmR1TfFvAEvZl4c04nVSnZ8u
aZ5MTW18NhqTtakG41QiWMu538TjPR6ZWTjEvYU1kjmKUIvxqcuyXSLZm74ajBP02+FQGjqO48nw
TyxTVUTPSfaF7L4Hchn7T80EitTIMIrKkVIn1IE6y42Datn6waYdspF7dT+yjbvfEw2DcbBUomGq
meCWOI1KeMTLY8v7v+rKA3JYsRKZGa7TPBqOdUdoaSdjOs2zdjgY5hRAXGObJGqVm5L/3VbUdDsM
pbyN9OxrzYbsQN4KyVHLtfuFGcKKHWSzgzhWoGGqZCERmJitKlxZiNp5XBMlyOtayR1n+wc4GwIb
5Oks6bG2B9+k/rzI8SKgEKjQivXUsMnIXAFUXIHwlIv0Ys3Rm1zF01aSzwpbuquoHsbUMB4k4qKH
wi8f5VTVvYoKDsyGqXy839fpIz0MKGJuU2pkG8vS4tQO68ciCekDt9XD/ZavqLhQrT5Gh8EfA0/H
7kqluc2dyiCK2bD0csMpo12JudCuU4ICH2AGrjA8oKuaasuu0rCPjaSgn6n1Hzs5qJ4CXoNp4xHx
VbDHFZohSeHtYP6ujpadPCv+YB6V1tpZYjAdIRPfRhVaIYRMkR9Dg/xH6t0PfmsLWB0yOzA12FCa
GlZqt/x8QJOppemx3SiOUHBywJg69AJJuiiNLe+nWZb36BIgC95vm6VY4ivIIbLAM8ZskA7SBJpT
zVI4ixTR9kIKHnGz1e6sjdahDLFB9izsumGc9/cLfE4w837dDicoVbBf5o3KcWbKnIzPSGkmerSe
YVa0ESv9mgLxQQAGNJJ1eQ/rJYTMW+JlG+v4sHTn3LGpzqo/g3+N9C+SjNszNeXcYd2wG3MDrEBk
pZsuyI5qR2ZYYXzzcZccpLT2ZBu+bpZFx76QI77Y4CoPMYF90bnGzWC06o0VHgnC3XmMeKuTInju
DL8BneRjyyxg6QOOvmn8WkEeXldq/CrJYqXMskb6eXQzcrZetbbTWKP1Pg5ZhGqQMDP7Q5/Fuzmb
3mD1z1KOuqGf3zLZmB0Da/c6uIUltMmeHDyXXhc7QCvgLCWdTWkGqDLtlcXJa7jMMKkY3CVkXFZx
61eeqsS7IEVRFD4kuYEmymeFi+YDMTjEIX/AnZ5OwVESgKzNxmnAMcmN/F50j6zzCbKvMPeTgEIG
WG0qu1gjgEPvR68XmCRSbBoexFWitpXoEMlFvV5U+0IyYafryfuYzOUKX9SrCghgR24ctCaYNEFq
7Ci1wZJInZia0t5chsv7RaZDN8V9SrbKZzPzOeOucSvN2ClWK2/wWV0NeuGgu5K1WuCOlPLSAmkv
b4cew06iSZJTxqoXG9Ijsc0QGyscQxhUv412xyJ+Ke9Az6wS60XGy77xDXraVTPS8Z6Avut1UK7g
8RJKCd4t6tkOFZnyw+dQl4OfYyBg3pYIEsE8Vb0nb1pcZg+lnFXroBoJxaSCnJdz+52B48IwFK5I
GrUvFjzNFXb1ytOy4segj2LtxzoQ7NHWXwJDO9sLICNqbSqgBtCvNBTsr0Lt2bDLL3UXpfuoZAss
bJ94cHuIjyrM9qYqzWtiLquvvP4akeT3yldyklL/pYZgjN+oejc6lDupUc1uM+gLMzDF5RQm8kpn
DGHTnhwEYXorkqAomJlaeJZS22kjtT6TWmhum1Z6gbdMiYFdezz11qYsmb4sv6wdRKYLyckPvTaV
bHeWH+353JVR4eIYLa8RSBOdwLusI+FeGKbJptxQ3R7cSVn42bFPS7Iiu2dZaeUj6AsEcKJF45ZX
HEQVkVjV1oeyFqmjp3W1VsAq72y9/ZpTOFoNFrgylVRXxj3GL12+kFdoPoQUqHPJQF+168Ukv5fI
SUEfmeIQp/bkxWROV6yl3KS3rvK8kD3VaJ3osHcsheihtLf1bTIQT5nesNOYHkwoQOylX12KKnoi
pseRZt868q3161innuQTvLAhsWRjxUXmmAg+DiLh178zR4iESm+2zn3eCCT12Z50bcdCgayBgKzw
hndP5uTVMgb/uYgxzJXTC9agwUEUMxDLhaHeCmvQTeSfOcqQXBXJZtwa0eoqGKqUEu3qwrTD0+6v
O87pFZiUS18050TKynWIozSC+A0RQPZ9tkWVNzTwi/G5WVBTdkML9kfCogTGftT2ysK2MzKz2Prm
/HyXXS6l6z8UmJBTUK43eG3J3P5qdalPpuityO2tlMCKYRSylD+4eiV7yhIZYlp9s+b0W0wxYk8L
FcRVr+rW/n4bMRwRPFG4u2tl74rtO5/tfvOnflZZvCD/7Z/9xV3w69EDiWzbaQhxc+WuUg7rqjfe
zKQiBVkAmN4YaCRJrkw8eK62Vy8PWNhkM1IUZhP4OzbBA9jxq/39oo8R2U/fQ/bgmrweWawd/bSL
AGZmLL0u6A+rbReB4fZLImTg6+WZlq7TMnufMoK/JK2xOO07aT+roFfgebHXtTZmUhPcZITDFqTy
/OhXi+/Zn1GzDMHVdOvGz54is3+u8ZMCCPi7oBRI9Gqsa/UwKbOjuaU9mE9dTVvF7q1XmA3Fzcbc
fpvNEibdiL0IPGZhJPtBsyaUL1Hl6KbUOEmBA9AmCKnqU6B6oewFrYSdrMHayKHZzcIHEDS3GSlK
o5TtLY1QPjsQTwCc87JMUAHP3/myTYZsSd+JIbfgHcVgWfGwq0Nrn4dw1tzUNshk19fkYTEb103B
DnASTl9YlHVTKitdGhREHjWnxYp2wILm2pzJjiTnNo+6J9CHwBqbDaD65IuRZTVZtxQb/KghwZd+
2TFJ87OG2pGkaWvYmqwRdmkb9FdbsvGg6nP7ASnbNefW7edWPJlmWLj8BHLPBw31UuT+Ic9j6Z2u
frkWltKfobqlZ6ZoNkp2vylZjL8HJTUeDPoF6oE3Uneuhk8uZ4YXtG/rtcoYc0l9rYfaSsZbLU9e
JRrjW5ZrFlsvne9VppCOkurRHmno9B1FXjbUJjyqJtmp0qA5ZiZmryNl2p1zho5JSzXmlrahNDcT
qk7SnlyNLiWOZk/AAOkIYWecgypIqQcWiiMZnXQ0aylwpsYWDpv9H0AqPTaUpJEjul2hOrskSq/c
KLYBeZGY4jN7Oujs4CatCJ/qlkzd5ZZZ0Y7rstY8t6qmrGDFS14tFuzVlN8Ia4L917ELDuoMCqrV
F66Q7yjR2MHgIUFOO02xbp7iumAekowP8qSnHSzosW3PxGErI3iDSJfVQ6lh6TBtRZAlPUpb9OPm
aaizkxXnETHsdkp7cDzQncRe0U+QXOLuqmbGewLoNBQpASxUfB9iuZHWasgkpYyLgLN77Bom4yaQ
Lbjk8/emynpP+He0aiUhMSCsFGx24NUkMcQ1lC5zjJoTdIIBxTWIG2mG0ZFMtdd101sYtizRh1o5
38tSEEtc2kbGoyIjoxHlNi8KprDW+mKUeEmxSmj7NCLVdCrLbaeqnGN4tFZJML9EU5V7AH6f+Lam
RWHBHijp522udoAWLLCqttmpJPDI81bhBGOISNdGbK/hFkLXLXh8qNWvdkv8c08bqZpk8jLSFi0j
CX+j8mZ22SXXm/oaznlHBTpoT1IGm0EwpdVDM7r69DbZw9nObaSKUCN1Du9+ivIv6WwNh94wDrEa
G+d8Gl4DCEUPXeUfIRFToh2MBH0sLZtkMi52SWhxouKzmoPmgqKRU4uOjRi6aDsXVXhoo+5xNggj
t/TvuFc3ua4imwokFtuxmDaNli87dfCGlWSxPs423aCZrmHogTMO7YdM7vFhlvTIafqx8NAU1W3k
ZsXYnVASq+s0oJImzaehsnQXK7DmyGUZbu6VAzjshuO31ZIMk3u1OeS7PoEmF1mV4k0Jh0MIcY4y
y3yrnycGZd1vL5Pa1/upT55IGorO8VSqJL4rOGmFvEG3ra+SsCxOvrQm1U3d2yqaeElEBECw8YQe
vB66Tnbnhu0/peLyldGeVbgc462O86/tvJuiaN+RDns2JHrNLJIakNC1L18i8Mwrk87TQ9gwHGp1
Kx3jWuJJ1eBh0CkGjPV8soSveF3TJVuFTcgmoCuxNmaOHwtb44B6sjt0hf08oKd2K3isa6XOURLB
TWHg4R+VLVlLfmf3dFRi9TD68WevESpQprG0h6YXjRZgw0n+0rXMsGY+526o8BWLVChuWc/hLujC
aQ14aQMac7oqsaG5Be6U9SDLPSpWesAlC7+4Fcc5KKFujcWLUOLwqDeEzJBbZEMC8bX1lDUQ6SYp
uVo8hRNZ4wyoLfZdZM5ku6z7EVM0+/9D0+KW0+3JOBSsGZdAQSfp1da9x8HpktztCVd2c3wQpyg0
XuRMdB5j1QutCpxzOXRPOE8sLRSgITjmG+pLKmcfTMpFjDiI1dgO0YbZQWppmiQUTnxcXAuyF5H2
vAcb0rsimo4KC4qjtlxEKiNyHXQHf2BFWMoQwFH1YdgzaDaXkXJDqgyJD3Elnr0DldTsEGg4DptB
+pH6sOqazi9vmrD6i0QigG69yfqk3xqpNm4zRf92SN4iuYfCg4XjqHfokgc4/rCr/D1HZKZOF93a
qdTP4Hjp5xFYQfhOlh2yVMDEClJrndeYGyulyg+jBE40z8aTFLPkC2WhOTiLu9FRg+iT2C90yKEu
9oacWju7hZhf0DlQYn9tmAlEfoOJnXKrylUsFfM+Sghz8SlZrIyGAePuMflpPLEbrIcg2L3UjCex
RqPa75bI4HoANuchrqwcQlbHJT2bdJmI+WVWfQTeoi2Hc6hbyjZOacT3efusatHg5YMfT3S0aTGl
kFFPBEfMNkNy0piXuqqbC4lAzeU+7KT8gtGhJJ45XmgKsFavWis/m0ubWoxKc9KRDQd66FnkYK/i
HFEP/NrkEi7XzEj6TAo23Xk7GN6QKvRG7d7p65T7/PxkFH1zFDHoVpaxh9oY9U05JymJNBk7hTCk
y2qyA7W1Z4wGTJNCxrQqiH1HpmachnaMvSGTTwmQXbvJs4M9JOGukgmNYtwj4sQmuXhibHbTYn4P
TexmspXZT50SnfK2lt98bc6dcCD7SZ6Vh65h45+RU44GJRnXTVTlrqgLaV/K6ddBUUMnGexDmesQ
1Q1hglXFeZFhh5O14Fa3hN0O40S2VYd/PTaRF2vWxxSK2sW9OpAgqh5C+kZvIzFRaKyNVc2S9KyU
gX8SI5CiSu83ggLKvmepp5iF8i0Zqu0cZXQPWISSik4ltJPgSU0qlR2311Rk21Vj3+Lcdu2wXaOY
jY5jSj2hz9S9otTVpZKLCyX6TZKo5fvYy5960H3oRV54vt1Mt5LyNKWFW1RqkTe0FJfu58P9zPDl
0hUsOTZlmxY4VzO49QEhvpzcnPFN8ixqYEQW5Qy3yUV9zdmZTiF4D1mb2nVFqYw+1Nc+bJW1wryx
ohlfH4NYudEAh7aIyQcxLMHnVLbY9tHuJMQDDBHk1V0FEXUVj3OyAls7vuS2/gnskbvSVHZZZ6rP
M+m3Tj6rs3sfhLWCrlJksabTx/aDDJnolNWN7E59hesop7NZx6qE38zUiV4xX8KiaG85aJkT7syX
pLoa9P+fjESPbnZNKHaYR4obxjYyAVuu92IoS5myAFfvt7XFK3W/Ni92o/vNcBLIrCIS5zK9ZUqI
Ynun3Y2iv/BceT68KjUBvCMSjDvqrjNLOvd3tNbPqwlt7R0aTorNxf5+cQdr3cl392vynQpWAAB1
+MmT17D4vvDmYYKhEboE9N2v55ERrYJai3UkCunOX7wu+WJTuV/YdzuLUR0UYkF2jdZ9T9qsIkRh
MdDc2W3t4rC7X1OSAuSpbbzGd3dnv7g7f169U+7u1LvKZDQKGz1z6CsD8FsslXdg1/3mrwt98VZW
i7cyWtyr9ye4P+HPp/rHfbWwndkMCi9jAzav0yT1N/o4vNwfltzvuz9BQqoPjOvFjfnbEyYl4izE
jC8VNdJ9YQw4du9UvZ+3lzuDUMLwgijDyXsM2laKVe7Oiroz5+7Xft30Q4mFatCyVqIM8Ov+++H/
7b5fN389DjwJPrNfz5wGOtnECyTt/gzhr2/xflu6u7sj0IWc/DKNy0jsfVHDx8EVrK1bPUOQYSfu
MFg2pcOn+wMk8c1Wm3I3mmOJmeLuGF2e15xzzo77S6ARxm67/OV+TQktsKhx+/Hrrvv9AD/+eERj
W7gizWL36+nuj/j5nMVI4U+U6OcylUGYCl67jxci+f3a/eL+h44c8MXPDqyyfMJ/QxAilJ4VPNt0
Y0v8rNJq4WRAOFYDkCr3rzm8n26/vtY02fbLj+r+cwKBWO3vF/1yTRhTQpckCjdSMIz7qsyxZ1Ke
p6jHzV8X9/uycGZnKFE1T1qfDK40I6F2+SDB4rm9X0xmDWknqYnbmPGs2HGP1Am9QArue4XOhVgB
dE3hCO+53ppGWYJeo9xny3jvMhMYoY5iy7pJVkfun2+4cQY2xO/B+FYVsPLwWcnzRy2hBDuMm4lW
/orSOYatQEF2MLks0NSDpbPFV4hXmtjhgervn9NIvWRqbG3VKflu2ex3aIQ/GwUvmLVLZxF7m5QX
rxYQwZ7oRjA3YeBi+DkJTrcVKrBTElSoj/TxRa30S6vGwTEQAZDZpdgc+QSMGOHe5A2uhpU5Nd+o
xdErpzG6QgCWlD7fDE+IJmPVNO2Eu4Tq/1QJqpvtBpRlhqglMXa+oZ18gctV607j0hvuWni3RnyR
TfsgpsYnQOzQtxU90m4CUNG9irR+oGLmdv6zIgdwlScLS89ra2TGumjtXRMkH4zWODYGPk8QubFk
odeqpo95pnsvMr5uGrPWZCPaL/VndTDfJdmVmyxej2b7YbX0WSbblHCr0i/wG1iM2UQHJ1TZLDCN
RwIShI7RLOoSAcZe3nTYcU8kkn2tIjzxA0nWK0UddwVii5jOTZ+xt/T9h8iinxhMLOVz4a/M0izX
toPNroM0alKQsSx1i4V4J1rsROhRZrZuSovUwXpKCTNQNI5cw05s70PWgmNODFozhVtQAPTPbeWt
MFzVZpulZSzxyxpub+9fo/acw07eEPYGFrMrVxbrGqfV1j172hTYtsPyi0YgqZBCU1wfsc1qrKqO
jtVCLVSjk11rT1Or2mufhAoyqZNHSlQnPjsh8lOEojhiX2VGHL2ajJFYJ4+yNPIXfp0/lNZpZ+qk
Mf7RZYG/EwEnl6Konj8Lehha6M59VG2MTv7GBqLhJ6sqtcO5HTusDwERUeAat35bvk4tSZtlEX2L
ygF8okVylWz7m1k3wVFlyuNk6t/xejn6sC8TCSNzyzHuatxTvopnAniG79aj8Eg/hDGGcmcrSxV2
lrAdn9W0I+lUkqYNq2TVzXFfOHVVAA4IRsgBMNtu41SiSpJzcrQwu1hZppOZqjRXuurbedk23O8K
4GHX3aA8yvkkMQvp9qap5jcVZ9Upm1ti3+IkW8eCcsEcqOYu0EcTgn5Y0UH35S19RQSdun8bURfv
bDaJK2hv/ECxH1M80BXkPgLOEZ+gAb1xFUY+P4X4m4qaACJpAjZPDWfe2mj80LWgV4KVCezIbPrb
OE7xuS/jZyaK/na/aEEtjxh64+JItND8FFfa94qcY/ZY/nAzSYtxYmBuUjx/phGgYTUaoodII4Fy
yLZa6auMVantmQs0w2+k6DEIzX0otGNBY9bCvnmoZp0eQQv3OzMftVYzH0cl2k7p3D/InfpU5fVH
SDINf5qoVWNJuxiirdmoK8POIuqVUaNGbFMoo6MQC7vJ7NolPkw7K+zs+iJvDwi/3ykzk5ZAGZG6
HykVaS6Goxm/ZGVssfof6o3fjJwFww2hRwvbdBhWimWzdCpZFqbyqTIscdLVSZxyFbkiFs4YuN5k
8EuOdbDohHgWmIejIFSIWxXXqu/pLhnBuKFcBa9TeiWtyThprXUc0V15eGkjJ8sw+uCUKJ0agxlq
9SzcoA//nFL1CWVF+NRSngdZnD0bw2GaG/tJJzkQEMRrpkzD0ben8hRLyuNddVPVVCWjQt4Hc+31
Bi//PyuLld+Sp4VloboyNR03hwLz93erxdyrsR2ZWuklipV40NjKTZv50grN4LOFaPFpzJraqedp
qy/ijtFoo3/zFtS/uD14DwyoMmguWIuytlgE/uT2sP2wJT+hLb1MQu7kd+rFDBgBpCEkCCa23lKV
9TmCgHKLry48CztY22qmrCVgZesG/xzKuCA8LGJTsp2yS28Ft5bm8o7tqnxeVKD3atT/fODURXD9
p8ju5cBZ5kKINNDhC1Tv//yucTOkWlyMHDgb2n+qK9Yu6P2zQqzfBvGCcPWFZD/2yq43ptBl25SQ
s+ApIvkWDdPRb4T9DhRVscJvhiq/FBRzKP7onwhUdAxt5N1RJ/YfALBEqyyK5p/uqf/WY7P4eP7y
/m0VF4FlG3yMu+D8T0d9amI8M4pRMNTlLN2FVDhR2/AhdPJ5EFTvUGXkayRPWOBS80tvRAwPAke9
3W4KtRAbtP1kmX7TkxicsWF9sZcKSBWXb/zyHuKxLF0CJ4Z1k4VkZ8TiDNuoW9+/hP/9T5/ip3Po
g/5azQ+t/e3m/7kVGf/95/Jv/vGY30LuT9FHXTTFj/Z/fJT7WSxs0eb3B/3TM/Pqf7w75719/6cb
m7t569p91tPjZwNz4e+Op+WR/69//ANyepvKz//6j3dWebmDB7COPtp/dnPRuPzT+bq8wm941OF/
ee9Z2YRR/fkv/uXffWDyEnFvKcYfRq+/e8DUv+m6helFVw0Nr9fifMqp64b/9R9C/xsJmgo2D1NT
aOZr/Jj/7gFT/0ZcoWnBNzUV3VJl7f/HA6Zrv5+fJt1ULCViIbBasvGbMUhIxhhUGFs9O2iQpTHK
Mo5aFAqfq2PqkT4wq9vKZEW0KSqnu7Xv4oOf/Yso6FEjKSeIYzvOa1N6bctD57sUeZSc9hxN74i8
H5tITMkB9RI+k+5c4QvwH1OXnek2f6c9AxkEoETmOyzCv1cH0nh39Mvif+Oa+evgu3xGDG62rmsm
//vNYFT76qSomTV7ADpeOoUxv5tdJuKHeMDnWXc/JGmJBUyiNz1SHv90Qjz8HKn+bLLDYfUvjrDg
mwKNJJuyrv326hAcxgqD+exZz/ZwkH8Uj/VFkDz5td2SSg3TmmXUD/NJPBbkOhwgKSVPyApP9pNF
1tqlKjfiqmC5OUL3ec/O8y65JmQjnfH7DlfqY4STnqd3S6ywJelPJvW42Cm88aN4CY/ag+yW1mfA
6LpUfl+SzwTKw4N4A6VTrCB2zvwbxHGr2VytpGDVfa2es2cE3ZK204lNNYmFRSxECAz19dWMugOJ
4DE7EmL7nRKm5gEwRbYLmYX9tOXUT9WZhBzl0LjWXnOyrwU7iFX4Ed/4ONvxNf8xu3jVo210Ih6v
WyXqqicmxhuOhDRtZGsbf04eKkGHMG96oEm5+qEeSK1qaQPF0g7SS/MN90+HDM3JvjWso4Uj7eqv
TNcZmdfPbBvBGarqRg1XwW3BiD371Bvj6/Qwk8t8Cox1bd2Ka/IZUA4ncutU3JBKP1qou1+z4UaU
LwF6HI7gOH3J343tQGgL6tMfcbU2TwZoBWWfBJscDW/g9RbaPQ4I+cUrzVyxUzGmLz2Me6gNCrtT
WHQyXoEtKjbzWn9F8vetePAvbXFWnwgWQ0zaF14U0GJY24+RK52z/XAO9v3sBQ/syHC8QTqDUrou
39N9Za2Q1ITXwtF+xBvkXB12rpWM5OBbGxOYh455FROHtPa/kMZXFg8UzsOTxQbPIdGUJSr0gQ1r
a1dsw41o1kgoInLB3pTv/qnEVnmav9C/sZ3sAgz3a3hSCRrn0Dalw0p/Jq9IJ3FqFbsmPbcVbrfp
YL0SZZoTnlc46Wd9BVY+nlGyiIv8RtqE/hjsTNKqTaosAM9xS6zR63Ik2Iq3sHCP5OYgTnrvduSz
XNRHBEzWc/DNwG1waOmUvvrP1nWmMnUmH7FvnY40p51xzi4DxOMNthnz2ogNYZSll38btjntWa/y
0i+2w3iCE5pKzsl+sF/malVgMSBWc9OuM34dq/SzPwuOJnauG2t6NC0749KQIk9Cc8cKAAj7fvgC
+ci8soHqgKOvgIqlm/bd8Fj6VitlY2Oow1+1Lrb2lZZwtwpPDXVqcmCGnbIRiCM+YLIuH9DY4vvZ
oX0M6O3nsEzd+DR5fukJhPzr+pxl624XnpIYtCBjIAHGE2GZ/QZUdGc4PWUP2iHf0+dwA1/gDTVW
6qqryRsfADYZLqpIfRc/t18nx5u88BnnCVqGPFgHFxQ3AQ6Qm//e/JAo5qBVPfX9bnoFbLQhSte+
0uEkR0ByJyT20Wp0x2DdqCvronXP9rU/tW/hHgGg+TY9yq+ykzkhYOpH5VIP/2Zw/uv6CGW6sGxT
URSmOf23ValKG1YfDLXyGup5OUVjNTNfraj5N6vfvwzCFi+j26qJkxP/5O/rbzgJUyf7SuXpynBb
XsKext0UjJ9zQxjFlLVrea6Y4v9hB/8XQ7+q/nV2xWqrYtUW9CAsYcvLmvxPqz+kSMIY7abxFCl7
1aZoqZzmsVeOKKlzQ5O+4ppBMZ1u/fIlDiiqKNZ7oQ2EZhiE9ZmSAQFyuhU+TOHZUvmp0TzZdkgr
YM7Ix6QbLyNsw3Vl1c1W0VCcRHIkNhah1NBTFCLBSSzCrtic25EhI51Txy7EAVJyfMlnrTqKYQLc
FJvkIm79qmle1LIjM8okQIvEJOyHeQHtyJofW1oOW85yUwomT9WIG7WK51Y3u6eAhifeU1QsMW7N
LKGuU4ugpMnWHEczj9wpYCKjgfFm9wXLXiInMvLq9I8uQICUE/lcGxJxRB0yrAyZYruXs0RxNXne
EX4xb40kLlfEioAD9kklAfsK+Cwi4ZEweCXvH6Kcj8DX3jIcWKscCVRVKxLYYcSImAdf1bLG42PP
paPU0Y+ubpOzOkBvZ7f3lBi+OEV9BfRtJsSoUIlAK3Rpn1iTp1f11UjJ9ZGnjJQXyj7kC2q8SeuH
eoO9zJhKzw4qOgl1QdqydQqoZqnSLFxRZQTDyPlWUpHkarFsntoGcYigw0VcMhOfKS708CcXSda3
wR4FsOsNGq0lz9VMvb4nu0pu9WaXNMpmHOIHrSC3XuWd5fp809X3gPdLPmb2vS6E7+klxaURmVVM
MzWUAP60haGj+TVeukifNyJjolhib1ODRUJPJx7uHSohw3jS5+BJppGNQeosW6EnTTpR4N+rUX+c
S0kjE356hVr1Uo7pe3jp5DDbNGPzOIb5U+wHNzVqvsfWiIGEE3gWHeg64rm5LoaNMkS48CKJOMGM
+Eak9OwuSfT1E9hITAk5zh59poCuUnIRKgCuLI41mO7gSigb0pQ+SbS9KarxTVvqnthnyZVSgTAH
43rcE7SkJeQEUg96yWlyy9aAR60MrK00fhJt58hSehtL9TvxgnRPcjj+dgK8PnGlZDF7Bl3NRGE8
IMsNVhMzQ3smv2M1kUqCLQvc3wn2jFMiHe+GJ9LX15TJeR+JU0KxFOw1c7lzlu9M9vHspJ92ihWI
WqMW6s6A7a4mXa/FTSUeDCQ/mQ64ZiGVFpQOE5TiyH51hXRsDKlxvWMjus6GaO0rX/WeFPVaRsM7
AxP4jMP3eXyae92hCPJsNcPR1sIde+YtZpz1QpVv5olQN+bJMTIORAEaBw3Plss+8TKFekzIom+q
G8tcJo26047kBlpkC5rnGZ5QMQ07nVIe+cpk5Uz4T3aqkaMSzTqv+b/knddy41i2bb8IHfDmFY6e
FOWlF4SUqYT3Hl9/B1h1OrOy61bHeT5RESyRIpUkCGyz1pxjpqjD0FhOPbyc5l4oIUkChUWxwmbU
KTVyfAF7I3lk5EPha7YuOT7hdgZJL/U49lLyMp2qIoBEEmMouLFvtKQJ3270WZZRDTWs2WSrizZ0
stHjA8AF5dq6CaYyW52VyhvXTK9JHdO9oX8kKSI/+/ZQbL4U4Or25Rr3dXvkpuO9/TTI37gikgMZ
mbQBQ4n40hrmIB04CssdfQNKUFmwj3r5qw6JEpblIfbuYoe+mXhZ7tsR0J3DEqDamm57Kq+ks8ZI
JQhesoM3+p1b+S2pvNZtTtlpOkkfGdlNh5ZoOsu17hYByYCTvs0PXPv1ETHG9KPZSN7ACuEI6v3N
Lq+RaYtv1KDVS/RB092fTj3Y+nP5SSzaHWlJGgTvV74j/dU8tA/RVnVj5FIG4/zFqCA6ktrg5JKL
UyZBJQiVUnWb1jHO4h29JYnlaeo2Okl6NuwoenImnswrFTUSWFW7eZNaaN9HYtN5GcmbBoIrW/s0
78zv5q7+ioe3aHExR6vAg3teOPyo4d4+j3gEQJLaggVwjFWPk3ZudrY2xnP5yEI+vDPt6dnYYCO7
xBvSbQ0mMdKWr8qP7J00MrLZP5f3BPPJpm6pbLDSJi+UZbMrwXY6dFuMT2QEDAd52pchqXkMoPhJ
k7NRuo22IZRhTL1QRt+6nUyf0CF59JT2gI6OqNKZq607WIEjnprBZizVRBuSZ1vbVe0RtV6Z6/pc
8Eb9TpOciY93xd+0HHJv9LAARwKRSwwIzCcO5oaJeEiOYeWFL1RBK5d0SvNsrrYZFqGIN5tXudoo
kl+MTjk78GAzzREiW7vIezPecUOZ0y7JBwlszfRRzUC0IM4SvLM7Ay4SsT1sZY6HDhXJl0cnoXEz
eLNgd8DkvPhacrRYXX5BZVeaQ/NZogv65M9QZIWAB2Mgu1j6PgUkGW714n4kJt56E84MYdZZ0/b6
m1B5w5bTIhd2HGKDlKXwwTir34eO0c9jSwYyvwFOgRpgYc1oPhpnLKhtcjbjg/5d84Tr8hxc2D+1
bw1eo+K+e5wal387fGfp+1ocq93wnT1ZgfP3S/HReJ3yj750RMXuXsaneMIh7FhnLhsYUeUWoznh
ueVT5TcPEVstjA9vXAHKZ85mLXEHhJdrvDTbTad+qkNPdbVz+qSxVF2Q1x+wqVhocdzmZTAwwW0r
3v+e9yv2J+JEuCZZQgne1CE3tR+xQyA8MhCFPUn0NEP86OufHoa7UnotS2fV65rHUHNjTFypw0E0
2Eie08bRjlLtGYdgT/cGa/Bc8k35/I06dfmCClcMnvv0OVw2tMF0HB/9QfhUC4+iPEK1BYfQpmYh
dsayTmESqNt0mnbDERdiGfqcuWD2BRvI9AFJ27QHdXVKaJpBlf0+wxt4Fa1jdkSdy95WD0gNw8yw
Kz+hnQbs5mj4gXG3jVfOqxlmO/YX8rzotW1lxoz+k3zELbbc9hhtYWUYgFNfs02nOywG2ICN3vQc
Axe/oNXKHQHRvWKTFy+gHkHljKnT5BRxQuzKuOrQJbkQLzlr2KJSF/Cy91WvTeic5kRXduTFPk0f
hw2rPOsRPkX/gjVEmTamo+wIDHuVfHmjP2UbijmYdnDe29ouO8U+qiHqCp5xPABpXx7G3JvuatGu
77Ir+5m3zk92ceyop5RhLHQrl2AT4zvShHCbn8lwfx1eCXd45zNc2emaxTbaDwib6S/yqRHFLp5F
sqo7XUhen/HegIcsffEc3OMA7dCy0Ax0RpdteXffXoS3+qA99Nx5Na8EV79Hu/YQUEhhmXAlQcvC
786oPTxgiaPBwaC/s3zrU/byZ6bQ7q6IbOlIivg5PDffaM3MBrurNHasiwCZneXWU/XZu9qJEVZ9
VM7xU3oApi7vQ2WPEjSYbXkmZ3Cbpceq21XinX5VT8ZD+YxQkwUmpUr6hQFnnbYFcZf50G4PzU56
JaRzubClOzPDUAphjxh/kkIIT4XgnoiL1cB6QbIMsim3CvYc99xVX2sCMe0KOMCrpHiKwmlgnrXO
aUB5C5sh2EbCdpJ8vqcgQruJau0qTscS8HLisEkdqCj0fnGirALahj4Wu0oJdfEnqwqLaJfuqF6j
R4F2oS355lXeWA/AAQE444MLIcitBFgn9hqcfDsCRJTeno7xNmZFYJ3rM4nPonqGiypxVf4gvEbZ
cdqFL8u3/Hwb5lQv3OfvVFdGAonfc+TLom15812+gW9+DeO9In1GAqqNazie4neijkcyRUEno37r
DibgUALSGPz7eY/ikZ5bD4YyFH7YQ70xicRO7hh/LOJIMusx3Q8PswdK9QWHMjuC8ZS9UYHAWn2h
ADIotnTJdotfX4GKggPIr+E78xKDgaJ8WIPfn4ZLeR+3tvat80NQJS8igizsVEAaOQC0aJnKGB9D
toKhrZNO+jRVT6HJKhzvzcZibil9JhWJ0e4tee8MJ0XLZ8/X6TUIHoQ1btrpdgpnLE5WrXGRFfZ2
8I4hK03tQvKqz/qpfC+Do/pcxffJnVmRxrTVtgnUJHsAivwxlcT1wpJwGyLJ98mFLsnCRPEibStf
3WBCI3eSgshW3HQ7tqf9KSZrvkFd6/dfpuaSI8+wGda2iH3hzXwQl3PwUGwNL3jrv7rKrlgFPJLo
vaLcG9DNdngWvfzJEJ3gDkupE95Xx5zI0g8Cyesfit+/V9Q3fsz7/APfJ7L6lk0dGqDTgOeYU9rO
Hpjz4qvlzHcDfdd41+1jb35XgUk+MaorJAfxV6mNndND84DIiVlE2ZrPEHDw8+E2ewo/FF/84g7W
pjHcEd4eUWKdkKzaCTmdkhM8Yg0sDto9wmIt8qPsmn8pC6tYL//S6Ain18U6pJIPDrLwFeOM+w1+
BaIKpsVZfAdjyFbhc1hENiciUbSvC+jMBl9Zp3olnjsuvZiN7Yg9tB5lJ+0bl2RBuyZUORY9o4Ij
kQSU1VC5qSeIpNlrUTjBqVF+tM23hjAp5OhIRYAyOcEu/GINU1waFglXWvVB6KBXJoqjo0vqYV+u
3pKeNa6tfpGPgmBMS9l+2P3TmNqcx9HjcBy+G9/G9wARe+gsn/UXu0arpbftBD9a3aeNZGMUM8kG
s7UXTDTMWSJoiY2xX06zmx/zTc7q0h2JBDwT3/hGv7hQNwC3pcGtDuQI1mecokATaKN/FxFQO/Gm
wbF5UE8EW3c2w0vthefsrdglGySG7We/pkfz1upDSUDvaDNTXMxNfTbNg7iZvoYv88xZKYRO/ric
olPxzXoML90J2w/qql383BxBgVI/r58nMEvFD2m5mzHq0PzPUOoAtcL950/fDHNT0abA1ggjlgyn
HCfQFOdINMxQBq87i4cFkA5FiFoLsWlh0sEmcBjDTDpMt19IYncaclzWYgsXH5x9i4aa395ubs+7
/XR7mTGGDORp2jIo99LBmmIJ4fT67NJYqn0w32Vhh1Y2ia6tKK3x8oqL3AJzOONMV7f4WMRG9pCn
KGyqQtA1lS65yZSzljcdQ0suYTRxYeft4OSVFLsAhK+xFR10zeS9WfCrEeGI/iAwgyyGaKHurfHU
pxUR4Ug6qR9BpwZx48dywopKMDo/mEWvNUziTBuRYpSlUedEr+R1SfcmoUPy6h5gjJQTbZYXmV/L
VNhFiwV3R2PLrYNkYifcPLSgTN0yIM4IqwrL6soNZ0w+WROCts5kV7aMxhuzhqK5HCBxiKfoOY59
rVbhqCSGREQYxqJBCRq/1tDl1zBh3LIuu/ua1ZGpRK6F0cxuJhC82aSyXWvHg9ozr1fpQiEFR0e0
ZtMFZCMPohScolZ5A3WBN5rxIelRJBeogGGpJvc0TfdmZUDeZxyN6sNA7Li0ZKhla1bIWNyvWRy8
q0ra7gH0UKwH5qEnjH/tovno30agDXuIxrs0PLC/vutQJoNjWiiJy3nqzYApQA2zqMg7dReO1lO0
ogEScniiwdy3RnjEU/Oqp4W8G0aBPlmn3wXJR9Y3zR6K+5eKVcGmuQ2ReU7wQQUx8y+hyr2avakm
mxWycfDJmBXaj6UDCB5M9wt0LLjYr3n/2gogMyaxeyvWiEOJiLokeKy1H8SZoQULs+chyphXa8TV
Y2P9qAvjIEGVtgUhoHJS8B7yGUj5pHojcDm2vsuL0JnDtpsUjMJi9GMJEBo17IZwMaPbHqJtQC2v
7pen2lDNbZ8IrYPXhdq3Pq7gxvFlXv8xWWZ3SqaJjImXCjTMkGaxPD3qfJW0LpAVMnmqkbwVK8rT
sYKjNlUhAhSAthFe98sLyJ6XoYjOOnMo6bNUG4fypevYjN1emyfaD9HcpWi5sSqzf6eeFhv4LqfM
vGS6iFFtFh87UX0tpnSLu1TvnRWUK9bMOvNiPTMqR3ZvhrwD45sUtC8liqcoZ0NcFSxRlbJ7Kmpc
SoWqsNYerc8G7UwcfKIV2qfx0B+MkgVzBUDRUImaVd+wG2JepuKYqjSwSPFw6Psf4cP6kF+w0UW0
UJI6Nrw4y1BQ5+HuPtJoKpUzO7o0qjelFLOZaUVbro2rNRvPQgJSeDAa1tPiW1qNn8nETGMWAZEZ
1IPybqfFyD5lJHSoJTU83E/kjJC5pDCkZCK75ahFRg7SHxGKMqNkkjtIObVuW0iV94PEBGCEj/2k
4iBE3M6+FEAHXCtBvE5MU21rdY4QPwZR8qEB2KX6ZKSe2XU7OVPSjdKiwcxksELKQN1CwBSya2sq
ejEdRIZIT5kJum+C3hUV+m1hX11MC2zS2DxJ9byWyTApgTpEUdndW2Pbcr6NT7mKqDOWcV6lxpqa
2dK2CDonGfENyqIRbivki6Eu+JVUXpUVqiM1WNEalSWt1qClG9L+hTxZ1iMZvRjG8Pxo1c9Y4AiZ
K5I3o7NoXyXBfFYLJGSh+TjgMF/01iUKM/VN0nPKkr30BIfUAwUxu0k6y5eKPqAgksmnWzHyTENx
UmsJbRUgSWKSFIql76PO2LmWUf4EOwVrKt+VYimNPU8khKlpfa4oM3Rd8BURzafADa5KMEHtjHtP
JxTPI02AXjoC2nYg3k1+hx7x2Ffdm6gfQqk609fYVkbNCdC1X9ZE4z5vXREQnyEUJ5SJa3pFeHLu
S1PbIXl9gFh2nirSt0edTlsnjru8ab5X2d7CKx6GOdNpgaCMcB/SedqMYpORvaWC36Z0fxstOmXl
QOoK5GU1ZIszv33oszU7GqEVcRvVDlkprM4E+YgsDYqasO5VzfE+NolqTxM4d0Sfg/HKt0pN23cq
e2cprYewSXI/62Es9Gm1bdtl1+mgjZJGPJSNQKCfmN1PQ/eGwq626xwMQ0g0vK2zJsqL4VoKApaK
3psj5RIOBeRuAjwnJEwp1Dub9A88mK0N0XJCkxnpjqpxV8/lZhukxCKRpknjjGBSAgtQgln5UzmN
PFRRVmvG4ZBF4ZNoTG6LFCptyT6Er5nRWh2p/g7ypmU0s3UzXZHYaOcW+TkbZn1DfGZvL3hVtWL5
WLT4IIXgvsC1XXOTNWjWVRjYMjbRevcAz6pyoJZce85TZ1YZ4GVro6ht6mI0Z99ErzVU2VYN0L3a
oPLTWsENVW0VRdjEFYU+JbMkJ4ajq2TVYTDjB4HP/xxTPE/L9JXwoYiZGBJQw0QmFSTFFei2duog
HkSLyC5ZwS4/JArjVLMa/So29gb0U7sL4DfEQl/uElK1+iUuHJHgUz8Ah3hJcUYMCQlYeDbI2pQt
F/2yROwsQbtQuNj+yWwN9flDxSLujFOeOWWV7hZR2ualuVOTrvdMQRJsgjDA45a6qy+TO6LYcEf8
d+kiQ9AX+f71YPGViH2ZhIgF351wN6tdvtMqNXEbpPs20ZN+XRrFhgShH2M9UMbNSCF9HARR84Af
O/WcsHVo+1Mro3jrh8hbVKLRzO6hzU3qml2zC3oTWxegSaPRrmPOlFst/Q7OxjnlEDlxYBwrcvFc
UJdxQtMqy+IHsCBcMa32Ik+V5ohp/pYG4tPYRPNG0zUaddaLIYYU+obJ15QR8ITV5rsh1F9VUryc
NhFcTQIppBJwY5Mw5/N1j34pya/dgJZX16kJmGvNWpOz+0UQDlG1POCTUFnpqprqkV/GCkAdH82i
hPdvSt/7vG9OatJuqONXdoS9AsJKdx+2uzIzUMHFotsW2KHz+UdShhGwpsG0A45QqapeP1FfkwRW
bDGCbEcHrFJPXNVG/Q2P9Grd55SIcOm73dTq7urPTGtHHvD9FbL0FIh9eBx6Ngoq6ogy6AcnS+KH
NE96nwYNRiwTVVBNKxv6BOG0fpyRsjHR0ZhH6hphZ5xIm0CBIUFIFKfZ7q1rQGSy080kssfFcBkU
XzAhJ8hRr2yWplD3bT6q+9tPv92dMswNEVyXsEYNSGfIk5Ra249m9OvN7TGzwaISi+H7T99BvVJP
GLAkL69YtQWSjPkOPESrF7i2xNa3Ukt2B1EQbbEOSYmPBip8EYbEkJDYmxcIXaLgIaqippmxc1sd
GQOay51K1Ulbs/jSOvvzpp+rq5ATj7qs8XxtMjeFLa/IUjnCun67KQr0J92bRfrJnuzpP29i5AXq
otW7m9cjWw0fN5uHVvcdcW3ifT6aVMUUrbgTgxHfdq+lx6wm7f7W7f5Thvdnu/s3VeBvd/9PigQV
Dbr7L8KA/xAJvnwgDwRqVRa/KgT/fNm/c9T1fwF1R4elIewjfwvZ4Z8qQTih/zIUXZFXBcNPgaBF
bLqsmqgGZRLPb9rB/xEIav/SmL5YQkiyoaKXlv43AsHfiMig0C3dlOARIEcUdVn6nRwO5aruwe3q
V8CIBHg16bxru3DXhSLqpz4vUONoECSoVXWWlG50MhUKUSzhamFwayuz9i0Q2knWizB50h+/HMm/
k1j8Vb54e3eWJVkohGFZcoB+E9exeVYzA//AFVospqNSPWUWAzM5QtouzqQr7fF7jegXDNKM/vPK
+DTQauIew5Jj5Agd05CVQIAQLjK15Bgs+GtYIbOCkUYa3gHcbAgl5SoPUMrg87+8/b/KUv58+4oo
Ir3UDZ3v/6/6kCbs0hH1vUqdaaremqVMzvWC2iyFHeRUC43xUIqsu0i0e2V8m0Oxu+sk+ZCTi3hU
IjU+ymsB7GYChsZsCixAzE56sipYiqVgupgycrb54I+Hob2XDZlCdyjZkIcS8rpEA9xkdv0vn2k9
5D8V2+tnMujYozG3TLIK/lPRo8RhYSWZcuVELwC6iKD7GwMAGyU4fKfsiyJS6lLOD79KTXMblLWw
J1ljPk5qMG6gFjyZULIPRq74VlJLyLXQGUBMlZNUvdczGh9hAaLDgov4z2/9FjXwH2+dawf+t8RV
9btUs6iKAGqfJV8lYFqiTpVgljZjXiO8ygHlG+GADXpBChLP6WkgZ++9Qp0If0UjiGPLVGF5N24D
EZeTr/QlLdYUKOtI/6bmIxyERD4JMP5oWJKgLjdFBBMLEwYMukOkUoszDObbJE4tLIEGcMCmpAms
RgsFdpkKMTt0dmygBWoW52wjo8hnY4d4cKzKraFcoASKdABKghqCJbpWQUBthtpsL1jEhs7hGXKA
teIDLDRnrjHoOWsUxHKULE/zVMfsG4WOGR1iRECrmBLH/G6VOg27MX4ZhLLHMaFmHkPFRC58wMIk
kUhhErvhcvtpTIe7NCEZRlSE9l6RZSCldbArJWtj1gR+AlG0wWo86ouK/G2CGCVIKhT9pKlxs4mN
OwrV9xnF1C6P21e5CEeIayYtBqnaahgktv/8fct/d6rqGE81XcYUAVn6r5efScJnPxmRfBXk/jgY
PZRiE5hw0BKC2WcqKgv5PCqquSvn9imKNcVLkRHT0SspoMqBdIrKatNTtpDSZjkCWbyOgrtaFdng
zeRnNNbJ0grr5b+87b+aSf64whAzk8HEWlfm/39927ogGsmkNdJ10SBWiHp0j9PvohgpO2Ed6VFd
0NaoA5BJZG4UJzLc9rGQPrTWB7Zp+aCL8Y+bVWM0Vbp2uYVpD12PUhdg6qM+/mNh8BfzwK8KaOlv
jrIimYoJRHSN+fh9jB4sq0gp/bDrCcz6Tpyx987pezxmx6hn92eaRY0ZjbpzoR6lpUiPUoiLivCp
3T8fN+WvXpLbcVMkS6T8JPJutN+TRsCQdkxNfEvkEzzUqaQem5eMXLdjGSt2JAr9cz68pWWhPsSQ
60MZb1o3yvLldihnGO/xPGbEFGCEAk7p4NyCLbKranh+TSvRU06EI1/OiGW9ACALCluOB1z0anku
apqLgWT5YYD8ojEItBSEAsh8kr0mKT2sf/6o8t+cIooiqiwpJAJe/mMkk/GZWLUYiNd2ir+pwJ4P
I3QA9N4g97NEu5/b9Idemld4HhQYgil7T3QFwdOgQ4pVFr9iY7aZzYW2HfZXuQPzbS8CuaJWIbi1
UIT2P79h/T8ncsNgccGcwX+GJv/m85GqRIwFZZCvhHSaEA7iYcMgvVmM/ls1d8YFjSXtA6hUyL/h
4PaGWB7yJlExzMtun6Jao3zuqeX0TTMH4HRRmgJ5L99VURocJuCRIVSBySwnl3GhaijrgwId9EUn
FWsrAhkiDByqZsG/AHdG2UdYkdzV+eE3ooIaUjJy6P1zfhQrLm4CPg15uk9Xc05HHRbyXSNthclA
8jD4xWIOWMKHHbOCSYljIT6mkO+KNtR+CAkqmriSrkJv7JWkB1+aSA+SFSpP+SQAAsfzs9fa0lZW
mAnuXVLYI6Rr64eSG2Xw//m4q+tY8duUZ1Ae4zDgMrEYUP46liSAhXqsutLVAnGEkWMZ7udoAThu
NGDZcYfcC9ZAbdUos+M803OMRsy2JbulQcibbS6qgY/Wa7+Y0kYtwMX3Sudo6lRTsVnJKHXkhmY5
H6rwqcdYECim5Vd1X7m6Qls+6FgbFrMKp163/CFJLlhL9UeTinNWyIdF6WUQaexI6zkYT3Kq+suY
bklpg4cPiNexOpB2UV/4E/MgXWJy+HItxeRaUtX/5yMl/VWpfBs9DCxoWOfwcaia+NuRElDQDuhF
petUFS9qDafF7KPXNONEbGv02yaWRjCiUBpvkBpt7ihq5KvEiTT3OaCQplTzqVCQXP3zO7t5dH79
DnVRY0xj44C3T0RL99s7y7tQTsR0bq9jpcBIH9P2DisM4qv0KVhxU40hHCeK3LZQxQ16q6zY0CGB
1q1XK8CT07fC/77V5oZ6hSwop8bE3xP3g3icA+u0yNjGw0DPNqpcCb7apTFplkvqdiCSCIkmqVwV
70flZdSZF4WRNtaC/m6bGt2HUGSI4jG5CAs4qxXeX6oo1Kes2sw1oNGohqiotiK60fXkVxAKiSsl
O48rdwqifq2fRD4EloaCe4oGJbQqX8lFakSkISqSNJ/TFF3g3JN7DLWOoZm1R8laHZRILkk+VQYk
r1UF9j8cGyeyVITuIVUlrUSqocRl6CJSzv7b+Gup1m8XFtslkQsKk5YqqwYGq79eWIuZWhRl5/AK
LrA858Iy+CoRII6G5dMphaOm1d/jYGKPvszmrkvivUW85GO3QJUZtZQsAuNzxciftblXEUoZy+JS
ymHZKIk7w2jMyBm7ucMvip8j0T+zlshwIxkCD94ZSYlt7Pddmt6J0hswZukeMeZTN+jiqS/vEiu9
iAPYPA4Y1c+k+Rb3+oZ+DFkJ5PpEaMpk/YF+5z5Vwh6RFpYO8jKmIZ58k0sarULcn4qZjzSoUPDL
hEABi2BrZpzk0CdIm6bs3qCh4S4Rq6RBt7a6GSLUII+5IhWUYik2fbGpsBZMJHa0hTECnUoJXLn9
JPfXKVf3RkCiUBgHwZH0F8RvU3rR6tHLS3RbCvE3GyMrKMbRJG81sfAqc5K2YSqDYB2DK6n1en8s
AIu6XZ28SCMRWwlwElz0pbcgbaXzNHOmkesNMADrELkstFZNy16V7BsjaY0NfxZBSpu0bkdNklaF
WtukpySuCHTanlj0nuvsdW4kadcXXessrRh6+iTvh1qYj1Yl5R5dmtZiPdAE43QNTEqHIP2SM/p5
xGuBpXvKlH+j5zxviybic2rqeVL7o6DxbjInB7F/UWIKcCJacHdQqEpPho7+ROxKbyJMIdeGrwQC
6kEc23M+AOXRzWBym34GmCb0V3Xk7OHrzTZVbnyXEgGb/grIX+j1awEss4Qu2h085fdWWT4KwOl+
kmb6dUbryZyBr9bEMdYEr00SLXfE9eKRz1cRCSdEogq+ULXltk7xcGtl+x0RuwzzhNYBZHARElO5
K1txOfC1xSgNS2LvZ2mraOCfsjY9xwKE66RCYyWmVK1htd9VXCrbqbK6U+Wy/wk2VhEdzRINilSa
1BLa5JRJMxA1XWn9KGjbczATapE1UGoofGJrN/ODbM3oHFGCwCEAqVBbs720Y34KqvbUxwgFRdWc
rkZLyFQlC85Q8LH0uJsvJi5oOzejyofcC41WAxhqjDleu3l15ATswkKMCaKUnsfsR5lxgU2ZYW0l
Eekf7xnKwBW85XSalQDqA8YQN5YxfaL5wCJnpUQSCYp+oLfRb+i7kmqbNs0lWqGCarasGgmZwxoR
Vt9k6GNKTQWwqOqcauL0rPKqoyAiyqhAqb6Aj4wC/GIV7Ti4hKp4l3WdeDcvM8bgnVYgk4g7DlKb
oD/vcxpBuVUVDsSfkODVYN+VqnbMIx0IaBoDRly2cTfpFylDHZWVsKwDTVgrygvmJqzrntxYK0PL
yQblfQpM5GNJG4zu1CGlMzjzvQnM9V4hnsGHgPVldMmEr4EboxIBY5sUhdjbIbGMgnRD8tj3OQ/D
u6Ubu50gIxIyA0eoFxWgbntqmiA8xboiUQBuhq0UNc95ncqkkUDuEgjUgV9Mj4d2iILITOC0/YyX
5fscCMYGLjs6lc4ajkuFW40oVQf+1nTAVACrst2nC0DyXJVs1VqMu9tahn7GpZ2E+BwYzTmMoDmH
FTyLMDWg5GcK6ztMIg4DgU7rdCj34yrG1gPjri8BnFNyzSiSP6ip6gWa3nqDsrxq0VyDmDEsW+rR
kNaDUT6O6qVCcsHwJV0YpyK3J8+jlaE5GJTUfQOFsALs1el0nZcNEwaFQfiC2qVgEAhwgVCRbq1e
fYLw8SREy+RNZoCRM9aaDIkJgoRffrwJFObNJKOSv3F6bnQetkXVH3dlEgFv+9x6bybWhVGZeBiC
5PdaYS6it0yM1X/cJ4zNhjxrOjfyVf1vGhZpBifZaA3QHhzWnvTZX24aay/GlbYzCpXzY2KU9QwT
M4YIpEtVWBfpRtC5KbFD4KK4MUIyt4IKb6cuD1sw6k7NdLdHWTCQr5STIA4+JJ+Hjz8ejuJjpMvp
hmitft+sN7kSdPs+Bt2rq1qCVQ+KUa4GLrKWZhuD5yD0QOjb/e0mkpR2L4jcdFn0Tc/Hxtcz6F8r
ic2TS3H2xyJ7gsfz1Oh9szGHlOVUkWfejQiVzRgBlQj+qjJI8cEouFiWZsAEscwPcsRAncP+ZykE
anLSiJkA03WDJ91ufru7jJCtF6HWwMK2iTeqFdbaFr6LMBYsDgIkXuvNYiBh+Xm3mQVsNOjUrSSq
2UZyw1xc7W93bz+FowIU73afLqvfSAgyFHi4zSQ9ECMdEhDDlGxk6EBxx8wuQgS7iejg9Xq6bEq9
fKQbFWEh6AnyTec7Mab9J5jdAXKL4BnSl1jB/RvJblHAN7CnRcidmvpodzV9fjUkbWJSddHr6hHE
HN0gc0zKM0rLDiO+H4JH8wQ5+xitdrOMsWYzVk423U9YpqSLGPTZCOKF6R1p2FvmVc6f4VkdCc5B
WRHhlm0I1bWEDwtLTiwYXJ4RO9y0y3ZNMuIHCAl0wV4QDiMis6Q5mimAZ63EO1Mz98P5rBGifhRC
7JP30MPRgf3YguRzhHI4yvRl17165kAFfdC1VQsZdJQzIRq5uYQgb8Z9QGloW2Rmsc/yEedFPC9c
ausN09fOCpt2c3uIVmEBzZ7n3X66PfbzuX+89v/7659/QYsoDnYDwu3f/828ZUjFIv0//0xVi/EG
h+Phl7+d3p4jA77eSIWxJ0aOl/z849W6KkIH9dW0lbx4t1+UDE8oNvHfBuPCXu/2F26/+fm621u5
3U3DSmbNH7pSONPTbBLUt8XkJwlXCNoDdNKIJmyz7L4n4E+FSUHLu4xI/K0AXw5oaTDE680iy43T
J6LikEbGgI+cUJ6Hzikks3YmQlMcU6PlCG6ZzrWeona3BnYcKvY4p5K/Efmm72KRFl8x0Owju2gN
79Is0Se762E0Ta7k269vNz37oL1pIJ+UyaN3rEKJ4aKtr2YW1PYorw4NQNHN7Xm3h243t7u5Vqhb
QdNcEER/Pl/LzD9/qjKkRgPZZe7PF7CSz5iJ6Tzk1WxuNfqciSl0uzztlr3WMHkG5LQC+10IzMoX
NH6v4Rg8aLlmepSfyn1A9C2JvOuPBSLGhdwumNdoZXjgdjPqYiUSZ88yt6xYhPW1YrnBDTG33gB2
ASX377vRylgDW8Cp+/NB89+//vnY7XW3Z98e+/lnprAFGteajD6jiPStNzD0OvJ6qqcqvtF1zf4Y
dmNM+7uBiGblU77/eVPUOmrgn/dnTfv117/dvT2vW5HwP18RzpE5Oz/v/91LWA4MtiFhuot6ah1/
PJuYdEQrtxeSycK7+PlKInW6jcaUo6k9o7wcbIMbovH25J9P+/mPCivQ8efdv3verRv287W/fPDb
b357yQgl2luUk6VUdw3l0w6h7nrkph5cCOjy9TBVpN13D4DRcqR6aZ5vb0emSof/x955LMcNrFn6
VTpmjw54sy3vi95ogyAlCh4JIAEkEk/fX9XtO7e7ZyLmBWajIBkUJVYByN+c850aQJIZLGQVeLv7
e/avd/T+adTbNGAViTO89PeP71/+17feP7q/0ZkYk5khy+0vjKNl6GUdVPPWybPdaNrU/WrGmiMH
sWppxIfb86fTCsfp/QrAkZrLj+n2PIzujw6fcJm11SLmnxB1ge8jsOm2r65vvML7H50kY2nxr89j
LzGWhkw9End9xMKzR4fBxXX/oekNUenZVsJcIj7eYwk8o9tk6AyW91f1/r50FL4b0EYvDV3d/h6Z
YN/e4LmH4dev7y/g/3j571/7L29Rc79M//Gq/+vDuGi4bLJhIAki+R0YxOF5XiaOWiBOmoewwSER
1I/DFIOfxnZTzt70JIqiQJhIxwXuIjRkuMnyBg54jLeZiCMk+gU+tyAY0nXT93I7Roj4BKXkIrfn
7swK4jy1dvvuPWCHdk5h/RhbXrIvIr1PzARgCPZM3CvW92xJrBXCfPEUAWk2FPrC7I7k4j1iFrd3
DFq+4XBID7kbxtC1yyOYM48tkYTdJ+zWP2dD+jJ3ZAAHpfuSqzbf+m34DeYOfnSJ3D1D87k2bpq+
KYt+tV1tXcQALndynXhvaoP0xobRmG/+itLQ30DAmnd9aH16gOHXWpF6YoOsF0nfQDduNx152djE
4wlfHQ09MTxf2Tz9qo1RHO+5cKZJ88SGyaY2iPxNJws6/CKAX+eICSTm9HtmAbxRFTEsMUGdD8Qn
pKSv3Xi4eaLfSCoJ9roO/tRIWzemHKJd7CH6RCH91NZJ9hTIGQ/imL+OaA3XLIfLFQ7gZOVoEa7z
Snlf9sjAzLHmZCuTbI/Jt7omgmkV+Zzjps3EOcrNdw/4LEdsHC0zcjBWvOzQ5UPE8F3926jN+jw2
oGLLGwagHR54ILVHd/bTfZmVF4ILRoKti0cctdXLMCYOZZH7PdnafOvKHSnV4iiMINgA6hSr0Nbb
AfEOtcuY70mWXCtdcBTmbXQA/dcueT9+z4FzGaPGO4KggzUzFcD387+VYE5ZmNhXTIl0xyNSYXGo
2AOdKkCob2FBL+a8TLILv8okQ5hjDySDi+QWn7hs+mk4FejdFqjo2gdbwjjxpLUtpRWdWoGZB8Ai
dXY8r4H8XUc9tDvydQBvQf32sLqC/iXVoJ8YoTiaHWUVYpHqb7qrMqfR46AzQuzJbkwwdc4SE1Sh
RXDGdugfYZgRcje6IZl3zVsyEsXkimzfjjGEb8L+FqbXQKKJwQCGo/aOkzJ+EUJRuI96KjDZpQhz
zSodj5n1fcP+LI2RdYKWiUZF098YjGQQOT6OnIcxWsxon8HyNZeIIfY6FqH8U0VJdskj6439DRUs
HfrGstSau1tcppYLSxOl6VRdfYM5P6cAFk/V18zK+a3HQ9boJ8IH4kcrc385rTs9JFPskWCmz6zw
qosXEOtDrTLuYS2bSy3kWzd13rPdFmcE9gTzmtPvumNGlQypf4anTVafYo8E/2A1s1x/CYGiKDMn
gKAqOlyB4o0IlGZPf7pHFEHUmTOdRpdE0SAb9w17E1/U3XG0EGHbds7/jhcYbS4ue2JrX/Om7F5I
yMlje3oonE3ik80YYtYhK+xgZF7JqJitqFUGlEilvQRaPG27zAU7pPvplrKCacFIzFOY+mIrSvYH
ba0TQkv9Ze0hoLYpCroCWL+D9OTYz9H7NNolmeEzCn57mFfmzIxQm9j5ndh1jhRe07IGvIpf2Fkq
qIGxBbfXq/IPDU3w1u0bpFf1H4YgLNUm6OlsBPWP7uuPtAk2fAtGHpuoIMgCzbGdhuEJ6cGz3dnM
E/gUqmnjsG0xenbx30R2EizdhJchLeReB8anSVd86RvguBp1XAMn/1CUc3Vi7frbNkmhmeRLn+gQ
bXewE958zqvmQxjdxfe6CRE/u9Zo+jTJocN3U+h1DjkW8iDuMufHzPfKirov68OGFnk2UgNnz74J
Busl07+ygMRNMbq/lD34yOvHp97L/96xcBM4j8ID5llW6Wqkl32RbKgXbBq6faWfUHab63FC4Hfn
WaqRCaMDE6h2fLkN6FpLPzdeLduENHmyyxy8BTaOiXXAyWuxwbN5CJaVgW1Nh6hFdWJCXu02o6ff
ZxczN+HJ/cUb63wtRButo+DZVC548ZqoSvI2AWyP4ZbQXLJ5jSDZ5syjFlDH4JqqU22WxtkjG4gU
iWdbhoy0nOaaDqoizcUacIx9C6W7x5Bx3WCrZ0o5jKpsD6ZS6Q9HFmeHvDnp5OlzBBB9a6V5e2hl
12DBUemr4cTjY4BjLZsJINKzPzyO+ndmu923If1bLBzWqL7gomUaWdNGY1UIgkkvuzFRzICK5lH3
nGlhCfuEUEo2JSXThGF+HHt3ONy/EjtJd4QD+lPkUbnzIUBUGlKsOdWn0PWM3SypoWx4yCsZc8Mg
7kavy7/j5mNzTnI84MpDGNkimmQ0XOSv+sajT0RKlHGVX0mogRUzV2w8IqwGaqqvU+WVhy6DSss1
sZQ+vgjJwQD7WK6aXv/xvf6ihYXZSWdfEJ3hoNa3xzYY9rWukZV3FJWUXl20IYeD0b1G9DD0u5ka
6iHw++3BMYW3n5BLr82xhY1jusZzSW5H6Lp/aw1wo/HyQ2GCNYcckT1J4owWROFuTUGcKXlqX2TQ
i7Mca8wc7KkP/aMRsAT0W3eT86DfsnahlXdhAeg6Yd5dcYYxFbVBbIEHf2W0wuVr9DN6c2cpnMQ9
oOC91Urqi+G8CdOLFj5sVYTONUI8BBI3morp0qnHpPnkn5z3ildhQ1rUR+p3wNHMtFkWxijZ3Dt6
GbuMTGNemWVTB6+9INDENHBVVl2MCLco3iG6xGz0bKIklC1B1GhGcya73SbGwm5KfPBUqh+uW76O
qE9rmxFrFLcAnDLlUw9ML4VX24jLsA4olVynjuln7vOfyA0H1GlY7pSj8bplBFsUUMxN/4vlHRCW
YNjyQjpVpT6dGvwLCTE/ScdmDjKt+3jLEYraPj0F0cOUjD6M9/JZJFzKYxaOK2ndmFiouLEPzFeL
MBZiaVsWRQGhNbCG1kBV3zK6ZibIMwYOfzgnSewtWzKCt/Dz4YK6OyeP/mTtVG7Nkdu1R0C0zgN5
MYq+W8GQXefk2b6b7l+qunIXgXdeEcPA5TI0PyxznrzBNv84RsYgOfLfOb2adaGDleWiq2rK4DWd
KwIgEh/sXT7jHXFaasaxAFZW+KSq2K2xjQKM94anoj3QdY5Q881s6++ASI4ok+oQZ0S/aXeGAmfH
A/kraYQuu7pafkBdj3oEK82QgS+h0+iopU+04kNUBI+GvFVecUnk1EAIrwVjDETurr+NS8wZrwrM
JLEpy7bZqMlfoeUdGAsjf09BE48wymmUi9z/jJLyV5hWoAdKvz0p/I9KTcnR7GHsFIUyd33RRsT0
Og9hXYUPXq22ccAEo1SEQ2o87S3M68KdP9uoEkesoZjKVLuyBsZwwsF+hrYtPrSD85SjmVkSZNLv
WuOGHPNviRz1zUc7sbArKfbT0oG3HNknRAnMi93JXOSvTQB8ojd7uGWBiRApCh+aKdKHwjY/0eA3
q9LiQIHSUdcT+V23ml5y8OEjgf3jWVfslIDkeVaTYnBsi+gBFejVthi2kLWyL+YAbykuEzLYg4c2
F5+NVRyzocEfadnQGGaYSDnbt61U/Hcoq3I0Ef24JyX8KdcGEYbhUKwmI/xLweMcDVLfFl3kzvsJ
LrHP2Xa1/WjftYqqYgyBJoXTl48GdeUaQ/bqmcW1ciVs5ZiyyZeIyLu2WBc3GKFwPG560CV9SahT
6lSLsPjlNTr4qWX85YpPuFmkX+fmtRycT4G09BpEzTtMfqTVtlut7Ubi7CGUhS2g5+0MaziKQjXr
NEPql9ZWdb7FSDocLMgtx4rENJDMt59J0kS5RDDfRiQWl/gyjLhi0zaHhz6FDwIV/Kng+VtqItpL
gc2ReL2cbqW95cjjIbHcCSSJmP8yG38io40XSwS8faSe+Y2vdzC7P4WKz5RH8hA6PjnOyXwxQQZl
3fQwFqcgqT5bV1kP5II1C6ttIZcIMV8n3olF43QxRgvm+HjwgZ6T6KX7B92HA6nh8UG4z35bumer
773llFjibKfjYwkBjsAJCOUxQbYNqqlNaTWHJLLSZRCG6fYuz0yy0l6Tp15ueL5CP7IlSw5iTqYJ
cIpIRwDNt2K8MKbL9+iwvxkIWLnLSyr85qFpBhel5W8rFEuXBfVpDNXODDEAYVElHtoSmhXwXPOT
s9X9GkcmuyqSqtmrTP1FhrhNLcKnWb6w7WdZs5jg+UB9oaY03WM7lEB++hkD7WxSHAmcy6hH/Rik
OZTItzQ0TmxpgDlMv4wGoWbIEPIBQTTGtJbz/v5Hgdj13Fb6XRXBsKPyq05z5e2IrKc/q9Nq6eYo
kcqwJ6INkj3tzYsMBYXFh+zwm8vIwq7pN/HGRTeyVooe5L52EvZ4yFXsnPO4ffvP0UAJezMpjKPg
i1Nx4vvGjUZuOntNdKrpRxY5jfOq4LCBiRz+YeO/42EwAMqEalMU1jHJfXdDqNBROwFvuOkZZzdS
8zJubX9FwPMT1Lcf+mt5o31921NN+CxBuzuVCgv/J427532w4CM9uUgjBLnmHzGTFknMhLExXU8e
hwE7JvfNrhlFwUbMwCRmDPHKtHtUuu6wdmqXuZBgBu92GJxcfKYwFqp2zwjY3rc9n6bN5KIj0ObB
CHDeCbcQa1njryIcRm3piEnY4eZaMrYpjzUpXjhp5wef8PnVTWgzdOxu6qwVCyuaECOta9RXazkO
BKCNzrsn/pik3gdaqFNPN7anDn/nmoHT5Dz1TDUeiyK6GA1Tmt408USn5vSgcTX3Pe4wLlPQI4nr
PnqRcWS+sJBuDgWjdzZkBTs738S+RUsIMqOJKBHioVraTF4Pdm6QV1xK6nlkXZuE6O8VufPvkpni
2evqmCBv3JQMuLJ1mQbRNtVmAYHFVVsjoM5sUP0e+WHajbnFdKt3vvRRu3VE+Ri3AUnZyz9NNsZn
QGcPdjJe0yyO3qbeQqJcm9aRcxezZhPCt6NbNBEGHmrXoiQlMmsXIRRcOwFoUtcb1mx920tVinbb
F04O3b6p1oaDk1sARzN6+8nV+Y9Q7FgTWU/bIvaGU1QV0c5jUbasewuypOmcA1nhJifeSCklVz6x
bzNX6XLqwmFX+6zP79FVaVxaF6PaFVKkp4aVF8sV8KXsh8A9BZF6SOf84DOfMVJ1VdJ/bRrj7ENM
3LgBIQcDNHnEHfrc55G76KtkOAdkWhltZy79W0OStF5+qebhfR7STTAW9h+F57KqInsRu4P9qngk
Rr2fvYxdz+J3DC6ttNtfUTVuCNf9bdtRQj9uP7eeke2KGBWFHWF0rpyhehx8KhLMWJuYIJi1iGb4
WSGIY8QnD8gvHXAQ3A0lcXwUYwQ1k06yDpg9LFHr5Cu0lLeWgaDAjpWnJM9IBePZnlpEUQKbP5kK
u66JXWZZLM5VV89ckcAp70VJbln5gWTaYcP6kk170+1a4iQAOiB2bBz14nia35A1PwsDGM0TPH30
WYd4IvLZjkO4ekCZ88Ea2GBgYZC9m7G/M7+iW3hu2/EaF83HWBTGASpA/mQ5LEOadeh2enm3JIQh
zYvpko6RNkm9wr307XrFyJqRMALK1dSo/1aaJGyHljwk8mwp06ha6xHBpRww0pJ+awLVwvXMHsXY
jGVGqgustKDGXRvqq6HTmr6ReAI/teZtKF8NIrTWRZgZe1bwDmom4MR9bPeHULCzl5ULrbIn15sI
G3tDaDhBZom74Y6uEUpyo3bs8mLjatcTq6sOhExuDkezCCF8oG4qH5J+SvfEOTp7peEO9EHabMXY
PuP8DBGBnx1W+Dt03jBEanfzj/maKZ/yiIq6ayJ91TPtQmeUhB3W8btu4GAkdojnt2zk1VEPnEbZ
yZDgmm4jmDJQ7tJLbWtXfDqitNjhIgjC0MbtNrsTS0QSuMhUGbZG95N1JBFNmXIfMFf+8Sr/CKhO
rWVuotQvFVCkyXv2JHiwVnjIJvA0cpIAbI2I1yyajp7VAXOiiuYvv/aj02avFUHKuOB93NheRyfZ
QP/pR6Yo6ibhSGM41Faer8KkIPGj6qH8OxPXTlr7V3swD5kGTzd32bZBxI05EyKnkcakqQeC8V9A
Ze04TflkW+VrOGZP0ZRAOyCVbO2OFCC+OVYbE+boRlTeZZLBcGxYIpgXV8T64DXOz4DEAhadt5qs
vAfvgHoiMzsut8iHjEaWyCIpOOFI3gYLjZGfPhnENF4dCowRjaNsvPM9ehA24FXV5iYMhPelmrM9
p+HJqZgjVTnuEy+f/xTYGpeVOXA9dXO7J7wrpuYWP3cxfDyF33Xjy/cFs6p8QVIfGY38kuuUG/7q
K9zl9qs3Terv7ABnpmNCHOeOu9H6puDKruSwMPfrppJUVfFw5/iXonQ2uUCeWnA3L5k2w3jEmylU
eIIWWj8xt7WXVgZCg2rqtYcCsGXdjHog88ITgqNPt2m6Y5vgkRgCF4xQGduLXJb9WmNkPVThxOqj
808+NFINNvXChv0Yj4PJZhvvcxAl6YtmJYFUF31ILaxl3voecFkHuKNpneaycc8xsujpBgPUz7pM
m72XdhDL8s5b3kePIC9mzLEPdjExpTd0scGI/9HSDJ9yn1z0mP1LiObzmBTNVWY38WJkrOyb0ZJ4
s+SgoqcmyIPj/Y+SAIRtKqunMogdlJvuD3HJOcJh1HMLZdRfZKhQJYtTXfjTe5EF6E7TdW2l2Bvq
InqBNPlcciMcEwk0Qka3u7pgGDeVjLiKtL+ihJNXuwm3UWyWPOOhijN2NTDZBFH5t43GG3Zn5iCT
zdkpKvPIkqXf67mjIBEpJk40/1ZhnNpyKF+zKS8eu29btts6E8Urp7N1AiCSLbp26xp2/myirF+T
J8LKxnL1ObK6pTEXcjtJWLSj7ObtfbZgdU+0KMbOVE22nYmla1P2H2bYZTtA6qmRHtuRFrRwjOe6
5zN78Fa6t6KzrgpyrDMQK0bXHjDA/craARtr1XFHhS0BRSGPmIykSUVRG7j1tMPjwAwrtQERkFLE
wCbb6bwSPIKseIdCBLmQrpgtVWG4HH0g/jQj/gpkyrMpAbkpKyWzhyCZOtBbp0erJ0LrUtUFoa43
Bc3YyKe6gI2koK3m9GrHRnjhPifRd2Floj+2RroVk22SOineeAmatTtTgmvHenBSfv2aDeUScXu1
aUlEXQ51APSAiniLRrc7hExY0kkg2fPtky6Nb0ON/pa8xXkTiK7eNNlbn1TTLo2VXvS1PzJYhSZf
FykoqLE/lSFIuHgaqktXfEeC2IfQrr5ynqZweLsVjp/k3BS9Wte2A5jWynka+Rnw3gkTh6Es58Mb
GQ4X/XshQISW0nhxmr65yITnVuBa8Ra68Colwuaxm8b6IZ7+1izl12NKd8HIRz/4BKZfAaQuzKD+
6MxGHgSWMaR5JjKabB7RyNb9eagbez169A83fzx5MGdMR97Zj4rfFeFCexFq48qy/xmqrLVkXNdd
JkW0VEwuWdc9c+ZEgKGq4CjJX5IwPg1cmrsxAtKqimeDAFbdiy07w3FJzJT1pJoCdHuCdtIsUeIk
GVdbnqUnv3CuuSvENbKC6lLK1398gp97VSLJhvKBYM93ocMYsDoQ2il3nbnwnTl2xEtmKy4SKxlP
Tu9BWRzwm6tuDnZ3w4WtqKBsSUfJqkhsQxN5Y+6Hp3u8j50Y4qR0/j4oJnmmZT4IFlYyHQh5mVoI
uI3VMYmyIRhRPfEroPrNjV0ge97fnKhZItkQ2PrB1s7mYRmYmgw4UpysKZ8evISOM4kfu9QiEVXS
lsWh3pTKLtdFLKY1mt+t4M0iIq22VqhDofvP7ddc5WBHByQcbWL5G7crPpPb8yQIiGhpe+ORlJYc
fbqedugYjRVlZLAbdbumqX68h3WyNzBgQwCva29rx0Zy7KsIzZ7b/COPFaXisEMSky+agcOBYVcI
gxHoSd1jmR+lOJIezvCJc7i1JJqsoF7nsTy23hCtZYNsbhzxm/E7oUnsx204MJBLJuttFLRlrfrN
ALPYafDEm1hV4dJqugAIA3J+x+6dU6OsY2PO+ZU+uaEVyLwlZnh2EXUjMIsmDFx7z3phoH+LgGfG
uvMCpV/c3M0fEx5ZCay80Qz0s5IkpDYm8FS0z8uxuZVnOOXj2T4xXMBoRCowAROgueNuQJeDhUZb
qf0SANXokfAS0I29xmHMq8Lmx3cKd29QF19q1SwZxK0KI/N/OXgUA39aBoPT82AawqN1e3hWgTns
IGe1Rmsvu0b7FH8WxNs863a2gC1eVgR706MUQeqhkb7ZJzNGhCyxQMu2+cPIPGPpT4x6JYCrQ4Pc
gp2mf2lCUpdmGq5T59vvsf9rSvz+jTfrNVOhYl8Bxs9zBtQFPjA9y0xJU3Dt19ER367dqkscQq+P
JP0zDVATR9QffvU0pze8eUd089B82gEU2ip7rmxVrw3AHw+zqPZum99wymSc3zZzRcmt3lgq3PUW
bEnXzhIOHNu62DCNA/0yuAjQtSgjHpClvop0QqDlq0/vFi2WR/HKFs7OoFM6AaczkONukyFZsZRo
OTaHYMUGM1nq0ie0XJg8OawifqsAg4Qp7pHaAvRXtzNg3C5jGpKgYC5nN1lJaMzbumIE26vjoEf1
8JIgVjp6LvjaHAI3M2jEzDCrYIitB5+8k9hhVWL4zt6uq1ek0tMxcifCuNgUTdJzDoMqWoC9dbWN
wvmbSOD6aIIhOd4/El5Tw/y13pK2azaxQz4z/BMkUrePJkBG82RoZkmlPAcGg20fo23v4VTprBi8
lI1sLMwSlNODeFLYh9gk8zbXIwjAKYdXDSoEv0IxWy9kXENuDbCxdwnsu+kWxdyxvr/by2rWq89z
/hsh1rV1Y/9T0q+khAE2UzA8OWXWHAMF56dXIBB9Izg6xc1UkDEMlGI+22OvHp38F7JE77l3i62r
oxGB2QCT+igaOawsqPOwlP8Csv5Iqfy3rB+Y6qJe51Cegw2x2sR4QqosquyQJdOHa5IgaKUh7PnQ
oYms8q+7PmJKyN2MVdaeZ1eBmExs1OXqRscLw2YbpuNLGuX2yUh5UjKG+iIcfZmj1VugpiBIEOSb
53Ebd2CF0Kv0x9F13yprekKeF62SXPzOs7naWuBPtO1ZB2/2zm5M9pbsce9GYBnzTNMYhuOxY10E
jbk6NQSNr1SDjdcVVN1OP2DXiAQRuc5rgu/9QJkE/ZktN9NTToc+mBf/kMh29iVrNGzhoWwPtRE2
rANhs5VDJZcNPro1+u5wIyumJ5lyDALXU3bJzctQhjAGQ54StRljPGc7BaefDORigJ8nJwbmhCgy
VlR9jC29yNeyglEyFMJ7zDK/RJ9KpgZ5Hnb86kigSh5P+2Xko0jJAjjPU62/kIZDyST5wzD8M6Ms
yn7bWGfStF/DMvipWnRRnJvQElv8G4CYtB8SHZIz0509j3NAix3CKrVTSBBqIOp9O+4cZZo7o/rG
6CJI3suuKQPZBc4SuZPSX0tfbYshh9+4k9Dv1ayGJ2F31zBVxMZ5BuGlA/NPwBL+IitGZ5UWEanJ
nD/XduyJHsC2XImPipHaAjtRwPMFSJfdwP5TMV1egGhCR3W73kVlj+/FB5Q0JdGEoq8Ccl4Pv6fc
Yi4ZF3tHB69ErjfEQhUGETw5bvG+Uuu+8Riosq6kkiaLPYysMw3KYxdb3aHxus/EMS+2kNVD79mg
/1RylqH1oAdo4w55kSsehPqQgk7tzdpkH8b+if7vpnlUF8MNzH03y6e7n6B3Ca5OPbHve+oi182f
844wybn23/pb9GPfBBqXivHHU5wUVVq0a0NHEXYbiOchW6elX1rOqe77r6Rr+2M26puA1Pv/RJSf
e/ja/zM2zbLgl/zvqJT/g4hy+VH/dkBI/KP/KxHFdu5/7Z+Zac6/40X3g8h1HcdjMokd85+5aQBO
PL4e3jATeIX/BUWx/t3xrQAbwS3p5WbW/F//9p9QFCf894ifRgLfLYzPMsGc/DM37r+hbZIf8X/B
jtxAKv/N3ocm1vRMvBJWRGgsdf//9M2C1KgZDnrdTk4EaN4NVT0uAG4ZII9dRyBfwj6x7px+3VYg
kjuiUw0iGaAVMc5kev+SRP3TkLTmKu/z4lRLKp9M8RQsOoaIUyjBgpci38gJE0s4+L8I1o2PcWZe
kAZ5GyxQzoFJ1d4yZbFvIx8k/UeOU+kYSQa4AucDfwzZyuoZwbhDVCGxuSHiM0c/t1+xlX93ociJ
UbJhT0kI8NWsTmhS3myAm0tlRO2xJN92JWXUwHAyUGYoA05w2bDU7PtLOJYvtGVn7Y1yC5FT7pMS
nrhpvkUej0OeP9kynfTfrO4YGy6HdoBo1qA2IPPk0LsSittAOlcyVdcxi+KXoXZ/Gyr/hWIZpZAZ
jiwWydpocZD1JYAqg1t00MRAFACxTJs43HNXkcVMH3fOOyNbSbMjgIJDdwGUjCh7kZAN5tYv+WwF
m9YtqrWHFTR225k1Us5uLlGveuiqHdvZMFb1lpIM4qoPhza5BQZqjrOlIBMUo+RHcvOoIZh4oTJk
hBu8iDbXCxI7MFBJVrUIFus02/pNt6kGF3NQZkVM8+d+zX7mhSkxW1FFlls9eBy6tx1pR2JNqqmd
MV6va17EVTcCyy6TeoRSZv9ys5oe0qlRZ+S7Xrl80EJAlD0ZwchRliLHaRFM1SZo+OFlXBxLx//s
0YtuEYUI1YsnQX2+MKoRNUBHtPGY0GJUJgf+7W8on1I0j1kJ4mJkOM6KH2i9wOnoyYe+1zvT5uXo
IgbdN2cUpWkC0OLNNCbelHSPogpFBMOB1RS5u3mY3+oUK683l3jhqfJnHXTPPaGaKovP1hz4+C/6
k1KW2LjaVivtkbPiWCBMWZgfGC6t2d/UWz3y8o7Vqx1QeHSdv8l1AxO9OOgwAiw9Wv16VtwaDRdd
xjN8lFlGtu8OBWmI3e4g0vnNnrjUmOpvuYanjV3a8TImTue2ia3yfp0w+nNShotTFG6TqCIFuqV+
ACLLqoEoVCHJExq6pU9dcdVZ8VHPVwGJ6Vi2JBsEfUmCMONTj/w5NcEOKiLmMNgbueZH9e37H01u
jc+D8Y4sBTbd6M4HdzB4U1kj5F1Ohm3Pi4QJ7WMA/nZw1EzXpRN/79JhrytbYMi1xRun6yZIpL9l
HFzvJsFb4LfILITVPSdcCqeQTCXCP8KNBSXx0YYHX3XWuPWr/hH3u72N7XjkeGZ/HFT9fC5LhmWp
T/ByZzTbGKp/hHDAyopiK2LhbJm4oKfj4qkY3Y7T0rCteddVzcmIYSONKTIEh+GYrohM7VnFNyLa
Ocjy/ND+RfX42GHEo2conwG5JSf+K8zuHkAtD8smrOVz6GBy0x3TtWAs1/HAAB9dGahZOfz4AgZc
HgL0xNRNKW0rj12yj4w3oBuc1EuZlDB3JoY4cZmSXpdFPBZZsglrJGzSbR6ngDzDqVbRcqzK72xk
h1fp/I9IiFbDifRSSAJuUF/1BF7w9uadgtE9l8MqkAUE2horJUKjkW3/zv2L1BO6IaQPWAXzTk8W
3qvOWnhZBAKhlyTyBSlA0GAkNZzFLp30vGbR4DBJC98MX3GJhtb8WNRseo2fwixesbahnED34FQj
VACJV7IOtknL6FnUuyauvaNtAhlPs29jAjflpyUSksbe+xJJuC2K705SYapkg5jbWZmBMXJBA7bw
Gm6gzi6uom+JT0hj7tOpYpw1hJsiw//TBdXav33TlLDQmPAhJ3MFt6cto21B4w+Uk8G2yjGd4iZb
1L9sB298AluPuGhoi4R1vYS3GC7USgQPcSnUYm3sUTcDSs5cWMxBO5wLK7qEFV2QUjHBMYJNN3M9
lrqZypdYSYmbzJKf3Gh2A53jUmR/knQ8J007Lol4GleGxe431EQUGhXgRz8jz3lyt/3ogs9LBh5b
BqvTWiSXwiQVya89b+Nn4d8sADPqs0UnhprOrDH9E1MTe1NWDKgmJzYvU9ZuHbeSa2wAeDyo+05x
NqfLwRnLTWX37YOtQc/XpbFLuuaxCNzmGoxGdqrL5DaoxqTErGXFDupxGpDlMqMwTmHSHiqrYzYs
8SvmnCqGMJgIJ0aMLlBfIidvj/i3kVpn4Z/JcGgV7Pis+3TatoP9F1+Ed4orfokaueXCzlp5biXM
5bng0dRze9Y2tAYvy5x1Gw5HKZCMJpHeFAB/uAwoaXvgzqDjq7Emdf52bqHahpYlLy5UWVjQfJ9u
edYFB8MgayUV/iVlWEtUx3+wdx5LjitZtv2VZz1+KIMWg55Qk6FligksIzITWgsH8PW93HnrMir6
VnXXvCcwaJIgAHc/Z5+1sRcK4zdae0Z/8nRTMT5N7Y9Rh2k/kqvFWFxqdnS82wdKBddeRVZnIadI
znWYo3ZP14wfnMQvVArEOzJGkHB0hNTqYST9uhrr3ty0ItxOhCaAsETbGq3TwR4natQwi3Un41tu
RsHezYNbSvxnqrpfzY5KAxHoKAmiYl21vGp0TstdLPH10+1Q6ssB3/R3Itr6CkF9sraEz/BXULZH
oeIh4HoSGkr1A9Thxx74GVmOJ2/y9raLMpkaJPyMAufHYvrPNEPjpuwtiM+QrTbDME3kPPFOAYYx
brJGAxRaCjyzOuM3DbNtUN2Soi5HBzjcFqlxmDvqJZK+N1eE4r9ZVs+Nwds2C+vrzsgYfPjtuF5m
460Isy8Vyrdr8vmqKbPiskdRPsHioIPkiMYDlYDw3ZA8Wd3cI8oNT0ZMwE70OCjN5K1JhaJ8/NYl
eoP3KG4dcDeeA7u7JT0e70TA6Nbm4q6VOdZSQSYmrfOl1gBDCvTpqwSkA2LOu3bpyT0ZCKRi86TH
8Zrq7Zy+CfBXXgwENcxhm9dHg8GbjWce0gSw/Fzn1AW0W9dudY1nO3/oIBCcuZhCgfMRRxpFtAeY
p9+1HSqFHBXhI1DVd39BU1SH473hpBRrpP5jUT5VPTZHEEg7XBUScSUgBQeDc13RNhe0jY+YEoI5
y/rgAIfe2kcglyihw5bTS+5ruxmw8Vh4o0bkNdp6Y7pYerQy6gUM92eKaPopq67nqdOfhomgSTQ+
q4moEdVOpJaE143P9oT2mQZ3PIRE2re4tS+7aAmRrLcYgiYxsimXM/V2XYJHoqFHeLnBT8/gHUiA
GdwTGf+6dwhv6jTaTvhMk1jd2pT+76IxbrbQu71nPTK9YyZHo35KhAD5m3e0QtMhYLB8cycn2Brl
rFE7JdAhZThyFoXzrDszBi9ZttNLo3s4rwpiVO1CL69mgusOqMPnLOLh6KisOFQxMaxONOZe1lZu
rZyMONKc6cXQeHwN4Ac7hxQq/XD73ZljalgFf66Jw2rdvHd14GzMySxvSr3Gw7B2EyybzBNS0xSn
OqyLTgm0HR5XvG2ETtVFhL/kiHSnRIzhVQvFD4u/um782H80jIUgjzu+oA2hwN1CP2DVxg73hIfZ
y+68AfCttmjEWtt0TTVHdOgcF42B6J/xxybd03Wv7kS+r82ObhmMWzGglV+GOsRFLHnNo7k92CZW
FoXWxAeaOKp2RW7g4mh8ETqmF7EAWmAyAgiH6quLggMti2QIj+ahN/eQPkgQwWVLB3jqwVVZNHvw
c8HRCMoXsQJslQFcjuqY8hR0lS5XyKC7AJLDHG4ZcDyUEHwp+6XRI4W4GWjsIIhLisQIvmLwdnHi
I222QSv3o/dcoKnaiQR58dKjr3GKaNcmyC8J4r6R+cQm00aFUlhgnnLXvhp4bvrSJ9VdLvWuhEdP
qX1jOGuYt+nXhIDFChAgVeF1T3Ar0Ym6uNhYTEO/San4WenT+BN8h7sUD/RFcO3hZiYveO1Yz65D
PNrzqIfvZQ9l1Orr1vSeyyJo7pql3Dux80bnHPfJJUBKMw2nLBBvXVZbD7xukIq4MXlEYZHCIS6M
jq29ZjQ1GS5VA5ZpHUYNyVdBvjzwst9FLDqq2HgE3CZ7go22N535SMVvs/Lh4K0iy//luDwbOqPJ
opvQJTR47GkQ1AvxMCV6cZhMHl1o/UlsUZDzNXJsnIgT6uBct9r0HT5IEWC9ll7cxinTJ5KaX/2a
f6TIMnc7Ehi1iFivwjG6KZeJ7uKYP4WUc2tt+N2Hd7ZJpu5pLMOWcHb/M6LdXYTno2XFQXj0zK9+
wwCVur4I/EFN2XkcZ4dk9L7PNe5EIwSoIzqgZevY0T0SqWETUGC99vsMyTcJpLWe+zpITuLVRReB
rTdTsESk/CKheUdq/dDrWo8NfROaQay8hE9fNkp+11G1M7tlRA0e1kDOqOSIf3qecPZ9jgQy983p
gKZvPHh8Y/hNNN1hFotVAc5uBUuJYRoF8Vtowd5WBJQfBUP4kkXYro5Ze5wWx2MEJYKrdgIXMEA5
A+g0P4+Lvw+xgt1Ic95DOBZEagNcg6L62jWK/k5U9jdJnXST2ESvUXmHrIruSDngC931N5CesTR0
UXbbYKHWfUAxnFjcO6xDE26U6gfdg3fK80BxMH4I3IM3VcsBB5Qr3eueowxFEF04kI/KRScb+nXk
GDzytvaKmhwmAQ8Xhiy8LhIzpsUv8Oi1WzRMIEGxbjN4SXZYimgRYqKyTjLi5liIugZqzNQDI00Z
+U23JNm107653tBf2fFwYzX+KUnxPi5NN74lZy229A4JXye8H6gt8o+DGKYNoSXkjiFdap+sfUWY
FK7ADTa1NzHt0ZE7MuQONW5CzcPexHCPgxHiPUseFx0kloPRELwYttVs6GD9KtP6DXReduQF7CKP
REkSj/TCRJ+Y1LmPOVgWyjSbd7+lNAMAbXkA04/UBgd2jVDzUS/LfdW5EPuHAQ4649QFA4NowWm7
NILTFODU5wiqXOEIwkYd6DXaslaqtLt76vaMddPm36CEkimr1lpbVTs32pj+4zx07sFG47LNEeut
yLsDQYyz1VBB9hypLsbGiH42CefTRLKvwW9lJrmV8SqnF2bohAkjou7tJhlFv2lwt/DyLtgvAcYx
JSV7q6ozbiBcGw+3HRU2DFxfabl+j7DQwN4ED43l4kmhDyhaeLjDaCBEJYhTTX5JkDuAiyoK7Al1
+4myDNQsNl3yRY+NtTmBbdT1/dBPe8Mgggb/gw7D8ss2UUYlbvI9pANeamWwpzvyYyTBgECNhv0h
rUL8VVG7++g4IeYzmHA6n7fGYr+PjMOHdGi3lovUW4/fbKMwSM9P2mbQ6KL5OMBsLbBaEGvMLUO/
bVWg2BuHO2mD3LfVlZtP1KXRFdqkdodNueHcL2j2qBsAOhY36WvSMZYZ6BogxsmwaMsA1VTe98XT
22/ZXWnr2K1V+D7lLuzuRXuPe8JSXfTdsDhBQD8fY8hqY5BR2QbWcu+V1H6OJNmXkdGra7oMDqJ0
wXISlDxKmHIrqeblRIkiI0rs+RY6TRawNTFp2jbK07clZshs6oRi5iq9Kl0KIIsBLAHxNcJodfg8
O4u9xsvmixrFpYhP4BfdhjRm+yWacbnDBNTmOquhhN+FnJUeY9y89K1OBgFp51ZE0yleHiijCUBr
kAyW2hhZ/1t0eEhEaYMVJtqOvU3ZUy37/UAnuIuaEOxk4+zCnscXnYQlY2hoeq1VQaim8Mr6QPaS
lDRN/7ZrBJruguJZFI5vqTYyvBf6yY4ZI5cmHF6/OHr5k2Y4X9sZ1bnuMSQuGwxfXaheMlQ5jy2e
fzqWmkvhPgV9pm0yKGhYOzfGIbKb59n3ItKNxX04IzrOY7IzJDPqTVKHdzkDp5uxAmkWhdG7yIf4
hJzjyR7mHJ/59KF3xTWGA+Z128EX6Rl4UwDN7VaCLVwHWTw/FlbyZWgQqcihBsVmV10y+VeVixEh
eVuxQ8F5CsMaKlxBaQyIGBClPmkg7b1Lg/I6mkuMeAznSoXl/4/p/j9nMCT7+V9nMG5+Tcl79SmD
IQ/7O9Ndt2C0264DiV13XTi8f2YwDB18u2N5ZBEYrnqmyyYgYH38n/9hefIg3fY4ypPJBZDhf89h
kN4wA8P1gdgyFISW+u/kMIBx/2MKA38uMiEO4FTHMcAJf6YfNynEMRGVFBXT0EXgrBCJ1MOyR39w
nfouDRNV5u0JJBDiRTcg3hZ7BgEbHGLipGu2Tey82wVVqhYjONFOJ4xVxHli2cl0Ck3f3hLQ+V4Y
ZnOyaq05kWHsCOPK2dIH27JVs0NI7EPNqUlGy4sEC0uVbqQyrpK8KQQk900xiJ3iL6mJ0XUg1dRs
HXjlMSl++pJvEijSiZx4f86pdSDQou1sYEoTSmAHudhCShSLU0WWiVGNnO0XlDplAaOzlzSLQcIr
BokcuSyquQBL1DicQaZJCEUkJ5YEU1wmzoB70mA7V5mksUwS0aImiVwUmqPtlqS7Vqvq0JnWM1lr
CqbpX62wt2LqUpnOfFU95kbX7sLRAudkS8bTedajHvaYTY8OYjCuaTdT+GpDzFITtZgmabk1Eu13
q/kDmskEkeXSedgQO1o6XXkk73OUUSuHEvulHn/2xXyvDZaQMl+UtUFx08fDXQvIdTd3aI1KNHKe
Bj+nHZJ+n0+jdIBCEdDqB6B7z2AnYnoR7a0wMmc/e81Wr9PoPiZu3bdXgJ3bK1vOkYknxW0YPxjp
UsGqSXtMe9xZqNBXWrYU20oseYKICG1HdVSGHOq/Sd3mBUZeEy4YLNuv6v+LKGMERkq8pb+3K0F9
i9vDJaDOOyTVM9trxui/sGZAICLZQtzPf1CGgj/nLuusWuCQeVlW+1wW1Rku63TFLcLbiVZ2qA+X
/f6H03zerE4bmTGm32r2vB1PyyVtz0Qk9ZmO+nKfvoNa/PfXoR508FRbEN3/iV0qWv2PS/Np3Yhl
5V5zgh3Sqk8fdb4El0vyabNanEoSVfpAEFUtxsKo99T7nXL5uChwlJp84Eh1EmZ1WVab2zKlZFId
o7ZkaqfLkXay7Gek/OuYTsMZa3XZqOYuE3WCy8d/IGF9OuSyz+XblD1OlpqJ5Oqy81/td/k4jdHA
roU9cVl1OfSy7vLbLuuyzrxrGWNxh8trQoL7BRFshDmTW500EG0n4JtSbWXwimxNDR/qz7OmD9FP
m6M7ikAAabkNuQfdQFPqaqjA1DkuZ/u0qM6FcVTKQyE/LOBhyykEYXYOU/vQI6NT+/zVcWrd+WC1
j/oi5zNcli9Hf1pXFZN5REhWHQUxHGBH3zEiZJR+gpxZn8jETPp5OcldQspq04dZZ4aYl+fyNfp5
U40ixEIqJl/qiSdfFrPMGyUJptudfOeTUgRjpJqEDztFale1TZcNx2VXtTi4qG/mzCFMjGAJ8ThQ
Rcevz5POSHhDG1o77JYZfobcoPZTc47iMF6W1cGXxctpRDL8cdYYmQPVKaZDAI2rU5TNeFJzauJU
AX4TPiWTHzb0nfQ8n6sV5RP9iTf0x8lfresz2sgWmJC8Joq3pOZM+diquWyRBDm1JTKmQ22Pxn7q
M9K0CRAEErY+qckyOWOhPux8nlWngOzEKcjM7lIzj7E0pf+gJsOI4raoo3Hdxx7Cd9m4qUliypei
XFQbkOrTD6+rLzpq7KMuMZRqYnq6gCOVmv7WCaKvk7xUVkfep+4Aqkc6EGEUFtALDMJMnuDlBJZm
OIGt+DhR6+LKedPLiZq5xER46IXLaZQTUvbGvhw7StSxdco6tz+pubQPVyMpsOMshcRCToypn/cu
dk+xTh35OhzNdhfZy2MbVpAJcPVE18YNo/7fWf7JORSSfKVWDurecSSpDWtrWDwcbwHIy0oXv7he
AP5UV0JdmBAeIX6M3j5cdPsUDIF9UnOx0/4xN7tDtc2GitFXUeIlb0ngp7nY0q8ZhPpJ8k1wm6oI
T9g6VUFz0x3MiWDbZC8C1S+9GMfSSJnWHihrp7VwXqcQeZsUhCSyGE3DhFMcxeRJABRxYEDqkxqa
fPziTSrbGEyDZpS9Olv13jLf4lmTy8TV/r5SLastalLiiJXBBSCJA+iJ0I1avmz/sJM6iVomSuXu
TLO/OX/OQs9wE4RI1RbNevINUewm8BKUtkmqpkXH5jwhXbgOa2EdjOLgGpFzNOV2NbFkz0vNQRuR
JtdyWR152afXdLZ82v2yTwv/YmUuekjkq65OarJQhUTDL5e5yxDy17K7+5fbZzdCtlr5OJH+4z5q
7//FOrXL+VPUIWEifkZgKreXj1Nzl586TgKXubkgSCAvhLpal5/7aVH90EzbO8tDLxuky8SQjdBl
kVQDiCfZohh9uKNmyuWGlU1LpVqzy45qbvJy2rXLMZfN59MmuVWilP77B6qVHrIQ3rj/+LFqn3+6
zqUPvyYitHN1YCYm5OqTmvQRpJXz8odZtakkb33e6fOeHRB13j//dPuHM33e9cPyefbDuSdz4qlD
Nn4+9X/brnZdkqo6dsbPD5/x17N//UmXL53NxjP5x3T34Ruo2csuH06htnxeVis/HH7e/uHrWJgK
dIy7Ui0zP0zyPxep+kCtrM0Htcdl/eUAvC3Cbb3gYPLnQaHdmyfTybH4VrNqC9Jg4/wR1czgsEhw
y2V4qybTDJWYzCUuIJSv56iXmFUr1WacOhkNX/ZUc3EeG5s5L0HzXTa7gxwsq+0fTmeWsIhNUdf6
Ws2q7edPUstpuzxTSZ7vumEIiA3J76UOV3Mfznn5SpfN/N2PmlFK36ZJQ4hivqpn5fJEqEU7co2S
8hn1thlTKKGXvfSi9vASlTRo2dgLheqMVQ9IyL7OZYLyLwaSinrdmxqbpigw+lNa9X9MtHEB36iW
iyVz9LWaDX61g5MQp5bjWcobec/L7hlCl/p0WSwkKvaEaQ8iMIlpBir6nb4PEYTZQhqDTAgfhJ9k
UBGUyOQdxg2O8RQBsjtVw/gVUnFxlXSo/nvD/h7PdkCNAc9wxmlI+AVAALat/HVq+H6ZqBH+krTx
FvkGJPGhTK/0Af0C6J5DH2fWybVozN3eW2dNivBBB9xuu5QzIHZzpqvO7ne6TieMG8ZoAUT7GEov
moPGKLu7jF1VKEKNYovJEdvGJVoeCPwc/y9g97+THLvSMehfBOxkdO3/bX5kVf/jH0N26sA/QnaB
+zfHJd/sEVyzHIDThMz+EB0buv03gnk+omQH16xARvP+CNnZBPN03SWahlZAyoIvITvb+RsWeDqR
PJyALFO3/j0vRs9CR/0Pdj2BZwPtsHDqI3JH75RwY/3+4xF/ye4//8P4/3bg1x21Z+Y1hYO5TodE
TvIey6Z1b2GQqnskXWWfTpNtLBwExm6XZbWy10l9jNjsbFR4bW6tclmDbod6aRwr1bnKWwh5uJRL
+uSAQwOFzIyT1D3cIivbUbJ6p6JiaiKwlioOiTXCFCPtLwcIoK+b8hwbU8sOgFZragiI4UWNWlms
QFI8lqOJj1pcvCKc45G1HvUo1w/liD21seDHlGzd2XCOITbDWjltyhSXRrepXwCqPRe6GJCTFpSN
mdsgS/SVO2f1Lo19Y+NFfrmObP9BJOkVJA0sB6nZJp8Bawm1zAY/2WE7QbrqDaPYRMTz11hajNh2
Ne9WRSiQgfY9bL+vjZ89dk30MOv9l9xBqmM6Tc0vTLejv5CRKoxuryUJxHknvG5KGHHY1fxGI1Pw
JlhNDnqSPvHxIKj7m2CgO12IG7tHdKUtzhd4MndOVj4YVgKhyM1hpBcPJW/i0oRQteiPLr7HuAF/
HwMMAizUD5uJSppiIhwjT9jH3ZfJiU82CqmZoqWVU2DclwlMczspFsNCJ9h7zrSskIpg5lc+VhoV
4CF5OPJcKzu1ruO+/F5HXNUJeNAaD4+QBMRyFSftt9r3n8l0PBlNe+933ksQG69kyppVJFK0Vi61
ziHXPaXWuHkw4W5qHZ6+Nqon3I4EKg/oWc3PpofxWFnlT1lXRegCeVC4zd3y2AvxLkT3TgUTyRyy
XVGG7LXcLl1O6sQ5DVFCDx2rHz2hzikMMX13jy0m6KsOay8ipA4kDrv5bZo4JYCHXPbxAHwresCc
8i7vjV8OPt5mXj8XIwPBvqTAI46d3wUeOU7qXqV9BBLM66eVK+pitfCjtdQhnW9wLb2BG6+Ncahr
GBzCrdu11E5Sf7xKGgx8hAjeahgoSNzau7L8KnQoUwHOSmvyhQwwnOrJ+JKZXCqizrjZ2+5OH8Nr
xLM7eT/VOtU/uv8QGXid55IkZy75fZIfS6EBwrU3YwFa04O+MOKUZy3OSP0m6XCJyAB5+3Mxpluo
YyR6+/Ru8EmDgm8hee1wpFFQlQyMtdGzV8rgvlhlcItWV1sPuoQoMW6j0FpKz8yfdq8T6z15vUFp
a2YsqHTTAxQP5IR+jCDMo3yurl8c4f4cqq7dZPgqaGOItx0SX1+3lx3oyWOwTHeWj7K0ElWzMa3k
pGEW1jSutxo6IBae0jOEt07eHIoo+9IEMGyG7AC8x17rs7U3zASEaP+MT2a2hhC0tUvuZCRKJMfc
/LXGnW3VITDRWtS1qVj3GGa0T2L0+ZM9aiMjwkCzc+PAcaOqAids4UQP/WQxVMZSEzAoF1UvTR3+
lFmv8nr+zQd8KxL7XosJ5GVt8kZdxRFMBWXU7VPopm/MJ6tOuAhTNGqGUr7vEeROtrPC9Dppokcq
CEc6ASOVBpX8PZgG8EeZVIhadjatTQQFawd3qmJGapGV6V1ngOaLmt9pj8o0uC2D9pn06CNKCzBq
Bs80wL77Ib5BrUvwJO8eXCt5lSFxrUME1fTDUWjCXemVuDfL+RFCYE4rwe2Vfh8tPyWR6v7uUKGs
kGnWq0ibyETrT0HKzWw6qBC8XvzSndswmA/IgO/wUfgVGpOxqnPx2FstzLqyfzYqyGBI8zPErmUM
1Mnd+gtNSjyET2M8vndW9ajX4/ep5ktaS3lrQ+Vf98CW+eUb37PhPpZHkZJ19obihza1L4ZAcWTa
LxXBjc5efHpQq8YoqxUuRY8hjQCUnN+GWaLHRD2bpL8nKkCRxuw0s+631A5id9Db4JiqlZcEuNcP
/Qqr9FVKIQXWolqTuPxAqDZD+aJzetP30q0ekh7OLP2QF+62DYd9A8H83U15Vwzxfeo778tsY5wS
+5wkgW3m5/PWQQ6wXpbSJxhl3yajfRXl5YEe+hcKbn55snC4QoscL7CtYtu7Ds1xF1DK6s0GZYRw
qZJwuJp0fPrAnvCdEOYX0xpU249Y0D2MHvUQR6+iv4bhOmXFvV2E4Js9jXawdrbtEJySyl6bPQzl
vHzIx/xXlFo3i0veJxinHz6y3Y0/gRVpjHUiny7J4gBCl1IIGv9aIK6PApuMsA/jFUjZjYAWZGnf
XWSXq6wLDo2PXi0SaFszaLn0V279MnwfS2KEnVEjXVneejN6nabkMYKQX41pseoxDzhQEpmvOk//
WoZUGiCiIPjtz8epgYHieeOROiis5bL7OaY7gTDE8XjJl1q4IRW4153l0SiGGZQeWkWSeq0LaKTP
7BuCEKjw+2wvUvdAUfqucbwv00QKXt7tgVkb+47yYcpO5100md+oPY+w37HeCqt9GKlujZJ0HxRf
yxho7Tz9CqToufBucmG91IbzRLwONco0fEsxmdkvPmlJ3AKHAeOsCmfaBtsA+Wo4IjQ1GGisp6l6
sCqQV0t85Qd9jKx3ZQFdRpns3htmG65NdvLL56Ch9KDOftjCRKafpK/1wo2op7JwqLjqGB1sPKfm
fTc5xMw9xIZlhWhxAYdUOtw3VHau27Cn4nRZYmhEzVdHoCXUHdbXOnduGc7hNV2Ktah0WjfuEMtu
91EJWba2Ty5hvdHlC9fJ8hJMxRWZM/QlwbfEgPKeLu7PODP36CVAugntLbARt9XOnZPGwVFk1g1m
N+6qa/LvvXD0fVWnAJes/ZgJ7I71TN8JFLF7m8jyVeJgqzmY1apOyme35hF3i+aHZafPaK9TCLLN
LwsTUbQmL1amB6ggRUzSJr+GjQyRqgKbplsv1cjjGtf+q0dNQu2/JCN6QssLvyDXi7eQZr6Zfn6H
LqneRFX66Bbhr7IkoaEFdJ+8FKXf/IWEHsRPO1wnwA57TfQrq5jerBoxhBnpt7X1tsCts5EyGwG1
Qt634na0LfoCBvUibc4bsbC7Z/LwlCIU+hcKDmTwjjshJK85dhyiV5hp1ZiEozFZ6SOKHd6YJ9ue
wO4MaLoqt1gX1vhk+PW7E9xbgf5dOP7PLq54fDqBUtaHP2unN3OMA29VvYQBWiqQcvcd1lerdMlW
vgWbykQHstKpQdUAZVHiF92ZmI3a+XHQqRWcsuhbbmVvKbXZ8EFvYyt97M301gj1G2920auAq7E6
Y9V3BQrIihvRhCPhxtPrXIKzLZbmafEtiPnuVUUB5QpJ+dOQu9eVwW/sphBxM7LLVNyLKgKQN+Hd
mMVXMEh47+KRwutvo5X2sybldpprb1vqCTZlMn2FnRTy8qrvQzrW/BQ0/rPb9hv8NleIve4qxxSr
iSp+8+Dk2c/SMHrkaaeo8Gi0/Pk9la6OESHg1kMX62PeNnfOFT1yDfAvBd/VTj7njQifkw6Jrd/j
sRrGyY0eYD64xGibvPFBUoDXGI7x2XH+GGqIGoM+4gMc4sogon4gBHp2fXSV1IrgHTPjNG531ZcM
av3Obd7Lzn5MtcZckRb6MfmCiMH4cx76X+bibuhpvyUBkrVa51pBcHkcYOETgScFEoz7EeTRwQiH
R8Ms9rMjro02vMKZOSRr337HS96n34HzRLUnhlh3aXpIE++rmRZXYdP8jnua2NnIvwvTJ2YB1mGi
Q7+Y2YMxUF3ntz5CL3AZeiluDNimgQG6zovdNxim67D0BtwKZYM3rWnHq0H315FoAfy5xRHPUbTf
ekPzPzzZlf9mpWFMv9ff88KdClzyDC9dZToWgGKgYG328ccVxaOFo0YQPoga9EAkgPmlwO3jbFsl
1Fx6WfOAJxXAsEASZcFtOenLRCXlHEU0/2sqV3KcUygVQVQKl1+nplxL7Ss6BDsiPc6qcaZjgv4f
/wHzbom9O0rMgTJBpyadANhuYhDUIZn1Uc9hvN1UAgC7iEHxV6C1zY2vB+92ND92Vu4c2qG5n4Xx
qtf+t7BOr7XU5f2i84D5qN9cJA1553LzInsVmnkcUYseEOT+nDvjIdN8SlOJ52ULdmEAwVdN8Goa
YbSjsCHF/VPXyQDYd62VgGAwXgGGbF3f2TfhiNpaFIfUK4AhPKfCdlZuLnu1WMIIN6UBTGCBaMnN
0FEEA1R/kMmJgzXzjsIH0F+F30Jh9EdJHTAiiYx41nTX2JQeFb7d7Icnt7gGe+StwsJ7sez41Q8p
jBLebc11jWpUYlX+a4BKbzQAes0vtjn+SuLwZ7SIr4HnvA2x+xrZ9LcD/8T4+96uvd8NuHKwnehX
EwDp0jyro4cUB5WzNpz31CyPhjFdt8ndREZqG4UweUgVUju6NwCCoVZGcFtIhyIxV9vEpf4Ud4tn
NNqnPnWlYIBBbaA37Xrx8h9FwyByiSeNEV/8LW7v7KzDLbCmmQ+0+LpPskdzsbptMMe/UsTxQ/Ts
0O6Z7vadmge8bOzEO5QgZi7uMyCXCDOoZbJoICxcI9mqxQK9flxzr08LHsyHEhppJNU3KouokrJB
BAqzEUfKUpttUNc/1XH5hNaybptoczaxUSuVNwwVbOnWcUlwXtZNtTnsU22K5/U41Ce1wZcaorP3
DQjGaaubLcXTrFMTwZM2tGVHNZGbVquiAf7tLw1VH/gSdVtlQBMFCSGFWI++j4Kwa6Bynq6dFrs+
Q4wuFUa4WN2JYZx2yBtlMEYk2dGh2EHls3JvRokbJ5BE/0xPl/J3OU4XbVT2WeWp1VytorZqNpCO
QYAHw4PFTRsoaRR17cQ41aycVBpMRzI2DfUiNN4CiYX6WWCvMMf9MKuO9ii6WnhqSdmdZxe0Ly74
LGAYRImnrpvWYSe7dV+WyTypK3e+SokGCdjJET7LPKa6KllPm99Rw/jh+qsj1L+j9jvfDmpZTaw8
AKoyxIfGDvBjHR7VH3/O4atLc7kbzjn8CSZLg4fDRl0K9SVNFdvuo8qkt024Y3aat37qiC/n8Pnl
9YV1NVLaYlu7Iggd7jpCIGV/jKwYhnW1bHpzflRJcGVEVKSuhxKWCiL87qjEYAxEhSWoajA4ZfXf
PvjDd1CzHrkrLL9j87zn+d9LYuwyyxFfc5VcVzZHQ6tVsGCtzfRIIW9yvrhUTHBnfXhqQBXAvlEX
7/MVtJr4Fg24ry3djho0A9tVIuPaUOjIrXgc1QSfJ1KcMgIv/1B11Sp9vC9aARdL3qhj2Nzl7qLv
at0ZsR8reNCFqe3Ou8rzqCPVyf7pumCoFyoSKUdSdwLMZmIJGL2qr2xOrnewwRxebh+5A9BtdsAp
GO3zfFB38DQ44jCXaCAG6uI8wlIfbLrUN/j0XdwqP4axXUuXt4gKRm5F9ZFq3yW98em60TWs3PZ4
vpPUL5ZqELV4WVd59la+kRxz8bahhzw39vJ7L9J4e6k7T00uT+uHW/Q8q7YvhEEPgYyDyIt9PgRU
+F57BSSxO/+rZRN1ewpKjpcn/HIvq3VqMZJ3oT6Ouw7Vxj72kp3aZqubXe1xOf7zLaiW1ZVSc+dj
1PJ59tN2tfhp3fm2rRtp5qY2VQW9KCeHBArhaJWbiOIBiOsU8Zyvjxk4A5ZC3cqczR0lephOd4yG
5GtVuKa3db07CuYevDQjXOnjSUI3UIenLbKH0rcOoh2uHJl+J9YI9ZUqxQn4YGCiRa+wWzpYmg6j
QBsOGsWwiJ+YVEEF2shoXQoK5LJHUQ25dj0SG6/ykEWaobH2oUMRBW3Yovb/69nSD7EH8E2AsfVy
zN3n2U7jKyEnJNRpBdRyaLoVUE65djAh2CWtvhfWRAl34LjRldoQRTQUrj/s3II3dCEfHzUJ5K15
Wbysm6yJS6w2n2fVJl+50132/xfbL2eG61cd7NZMp2tnapfd5fAPpzvPevLrfFh7/ugPKy5f8HKW
v1p3+XS1dXKd75Ri+bhddA7ODv/yR5vy5vh0+kVq4eqkfzmf7nJxPu334ateTtMTAltRlADwVl54
9fGIiQ9Grn+LyxxZkTLN/TA7SWmOWcwB9hHOSv8z/WJIzYyaqHVqTuVl1GKH49YQ6lgjKKXHJwvd
Wa2MMoo4JJxqS9CcZiSWbaxSNn9YzoraxT2eWtxBvfdVNlFNAnUDqGRj0EIgwULiQWVmnELakqpk
J8VSDLg7BjUqCzouKTENbJ2J0/KC87F3O03nnE5zlr5lI/D2zN8yXiYvWlIKp28vYmd90KjuL6nq
kt60uR2SZ1JCZ7VMxRImw1LoTB79e0HuYAv2gWyVfGjVHD2JvYiXlkgldLsE841dxNAmh8Wg2yuc
+qINELru5OtNd8Kl54+5T+vaVvcYhQrQLNJ8uDfEHxPlfXxel+oUd8I/xZ5ypXYY7cDex9TMqv8T
nXFzUnMGF+Y8p9YlwuQecAwwhnNaHru2o/frSOnetARS5SP/f7XsknIPqyrcqvSayrYlZEZy6v8Q
pVyyb5CiM7AaoEdU4q2Riic1p/7pT+ss2X9k7POeqk7xOQN3nld/9FgSU+t96A9/JrUvGTlXNUXn
ZdW/XOh6oVw9qGRcoleIU9TsXJAR4Z0sE+VJ82tMsFhR/6CtxOeXf1StTMuK2Cx91UHpnJYYg1uX
t/zFffisTFfLEd6pu6bIXxyp1oPNWglQsSmwXfebMoFWxQWXyV+tIwJz0BKc5WLD6s7GzUob0JeE
ATrPyrZq8TzB5eGURkSXAz20N61U5S3JmxUF9ZEYpLMV3fgVJAtiHvU/ReovUrOo2V9CM4p355KC
yz+h/pjLvxO3GF9o3jyv1V/wX+ydx3LkypJt/+XNcQ0ioAZvkonUTMGkrgmsqshCQMuA+vpe4Lnd
57Y92fOe0MgqMsmECHi477323x/cZXH6+8u/bsrOQWk3pV/fp+H7Hvzfnapv/cGAxXCPcyv4PimV
429FlTu7b1vBX6fo+87zkt5eF9hGMaaiisTAuSZZZ4JXXwBZTxZp5FKdH1D3ryyqUIYJafUb6Bl2
6kVSEZEudoS4h5bl++u/PvUj0ox1yf55Wg6hvnz463j/x5eG6Nk7xgzAlrslXmSVbeq9fS+Q3/cO
WcPkIHx/+te9RGrIwSnpn1Ueo2nS0Ub84GWC/IWVQWqE+OoYodkVmekebsuG+SWN5u///Q66DkGy
bJy5ev2+lr4tDeVibvj7y+/Pvv/NJonvMFBAfF9pcjkM2rLa/Le04v9HWmERTaj/36QVT6VCWrH+
2ZTkb/8nccU/f/TfiW7eP2xeynUcRzdsumP/oa3wrH9Ytus5DK2+HU8GqoZ/t0PZ/0BSgdbBtCyH
COd/0VZYJoIMT7dd23YM27Sgvf0XkG4mVqr/pK1g6+vaqDeEy4s6lmHpvOt/1Vao2EwLILLlviG4
BFtL7zLuU8+gaj3kTm9sglq2nDVjDEhEgcRb9UDISj/jh1K24+2ubu5Dt/LC/MJMPCSCiVGaD2lY
M45WGY0BfJ5wE06XiYf0vqfJlSTAEgCGJ4GzILboroM5wlpFi2ksgwimTpY8+SmK/aawXvDNekE+
WtrWmAlbGXHt21Nq7RB00F2P4Hnj4422ooHx3RpsYnWX7hMxuwlYXOLMSYDautCqT76NYkHUq9Q0
eDDzh64Qz5QIeaviUIZsLsdxDBp9qOHZg2nBXc1CJnysmBGciMG5tMwm27bKnsCWENPSW86ejvU+
poEXQD7D4o333qoH75DHk70z5Yh+wFvmA0nzoNk7NXrxqRpNCmR/aD80a2Su38D7SBJ/q2WxuIQd
E6iQ6+XoDMUnSYnsiIGHBH1pMhpKFdMVFJ8rw7HJHorbdwAkDxPR6K8dc7sEsjXI33qBWvkHk6vq
pErXODIdAqQUp2sPdQokgYMbGzYjnVbQ+KwPhQlVnRCJ/IFQTmo8Mzqy8EXrEPT0OP2c+/Yht15s
3/aJWSkxoYfD3dKTgtw8yipHz7yz26+i3iWnCO5v2EFXTrVWXIdJ5IeW0DAU0gR9hJGrn2ylnVJn
yo4Sfv0l6X1aS371wnyk21pqwjoeS/shq2D5SbnJEMQ/MKCeVgMjeIYJw7ZZANNMPt6Kaq4f9MZ9
xW3bEfKQEnQY6u59SNkP9VpJ7o+aWIzJU/BVT4zOUGPJ6ko4y6H9GjJT7cwQRm8T3cUUW9s6S7C9
k2ZS58VNJ57kZDkYBEczTgPGfPNpSmfoSgvyiyfwnQMaaNj7wbINzxWDm3XrIwPXMrDLWZ84OMt4
YKVpSdRqGhEh2nwavF1U0ohsBJmJ6EM+qtyofqIdSh6ysAe70kuyYfS2h23VO28ytvdDMtn0/fQi
ICLn6joMbVMycLjunR6c1XTOpavdwLsgkq5OcszvHvl7seqeoO/MxwmBnycjeaoMB/h/aB1jbbD3
UH/dx7Bq95WJLskoIsYxTDRjYh5WViesg5yNQ5LVatN5HsglWLcrsmvbU6fNj8hq0v1Mvt5p/kxg
oRzdWG+5gPInZ+wuZhZPj2UUfhKoy1QINCXnlQEzDuBiK2vcjTgdYpj5FvNs3NCeMMdAq4qBzDGC
fBBMGdoPd/Kfa6IDrmkY5Elt7zhREk9BMMGR0/x22JRGq4GHbP1j2qQvei7WWLV8yNAFugeetUxr
rsiGsyve5As0bTzFY3IaLQ+jfKTrG5GYR2V4xHZqWPx8WQ1bUsMIkKnULu0TuQHT0QB2AILb1Vvf
KuQz5W7RAFhbOs1kDsUX9rEkS/jmejQ094aw+5klyL0Ng/ojW4tpWhG267jMy42TT86Dzpwl74lZ
9ZXCK46sbpeA00SiwTzNcOrLGMXuQ9n54S7zcA9MMZAs1SlirDx1z6sak0jsSGD+U0HInrI2WlJb
wQRQieMDjc4l1iUjtW6nS/XZOuk2yiJzp0VZuk8sIJ2daL5cvNmbEb500OEY2QyJl9+CaYkhHBrt
hXxJk65+CtukKmOau2wDSoK9VzLSbrNMJvggst9Iy/sj/PC1saBOVAYYrpjB2a58oyKNL5MHbTip
w5C/e7xyaNcynvJ7XXzlWadeGmWsylHACvDtvS4ShfYFlBWwIKZT6y5KCAFm3gTMC4YG49ox6PuM
LSsPAel10KKmr7Aq4l1bk4pCZTrT9KnfEpt5Tdw3zLT4Hh99UpM28FfcqFyTN/xSuARH0wGBfY5m
TUJLg+1T/J69+qjIhWMCOPzODdQQZsr0okn6jTtJ6OQZ7IPFgZ9nxs6A0r1SlpahRRhXodHB7Ium
LSQ1bkqpv1YgmNallfbErqYMYikat/zp+9GXByRQ7oMQ2njzDIlch8w/mjJH5ZY8HmYWDquxiXaJ
hpxlfhTrWeTTptXeRBy9TC2xWcSgWYfJBwM9Db/sEZmFY5GDQnBMfrDm+sOM5l+ezID/NwdnFP19
SafGmfWIaCm+RbFhMAsAdSccBF9TyZsgoOuxkTFL3MSt2eASDtSsMRyFPRMyx+8L198aaVStGwv/
s5VibTE6wcTXbzdzBs9V189eb8/Xzk0QHlaFvvcK4AqzHQWDYWtATTYaK92CNUX0Uk/HqLWLS04a
HOgZpnRRkeSb3DHNo1swrYJsQyS1nLojUBkajGLa+6lI17PVvFmdI/dmFxsrvFVkAwxkpshuPZKx
eJjRXK86wCHoFNFXSC6wrDZZYN3WP5TVzXGS6GXMtX0+1ptZRvO+ncXn5LryPCfSguhjs/h0f8gG
MZ6Ldq+X+bvhDtU976O3sp5/F1YIGafjmsmnmHRBu73WqIiIUkpiElc07Wio5sNz0npfZ7TW/ArJ
SWgnydptXYdYzzl/MszukIYkxsWs3+g+QvMW8gYs8AWPvuNskkKL36f0kIxtuPdMoJKma+hb6Gzh
kc4ZwRy9ePLi8ZHccvnemwZB0kx1q0TZz16ovbAsrSoOyZtrRJ+SSIW1k6btxY0he/hUMOsI6v0+
xewUpJ0C0hAPSHEyxtm1zpqn1xYAGZiu76Mz/TAnSLcG1sDATx4gqgs4eREp9O4QnjrHuHh1jMxM
QpPE/+X+tKX3HlbhT6nPw0EXuXguVAUHJcrcB9nM4rl3m7de6NwvhGYAwERNZjsIoRop8/08wRTp
Yk0AmBzTo7LHu8j7/mz1TRGYM/REJ2K4EMovkg+YPjpN8gToSu16zzAOobLsazJwPGxROghXmIPS
9D9U6SD+lFHC0pg9DOb0JWEUudKtDvUoYb7rxnauq4huDHKrNCbhpJkMopCZELiMxx+c4p4yACCy
pjr6tHOemW7yy32r/z3S4ayc+h57MEXqUG8PFWx5kEVPHCpcEG1cHVRn0d8Mici2siY6eTW0+sh1
oPh4ipNiB2Vj1NjLYob3yW2ps5BTAW0NnZ0rae77OSwRnIRM6tKDW8cqULp9V1V7w/0OLMX7QWQt
8gYCzJ9mt7U2spyLM6lVPmt1h2WYMbSIwy+Thz/RaKUWVIU1B9py4aQNQ2CMBNjOXSaxdmH9SdrB
DoCsOfu80G8oIddz+yYY7n9ayv8IzSp+17HMr/up4gGXEFQx2wMDlWntROXr6C2KiYipOmnCMWj5
pCRHe5Yf4a2wiKlxh/ErQoUshZw/ptZ6IinyV+sX5b2w+sMk1Jn1iBXEwxaTifrBGbz4anBZkmIw
dDtnQC1keKvcpiolI6falLPRfIUd5xFnh3P1EK6hp9Y2uvbHChWxQl4Bl19Hh6w5I7vslngtw03F
dtLEQGN+IJR2Ju/SIYwDfeirp8SROk4GpHLo1zLU5MEY0s/KS1PkXcaEimt8q8t2U1fatPan2f8g
Y+0c1vz5ievqexvG2hiLV8bQ3RqIxZ8hR2RL3UOe+uKwtOK02LJN+LSgLaaOqU4MT82VXsX5yjTj
1+8xCFuPGVEORKpvB+b3D35bM6UgAAWpdr6iQn+qBo045xJ4HnusJJtPrS5fC71016IfPz07VhtA
uqg+a8gysCJfEVTrQNSsHnlxNPz1gfX5IPXqkcBDPSCgPjnKGLodV5yZOBeYlguVqzmD/oo2YTWj
m1Yj2qDlw+ADuYB99GGUNUyW2IjW1mLMBZDprqdm0zvlQBcU5U7Wkw3GlBAR2BSRae92tBabpYcT
IrQI0opxSV0lb0C9aRZ39UVrXaLA7LFYS3woELCwgw6tOkWuAmUkRcuOs3bg5qvpiIJqOg7UlhuS
Y5eyGeFITfckJy5gzfQzhgfXPdfwDwNojuzp5mgbmRnT6gkUBJHFj4jvnK0dKe9AecL0+l72auPK
X05KrGz3KXs/Yv+QXHMbenUX45YOjfYEDik6oMMRD2N/nIpY36Udqb1RJeTZ0ELGpWmyn20vuXou
A81EJpuIKDbi5F3/3M/ZaylLglFSEd/TIUPngNBT+UtvK02QDbq7yq6/fF3qT1oCmmTAxLXJCsKY
U7JNA7BqH9qg5Wt7JvQN2Nl7AUd1VULK3vk2EgZuyTZp5TFBT9wNVkeIhw+AKPI+krHcT00v93qR
vavM/RCJs+sq48Ed5C9p+8U6zcWb1pwJU0Z967MRreEIke3Zcijnq+qmD3zOWyB0K2zGTK9qDaki
3E5vWdkkhG0fVCwbkxPq36MgVCK20XngPgBYJmx92qFZJhu47/fFyBBQIWz41oSEPLPQcdmUu+wB
V8RTOHuF4wDVnoYOUr8KvB9Q3x/6nNBxS9U/+4TwIxXbd60l7NrXERjYYU4Ys3xF1PfTGa0b9+6t
UOlbaFXO0e9yRhXk74FECyjsv1+onEdjX1fpvg4bjLlQEK3KIswHrqLtzm9mlJunsOQ+lo3HtrAn
OmMo0S7by+Wn0nxgF0T7QPrZKfR9kzxMfKp5Pu0mslKZpDjHZvCzHXyPaw87tLMLcfCnvN64ZGUw
B+Q9tRAnEayZfRD7Xhvok3pi4XmMlUWNk1NEkm4ZB33DdmQDMTtEyH6NBUQRgklW07Va0im+vd2q
jqJTY0fhQes+cUqSO+m7mE2U0tgENhdvnMiRT90xmHL0fd/vP4f7zK4HLuzi1obbZh8TirejDwZ5
Z/N6VQWRUUTInnRDy1fTsqb5angSc/6ROR1BicBl1QDZrdSoo6hlngmBRKfiu8h/6UQjZ4t+Uw01
1PURtnPGvPiMXoYRjavfa3foxomh7oZnLDnWKD96l3RIL7voczdDLK+SNY/XV93B46A58szg8DP3
4F96PRmVmr7TdGplM2VQOmQAQ12RMoBRxAP2FRI5PXxxh1gGypi+huKjrcf8yTS/nNl/zcc42pqg
wYcefnOq0Gtak2fuMnnNp2FaMSPCd6KVB5XB1pSjcUrc7pcBFKuQlEyz6e4607slkfFDGUEL3/4g
lP7R0QM8ll63IljeRUqskn05rOYQxYpMLBVYxk+fjsTKrjtQDHTnI6hDYNDrcR2ZX/CB/PNFkdnx
w6RTBiaxVrnaDnTGIi86Oa2HEKmdeiYs3ba0J30lp0gEEegPlVrDtRuh20LqM7c2mUxjnCcPJqX+
uoO/tdEzxardVoReb2yk/pgR4ZHZxucwZpIW2rIHoDPCdemcQo1xW5xA+WSmRsQt35XY5YteIZib
HdQluT0H8Bvs9ZBC4M0ANyEdieTVbfFLeNaQYhUwVRCmcYxQo7QIVMP2sSgNay7rfYOiCOvqLS3q
QzeWXzV73dUoo33s9t5ay8Zr9SIJtR9GomRk8+prAtiuzG6tn7WbNv5hLsg/HdUly0a6s9GSyY4F
raQVMpsX7usFoH9ECfRVdVwOplVjiKon/F7DWWqo3AAUB6M5BTPkoZWoip86GZkYOJ5qPYE2lnUk
TS8QbKGPixns50TEYE9gB/T49mLyLFlBgFq5hBTjpz9DGuW5UFKzQNYr2X/E4tNL5Cd9Qzi2T2ME
ojG1LE5Q85466cfgLPa7g2g4c0ukjMDbYIf2o4x4w02f/SyhLPYjmrkC5ThRqAGMw4PbhftIx1RE
8NBYjsUm6+xjWADtI2MHkilqo1yHFNl3+kF0MJnZVJ30RLtVJVQgQlqjJnmO++rJI5BwWeG3CfUN
xdGde6SL0BTE/Zdj5qQtGM5b1I+XElKhoEXRJNWdBtMxNrVfcUiuusjEtkqTo+4pnRKAq4bM61Df
tEadb1nUNOTb1q3pHEifIytuLyRV69vsN7/nQXwlc/uSC2czRyN6nOG1DZ29X4y/45CwVaOZzlps
gYRH2Mt4pk/iz1437u48BLrfH+a0+OgzlOpJSf8IvRGC7ewnrikda+n4aXTlithcbh/OAxsVDBu0
TdkmQLt0IEZGxovl2IepSg8Rox0fjnZTdR9lbT8P7AIGskcyFnMkFfu2F2srItRBars8dwMJM5I3
u5eo6S1OKImYaWWQIa1bn570A7qjpBi70JJVl73aDgA+QuzuLrsQvSdOtPO0OshM9KBe9Ys28E0e
RP5ZQvnTmuZsNQMPVj0tV/NA+FJGsCYI2V+dKU6hPR2IpKatMhavqGjRhBg+pjfqsg7pPaFoX5M4
4D/gCgfRt7K9nDC83Wh4n004fIjexp5sUD+WhbdxqgIGbkWy4S0TGyZ0rwXvvUy7m881FXnrvI4D
YtZX9QwFgewjJHdEuEcmb8Cij2v2ipETtE0HkxhJC2QU1E3brhpFbS1tsjwluyBAOa+p9ZKm3tG3
6X+U/PhMD7rDRU8zdPxTCbCgVeq/NBqEzdybP6SX9/wqaz5YCXO9lG6LP8g/bWFdOtuduD39g/LU
xuzwFCLm0s8kCUz0wZyi2sSWtHaF8rS9o+71nIsDOduSHsfaztNpI4bljKh764/ZOvP6EA+EPIcA
htiVZ1v8eeTSxfE1h8DCzaZzTOJqG2ssvQYYuZVFWkrT69bBkD1C0HD8FaXyR1FXqyaWJ1fGRD6H
NFWMBYw7MYmjeXrKGE3IPfM7pNTEX7JXjIIkb2Mij2lLiYq7TlMo8vQEoY/PE89r2WM2EpJIPCla
VWE5kUOhb8yMmI8YJmqSgUdGXS8Oi0kW2aqi8MT+qBXJT0dGw2EEYL/OATtqXPore0yxgLmQac3Y
dh7GdGeNHqIfTaNhntPgd+EBeNRAKl6p3n6JDI7yQLao8bPIfiMHtl48yYSgQc5E0kZywmhuIIO1
h0NSRgVgXz1juW62hurJmIlNagyDvqQlNhIBd1Dg8EKuH9/nRJW0ywWCwprmZx3jI2oinEWhRJlh
V/umb9TFvs7qN0p0sR7m0uMpN1E2SvBN2lQGQ98/T6burzTtPlcWoZn4XdlT+Ji2EsTehb8MdoZV
mpUoK6p0BKNeCyguisRKJKcB/mdMrGHxOtGFa6LoGfKAjQwzfks7cDL2IK4YKG6+gUYidvybXotn
Q8KZNgmoOOOMNFdxlFnrrrfviN0bwLaCbUva/2pk9Nw5zOZFG7HuRPRVCSnb6C35HxmiaAUlOHCD
rC5WbCYP3VRAcqcDtEoqnhAVjfptM3N3er4Pf07o1CKW9G+iaLc2kmWiAWqulFB/aPy530SduU+x
dvJ3eX9I94OyzlrlzEax6WtnL+ty2sTJWwOS9wb+YGU0XIZdEW1UFrcbPSd/p8cT4euvFLjN2q1c
1I/0RKhAst+q1EzChV6i1K0Pqc8mzPZz66pH84/WXhyamVVeekncT1a/5KGLqtIGh2VPxAcRYhlA
SfwJTJFcNuSdq95CZ11N2c7MeNm0Z79d9690+1UwqK+knY6jlX8OXR+0pH2sZs35EE5xnVEE4Y3Z
1URMAmWf34s2jVeOXzyNwOV9/RFw6uLVdKh4B+rhH6Y7PHkFLQz4hPqmsmkoQFpeayTQkoANWrpe
5dXoBEINHOoIbnczYbbQ420isBgZY7s3XEL6Uk0j1A3T7ISGHFskLZ14ZOF2EzZwutmhxAoftdB9
aq3wSllA63/2N7QxEQAmIJG5x/3WHNhrJgzDUhoKzCHuUyNwFxKys2p1nHF8M2Bc4uM/7ak5u3po
BkbF2M+Kq7sZbww/ofgWO4JcLlXe/GiGjis2+7Apd51xfIhltKb/u640SN2248asyv0tXfYGUIko
Z85d/uaMTA7hLlNz6fXXIlj2Ja4Mn3aXtUt19WiOwxvTxU2OtrYxicvw1Z+ZQ9Lb4ssbsybQK15l
iLCv1kFs/bTCdkMU42du4Mb2H8vJIUQH/rXrDw+mvoTGhpB/e+exsYNuhk3tR0AOnehcx+2P1k03
DWmHVHmCaEPvokb3rDlJEDXsWlf4v5571b1XdnhcXqux03NRihMV666z3mu/WTOxYLM1Hg2erbEY
dmFcnKL8WpM17JvTbdCdu6/IcAp3UMLfTdN94Ez6QxaYwGmhSAUtvhkRs/pYGzKPduSVkp5NZdKU
9iZjkWq6ZX8CZ3dVzmx1qulsVSyVcW48YdzBoFO8460DNpAEo9s/5E51sobyJRPPHDXcLTg/sEEq
5iGgfK/2AB2Z86U0Grp5cuVXXohs1EvnMezaH0NFV2tO8Gk5ir32iLu9FKSNh/twGDBTxISjZA2P
lpwno6C3XllNTZu+fnQy9VZ7DYe75Qlg3k3HI6Sc5AJnvjlJs2mscss4+yOxrXZVJvVj6z8WhnOp
J3loyAKGh0yYKTXlUNuvMbEJjq0fQ1Wc60bh5Uu157FoOo7cY5LQqdJcn2GNbBL8mcnrqI2fTBWx
kxEtjEX5Zqn0rhOlQy+8348gLsXi/0NETwwjDoeqF9fajLaJkp/lYmKVNZ7LMX6l9yxZCZt+5Zqd
uQYvcXUuofhBY+uUEYUVFCNN6z7Z44TaEUiyL9kl53MwsDwKdYuccdNxjWjGdI6FsYsTeVCJfDYT
Cm/NAlQ97dK22och8UZpsw4dpi4V1oWKtK3QCEIPk0Vmq6eQJnCnsaf1i90oSuY2Phx7+AvkoD0t
F36nJT/LjK4Hz7Syv+APWfcYixvLfc/wkDWaf8lSe9N23guD9vchBYENHIUdNstVrb8RZoticvpT
gOfnYd0+TtzyK8OJODn9oK0HozhRejzUvTiYerPLSVFZifDZpPtQUb+UuUmUT3yBpf6T8fVHO3p7
I+mYjWPIcoffhSiCgrGn0LAMUrhorKhep/2ajfZT5eJlMr2XFgsGK6DzWXRodokL0LALOV39yhzz
x0ytqMIfuh0+irn9k9bypSjSbWqnj8ycD0M+I7Vi0Iq+wsfRrfc7rayfHakChlRbeIS/TOISZsd6
KqIYnaT6TRtmP3fBpNKfjabfm6z9yLnrtaJ6UDJ5N6vhY+jIvImWWIYUuH6e32ZGsFbJ7DuCEFen
PIAQLnq5f5RuEvCMwe8VvZiWcSPGOMB3/8nfuqpxTsm22ZX5i84kzeH5WRv5LRmfmS99hZN3qSPz
0mbpj4y4lchN9pmMiCUYL56D5kQrzrMlTo1VfWFyJ3+jP0GYere4qRyYdhA48iBmZprqj1kbfxQk
hGQN5teEDa5iMeEGe7M1+8GO4wAZ56pya/DA1UW65IP1DFP0brhac3UdTMSZs3XRckiJGs9LLzq2
YfqgjOGZ5tJTwzNlNTMRKbHBkvKw6UoubVZP29AxrnF75uZNVeyf7oU9aCsCA5C3rh3Q/g7SUfZn
zSY76rN7tSezZgFH/OIXGH2XiyU0AXdHN1i1wDO9kdyQCiNMiFDObZsMlx1NK/C6YU5oyIS+u2zw
MUdX0Wd7vyueYTFveosE+NK2VkR6bLAoQiCYNsp9spLhYE8W4gQ6/JH5jvPQ2uUjLSB3enKdpRsz
KDppzXXuxTmZzJuv1b+sUS6JUzuZzw8hU9R2ni952v4gsvFe5s++lLA4XPdt8n7g2z+M9vi7hIfh
hIZ56dr0HuIzGl8Go/45qG3ftA9D275LMX24iqj01H+VHrccTMsMFP3vCczCwldnLLIDQMEU06Sc
spryMJLVFGvRPnVdItM7JhvoYmKEEoNPLy5nGJ2W50TOuzClRmLF2DiEDs8D1AwXqwYgGWnCHy22
NWXWuhBPBrDRoHeNF6ZbZ7+AoE4IFXucfSyyV9Fz25MPx6vPJ532Q2W1+8JouPxoPNkC6or4mvj/
0PA2PhCT0bg6df5cZnigrcdxjt/aoXlyiM7yKSOYKNAul+uyQtCaVFuyrmhQk63jGMS48XvTyXnU
Lf8ka3mWBn3hxkSqs/xCYDdPbm7HwZIMPkbq7ktk0C1XioxfzNzcdn35ShyNMZ9tg5jycBTsQ2S/
y2zvpEnmz8s3jXn9ptyI7V78ZbayI2rPeUbM+ajkFhgtKOWsLJ48JCVCzTA0/F9mG9ZUtfYdZglP
cj+Y2cDhl07oDI8tY8T51ZpxodntttLaXRt7a0fQFNEamtwUO4AxTBrMbaqdka0DtSEOZRiHfeP2
Vz/EL6qLQzi010lzz1NkHSLZAee3DuK9VzSxl9iPOBjjae956irij2hpZQ7lVzJ4v+i2Er7DDBQD
MJlPv2r/hRHNPgqzr1B45xBf7Hpy6oOntz/n0LmHebIZlDx4BR0chb/eYJSjtVkwkTBP3ZTuaOGt
1eT+KJimBTYT8iwD+pcOHMpUiQ1J7wSMFa5G9BX77aTLkS4gG2ACVayFRQdgzM2PZcmM2vHdyYkK
YPrjrLX26nidtfYTvYYTtPdNlkdUE2d7wvxJPXEstNW3pvG/Ufj/DxT+ouGEZ/V/Jmv9Jf/8X8la
//zBf4o/IWsJ4SHH8/xvsJbHa/4rWcsRniWWwZjp2P9C1gKfJYTOQMjDqOy61t+BvsL8h/Bsus/w
ugyayfzUf0H9aVjuou7EdRSVxeHzf/4PW/d5DVPXDcPBKYTkdCFv/QtZi+S5ogvDWjslOMMI4AlJ
ZeUeWSuT3t1Ixm4bsSRrrLLsWDEzTeERicL7nGu3bApdBtr6tE4Goqh6x92aPXgHcuJQqGeCZ3g0
3CIVZG48ByEeiHAJXAEEuprwewaayLJtSWqKNBLa1b49rZQPSr3M763Do3hudxGKAhpLxUWOxa6u
vRscFBq/5WwfrAaok6PCpfv8oTfuk++XL8wvLoMYf1PuUeIJlsl8OomCqigcEZMUD3ZqYDmS7jn1
yatHhn0vO9TyCVirmUcZsbC13t5T5j8rs47dTaWkYGktaYFmm8wc7QesmxU4wQVqVSw8sT8ouHcQ
mk5xuS2qHpSTuqkRgauZtYd+JOonLP8Mkm+Os7hChCVeFCyEQaWvmktzsbB4z3ZI1M7QImykt5eq
JR4jMn/PhthM3YBitTbvdZYePcd+IuBjJEqAznGi/MBrtB+d3T8Tz/azQynV5UQ8JQcjaZq1aeGp
SZfAsgVKozsIdgY2ZzxAbASRwFhhEkXOWXMxghnjq570576s1Uob8rMN0i9LOQotu3U0N/0NvQsm
f5MtbhXLfaofHJrCHW1x2APe2lDpw0ztu/YGyFaaGf9ky9GvtIlAldlLqf9vaQSRI8KvrwAT8Brb
VFUMLuIYbgtDaNOqMF4vYb2Jpl1g5LMo2uOvJk8fNAllt86yeOvP9yy+V85vfXTOAyCfY8dBmKpy
vMMC2ydTn278X14an7Sq0deVIoR4nG9A1tYmpMfdEPcHW08BU4y1ezBESkmQJpvGIM9JZvJFWYO3
l013TiuzOlVu/1x6ot3ITO2N2U63vUtlb7fttuVkYiBJuZQT4y3PRovcxe85TUoyZ51sjWZdCdQ6
GKn2uPwuZPhWVDY8qmRfvOde9Z6iPFkV+qtw07cqBeuBwqdfofp5TYvi99TDgSjOZg5rJGXuUwsQ
D4bjIuoat1VXPpWDc59z71BKgVenGoBWE4rnEEtpReHNsRlTFBdXi4jCZk46u3AU6nJvzzijCIRW
G5KBMX2mp24cjLXVWen57w+tE4ugLHiLuRf5PLQIdaXDM70zpGxXqKdDr/ti5ISWwSsIqCYiGBdF
/lJVnCKkqxvGfcTuiA9SrXtM3OjOCmQtQYXLHofvY9b1glEGca4xrfO6B5tWTJCKG6pcu2MQpRc6
mgkErORLzn999ve/aTWbUsYiC3Hv+4MS5FB8f9Yuny2L8WYU3vs//5MJOlfP4vhR4u/Ptbmyg1wR
//nX//3Ly+U8i0Wld0FlQvQeh44oHJxZ31+lDYdpY8TM4i0Tp4c5hgxJ6hwqV2GTIyQolo6ein+7
OtvUSsEN2APuQyVIKzgv5Bpbob+XyVLtMwrsjtVi0YwITPrrs8GqbtOU0iP/j3/6/o6kMS8xSYHb
v7+fvcw/f3LiWRIQnEVyVgn/8Js5XwGxyme4iA2MbDwmCxRYXz58f8u/sXcey7ErWXT9IijgzbS8
pfcTBPnuvfAeSJiv18pk92PrqUMhzTVBlGEVSbjMPGfvtdWmjELnGNFFlR/6+aT6Kcz7fCqR4T66
bXx/8vubAN3wjvohkaQPUSDand9ydjuieuwGegVZmdhPY6Gd53lfj1n6ybLfo+/B7ca33imbkPZl
rIIm8fcNsKA7Q04Ox36yz+i+9kPTp2cwY0/jTH1sMGMTJnV540rHHSKRiHZNCfSnW8NRXKFvWj7R
pD6g0qaOSpmQutjOgi3kTE16g0kBncYsnopEq7alAHYTeouGrCz3T61nNgczqp47Kbf1LP2i1TWS
57T2tnmSbvu4Pw8LdR/KDv5MdkO4vDFhZ/mnvS+WT1qs1i77aUr7myrrjpmpE0ywdJ9NZ3gHrWSK
X8zVlz1hcuwd4hvjToACCmDKuF52QPHmbmuNhCbNj96befhdxkP34OphdWcKb23RffUI23tayiE5
LVV5N4QTKaJTX1Hey7Zg1h6KNA6hpbntto7ddNsBrBI9i5YsIvAtCxhwO2PYxL+GempvzPi+5eza
jUVAk3LGYEgUZ7qZy6EhhawHgJKsuIxruGySVmlLbqWLHlsZ/lMZ9YLxDbyleu4TSCfJl5OCYCr5
ktogrr8Vgva/8pl/O/X7vhvpbdiywiSAx3yzycFoGcc8PbkTTJW1opcDBXfRxAFBaqWFUG1CCfRM
lWnt5/lc6+a+HuZ9PNFXWpvSiao2AHh8LFCKCq9w+RP+KFcapWraMMSoxs2p/fuReu3nKSF9LwA3
kZFJG5XCes/Kn0VSwjaRli1DmrcSaeNS79rS2pWY5IkXvUSRunAQ63JOjgphrzaOYfmo8X6CESzn
1XWFv1XAe4dZgalMZtJzRhGgP9E/4cD8/dSQBjWcEwLduTSwgZnvTt8PWdgBa5bPtRGrW4rnzVbu
N5flvXTvcUbiCcuVSy6XhrkR51wv5VeVNNMF0lanjuui7JAKuOBIA14jnXjy7hrjzWMP1weF6/g5
yooJ8A/2RI7nD0kCghgJ4FBwAbVRJ8LP02/qANYMmIYTtnNp+VVcA7VRlA31Wl14zF7C1o12hds8
q2NvKxujemgwb6BconVvNMCdLRq8+qgnX520P4bSCJlJS6Tao4vcRWrTS+vkIE2UP6+p/R2lmC0d
XJchcTann42ms4t/nqpH6rXFfW+kqdPv/04iUKeb2rvoRl3UWhiT1Pn2s/k5B39ORA8jqS4dpUKZ
S6Pcv4WgQZidvN2pDSJ+xjRlTFXPR+lWzbGtqliC72P3fY0qg6t6SOQRt7YM49DfMId/chp+jiES
T2bw3oBUBUe4UC7r7yv3+7GT1n95qdlt1YH5OUTqiP3jNY8Q23WTE8/9c7V+Y/bVsVNXs3rH1OJw
29BoxXj+74tXeY3V8y718EUmyIGOTPtWiTKmq0tGXUqx9GOqRz+vEe6y9zqTrncEGxurC/PoEjBf
N+07aZAm2xmfs3zv+wfka1XUwwR2Bm9Dm+RfGRre34/+8ZomeToac/eV7fuLHBv7ZOdJH/ckHd0B
1m5T3TgEKx31qJQOcDQPH+oQGsqXonzj8ogWyjyujiisOffQpRrdc+6y6pKslPE8igzmLg52dNqM
0aE1ZGDX9332JpDedfXYkn72UTrb1SXpSre7IX3v6hC7VAv/9SHUbfdI7nHKywNdNhJcoa5WtfnG
iLRNyMk70Jv/r+icQKF0Ot+lqZrrTDxVeMNPkMJ/ZC0UotfQRqa773ANeY92JKJZPVWP1Ebdt9Vr
IaHdYdkEh5/b5XciiMqC+X7I97+XQYQ1g/SrnaIXFPKfgYKM8OybePANavh+D4jIslU/MRnMjw7q
oXpL4R1+nkamjsTAdLUvUddx/BX2WbGPZD6FkBkL6tHP5r+9VmpYbSA08pHvTSFzLdTDf/z4xFpl
WyzxH/V6rj4XRvoZemqyj34+9t8++4/XshiM2wIxDAPlv38xFuNPUnRH0Le8VE392u2gDhlt/ws0
KcNRaXD52BFYB7URHaDSn9dGjF/MFwmh1+kM7qcxPxcAc/YWvmTkQPJj0SyTfdRH1If/29eoN/7j
M8HsbR3gy6X85+PWejVi/NTqp76/7vtnRT1Bo/HZG4Ylsr16X21c+Yu/3xWLvdILThTNriWnc+TU
qg1dBwYew8Lq3HreiqEq0dDJwB9X88j0jn2mBUTKKp+1gjF8m69rFWvSV0Z2Wh7/YbaOYuA5qygs
3lrddmDFAY/CYxHCCB5p2gAyCHHQ0adLwvIya2H7TZlQrne1UdZ3X2EJ1HO69Qa3C7rDytn+vVG3
bfWw7i1OIX/u7zHr9gSvD78Ku263yiCufG0KSKCefqMK0vLZ9wAxIzesNra88+DUKNltITo/Zjzq
JS1l2qM2UWq4e1Hk+z5wpvqg/PTKOZ7IodEPZDC9HAKVZV5jYJByWMZARHHZephKKEsgLAjD+htM
oB51fRGfBk5EmUTkQBJxRrw/g4RTKBqFemQ4YoNndQA/zq13kj+qHrWuTb05hGomb87Kap8pCIUi
U6jn5NNRVEJVBEUcjnQip1OeZFIUpmNvoyh868UyLmuFNVjkneb7ke5EuO4RzVoLvlU5G/Kbrj2p
Rxg3EMAtwzVtoIVtTdnE4MqVkyq1IYMUAUsIsaeWkwoqufzfihJQsZbH+BFrBPuQGrtJMcGcxljb
xaD190s+Qmd25KU3a9Fd41TTTp04YLHLE7Jt7sbqYYiAVHb7Lk0QLUcV66dTzyIdXoKRFD4BgvO8
LxGRKkDCKMdy9YhjxLjw86IuYtJ62wYZjPwnfjaFn8Lp6jyK6P9+3ZEjUB8hQem7kBKJDcFx0rR7
9W0KiaEe/WwUjqE3ulegfv5WfdF/gE9A27LjbZBFViucQ2+zGDsTRD4cYjqljoRgqE0j552xE2+s
FEucTuIGkhv5rlYhW/D75jOUh0adbX5QYAdTz9FM8zDGTcPBtT5NYZ7LIkKz+UPAgKJCulRRRn8o
9jVbkzInX43/a0HDdWzqcjoF0TiddN3OWOz//ZwG73jIan8TthnWyhT2aeVLB67RIOdi6smrSZLw
xznlX6XMGqMjJU4A+Kizy6f/22tpu9Ywdq+L8SLMsrptkFnfDGFLwpq5ZV5DoUgQEp7Z4W4pRqiu
rvYIUT89JXro7WLThaIXVOXeK9Fm1UvR7EC8ExOp+8udUTzMegkjLKg3ed081t3iA42unhY7DA9d
gjiwt9x305jji3Q6t9Wi3w2DUV3y6FCH/pXpdnodZt06TwaittTjgpBKJWPut4mBc9RH+0Q198VH
YH7MRF0SlOA9pOhfqML0RGPr3mnMKFROqQgPbbjcZ+GcHBrYped6FBdhueFhbCRob3R2uGynzeJq
18ED0jF3aXNwPaQr2oisNpg6WjNdflOGBqkAQVfu7Zkz2m1couaH4UA8PG25xnFuIm+5pMmgUQqe
X0fSY9ejN85rwGcW0XITCfJYuY69Od5S2WrObYrUVz0asuZ3ZxVi5zRdfbFiNcklGScDdAh1tyGu
pJZyt6ElK9lpjBOIIWethSgcQXglN3leUPhkNQ47do3VHZ2KZVeHlC7yoURRvwiPRhLmb2tI/N1s
5sXa8AKMMqU+7iNCDW7pUZHL2MoySESUGE2bdetNu9mKhovpl/pa1IPYkHCQrnHboo/z/atVtuXO
o5ENjRVJuWT3+vW9U2tPeWD1e99DINRTSC0sWu1JdbYCk1iVOd4POT1xum3dCl8UieJTQBq6+AUi
uKxmGF+0LjdNaD05yD+uYZ2kB9uZnyfdxNmQQhOdpAegjklXTofho7In0hJKI1+3VNbnVP9yO4q4
pfiFYg2C+qJT4Q8OywQZ0XKHK5RZVCPWaO5aS6cSnKcPjWu0e5x4/S6UZujSmfT7zmawHMt8swCn
BxTfNTufkQJAOtzRHrZjHjhbQRF8PTVYRRwNyoGGjtxzIkiKgPN3II0WYp+jgdyLZNhZczEe68Wc
18UEW3ZEKZwfekGPlynsZdHS3zoY0tXAPA8PA/HgHWz6ziuqq2VpKaUmfnFNstsqn434Bg0xydiJ
h5HUqvxNP9DMSPzmd+/I+aZFnzNjgYmpuNoMGbkPrRkxmvd6TwWi2CdW3x8ixEUhTvSNVWF6CROi
fpsu2NBuBjfb+behXpwDzc0ujd8f9LwujlnWfNWoT9aVYfWb/9+9+7+CtziW+3/MxXlJWmJ/k/8V
2/L9oX917jwILDLEGmALyznTN4Cz/KtzB7cFabPtSXKK42P5pKn3b25L8D9sAnSYa+qW65oEXv/E
WBOyY7mUBQE84N/lZv7/0rkz1W/5z86d7fP7kULwnfwZOona/2vnzsdnV1VzZBz6BWEYstWVnZXp
1rs4fdLhTEc3FgwMJk2zzxfv3I9rckqMvVs4pP0WVtif5nQcyMScoWB4NxUVbgNZIGpI5k8V0K4D
OTrbgGLYqai1565NtqBGnhe8zjSQhk1A3yq38kmmbGxyF8ezMT14SOqjwT/RRXt0zefF72hrM2Kv
vOqaG670191kf5alfa3D6S30avAQAaXwOZo+xu4ueWkdUN/teF4Sgb/CrD/gJH4puFIRB2vCux4S
073QhjA2vmtthXac/yQEddieG+6iriSfisrifCDLaJ1kKBtHMDFIW+kHhqV7W5Weeeoq2zr46JMz
RxbvbWi+K6Qux8W23RWKSuRC9TJv8HnCBSj/eIXuML9wb5s24L6DxhR5U/OZToBUBaa9Vn/Jg1+Y
Q56sRFzTJHieDCtYFWhNTrmcG3L4HpKQMrlEAnzPcAtnVWjg83WknNu2qKNtNXBTs3vNX1fxQmyk
Xs7EpmV4DDRZz5qCk2t78QaBjv2WagAV0Zju+4Xhimgifh6Q0LbltH8O4+atcjYA1svz7HV/psCr
L3XinvOGf1s5wky6qk4FF8CE47x2wrI6C9RPpCqIaMfyGg1ihBZe738xsA9UWakDxvQtXmZ7Nl5m
4CD1bGzMRo9X5lgwNR9DHMVLVGwQ9RsHP723Ms9cFcFI9kuMrnpuw6Of5OSFtITeZMHdLANcBw2V
ImEbNubk53pmTwURCAU3pkdr2NFZJBN2ZRmb1E6+cWwnjc+JfF8FMIWwQXHyfwwhank1Vys688VJ
ynjnygpOMrVUp10cRRx+P9ejDa2s/Zzmv50xeBpjYw8s79fia18xE+LdaGYjGRqzv2rtbQp/5kSq
EZRVPAV+eWnlisUkwmMnl5G+qUN4IFi24N8Ck0AP2TAYmiLhrrSiGPGnkisw2qiM5victdhWRZsb
a3j6j1hpu11lzF/TxMCtFiLQaS6YJrO9Jy81EkdHopBShjBZgVWbtkCpumg+4FBZQ9Ki2SRXxSBQ
RC5ve7mxARMWY+oc1NJiyt+TNni39eIStoAY+mBlF/1fme8jiieNJG1LsMo2TaOiRX1TtvqyJTfw
T5Gkw/cpm3TRhdtLwo6ufuVe8doWergL8y2r8G47Naiq08rTjyOOMbW+VhscEEdinMe9mtmr1SXT
QaQ+60kmf3gaOO00RpqbCZ9+PKFPltwxWtFcKUs9Z2l/SFsMGnrmdNtUuAv2plQq4KJqO5aI9Ksk
woGrd/ft4GZIaF3EfKkLUdq5aRpH27tBDkwmvfOaNoP0EXfrkYYt3Uhsyxa2ZNNOcE3ly7EnR6CP
dInlG27jNGhobdsmLukJZv0IHTgfUdN20Ie9QWspoMCsEKh9TqnwUQsL/bZpcJ4mLpHSHmzm778z
cR7RkI07URHdCdGxosMq9ujccDqM8acfd8OOqfqjKj/Q2aYkjzN5+aVnaJtNuQkXa+WPD9nY9+tx
0JnjYlWXHEjL82/qyGPXkiqQVWlxnPAidBNlfUOeKI1m5Jsi7NBQwPAOxjbae2juPa38ZPlb7IbZ
uCNOpAZNh5IIdvfX7JnJDmDNvOkGE9yH0dw7BncaQpgcHBqZd6ImUK1NM50fct+/uEyHNk6hLfv+
WEVue2ebvnVDBhqdWG85G+nW5eTd+VPrnZY6emqlZiOnirhC1exxRyD6ZJyNU2PbezfuOBhO9suc
R7T+LjxuB3XtuSekZ9O4+i4GhaEGoqm1r12U1ps5KsfLNGWPZRaG+7DL7jPUijeToVcPbRDsI6Nt
X+a24r7VdO/qWRR36c6zEJ9Y/etYmsbVNDr7ZnEIrWpyLdpT9DEOA674dRlG7PUQvE4U6PQHM8O+
GI35uxfxqWir9j7zL6ONm0j4/fJJUvBN3MqIjUKuZoglwDAVWK/sWkoCc3+e9Xq6lAWAEjPrr0MM
X6pczGHVBnWNM99KSOAKDSa89phivGC+6M9mvYd0aMOM6jnrJrxCpa3ho83RhbOQcddL5XonTvxu
F3Q6Jj3myXdR/GWHC+7Dxs53ANaMbTwNd+2y+NzyGzDyNFHRYE75tZqirzpMMfROGetewz86TuXB
6dTckxsnl5aQvb3XQgUpp+y162394lCR3WluaUElSsWKxUW28X0b8FWl2dsQWAVYpx5jQJe+wPTC
nmZ102Z0wuHEmN5sipgua9DEr65TlJdo0PpVneATyGpipjAkm6e+wh4ziaB/dOaNHebdbVjWt6D7
Md7SQKd8bIo1NU6kPgRCn4r8V2kxivQU2zeNhBYl9nAkbuwpGQ39AETZ4D4xVOfFN5xDrpGgBNwq
v+p810a9wS4kqAngCTclROhJdhcn5h1lIPFYWqW7r7roYdDCHvdrP99gOSmvNYL4BFftQ05eyY4C
xVOEwFDTrBdqxCG2GKb2yPfqK4IkIdLsUVjLCRgTMoBpGTYkTvUn1m39Zzvvc33UTvHSFVurI38g
tZGqrAt8Doj7Q+qt6RllBJkY2Jenh9Hqjh50r3Ssgnt79JHgiqY9d+fAiojnEgCkJ48ucwUVCxp4
yzTOCA4jsWKVPxRbUYBE8+f8UxuCB0tzWZC67XpwRHOJfG++SEV2YMBuwokEiGi6er1wN3Eb2Lsq
sm+hiow4xm+HyYqOPkC4bSv4ocVlXlZjKhwWH2FxX+5Lswm2DhLaEi5ZiWfskUN0WmISWOaof9Dm
etm5hvYmkNVu6KUXz0VkX/M03UcZXLxwzKhWTB3C2PaRRorGmnnMb8gv1PGqG9XZ7OxHR3cxdRWt
dgtmIMY7wq3V/8BHFd0xidDXWYa+a7DjfZqmMz4GVFS15g3PwqaOAM4J9WWXDM+Dn2Gfm0aT0Cts
PRRHUVhXGJmMNxQJ7SEaOTyEk+M59q4GaTIy9YnDYXr2tMktsASpszz2SWJc+izJ9r1ema+Jufet
wSVrlVgpw0MiVvfojwKTwXfoi0uaLtewFNqp7jDMiDhYdsOStVwY/AmWFtf72k6syyhi5xBOwUWf
dHtjOb313HB+EavhzNvYjT5bFiO3iQwag1joHNII9UlnjSWW1aQ65mTK3E+ivQ3S+V7QdHpaYnPa
QnobrhkyoFO8S1stP9fpnO7MOvWeW5hh3PpWlkRJJxP8vWgupDZOu2MWhg9/irBNxUl+8ZoCZiNG
cktDyYGXz3nLcFZEH5AjxW3MFHE7AyFZF63db6Dc+be4Mh+g5kCfnQ2s4VVHeLcTQ9tI6n7PvLnd
g/poqFpH9imanH6t2X17MKIo2yyZhSUSo+FjVfN1WdmF91PVv/bkDq2I06mfdXPiD8NS/MsRNZce
AUvtQuZOAWZ48trnMkV8VUwTd3V8ru9dioKtNLToTICLSeXIZWEuqi+vaKnmzRYunKp0dmXXPNO2
9Gsj/kLPeOtUGABmbvR2ZbqbcK5zhFQDBBLf9Rg9YPlPPQud1B1e4gI5XGhR13CcujpkC04t7nbc
plqZ2dIt12T43RVA2OfRY/JE5dvqMybEwuXsYL8i4A4g6DFJDtvXOTTQTUcRS7lBEzuhudbRKWb7
oAGCNNMY11uwZJuoKImjGTz/LS7Cc5K7zv08iwLdSHvJqs4nHos6PzY+bNxB+sm3hGdafjA9UfN/
wjYxby2EWdskGKM9674tplbjrWdt2CzRQzQhTVxEWR6qIqampOudTFFh6hjZ27r35ru8LEd8p120
DmDv4BezxC6PPfroef9nws7xmEmQmeWNr2Urxk0BOO2oA36wufxhdllXSGj9rmioHHUY6ynehHcC
gNkQOw5XjvanpDVzdLXjUFfHKB2CbVlkiKl6uuOcaGKd9BpErmi0D/5cU+PstCtO0UvK8Nlxs7/1
UmIYiXuYNyV8IeI9i4asC7FLdMqSzL5u6cKzMjIze9X63ZFBgmr0UCXH0nG+4nExdh0BAyv4lCjH
os7bA73BVDhQPZpyF0hH/zQG4ENoL/nbSdQBq+DoUjeUlHvTrPjmhUsiCsCN8c0egVPIPAnmw+mz
CWzsNNxumG/URvfQplNNwFOMzCPtAzyAVOT6MA1PpeXVG1JKBZXJJti4YXQzFSCkwndKEJhdg649
FBQxwKjrZJkUsBv72btPOq0/TBMFr0jgYvHcWoMOlOVkClwXp8H7tgzmthsqBHex9zZb8b4ghfG5
JLFIg3KqcKDx0gwcn2xv4zOP8YIe0zrlf3MmsanGstk6GRINr9VNesnVWYsElzqcvtOIZjNYbCIA
soWdTMlYS7PhXvM4MVNjm5S6uUXB+nsZ7OYsTAw/Xel+Qroiy4ggwY1X9vpJQ90GvmgMjgZiVSjT
5apFFnwPPu2d1uG8zuskYtaHDdqo7HyvpdGI/RG+TYGtN81S6zCHxFH6tZgODnK1VTMXd0mM9qau
KnNnIKVHruX/1c9BdXboJ6wHAuBCh3CxvsnGixeOt3bZb0dvCe6DPB1Qx2ZPWvHgWEP86PpRcm1s
407XyPyqBWHkbRVg4Y2IZcLSfp0KbIIpEz0ZnFjFbnAbO2BfSpzPGOz3M0Lgs+b90sG7ns0swkMB
DZK/vTnp1eM4dNYpE7wFjnU7uCCHCgCxR580XBNP3bmLNHcHSit8Ag65wnRUbael/ugLug+pcVe2
XvyOPI4qTrObYnxQIpzYT215Y1Z6CrCpLUhkyNqNL0dcLzQAWwIVPPQoeNZ5NNxPXsfZO6b6IfKB
LdqowWPXQ9TaYkwvbfMswJyc08TaGBQuL5XfPc20R3AnayGZUQEwGyHbajpAsDIr6l1v5YfOC0iN
d9IPhmpzW6A/O7kDVIc4Go549Tcpq8CjYbvPUYwfI4NdQiZqSeybrpknwse1NYmFzFzQAu+mQGYb
w9dbB1n84rY505qc68lkf+8YAlb115hFE+YZBwiVEL+MSTzF1WDv08w5WBgg0WDZvxs9IDR3MveF
UfzluFkL+7TfBXXqXlkMIzt2Szata75Y9hHJVfBsBuVnNoY+NpaFyatRRzt/OBGn1lz70kIIX3Tl
GWsQZtpuqD9hTRIkar7ZHaXqKjkzFYzvy+VQdQw/lBLyt7i/aQg4fQ0jZO1cczA9G7t4KCz/GFTR
fNS89CLE8GJQ+9gaNhxIJ65uHS7xs0YM9KptsX4vve/fg+FZdcArIgfzExsgtBnF9dp7hD5DkCjR
qlhMUEu1nPGCThW0vM3EdOkW/DJOHDGTR0DZycWCk9ns0XmkbBi67bvrIS6N8S0D/7Slm255AFj4
OAmmnnOrhfvhjR6PYPkOrwYx6IbXECRWdocLu94hJsjRmxN37MgEX8hAfU9nTcPEEpsC3CjFlU1Y
LDR2lhGEYzXgwHIp+AnjE5hDtb0zQVGLEZO4N1UMhYSLkJmmrznk880w+vYdt37njvBTAU+JgdId
CAXrKv/s6nCQTA33Ei3vTdPWybsZiyMLqvyjmKOt7WkGKnScUkVAkK/vYV7upgY/QBNb7FsqMeSs
dLBdqL8gtw83LnlkCHXy9dKSkGi3ACtnrUiPIu3JaVmsu06zrHXja8Vmsih76AFN7yXln3YTIlom
Z+6Y1hgxep7ir6ZqV7pHTh1GxCJi1W/gcTRsorUaCqwY+IdxP4JpZPS3SFEMEucauAZxBQAitr1v
fuZLsEKZdM3LfNrPDOgocNG3k2IGyqW6MTNyNXO9OqfkG3XWUDw5i+D6d5PdMNiPyehXq6Y3zy3Y
OBK3n+Bdwtw9TRn7v4kfhNzEbvnReH1x7xScoKz63Kje5SPCEl8g1hw64zbAyzScujQTtG7CeRXF
2VrM0RXfF8C1bITPiZ2xIxMbwT0XqQu2oG1rb11pnGFVnXzJBGUnaF6Nwb5BHvg5JeZHGw37NnS6
1dSWt+0IQKleuGMFPWJ92BTsZWAc0mtt1u8y2DybqHUXyT34D8ITvTJZkZtDSjJ51iRM4tpk7Hxu
ybKsfbiLJi3EVSirz5Hb/bETsMRVFW99yFUwd3Qdap15O7lkBZrOfhiHM2XrdkXY1IRsH7BfEj9H
43xFm/Yc53a0qRLtucwFiZXNQLx1Vk+QY2IuueHdmqGrCufqJUyaqmRMqAG4zk4ESUY7tXgdTSbW
IBJfHWojGvMNZyz2zSwuQxn7mDP4VF0t72ZyF8fMFOr8jXPywy6wgghSnXa12733GAH2pPy9BGH6
VzZl9j7T9HM9DyPmPvK7GQBM28DKA/SHjpm9wi/94MwjIoqMUxNQ4ibDtuLJk9eOKa9oDx5wIv4U
yztTfHuJZvg5eVzWVAhsrPOFSde2DpDcps921R3NPAdgQ6zOGorEskHCQkdBm7YDsrR1Rc2yajl8
epm+D9QHgSC4OCoFQI2Rf7Yvlj+55l8yQIGIf5mwT1u/vrj+1sjglyBmGQ5eB3ad+uXX4E9fnlZT
NqZ8kNXcaudZP7SF5pwxJ3RG5BL+3AXrhmpyOzW/3ST8WNwOkzRpo+AOb4bU97YRgnPmDCaKDy9o
DobtnE2bZq+94M6NoA9jaUVYYHh3VUaVRrQ2/YZ+PPgjMoal6j7CzL/3DMwC+sLqHSLPmag8loAZ
XfpTM+JFqSizsJgmHDEleq1Lzm1d/xV5TOSWJNm1jSivhncOxuVLzwttQzUl2EGDOROF9xXZI6Jy
mMjU7+5SfTaORuN7qyZJ4Vhwj0L3c3F5y3KNCEQZkK2s7n6HDUiMpSUd24j+Gk1bvDFTSbnFlFcn
8fZw1F885txrW6P5r4fM7CqLXdvWOPfHemg+slBfVoPmZbf9TMmh0RZ/50vaELGjq96h4j0HXAEc
OLEx6/Y4LRWAoBSu/hj5WKps8wZ4SHYp6XegIHrxaa27AobpUHzoNF03hfZHS83hNCyccRhnoqOD
qH7UEEXpPXat1J/QR9AHJ5Ies5Ujhuc4mKZ9U3d3AdDeVWLml97S/JOZg1CoBDOzvOdEoL3RPDlM
aeFxM3KUrGYrPmMLjL9ZJ4Z1ErP6LO3mlSVZ+566iP3nSWiH0FmsjYPHbT2FaGgKSl4o1SeCtAim
RyHZX33LuQRlfc/szlgPd9oSBhtTI74bNnQE1qOAgRT4NI+h5XSoHMpJlDdlPT8g16czYDbrmbXn
hjb5PVANbjPFE6wJVttkGDGGEWYcj762NTUq7A0UMyArRseN1yTTYBiq22XMH6BE19t0zLJ1elO0
0uFAOASB03587tL4Nmoi99iJ5SM09a/BJCqynVgksY754nZj9MReEgEM3737ikYj34n4mohBDupi
3nkRFjcyfREWd020RShAArcbe3uAROs0j/JLqeflEW07c50Odfj4Gs9gyXLAcmJY0qM1zuhZypbT
vcTE1IZ/wmT5M2e2fY8+gxzGdLrPBlaSScagIKtWtjvLfHPuAfoCaNhptSevIWeVgcFZorfYiai6
A9xvpntj9pttZ5qf0HCdM1aOuzLrJDguPSGq6Tc2tlcDGOtNYNZfnBEFOnwR1vUVLgJUHd2AJxIw
o6CxFEHb7p9HgXh8HhaCyfP6OPbBZoTNhbGtWTZF1b6kQf/gNmB+IRVjF0QkTCeIGbqbw0WCykhl
/mWuXEoAS2NshoQ4N9GCePfqfrP03nPX6AYK8KrfunrVHdrEPFt6SiIG5TJLC76Cqhjfcv2jgoW5
QyPRHeamHKSX3Dgsi4i5NUGBbo6S45iDpjcz79XCD+5Rc96GQTe9jmMq2TPrJEz2S2F+jFXorOsl
fjYEUNYU2fCh9aDzEKkdfUAA2qLTKkjqAOhiyozmDpZ+Gx/K5E0wrbymARZnjRrs4uZnavB4Digj
LIV+rPFmgtyF0BVaw7ax6BLClOU3mA8a90jWh8ZTGoaMRxA2otBFH9kY9HSndldP0rbGb8KpAepr
qn6XMHN2lfsLGz21c4ipmyrTKkqkTP2b4nZo2GPQLazIpH83My2kl3QYKlMSb8hvF4sE99Xkl1fD
Q2/qHzN/3I7AEnq43vircGPAW4U+3wOlvhcd961mamClOAxi7iCbIWN7kxsehK6zHpvD/WxWlKpQ
naFy2rUZtNd4Odilf6Skvmzc0dxH9N6A7Rfz0enqXZ0KOKLj8Bq0hMba5kvXiXnVTx728urZ7IdH
F11VQrBClLkHOA3FMRJ6dlcLsuJTpoUnDLmPUS30M3aYaxa74sbhtlpZrnZL78utr0XbVxfRM8jq
XnL0Yo0qGeb9M3qE8q3EB1mj1bKzzr/DhH/HVLvZwPQ5+lpk3GiZnu2TmrGqSF4yxzIvBVWT1gn1
O65hJsAN4xYDDeh34EpQ41aWCzC9d+aQHkHP7bwAzKRTKyfLHZ4S+QesuhlY53o6unlzLxD3rCe7
eRv+SgpdHMrF/SAYJNmXeoE3eMgfZ9NhvyVgKVinbzVBVvFAGdKvKFEY4J+mZZuNaAWaOWD1syCx
KmC9haAr7lsDHFOZkFlLHMHaLgSpnRye7uCGwVNmT8M1oMVQtAN57WFI3SEn5iHTjO1A6nmSBvGp
8/4ne2eyHDeSZe1Xaas9yuCAuwNY9CbmYEQwyKBEUdzAqAnzPOPp+wOzzCqlrF9pf697k5VVmSqC
EQ736/ee8x3G/jGIvZLxSBXKjwEgNA419ozEBuBJ6WVOqIKYiFZxwTQVHCpDSNSwgq0uVMulw0vq
y7TL2NYf8S2xt0f4qcyxusyeVW/EZLE7MQVgfEANz8IM2y9xCVwfe+OuGCGiz4IdmniK4X7w0JIH
DDLn6YMuWCiBPWCu4lIpE+t7OlHGJjPjydDQzyr+0cX292Guz6VDCPmIV3jrotLkl6Gp50Y1l9h4
hHoinEcncI4TQmGyqCtsdMRSsCxbu312StHfjUpdCaMh1DuC3IW5amsP/rcE1A7aNGUcK8MhT3VI
3rosKbaVugnBPtoM/kd3dm+jT9rKFJjWGV7I0dIDJCrR0/usi69zF3N1mBMgZ44LgN5qsffZfBuU
u6SfhOSOjG+90BvRl9mmdN5GB3Jyk755ILRHt/JWZN9l0ESWUIcOhFsXEakCucNe2/bCRDfi+z4L
157VzEwbrq7pP/IJQv/wH9DoVvs+getIBlA9zLBlA5GvWb/JJp3aByNYJlcKxlHvlevOSyzGYcNR
QF6ZpsLZO2733Ug+VSWHs+OWu1rb93NCsEI3Fxs0H8xc7Ed6vy8CspzvcLkEqu6OkbHxQN0eevUA
zDt8Ged62GqEe6s2BaBicqvfI+UL1pkady38l3icvxkFufLmNHzjF4L/Y3fGPqxvhZnfvMd5DoaP
DLx2SrvlRbfqXjFCnBLVr13JhVb5/i3JHJdmJ7BJ9iEIdRVNn6Tas3wuuqqvTGtx7LXhTUTBBQgz
jlx7BG2nnLs2RAmTxfHWgs1z7KLmEzakLXOOYR91fEEzNQmTVm/f9ksYbQ5GIpxxA/p4RbVDIyPt
Vwj1Ay7+o4Z1w+5aQFwlnYToM8QxsQNwqq3q4WAMxNkDnLn2RfjCyE9vo+gVKLmBzMa5psBMK2Gd
IWPeuiqhyJTpRQXIGIj2KHcoiT9441dsZxF5Fha6DBhyIuUGqM2+3diexisseN9yjiOI611rL37p
SZ0WbRO1KxjvrhnA0/Z+vDKmetexIva1CQzTrrpyEzqD2I/A96jItL9xnGGxIWP+BH0HLoUWA7e9
5OyH00vjtpcix+RQZXh9gzZdpa3GwSEOseDaJccRCUpanIRum10XEQkghLzvMozNmvnTeoy9Yh3m
zWsXLvH1HgrHlOGKr4+jjy4pmThZ3I5Tc0RBCmh2+afRQBZ87Vwrwztx8SI1KFoF4jnmyTWm6lLT
kRiAqknEOeHwOLbNs8locw4NkEH9QD6S9cE8NMiZu7C+CJtRRZN4ORSsZo0a/eZF2fjBT42tACq+
QfxEJGEV7oIFsBkERbUpg57+QA/l12iFscnRfK6cqbzMAN7Rg6Jdct5nedGGq/l07XXIUCx4wykN
Omnq8FRGm7RT7q4d+6dRUCQFniRVx4S0B2kAjH+j6rUg/GNbSiRNTRLU8KOb5Wsz5VYMkbGlqTID
BeguzkBT1I/CaGNZTwrZx5aeeLUp/Bz2ShMyL7LEMVpg2IQAWEg18h6BFLCtq+kkaCu53g9BOp8t
fyRbCmG7cocdFEayF/LhbZgYOytJM6Zxx+LYu8WR3vcmsd2tbXuwd40KO6fID6CieM/qA3HGDjju
udwGn/1k/NT5abK1Y2lQE2Hw1lgqQ7wOejgFuXsJJ2/kdhX6pG06HFtAelf9aILvjv1rm6s3s+Fr
UBFpKMulYapoZtdqV/RNvJrMXh/rbZLAvtSCqAwzO0Zu/TaKxCTxaky3xJ/UJ8sMrh3cUAij6XcJ
ZGYnzfFbWPJec1Wz497bpwF3ZLvsu0dtHEpEUofCIpMiFukhZgjTF3W3bokZipzURwFtD7D5TFRH
EwgoRN6mVPuIiovslCjm3y77jemKCCdCe0XMGB2BJ1B8u9Omra+5TV+MN//JspfWTZgfEL6eOtvd
NylDhX4MeU+s8h0gEG/jgidzLCNBxTM/gcOt9rr62M35BO0cRLYIYxq9zcVspo9epj7GFu3CKSb1
YUoXnpJJmtZUodkFnE20R/+lnfTLxPRhFUnkO0Mkbilp5ETC0ReB8PslhA++iaKq2HZF9QMx0Wgs
w9scQkOqKNkrbiMO0DCI6mMaX/AgVa5gVhc05qHzSDaO9DZnvEyllc/qLYnHaWtwSNzFTLy2IS51
2l/5BSv/wmdD3GKn+UuSlOsyj7/lODfqIXDIDmPq5FEEjhxXDX3QLXfiY0G5+DxVl6ae+lcVqgGl
k4nM8kgt5vH3ZIuPqrhUSKglPXk6zE+5VzzandWcLcJKscMytQ6KBa9oc/lER88l2XEPRcdyouyq
oZiXBeS1JROgtraK3etoRN6+I+PDjWEqfiXSNtiYnaGOqkS4qTMLZjgSBDYBtFwJLNIgVPU5RMg/
C/EjGv2FINF9QApP+0A7Lx1cpijT4kEYnXigOycwjNMYthkLM9qbsStTNNBfJ89oSJHA9OrFBPjK
8MM0A67cYc4hNajPmYiGa2o9jt591ObWJ84Jfu9Yj+RtBqDJ546eimttAwc1VRIVw1ZCPUmxxCQF
3yu0Qn8jmo7bkrfgyicOMlCOz23/6jMyPM1mne6nsXtkFWX7vo02TuOfU6OmOHWWZi2DpqZ8iPpZ
b926harO/W6V1NEnOLHCaLOP9ZhdW/rEu3zwdznHzDZknLcOSCCMpvjCV1A9oYx6mPypInICXFaW
3ibtXvoq/9w6LinXsCsTBfmgTXC96YqS2NKMoyYUsW2ZArSy7Q2mWPSlvoMDv/7axCnT6Yl0KvNO
NRggNOGruHiNx36EFxKUAJNnMuTHwt6pFtqwJEp4bRXLzQBHxT5PPAqsbNzCVHA4U6HOMuWhFPLW
pT9fsAuLg7kwm1tRsbBN9j0S5iYnm49ZCOQzthTN5Y49tUdwuG6d4kvPgX83u+4qNaBmdjHtXWnl
n+AmJ/S2/StqFHIqzHA60DVo6gzQHpiAd15DoulnaM+lsAdKU6B98dqr2fBO2GANVlOlGK352Q7l
1Zcs7Ks90GcHP13PvszHbde0mywu6jCHCT0BchAiII6de48Cyp3hrSToqRacNg2WkFdw8uQFWOKx
cDy1CXrNTqCMS1Nl3/047nfcpEfzcx3OTOdmsh7rm+qm/lQ7dXs0sJjVRU99n80adg7fsZ3OaLNc
eUgRxix4t5igx0L1YqPyed3rWN2HbY+IkT4aRyoXuBxZHstulY4sy6xNt4yAuI21VC4zc7NpjG9l
Toqy3fgfrebt3w63NJ1K+NiNs2kiJqAk5UCtA4i6cAXRTiyavzyKjsDkILfE4vs8Zck2sBepckyA
+ESfqpr0cDTKVh2zOrxH36Z3CLhjYApmjXvEgnK9kAtqk/XyPlDrERASKJPcmdW4SfoF0IZyZZem
xCcpryU3DQMhyihSdCqac2P4LCOiL8XMRN6/2Zjwdu8STyjY69RvrIOCqsP1EGDeu9iSk+AqZyRk
npvcaduCgr1Ex/CGXWg901xpyw/vocP9BGElNBvkEwMZh6LZ+z4N8FUD6+iuBgs1h35wfH8cf/E6
V/zXTRI/DTXWcWY4pPg4E+iHd/X3u/0v6tsbze5q9+4DNCxgqmbvmwCSFpsgXHGmqUwyko2husfO
L6e9ogiYSI4BMkVotre8mhnfqp7CaK0FtiO5eJeD3FI7KO5XIEboeM3oa+kWh2Hg5dBEH4H7jvDB
4GuB4vetb3ocXNDStdAEOUY0JhusRAkLscmyW8c5nK7aRVRaLLpbw8nfCjOzgOuE8Np7CSTPJbgS
w9nnRYnBmMb5MJudi+oQNeda1IHcO6o4QJ3Nts1svAo6EIxX8sdW+ArCVO4QpuFe0KHHjEWt13z2
zDvmRfylGopjtOSHhUWzkQE1DPQUsfIlAP5CuRtt3RKzxAwk8UwyOPzjL1US3vHCjXsyOgjfSaIX
nSN5Fea9bpPTMNHX7oKRmEKxG1XOrA7NScD/tEXweCVE5ePsvMG/7FF1YMlNCSS3VQw+VqpjIqwf
gdF7HLMTkj/PF2uZxnzNrosJqqzktkLiRJmZUEj6SbtFPlispEK2jYv02baEva/Y5DyHzGboOu6d
D4LhDhPHxoK0RygF5HJ6UouWNpz0l9SyFgljXq3DiSXRBgCNrbZ844r7yR3FuJ4y58IBGEEF7qa7
ImXK7xax3FVtdUM6DREkc24e1wHFjSQD6Is7EhhZTldzmtITnWfY07QZEV2txRNhGc9ziMtnKIwX
3YwWd18A4EQ9vCuHHaqPP7TOE03UvYy9Ry4OFE/Tm0oWc0BLzEUhu6vhecHdbO7yLrhHrZ0jymwr
WPnFNQgWCikB0msGzRJz4tr3+N6Qne7AvlW7jiOa8ZYAw04rs1TYPms7fXp/q4RPN2SwwmZbmuHJ
kP6Dzf836bAsy3fV8/tf5rpgsu9fgxEbRGs8EkvGVGB58qIk9sFyp2dYbBjuRvqTjgTAViXBblKh
f2fgPhV+Z+6HJhN3HXBgBjZntm2EycvT1gXqFcx/xJQsmHk5BeHGjOmNj3pYTofp87vP2KigFZFG
cmhL3ASrdzP04FdXNXNdqQr/JbeNi6/j6GCzJ+k+u5H1le3EOxYlDQ1+vz747uUD51wdU2MgcEY1
mu16PMgytoxDWy2rO5Z/eGjfLddtGMgD+Ka1qRn+YEWmYRb4+2qWKC/t7OhRT9GYG9em380rsvY2
3uHdzV134zca5Jz7Cqiq5kB/fwEDmy3BsAYmmQbN6gjGetAvm5yVPHWi2y5utCa574Tq1g0B4zt6
YrceWtja69MA+ccOpgWq4xJfGTpItFdOwh31TzDDhz8AgP+Vd9lDAQqk+e9/LPamn9xFnmkrF+uN
TVdO4HvB4/RnLmDgDR0X87FGoR5/n5X0IRtjV841w6QJozNcdtav5Sp5h/DEooXC1GzSbx5tvP3v
n4U/9JeHkbZwlSXhF0plqeVh/wQpTMN+AlTdFAfTRD7tKFnv0olgKRqeFwszLDeSTejXILRRX9EK
CoEstzYGVuHO6JaL4BmSe8KrdXYIYoN7+qWk1XwrwyS513TK8r7ZxHIK6T6N/nYI3XzjWKFxlZST
sQNGhWmdfdcumZcYC5qzLx1ElC2TThG1hBu5MYTBnMJpABoRgZW7ta0lEcbdl74f/WBy/8XsTfcA
MT1El4vUiCOn44VnHmtmpCCRAyE/TmqHJYBogCQyH40yYncfenVMgf3vVUFtLxX1T5BybAayJroo
FjuWo/GZuAhlV8di6aIMlXFvjQwLs3AEUlia0afZo7TUKRExHtEtRhgcY+32x062R98sNS7W8sWq
B/KfSdU5EaQBTsDPbxD03DvaENgK6l7c5+QIb8o6YptUYwMWeDkxZ9e+mst8kZjKsxcbwTNNlDRg
Zs6t2965Kr4fHPCCumEqgeTWBiTuI2grYvdoKoJlWZPe3mIr3dL4afeIH8SuMMyXVM3ZzVDuTVbp
fCloRm/aUlpbUjl61nTc7JFnLb3o+kvi58FpRO2LR2JJkiVr4Ezn8BtHhYCEy2MmMU3EQWQuIUD2
PnKG8ezkbILF1I4XlILGOpPqSvB38WUkeG7lPnJK5G8IDYD9hcSC0cZ78xA9blyrfI78ESQhU0pU
bZJ1D8s5lDMHPa3FIrOsD5aBz4lIvc/YTg5OmbpbVG0tCkE5fyIqvV4Dz/hhl5a1N0Efn/GjTOin
k/rZc9pXkYqB3ietsGFKzYvUdXaUfvbQLf8t1j3ZVO//IGdBXWyrTXduWZgr3yXkgPXizHQEmfab
I9ZiuFGEK7//yfc/w1ZAxwim1R//oukYzkb303TwNV0J5GfJnWyJBurwsq3m2qIkJU2QqY6yj6Hy
xlsz1vVBCmRuI4kggfssY/QDOYPo0HXkugicGc1s+kRmcHUpPG1uzCQ2eSvppc5UUqhAElhqVDNP
zXBCO5Q9mJmDP11D0Y3d6ex5g7dKNeKxsNVHLaqa8I/6ewVtmZO9AXVV0MXAmQ83q6jljXoTVbV/
TSuWfofVnrgoS+4CIhy5i7XptV1wlN6QuBey5GMqcXDGimbhDf05UYAu8bG+bBh4+7j2+txaE8VQ
XhP1owr64aOLkkbht942CV06lJnqFMXmLvUxviRuKzgOUfg6OqYXODlfXAAWZLf28uzDuWyMoLyM
vWaOKcZdVNrDri1rbIsdMIq5qNMNn1m98+UCYaeRY6CpwEo0b/1Rrxh1wFsj+SbW5nBnFwU0zqI7
xWSsLT2mljsisS8B8Mc1AMfh5HiIShlO1zsEo9He0fMXWrz1GrEfdNKpOLipS3RtQFvm95vzOyD2
TwBZiQFUaSC3Llu9iS32l4MiqYXl6wYqB4oCojHxE0pB/J9JjtRZDZbPBSX5XrOOccykSAZcOKmM
/sH1KTM6W71xFRUXpTzHRMKs5QfdxL95RGtxwv7lET0tcfHC2yUT4efjw4UwAm6CRxxFbG+boBbr
wWWAh9bLOpng3TGIZzGBojx7khFODKvwLsUW/tDHw0aYj2lO6z2kfbjuZ7fd9/XoXDRitahw1Rpd
kqDRzbyKniHucgp6Wp2F9TenoMA6/Mtv4Zo2ETDalaZnewpe8J8PwdJASm9OhDgi96suMlAPGPBW
mssH+RMqvzTZXVn054A9kB5WtY9G8gY1nb8du8+Avr38KGvAtd74xjgJ1VxRwV4YMjxhv18S0v4P
Tyot0/WgF9veXz5vbIiGX/g1SvhYI4QCZrdpSlMfLHcgJrbCIdMMX8egfqxat35p9ddxYhTvaGj+
LdQ21/Wzk4awtxn93tgXmfcpr5xTBjno7CLi3tYJR72qK48C2yIFyc+4sOSlolbFQ6YYgK7Ax9n7
fqitjZdlxM9M/SdiIL7389WY3PGxLAM00CkQ0sjTuGWR+pst7Z3EQRhBZz+im3SoAcX+UVb9H077
w1R+/+9/vH0jGWMTNW0dfW3/8V/f3736C2caM/ziT/9/47Q/Rc3XIm+i/D/8qX858l39T9fEji8o
AF3H9UxegH858j3rny6UbcvzpO3i9F7ejX858qXzT5N3Hgg3/8RyfmVpe1SUvErvq5Un/P9iaf+0
6iVvpnKY1VGk8n8ntP3L+2kJM0w6TC4nbzkGHL8dr7K9KQGGShFDu3OLPrwn45wJPmB64pLHdW4S
1QR4dN/J4fKnj+/hPxTwP4O9/3gcx9KmJwXqdsj/P28XcPmskoG+OlGoIfYow3IXW1/7ySmvZv7m
lX7JnCRrV0ZPRgVROXe///k/71b/+vFS8+l6oAvQMf/84z0SaRoP39SpHv3Phdt3T2r0D8zQ8tNg
onIaNKjqvmzPjer/7sIglo/63xv++w9nqbBWlELea8pffvcaa1/QJUKeCGlVb4U/JYwTbISoHR5U
1DgfMAuckAYlBMsAxoq/6SwFqB9npxiQyd5uohoF6+JoGpr58PsPRvx8mfnj4d6J8C7KI2Kfflkn
EHL6yTRqeaJnVm/jpvqsUjIgq8oXO8LhDEZkdJLpqNOcyt2NEWX7tAtSOnTWU1oY0zFfwk9Gd/f7
53o/qH/50HgboMArLVyNj/PnbwzsWpM5hFifwt6X+6Dyx03TliaWPu8HO2HwUSJhsqmuN/GMR71J
e0UfKVN3Rd1Ge9ISY2kd7KbfoRSZYN60DgmtfgevJyAWQdx5JGug4qif7ILG0+TIJW0hEqdBj99Q
7ujHrvisoQnBaZeHaJ7ogkZB8apb7yN6QXkzkvKBlyy5eGjFzTYWj9okqzGwyrvOmx67wCcqUNaP
fkE2aNS41Kyx89nQ1ifTyr3z7z8tIf6yxLiwu1ozB3O0Q2nx86cVi9Dv0sCXYN8Lcxf4uBc0peIG
XThxFqkfrWYAxFQIGBfdvP5agGVY/28fRAh2HsGbzgv1y4sWxLaZhtMkT8qFYMWQ/4JT374xyd2X
VvtEtPZelVPD1Uce2zY7InQbP/z+w1h+159XDkkE8EiUckzlmr9ezyPKWkPjrDj1fvjDsA5IlRhk
ddNReqTYRTG52+XfbW8/1xjLW8TPxM/7/p8cCb+sVrOPKYOtVCKsU4eRGC/Cj6ynInAfCj8zdrFn
zvj94nurRd+dzM6FoQc6eWE/14xff//7W3/db7RpW46wNGkOdCp+WQyubwtG0sI+kaJ5LpLBPtse
olHGB5Tf3s10p6/KMaJNljv0iKOh33EFusCVnI/NnEcbOyzFhUQXUsAnpe4GXLtbT6c328wV1/q4
w4GSQNBAGpbVzbRLCjZvsZj9kLX+TfVm/XXn1qbkHDOXzVNav65s36Kg93UiT8NSTeVz6V/rGjeg
GsNsP3Kdq3wPd7nRGOsKUtaRUX+39Sf9atMGvBHog44Ya1rZEXnvzg7anqFO0BFguugGG9CIZdwv
ulHfJDJVY7vZmh0JneTnOLvUYfLHJRHPOiEL+3ixt/3+u1ryLH5dq1LanvSW5eqYv7wuSeqhhExK
1k2iqgPEJ5KaFifduzu86l/oXxfb3//IX3ppf6xVrW2XdA3KkL+0r8bSrYsa/98pWi7RWRBMD2VU
P4iSGaunam/nZW64D1PbPb3/xbWY6n1Lqjz7m0P5l7OHg55YES5spItQmv/1TS3DtkirqjTuWj8x
yOo0n2TqpVwXg2RNv4ikZBxfu9J1cdMGho19o+EkbGpwOVbT7bmVboKgDp5y0dd/c79RP++oy7M5
LtUYpSKvtrT/cr9Ba21pEGp3FRJgbaTOVqgW7lYPK0cHHixjRBBrng07v9WcRIsbJPPd63KuBEOK
16ziPhT0tnEaVIQJbYwOqg9shsjVKQHKta8LlnGeK+cwDuQsUZWR6Nl429HiD8YTTU1EE+DxOnUe
qzS4eHEl7l3uUoepdRGaSP+RvB54kC5e1EbdtTV9pSZ2zf0YYhd5v/4nYRbts2TcVXWRbSmPEmKB
IgtrW7EVzDcOMijNh+EQiaI4/X6d8RX+2rXlKOIM58WlfYvrU/+yunN3jOWY2ZiqA9htjdIfzTmc
d0WkjZ3Os6s9+gOHdmduYqOFvcOzg6XR8ZoKjbbfv0mIlcm8OnJVuDKLarrLbHgcMekoWKvQ5rYD
XA1TvmYyO85xMrB2UEyE5WjDlNL2nefoR7SQ0T5NIPJLQNFofFtc+pZzl7tNjI5gIJ4tRjYXMHF9
nwaFMpjWNd4VvPkSitM7/SPm0gddchm9/UEDiVN703gO8rqaCJl16bhI1OaaTiQJaQZ+gO1Q2jQx
Q6D73HK9u2E8+B0esZzkTz/tspM1BPm6tXS7ozxgCQ1EYFSjvZ4n98C+ESEeto19Zcce2OlPaZmQ
OB3mN276N/Y1SC+URTQyXqdoJBMjbJ4QJmL1C/G0epUxrkutfRpI+NHNTD607KHXwWiLDQHQIXLw
El6dmPdVHDbnrHGJmlSBs01sBo7O1HjnNmBWWXgYjQFLjHcyJ+GmAj+4dhBYb8zMgAmEByGurBfH
JDs+Crp0bffjW8Mh/JSmr0zaX2zgF+S8bAU51BsHjNK5kUOxngfzE5iv4Mhs4a1ru3RbNrEFDJ2Z
VcEMaN84KZdux4QYlPX23a7IK3sl6UQfVX9PTJa+NKSTzmPRYwhqSJX1nKchwIBWAN+CaNfSAlkk
4PP0ESUvuBZMuPAZQ7KY9fd8dBl8hl61TR2EYHaBA0YKopydkCzJvke0b3ZMbtImfE3y6Srd/JD5
UX9zLL7zwaaQb7ubTnp0eymhkwHcKrRqWJaSIvzA4NJ5DAm6I3SIwiPL6j0SxhY9VZUS5Jf+aDRo
D6PHmGBa9PhVAiEjpPk8ti3FrKLLnAfPSYkZqGCviTBe3bd+RsouI9SXoayhmxCTCSf95IeLfLrB
Voi1eQDs2dubgKyKDx0gBNgMewAi2PCb6eZmIZ37cLw3lF7bWaS2c0lcqGZZHwWTTOQV6Jfd8t6q
5nxr0vQ+sNZsjFId9Yzgu7GZna9CK3d5ldJhgx2BIcOywuvc3LaZz0r1+DtR+T+8qIaNNBffwMky
h/Lm4gFz3z07mYVyYoaQY0NpVY053Xkdyoim+WLwanz07c9xPty8JLLO80BlYXOT3pehJIUj7y9G
l+6GaqrIvMVuLQf/oSVJKJ4aFG0xcbCe/h4hjd2qrEb9YYQCP25fHLNgxkiA5FrGMUiuOQ4ep7h6
kzZZu3XjlYSiMPtcRHCx9u57KasHfkH0gXHtHH3Lf5OeP53arPiBH324BJ0wCVKyAWvxra7osUUf
AsUKy6O7RkTTs/Sfagv8TtB1zrf2jMkxvBVWY66w+lW0TO36ijwAf0OWYRrJ7bWufniDMC6pat6a
tGWk7/SrrJu/BGZOT7ubGvztdrFPovolMsHQV86npqhfI4Ggq1DhVRcIOQIf9cHkegn4YFr2g4PE
v+EHjoWTrduKLXCuaAAkHZ4znKJ70+DbMjMP3TZxc0iRjfhMH+655jq8V4MDIhS+DRtB8TWjpMDg
nCB7FOUDJl3ipNzknBWRf7FC0O3WnD+ZIwkg2rOPvTG/huQxbuMKWZ0wnPRY9RIsUf9aYwjpsmbv
5Y2z5m5UYzaPhzUfqT5HrjgQbYIBZGwebWaNvksobItZSipSeZqhaMBgtVxDC0t8gD8btE7wAcU2
xqwUhZSMx7MhEv+5kvI7yNeJ7v6UcI3mSfq8I+qnxNmY6cF7RpNd3IMdTDfA/ftNHppAp8jhBNEm
MXim8+Lh+TRSoa2Av9WHuuvGc9Z7H8IJv3zV9ISXC3k1Qr0dgZ1sqrEhCCtX04fgPJo91bU0m5UT
mPdR4SWvfVCRrxoHOyG5U2ejOjZNZRz7VjxUPnHqlezOftO4F2O+1D2K0ffLWc7NeGe1LR9ZXYfl
StCu3hNAhn+SzBjqxae5QXcwYoI4euxOMHAJxszHLdMldZqS+SFvaz4yC0lrlkU1Yp3mA80x5xRk
Lmr7xHv1M13cstnLCf6LEZMPmAJya7Q/9VL0WEzQJRpsTujsOSGsBqlPw4B5sPtj7hNdYQiBU09V
3TYnz4o7wyYk/3Jb6GRkkViPASGwa624S3iWH/LqElDr6BZqR55+cIwxPdvNeepr4+ABwd2smjKY
iLmBQmOV40ODt6eWTLLCxgdkYxkfGejKlW/044JRU/uxQxyKKpUzv3aMbdqxp6AMRWVp4Bo2Hftq
DUm3SvAeWegxXqpmeunTqD6MGbpB1LufjYoyO5gWoaDI9NYE+7DJK9OHm4KYu1wuFy7Wx28TfGI2
yMg8kWFGUNi4eONk/oPIanK1DWWfGXQ9thrjkNsI4p4hHO+yzsUr39aP1OEzP84Ltp6vdmlZh6e0
kdUGMBhZR2pXOiPBI/h2jzbTN3O2d5h/DKD2NvJV1zaZAif6OEwjt0u4rNIz+n00C3M3IvU0RklE
c0saN9FVBAXFcc33iNchHBFSkL8QAJHGQIUH/A41RHmKeguU7twPd+zDZs6V2HMmh/s4YBRdtBt0
E/paFxUu0yKOVrEMFzKdME9Wn957Xf2tsuzpNSLNPW2tfR1OxmVs5FYmcXff+IixfZHg9Om9+7gi
4ieey2I/LiNOF0bNxqKXyuFvxci10V4it13q5ITQz0Uo2GcoK90Gtb3hgcCL7czfZeg/LlNKw2FV
VYbavv/EuAq7famxSiTqcxqI4Rz7nrmmkycxFMfqHM7grTl5rbNM72xmbTgCJ3UMw9zd+p1OLnB8
OnIEGo/3nfykOjV2nIwwu2bvu9O6P0JSkY+NK1/7XH8ry5jrLqry3I/BCnnmFwSfSMeaLNwMRv/Q
Zy3Ssnpk/VverqzteosE4Gza/X2OkmQTyPazZXjHdsRCwPrORPldKvHKxIK3i0BGwk3jvRgjzg75
tSiHEEF19tIVSYgkN2KbLrD/CH2DiwHC3VV6U+Xhq9anpRk2hjBTCFWbuKX8GPMZGKOVfXGd7pMi
NNEhxlxHo7chzDCgiFM78DYkV83N08gru23wpuNMem3cMiE0V8zbaZHmV2N7TL3A39UEO9cTfiQ/
FBdZ1f66j5uLYUFNNHPEPwL544d+EOGqHu1nQDqrSfC1De30qsZEg6kcj64iKytV+OmCvnjDoPXW
ifiAcuwrjGVRkQ9vpk89/L1NiTJ4LUt5yOpno4uA6iQe1kLV2EjVv1mpyhHw1ylycohVXYplnS8D
tAMltkfkcFGSi4x/+B74CgKnCpvqRCz22i7xb+axwddSzYyzC7kOg/yxNyt06FO3hXe89W2DiWi5
Tswp4uOBM1NHyRZW/LkaXVSJsQZ0NwQ4QeDJUUVuCqA1mxTfzWaIinsEWTgG+51jYQ3A7/rUlXOC
7sjqj/BpCbQ0pSfWjcDIJYf0IWh75jvzeBB6ou7tS+4egdqGquSy0+LCtPCV9njejF4l29JgYg1f
CJd62UiQ6cwHqxHNcQS0nEsf+S8DtWwarmMP2Z+er1Vyb9jJ5y4xX7MQ84zUo1636AtslV8Np953
PrDo3mND56a2oUZ0YflFYNoQgnRV9J0bL/7DsN3WkjjvvpbPHAwP1KJEXmsYmCCoYxBYhGIPw0Ya
zqNrRJj+iUKxa1XBGKxuaQ4NhOFZRVxPuKNCh1OVHLOCkIhuZJdzzENpVN8nLOZr8v/2bJufap9U
G49WkrJBX7YBRIz/Ye+8ettmtz3/XeaeBnu5mBtRXbLcS3JDJLHD3js//fk9VN7X3p699zkzBs4Y
gxEQgqRkhaSettb6l9xX72SB1AZsCBjAyg+6oCCkWnxHVLGf+jpHRy9rXC50k/n4R5u5uXVQl8QP
QYO7XftU8lsrxUH5BUDjaz8Adw802VrXYwQu27oPPRDIWI4zEUTeKk0B8Zi+f5QVrVxrjSovOruj
vp96N2kRn0JkMQsWwYwfDRY8kvOrgzK+6CrS9JR9MChHU9GWfg2ludQ6407r9Wkhw2rrK+1FK0AL
aS2J89RKllUZwkDExtiJVyjfKCgr5qwcc6afujGBkLQ/tex6SoJh0TuSsYzRCpBMt59QTYVWmS/T
zoBLmP9MpBEEZ+bX21h9iTtgZchdGotkSlxLKlfKmNUo4/h42ymo8cCIMZsEHUQdUHgCexLVHjA9
BY7FyRA8oatZ1ifbgwnm9Y7v4mB9o6p8p+Rhy8GF7PBWzw+1DDu96/Bk5eumbh3rRXUCpE60bt1k
XVBDITLShawke8P8ZlQwKAw9H67GbutFqgJfxEjdqAtg0Fg8Y5quzfOPTyqub6tKIRzXSVat9FQH
7zjlDBU/IXYNCABAhfqRhGi5SlRIUxs+od2ic2y4IMxY5xtIJ8iV3i7sEv5M5t/qJkrRRay1C29E
7qf2UTurmF1TxdigNPGkIdOGYEdHPX6rUrW2zA6Ru+dEbV4kJ2Z50iB/JRwWxxZog36otRDFs7DS
NvmkHMMKWHggA4WQWnArfbCF3fyYycVvZOQehhY6SNQ7hMMGpmd2cvKZ5bBDx3LMMa+lZsQlEE+T
ifT0FrSE76qyc4s+KpT2rDuSAu3vfCdXcHrEkl11yBJpU1mtDDvLmX3wDFXkZAumNC7BDTtgLfXv
ZDyBK3vooFEu8JZB1yZbBalFUliDvG6lTIKp6MVuWVow7nt0A4e8fDUcW7k0TUi/DMN7BZ9CatbW
Wu4wEVPlHG6CPkQnvic6zXvJkEWnwE+vtTGYdm/n60ZHj20aFUadPCSikhEOUekX8+G8ISgpZB4z
M26hAUVuddDhQ92BaADzfSowI5dZzXbjvvT6XSPOVfO5sQleAjTBtvlQ+acenKQvA/u0ysA/zRvj
7z1k5mR38PE7H3z7QevNZz3Rum1rDiSdkho5r8CXjtR8OLT68hgXYI2M2C0chTpBGaqrIkyK7xgD
Fy1gCilJt1nY9YSJaDNnVme7rYQqoprK34mKh6WlTP3aKcDHA9qXFR9YbvFS43K1sJEThsrZ3dj9
FtVJEGO5HuMuLpFeAdYbB7JyGGvmb9lEBlXadhm8JSMeXVLbl5XRr4MO3HRC8ZCBM9WXlim9gJo9
TjoyBihLZSuDaSY22rso8q/aJJA3oDHXfO0VSRnfDSeiOUdxksWCKm28DiM8SapuvK9L7ccY1iiS
KrB+JzVZmHpJBxI5xkBj9Q9NGzopcoakREmkQ0/Y1foU3NpKd6xVLbhuMXpRwuCy17PNEJIR1Wqz
O4qRErlXjZkbrTYtizQ02XqDhEgt7wzcZZc5yqMuSQ/7MBRtg4p6CV+5za7qKQSq6CdIRFjVgJMB
nceLQgl6hLLV1V5dEkSru1oejEOSTi+jkPejenFpqU1wtOGgIiCCf8cwes6V2aKWUFc3cmw524ql
xWJCQ+UOiApWyL7SLaUgTg+1kV5Bb2GyRsJpG6Vjuo3jEYpk3wwbXORY0RR00aD093KoRDvEHpBJ
tHVGaFwZujoIN5Xa5dcyqTJkUHPXSh2AmdG0stT+KQ0kf0l5wzjWWXZnlkCEQ8hFuVCFhuaDdTD+
wzastEXmq/aGebOHlnadybW1CjxbuTGC2zhBdaL3Qv+pq9PTrAuZI2NmDyTdMIlYFiXqcpLadMhl
9N9QGExQb8NUNxlKFNXGpNrm1kNkNQzv/TBd8n8lsZKvq4F5wIdIepdEu0TVAawE+a+qrOorPcnD
7dTZQFxHZldwlt+dznqcVCQbykpJD9x6sClStVuhbonHorZnoRpvKls3iVB08zBkwj3EXsa641/2
47U6aRa9EY1lSpIOmGETFZRa8WDKMGTD0RxvC5b3DareB6ynn9Q8ld1wSIytZcXAKMvszhnjtSPl
OHWYzP8NINhjnpI/gUG6agbHf6oK74cESXBv5vbt2OvVEcDFg5IYykEZ1AlTlyhBaE96QLk1v1U0
bUe4bS/zEiGDOfhU89LfoT17SabIv24xHF+AiWWg1vxyg8OTfFnIgB0TPVIuaxnqL/VYZ13XMiSl
+eT8mT4zukv7LptYvelmfRPocnDX9zEaGNSASVixBHBRP8OyLm1uOgf0K1MhkuJDAiG2zXXjmHuD
tkpNbYQfoiNj0g1UArS2JzuSIadt3yuFVO31iDTGlI9ujrPKqiT8gQBi3jue5mzLKh1Bt1bAsvwJ
cjyUd1ulBs6lU9dSe/Q0IsLnxFNdvP4s0Y5vg0l5lofnCBr9UksEvVmLj7WMvAJiN5AJigGBUN/D
OSlj6cmAJROHrlCigjJ/SLhaBjk1XcIDYmVnhzBNzNhN8+AlhBdMS1qqenZJOR+GUGhk6xRGRItM
LAEZnOQxwRIpDn5paKOsJkkaIW+Ybotc4dauEd3T1dbcyf5j0UGCmDf0o9tJj35B62UkFYwf+KmI
mAtr4bavCphi7OWDyOEXwjUyI2+wiBo/P8gE/UtHQ4hqsEwYLLXBU0lsUprBhDh7h74fq7H9hFbv
oetEUY64v4e9i57UsrMVpKg6MJc+6Hec2FAxLMif2KggZfQNmaFZ9qVh7QSAnzXI2I2TJLu6IghR
R/Nu7M1ftbD4icx5fFXu+3IwNthy3/TQMVFTscrVYAxXYeSTk+ow4Kl5zBpE6bwF9eTrjF+11hP9
t9E+0GrWeBri10H7ip7SsLP0+iBNPbUqlupLE6U0RIkJGPz8t1HF0oHRf0sWDhPwVh+3sY1QByHf
aGr9JmurZG/D7CsmK7wJ8Zi1Df+11Utzn49c8WBI0apDp3JBSLaQk8q/VEzoc0WK1EEkRayyMoFm
zT1tSxTrJxZil4ycQm173AcllFWwl5ckmuIVEkssDklFLBCdf9Q6ST30iXQ3VLLIgCCR4psrxyK5
b/uNT53MuZJjElROUn3viCV3UUhiXUkYojoadzR64OuxehuMcjHVcrxuE6Rd1EhI3SI9SapnnY7q
uCfsXOhjNF1r8FH7oYYgHmx8U79F7cJCUqMtIdkCLMHMAYq/s2ojGYqBbqJLKlHHMMCtRqxJ5FGw
aSwcIzxJ+xYqKubVSXUJiQqj0EFZUrz1NkGRbCgp2G6QFuZKRWfANoAREjoh48hA6JAkJN6xp/JF
JkmUJhYp3FKkfIa0WQXFDytWg1Mw3EzBqG+nWL5WfISjQM5AksnsUyhUViEje8sWNRzcrlo3zyvK
2EjgF2rlr0iGdIssTJfBhPBeh+uJ1NoBqzooUVlhvpZ62q4tJ0YT33EIfCA4ScLUGUqOj0AIKFYk
qbxvqSNDxlecHi5SB7c0RgwiZ1zCuArdisFaDiNxNV9GMQWJKURb8psOcfy1UvysSYZvTaff5oGD
Ap956+uIeDSq91KZ0qvha1ATPWzlWfh9D8HzLKB2JjCuKKWVFnFQGFh7uSz0NQPEQ6Ckd7Jq+yvf
9L71qTkto87O1kNFlqCvwTXEDPubKqNO06TWNpG1lZMhj+7735xK690CUrKboUO2HMdQWeZOyKhA
tBqE6MnFHsVUzVs2UtmBlIH0joc0xQlNPVlj9NgEmqBVVLdR1f6ahoam+LsPWS2UlJ3UsC8OKMZb
jBRrOyIpgorhJD9PVUgKPyxhC8fopBSogkxOFyJEjTCcn8YHAnj07n45ANPdior0steR1arKFC90
n2U6nL9I3lARZsZLBsBZynhUSFGsgZE9GANKz32dPBpmVQgjR6Ihg0WzUyCsCzO6XMbIA0+S/l0Q
/BkPELqHhrMaYeusHFWrXPLOeMh4OoOFJpq39NuIRhk+apmszBEyPslpUh7KoRSEBYqvjPFj+QJE
jO5h1y8ybMvlAPB70URBsVRbZR0rJIF64nHHYgE+dSQyZHtd9tODlOY3KJVuMA1sUE+GUlkWXbkq
9HG4RogoEgtJkl8V00NIjZSsNoU4bBfQ1o3uBkL4A8oqGtg5XG+g8WtOxJrUdGIXZA324T3kZcks
9T2uCrSgcvpm+U3zAN3RuDKD7qpFavoGGcitY/TxfeLaFFYriOzHHs8tEstFtEFJLVr3iGPAw4CO
27O2Q38CmHiKor1ZHOtykznGQ2bbP8wkL5B7trZl3FhXRY6yGHn69RRW+MxC/OghYCwdpU6uwqk7
pK023KWUDBdJ1txPvuQdAuSdjnobsL7Sl73meJup1Z1NYbFQKlJ0yhEOJg7Gk61NC5W2WK7y2qSc
P6ImSd2A9tcqD4nXw7DW42UW48fS6f4dqkCvSNGTyskn1AHy4WS0dr8ZVa1cyUX6K5sQmiOJV8Mm
sX8A2VLhcmvyo+pP0H9CDWuXuN4WYei2sV1ScB+uMxZccADIvOjOUy6KHR5iXtqQP6XoPi0orsGc
UIJfas7d5F2Lggx+FICdpnrTRPgc5A22fTlMfRQt5U1mpULuiOVKWEhrpVslQRzi9qPDyICDlmYF
7ElSTa4X5jKlYKpE+BdW94afveRW+0tHlmDTeMqlkZv2UQu7LUYVya6yi8LNtQTua66hP5n0K81g
hqaGZC+xW7NYTRRY5vHniyyGEw91ERM/1FTJWbXKBlzMT+rRjUt58MZmLN5odoIamQmDT64r8IdZ
g9mMOZ5S+OfoAHj8PGQvQ6OgwjXoNz7sflMjEkWqGhvHamlA3F61Oouf0UtZbeklGgJO2bDoVTZt
6Ny2lQHb0kc2yh9spCMGnJPL9DIzUEIfx3gPVgdZO8lC4CFrKUtSD1eCVIXryKSLZoy11kL1m9fx
ywWAIxJ1KMAZxCiIg14Aoa4sSejGRgPFuKO1e4sAOz2ykKyhyQgu66jeelBa9toKCS4ZeaFFhCj8
I+qLi0ZmKZJTuXFlcKl44QFBL61uZKoRMvCZr6xVGTGPbgIe5UxmcXCC6BBbzQ69xefKSvF+FbVB
Xe5ttISi32OIegYqTT8HA6mJ1p72ejISoZe+v2zqcVP6ZXKsEPaF0wM3BlFTH2+LWLrzyg1uCcsq
tKgY6mBH8ESr3OwVRxlY44WOJ8iA0pOl6guUgDexaajbIl/DbpeucM1aKlrF5A16BjFRRFVaK6R6
1pNs7R0kIIpFU9dwb82CFho0LAvrEJVKVMtRoQdrVhJe1/hJalhZ7KKYgEoiLPJVSuISOCWX3DgB
ghWE6zAl+PQtfaVWsbO3SRhfA6K6l0GlQa5UT0mvS2u7YQUXqaW3UUplZT6rQ6ogXEgsgwMH3xh9
I8q2mV0dee1VsH/sDMNYG8igEm7TMMX8IgjFtFGDpHb6PRPoqUuajU5YihIzKmeSgkRHVVUuGvBA
aNvi2JkVQhAevgr5eECEMjmVk0L8OeGIAAaOuiFY8kU1oqZudijrwwFGoAmdT7g95YM10lVsKXko
5LZYB15PvlyuD1MdoKMKLmNpdMZ0anly4GmavW7xXxd1Vy0mx56wK8CLKwvbHbiYra82W80pVSJc
Cdo4SzlKD8SuUYXuq4VDBg0b2FWdtw1iU1RQxsp3IwX9KQjx43VvYEPEjGOv7LY8glpo0EeZrhHJ
rFcaURgOQQXABqvBb67W01NVKOMGwmaxqFRrWDZRQwiq2R565o+RC1VIvbIQxoLcIddrawBBEnQW
KpeltlbhcyPJSSWn6KiZIFd06wMVvEsdFR8tnlupoImPBQtqgu0KLf+nkMfnyr4Bk3CqlpHvHNBZ
ejCm6KeCK9MbuX6mMs+b+dzMZ/5wTkpktPQ0bUAxMpZWiB88DZgN7ENhnRtZBmbe8+58ct6UFtz0
ujZ7t61gbedAND1hYjvbekmTgpbUfPx20pIwVy6ZuyAvi935k7VHOwsaiuyphdec2zNaLLy4Gqne
821pNh28nGkyno2i5/85mC9n3oU/mu7gHpy9wWaDsHlTdiPe2G/HFk5Xq9CMfs1G0DPtezLk26pH
oEo3cmMjqTUi+n85Rc8fkIUZfKMWCDhRkjlf7ZlMPV/4vAlUbJUtPMw6lGlZ1psNgsI4381eYj3d
PxE+VzNVm7LqXRljRjV7EDsx2D3TJBUqHInnU72t5eva1+/QMEsZQf144ccxSgVkWBuS8FO6yTU8
ZzvBVy8RpDIn42X+81j8SIVuVxslu68R6oX5yOIYa1nr/1N4zjyd+/+MwgNd4x0gcfmj+fGH4XP6
kUL+eRpz2D/+PxJ45r/5Q+BRZP1CFvBoHZXLP1ScPwQeRVF4y3JsJLdsWN5wJv7i7xgXFHx0MKEC
Fao7KpBHMRIF//N/6PIF5BIkoGQajgy0Vv3f4e/8I4jdkEHDAmKHV6eoOv+PJmgb7zjmyqRS43TK
/qSVz0HjWkwfpbTOBqon13icvXsy/4SdM5OB3mDI/+v/9oEEUvqaXAw9/5t3Of4eoI8+5gPC1Avv
Bq0ApI+Npzw++JeUOu7h5+nPxSp89TfhTgfhsKhwNHSxeX5UjiTAd/ICYiJmVpO0algI/ieoUoVk
9D9gprlYEO38bqqm6Y7Bj/cBVToqNdk8wACXVi2TVIAcjeEHG6fXkHilDFnvOx/ScdGoNoice6wj
hp2Ujh3a8KVR7RHoqPbzHgM0Oi0EF8tANRQwONm0UFtm1nnTKWibebr8fTbpJnc97DXS+zhaFLk7
n8u83lxQvMXLOMI0LQ7r0PVEkmGySTsQQmb7eWPXAdRd1tzRCnUDPI6ERV44j5/Ea/l+Pu7m0V0c
kl+8zuyyP9ukmwauxrlSUB+tpHL/tpkN6kcLw0F/yk9gupBPFBuMe5QNOE4B8/pzChUEVNwn1MEX
PCQH+CuZMTlBr6aFEc5zaYuY9KmFq5UYuQyrV7dCR2cezHQJqxYEZcR2PjHrUEx6F5K8x7O6tytv
oyEdjCp6uUfdkRhEDNzznvP3EF5XrNEUFeXaUQQUQZ0s5mF83oCdKcHUIqIOThf1FzEbMbEylM+O
62/HOQjxVTJ4TxDMkceQVVJmGE6iU0sVmNysHDbeej7VTAhMk+/EiNSzw2+2jA0ndpO/EbEpQb5y
NJ+aN2+HShk9Gz2FKKlsyD/9PReQMRzgTwjDy3lwtyv/aNWAq9/uct7zOoyXFvOubMfFOp2iu7c7
VGNhND8fW02PMhNqnC+FUAKZ51Z7KGikbzc77yk6qXy6wwpPGBjnslbj78AemnJIGOnTjqQn5WbL
eJzfS0LEiWrWsR11eH41eBFD2GJ2D2SB71Yb4Q+SP54PNVvL9iOEVFqCYdjFft6bWweJbhV5kdqd
z8+n+MUpXjq0ecQMeEQlyvjU5hIqn3gnIWpTdyK9LyH86ZQGJdgGRaOgZEWntUO/B47Irp+N5Sqc
MMAdhPxSqFTDvtepSua4kFjiGuZm24lrPu9N7U1qsHB9114xDKPVzhdV57m9rr3qcr6afL6kvzdG
iHUqQSaXKc55NRJHYT4Z226k0XgwrvcpYel+Ppw3g3jj7fDDR5BGj/H9GaUlDgPVXh5poSRwWD9R
TrI2ppOTl6Ppzu+ibFTtPxxmHkgPh+hiqUedAWsNbIJGIK2s5j8xlclaFUn7/Pb1814DVXXbJt35
U1St6XXDiHSjzvMi91PuR7GZ9+ZzpOkZvrMqxI+3CwSIjg/ilewTyzjJ6vz2u0828qvUSSmgesYs
nOKz/bwHsKyo8PflJIaXhJHz7rwpbeNHwJRBIV0iaHl7Y/7r8u3k27fNn5HslGRBZqO8L558/Pfj
N3USuSjR3LZB2e9K5ll0kEQG3zfEEKWkpbPtSQ32861Z1IjO9zvftKrhWOv48uH8rm5OjHfBKEa9
8/sByorU6p/yUSjfRdrRG4l7xJecPzt/aj7OFfXPN8+H8xvzufPXvfubDPOtzdgnB4XQYqPhKjNE
opP9s695O6f2mj25atW8gDsvllCz3EA0U3wcBHrb+jEfReKULNprEpDAn8/1ULT2897b5uO5dCAw
MA0t3Eg8jVSSSDjOn8mm4Pcobv6f/u38Z2/v5PPfvR3Pex//K3GFb+fAkQSyw2MY8cjEhOs3xZhi
1YkJV6OYYw1FsgVt/Kx74M4jMc3Nm17MeuXUL6xEInGx6QCBgBTD236CXOqSSaM00GBRQyWvZaBg
YxMnaFGKtoQYjd82stW9P5zfIOv6WocFEDDx/8gFZVuUHQY3EtNc1jcCX9TjhKr5ZDhb0c7njSom
6LfDd+fErIeL1cB4lYhmT3qT+JOHnPV4gLcj6q01uPmoFxJUjr6zkzZfE6R+53F0O0mRj4gQJJvQ
FLYtzLRy2jGmd3f6lR7H8fn/7Ojte2vuQaWeI66Iliv5EEy1QoPHU1VEpUZpgUQIm5XaUFnxxHzZ
pXXPkk3sBgoD07ypmgDNZhMbE3vM10M/etui+zU/GwO0c77NswLaH4kJ8UTmp3SWSrTqq8iZcMWs
a2MFb1kIgpeHFp2rcbB/lHWAhg1aKU5cj+AZlq2Sgyz0H4Q89K4WK6zBz3GVtFpCyA6BvjBHfm4+
J5oDFPlkWw0RF1xLk7Pr1WOvMIVQDq/RTopvTMV5bFjrjqMf78P+kFdKvO/q1NwYfrArDV/dK5Km
nDcTUmRUebGIb8atHuf2qbABFKrTfZl63Toa033XF7ehwgInVyxychIm3ihD3yAoVyC0Rq0G/mG6
nzdisN07+I+dD89vhEIGLsGRMRACh/Pm3ALm3dDEmtiOe1wAwcQRbUgnK7BUMoakAapAP2J0ghCm
Suq3mQRwvvevmsEQJUQwLoPKutVsrStzwjSpkA2EV5VU+Y2uVkrBiCFw3ijzLC3IR/NhpnXKZjKB
C+T6SzHgsgayZR+j4rWf98ooxWMtQII7yOmEKXcgqKf8Mu+OHZnBDviGOB07AQle8VmboaMzKvwa
/z41f+L8HSnEEn42Exvv2s9RVBdzSyk2SWJrogTELmAekpMIHy4tvWVFJPf4P4JF5q0CKb/z5+e9
Qcxc897bG/Pnzn8yDeFLIgq38zmrLJ2NXelrs8gYCcRG+HXw+MQujV1ZKBMWbcTvzX4+Z0k6bxfV
sRsVYzefmt8M/L4VYX6zz6XYd7uSy0taeDWWLa8qDNV2WWtcD56pr2kpTOlqsEtAJm562Imyez7X
VK++7VcrFQwjWCs+ZqQIWMtUJTBM5PDtjbfD/gorJgcEJ0UvDJOoGUtLGoAC5Wqj2N0p2fhAo7WD
4qwMe9U/Za+2kl728E2YHTcA6u6TE2HHLUhWRw0WS3TlRoxTBrLs4HYXqnegUktNcqxu6/5YhScR
JUVko/Zj99iqPzp8iIN4gxBUrKIxgmrSlRJtBJpSOpA/tKJNo9JnNpZysLt6gd+zkx1BeZXDEQoE
oFiEo/H4bKSdjf60ceOjDu0s/XAXpztM8twKeDL3tTb32RF5IEHAdZtfE5J4q/R3ibtus0Gh35K+
I+AH56K/a6ydEYHWG6/AaaXxkwqYIFr4y+ABtnr5EzC9jgy0eo+IKaxAHcubxRAt8GVtoBGSXNY2
lrw2U3RAV364JotY6ldQ2aKHKrqu5Z/JJRzSxdHYFz+wIT0haE4XdZGT3sOOcaPv4xG5td/jWvsB
DwwR96V0jSVDnS3Au2wG196pL8pNtup38bO8LB7Lpb3ELR69+itt220bpJnDa2tlYg54TdCJf9qO
1Nmlsi1+hgSWDWA5xHXRzkYHZ+1JO5Au5hG3ogI9YVbYzRJbQW/5s15oV9kOZPa9CcVwFd9IJ/91
fCEP/zs/lliNg2ysVulzRpWOMPuhwaP8pN7Xz/rytdlOh1373dtxVVB8NqHLBbMO2efXe23YWhsM
U0YdbgOSi0xZSyq32iZLUQB+bqJtGNyCyKFiC2MKcqm3dkAvJylA8GrhWK55NyVLvXHlFz2/CQJ3
/EYtTJJXpracxuVAulaYnm0HwlpMYKxFRHJg2GMjgvo7yJBCaSjwf68OR+vG4baynemCgRr2drdy
VuFO6ZeS96ThQOhvJgC4HfKqrvXQrifvGGydG2yKLv318B2t8/pFPSLuluJX5yCVsyyG5XiH6q/p
wCTYYlTae7uopsR0KwSzf2jFQZ7W3xD2iNSbLKYccOrX8q9CWhXTahUwk4p/+JGOP60XOJwd8uEG
xYuFJR88lsK9q10hLhY/lqN7MO47aSEdlHWxxBbtBR/iBZDFmpZ09G59wIPfuswdUdz8jo+GpIk3
dSplW5iZ905xVPWtfGTtdZN8V14BXZOZkH/CuUn23Q+QkVF5VHKX1Q+CycsCOW3gAyBDIHC44AxD
hZBxoT5lmwZuMViHR/Nnd5Ne28/lbkBfgYIKkIsj3V/qdkA9+zvqvKm3aF98t3p16D7KKjNdvP8G
ZZ3ka13fcIV8PcWxBoewS22v3WQjbpYrJwWwswhf5cv+h/QrudZXuUuQdq8++y/xPQVlZLPb1iUN
63qn+Kl8AkZzQ17AXwerFq2jhXnKt9gHTM/JTj89jrfGnbTVrqNXFNIt39XQFlvKv6l+mPthDQGJ
WtO4qR6AfN4g1HCQdxB0q0dsIMHeMlvt6uWw0FfSMzag1pqq/KJdtrirLxgLFZeoIEIYOlnietRQ
f2HIJoC46b6nO/BIwBsRc9XDhXzEtmTjP+no7y38uxztSNPNVymw5YVK9NsvUI5c29vsxvmGDtjj
sDKX0zb+DgNuJeHobF9plKABU7sMmkt/n9UuNBnd9Rb5ke5Grfik4bBDkox2eMRBBVe7FSkJrBl8
sCeb6RQFrj2sYSvd/PK2/pHIc5ttJzoqkF/7utnKO6iGGJTpQudukWJbBphgWd7xTHfNYVhgkafm
Lpq7o7/Fos/voBxAW9sU1zCawLYM4ONdChakx3EhzWDJnCwwGy6GaYgXk97Z+CsKd5voW3+ZVw/E
XpHk+nwjklVPChU+2h7qDUd7ia7xEb7N3nzUueYNlcYt3os4NbnWAVWYYqsxp7g6s7rrk4700Mlb
vY5XGOz+0K/jB//S3wQ/M8U1TkOCGvjb9GdnJQmfeYrUGDZSylVbkkd7mVLRJtC8E9S2gtSciNJz
4nVdxEZt32MIj83uKlTtZxPrp9rAqQuTUa0ogKeRAdt34k/mPV8EJPNejz0WPgDi7d6R4c5ESXeI
dZjeofhMMkc3//qvtVgAWWqVoKQxomXemi615RqvVChBmUVAFTgYxv29iSoZvWQNedt5b36jrovv
Ui4jcFnasCv7ChL8NK2R+AS4SubK7il+TZPOSDnv4tEwgYAsUIE3dbhUdcCCswdh4fp2N+wpXAON
Q+U/YtwlBxHNx57FW5aWLEfAqluzQjdpIYMt3js2CaJ5rwlEUPB2XOUi+gjkg9khHVsk2OuoSprt
ZbGxqGaf997OIaHb48bcXntytwwVGr858gMTnhDplhneqmOkSBvPv5o1ZVFnZg0CBG4XBVW9acVa
et40sXESjmLrXmQX3ja+CAXfDlU8eYA6y1dzlm0uKc171Syx+3YSTCVGDmEVrOaakqliyKWjgTun
gxuREpz3Zi5/GKvyNsW+FTjfHXAgb207pKaKoYvdsWCaQKC/PFSyAlhdYzxuH4dy7DFz6OGDDc7m
LYEk21nrjrEpOmPYpouwbKY9PrGA/5qKUR0iLVAKVp4tBNDBaLXzodyHoCFYKjmddz+LKwfpgKI4
WMt7ZE1LKo00BOoAw95RBm2jhfbWn8QvXunGUzqifN0lAJzdSOTr9Bi6q+XZBeCOjkhF/HJvm7dz
YBZHrDKOGVqjexQyLJZKbT4uR72kHl2fLKIezfLM7ayDPqfoRBXENTrhYy9yxzo60XTaOXn8lkxW
VdwiDEB9spSD1MqRWchGLDdGgIygGX+OTQzKvKdoss5reKS1rRC5sZFTlFllSsd1BeZ/LrHNP/C8
eTtEVybkJgkMZdbk88+riNBeGkHXu0rpYC039jaazTbpnbkyeN6IHLJRVJxEb2KZOvAetbLx3He1
z7lGeD625SE9S6v8P6On9+dGRK0MnGvYIEP1Cqb6tW6Tpv5LbE68O+sw3+f/Zx/691/0p0j3n5T3
UP1S0Vj6B4W++aLmK/5335H84MbaFyqAFORsKraOjWLO/ELiJckz/8/bkmVd2GjBYdIpVOF4UYPj
P3z3kP7VY/j3d3h+nv/+M//uDs71T6FTiIYWdb9PPQRNv1AdDdkkBXUr8aJo+v4hiFKnaeqGg0rh
Xw/paz0EFQYQclqfego6N6naqmMg1DW/+KnfPwVLuTCoKsriQcyvc9v7728Kv/IWRj5d0g/zfxCf
ZAb4rz2DD9/w1h005wJojGFiSXG+xw8twXEobVO6ViEBzS+KwF+sJai2STH4sy3BUC1Fs3CUml8U
8N+3BJ6CraDYxGhwfv/cAf/7W8K/FC+1Zi3PTz0EzQaqYBuGrKvnm/wwMiqycWEI/Svz/1Y/+Jd3
T9nns/OCpl6IIUUFWXC+e77wfROwUXbVEaxS6Qrn11frCEBXAD18qgmY+oWioy/AeHd+CB/6ARqG
F6pAwCDu/NVu3+K6Pnn7TAjI4ypYeYMfEa8PPcCijWg2s6b65fq/grg5P9anfn3mAjHKI8P+p4Uz
rH7oAtw78yGq5/PrPPl8oVFQARn12Yegsz5kmNdEJxCvD4sCZJwBYCkGAIfzQ/hyTUFjtv70AtFg
tGOg080/a6MPT4HRUNNRiRRKjfPr3Pa+UFMw+Pk+2xSsC+6QWAE4xvz6MBwoinNhAh6nw/xZRs//
4Rd6CLatfbo/sACUbYvA609/+DAoWMYFjcTUgUye+8uX6w+Kgu7tJ5uCal8YjgHsUvtw+zbDgW1p
iCUA7xSvLzcvqgoKSJ+8fV10d0cgT/8Meh96gsO6QawKCCm/WheAXin/F4OkD8vLd0GSeiEIcLYt
IgDx+hAk2doFaTgNXes/j+cLNgLEuT7bCJgZLd1yADGfn8LHOcFgdQSYx/myoaKiza4Ln1okzWO+
GBD/+q0/dAVWBhfEkrqDzPZX6wuI8dqfnRSFVwXrY0wB9L8HvPeLREVmUiSEEDLjX+3+FZ0Y//O9
AIMbcgH6P+8FiqJfmIaw7NC/3lio2/KnYyT5AvKBgjD5W370/e9vO4SQNvJN9tt6gQ73hRZFXJr+
2VURvUBXyBdpyp9ewG/9/ikw61ygcK0RKn65uYCcr80E9qlRUFcvZEs3DQut9vnFXb6/f0cjrSjL
pshJzK8vlzbUDCxwPvkUNIsEMcKUtvPPn4JlX5jIiKsI2Z+fwrnZfaG+gHGm/dmkkXgKqqWhjf8W
C75vC7ZxodqUUzDoPK8bvt68YCrqZ0cEsqe4i7BA5E7n14d1gWNfaDapdJLt56dw7oJfqC3QTLXP
tgWqa1g5GQQLf57Ch3GBcIm6GiOwMEWZX19ujeAQyn12XID0R71Ato0Pt+8oJJcUm8Lbn8nz63UF
qI2fbgQG0aIoH75r6u8HBNO5QBKDmZNV8vz6ck9B1ZBe/mwj0C8Y9zGr0v/UlD60BST7LhRYoUwf
X25aUGWSGp+9f8pJYl4wPmRMLJMhgFlT2NvMr3Nv+0oDIYmMTydQnQuqqnB0lT95oQ/TgaKYhAkG
VF7jvDb4gm3A0D87ELJMJD+qsRLmeb4fAiitI2xItuyvIeIclnypRsC67ZNdQEQJuvkfzF3Jbtsw
EP0Vox9Q2JbXAg1QJECTtmmLLil6ZGTGIqyIgags7tf3cZHtoZQ06eggIZfEzhNFDWd5M0MmWOAh
uR4tBbx5kKe2EKOv1nCMcxnZihA2fwzGZBcQRrOAiBG0DFTOOOSd+xcrIMxjK4QRXjUOJVmAjm71
D6EwkF2G+xg4xv6tiBGCHeaKgJeczNCvO5yEWYjiZptdw0bYlj7wxqF3soDO8JHX1enDm7XUu8K4
F9SgJaAIE3sGFuhSd0V88hwcCk6qHs0RLrjLT3uvtCOIXqYsTJLXMxxIMEI44J8ycpBs+RUKchBf
7+PKfjFJcBNH7FkAnwYfcIm9K3bvmlhK0IlQndgW2ovKsn/OMhLFXEfBrohFAmMZRCGuvFiCY/A7
qCC94C4nfL1aEQhpuCti/BpuMaTKOt9ECKaoVEQeawHe3V1e6nr0+G2HZ7+4NBeiDkcJxFxdgEJn
AY4CaCZ4zMve5lon0GdcIUggBAuk1JNAl0XukqeW4UaE1H6fhACpZnZ+AWEzTOwEqn8n6odLwfrM
4KkQWAX6tmfPzyVPErx+dAKDOgj2ILKKC1u/jkQzSrT9/PTOQ4I5D2UA/+8hTbAL13yKU2hjBg0l
eDgzHftsgThxV+/KTUB92bOXWekVVOIl4wQ95cM9WUwWga3Pn4NHHM/69/phqbhKAGECSnGndru0
ViWARTCz2bflcL9I+uUaQnk3dqJ7sT2EO4Cjw3GgcJACTCuRgiG8oqkt2B0Gg/l8p+gZWnPX+4Od
ZvKV6/pR0rQ1Bz32hbrbpfl56HSx7Sy2h4F80TYB+Xv7nhf7+xGpzXHZ5IMP6+yyu0/49/CAzVuT
e9VPVf/xVMlSlGm2dR9swzD93oHvcnEprsXh3oGQPqjn/UjeviLjPNAC/wA2mwjXkvBs3FL90QUF
dr1DfOCNKHDiaD1E35VkS2+5yMc4nOlKl4Uio/a1nGxsnetSrHQ9Sjtq3zbBRy4KmVYqva0IuKtI
54KfyFzci1IeIvu6TjayMlWp0mqgrwbHGudKX9Jpt9x1fdfWzrydjXtKurF3QKlW5H2Gikzu+N9L
Xa7pkEO1Hxf5FDOuVP3sTrx96RgX+GwlMiKAoSSJjZvnqtCKrkhf7cOGLlZKRFrENxuwkfU9FQtf
mMKF/djUTT6/zwYGwG262RK58AUUXOhPOJ7FNKbZp6K52OdCFUR7oFS3C/NyLsptLorV4XSExCF/
yMaINLs1sqqITI+HLinFxldpptaC9lIioIIzzYeGLTC6IpIdarD52MYo/NzcEN0UkjRdoOvbMoa2
nD8bWhdVpENCLSoX+bO8LEXkPaG8wnaE8qHvBLVb4B1sYpgPfD84Fdc3JlPUrAPfsupd4H+QpZFE
UwWyugvwc/mgUmLGQsFEF+C/ccBdPQcuPkgcscqGxiYV2eBYlBqWki5On9Hp5gYnAnuTxvA2kcyF
/4KDhmoUNy2+WosNu8nhkdCoBoVgltBnQ2Obu7hd3dGjXOCvsijMNr8TUZgQtofgwn/L9EoOzkzD
tvktB7jw3+3G8K2CiCzzqAOH29+gKYgWHgwCd/w/MPvSGElcitBzyMd+oFFl4jPvXNyflcjqJ7eL
J3B0XNgLWV7DshFkT36ykRUim0i8Q8UyF/qXgN0p1hVdmqEong0uTTW4aBu8ZwXZ+MqkusD2UGTO
Z7NFBxr2ibMh3LY4j4XAbUzTruGhyT/VG8G0/Rsl1+w30lyK8ugvAAAA//8=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796290</xdr:colOff>
      <xdr:row>14</xdr:row>
      <xdr:rowOff>40004</xdr:rowOff>
    </xdr:from>
    <xdr:to>
      <xdr:col>12</xdr:col>
      <xdr:colOff>704850</xdr:colOff>
      <xdr:row>32</xdr:row>
      <xdr:rowOff>131444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647700</xdr:colOff>
      <xdr:row>4</xdr:row>
      <xdr:rowOff>26670</xdr:rowOff>
    </xdr:from>
    <xdr:to>
      <xdr:col>12</xdr:col>
      <xdr:colOff>904875</xdr:colOff>
      <xdr:row>12</xdr:row>
      <xdr:rowOff>57150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828800" y="1053465"/>
              <a:ext cx="6389370" cy="13811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13</xdr:col>
      <xdr:colOff>173355</xdr:colOff>
      <xdr:row>6</xdr:row>
      <xdr:rowOff>97155</xdr:rowOff>
    </xdr:from>
    <xdr:to>
      <xdr:col>16</xdr:col>
      <xdr:colOff>542925</xdr:colOff>
      <xdr:row>32</xdr:row>
      <xdr:rowOff>142875</xdr:rowOff>
    </xdr:to>
    <mc:AlternateContent xmlns:mc="http://schemas.openxmlformats.org/markup-compatibility/2006">
      <mc:Choice xmlns:cx4="http://schemas.microsoft.com/office/drawing/2016/5/10/chartex" xmlns="" Requires="cx4">
        <xdr:graphicFrame macro="">
          <xdr:nvGraphicFramePr>
            <xdr:cNvPr id="5" name="Chart 4">
              <a:extLst>
                <a:ext uri="{FF2B5EF4-FFF2-40B4-BE49-F238E27FC236}">
                  <a16:creationId xmlns:a16="http://schemas.microsoft.com/office/drawing/2014/main" id="{AAAA5FBF-E8FF-41E3-BDE6-C29182A613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5" name="">
              <a:extLst>
                <a:ext uri="{FF2B5EF4-FFF2-40B4-BE49-F238E27FC236}">
                  <a16:creationId xmlns:a16="http://schemas.microsoft.com/office/drawing/2014/main" id="{00000000-0008-0000-0100-000005000000}"/>
                </a:ext>
              </a:extLst>
            </xdr:cNvPr>
            <xdr:cNvSpPr>
              <a:spLocks noTextEdit="1"/>
            </xdr:cNvSpPr>
          </xdr:nvSpPr>
          <xdr:spPr>
            <a:xfrm>
              <a:off x="8646795" y="1388745"/>
              <a:ext cx="5899785" cy="49815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4</xdr:row>
      <xdr:rowOff>34290</xdr:rowOff>
    </xdr:from>
    <xdr:to>
      <xdr:col>2</xdr:col>
      <xdr:colOff>647700</xdr:colOff>
      <xdr:row>13</xdr:row>
      <xdr:rowOff>85725</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1062990"/>
              <a:ext cx="1828800" cy="15868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163831</xdr:rowOff>
    </xdr:from>
    <xdr:to>
      <xdr:col>2</xdr:col>
      <xdr:colOff>643890</xdr:colOff>
      <xdr:row>32</xdr:row>
      <xdr:rowOff>161925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96766"/>
              <a:ext cx="1824990" cy="1796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47625</xdr:rowOff>
    </xdr:from>
    <xdr:to>
      <xdr:col>2</xdr:col>
      <xdr:colOff>640080</xdr:colOff>
      <xdr:row>23</xdr:row>
      <xdr:rowOff>190500</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2611755"/>
              <a:ext cx="1819275" cy="20078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236220</xdr:colOff>
      <xdr:row>1</xdr:row>
      <xdr:rowOff>153352</xdr:rowOff>
    </xdr:from>
    <xdr:to>
      <xdr:col>13</xdr:col>
      <xdr:colOff>226695</xdr:colOff>
      <xdr:row>16</xdr:row>
      <xdr:rowOff>180022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221932</xdr:colOff>
      <xdr:row>17</xdr:row>
      <xdr:rowOff>16192</xdr:rowOff>
    </xdr:from>
    <xdr:to>
      <xdr:col>12</xdr:col>
      <xdr:colOff>532447</xdr:colOff>
      <xdr:row>32</xdr:row>
      <xdr:rowOff>44767</xdr:rowOff>
    </xdr:to>
    <mc:AlternateContent xmlns:mc="http://schemas.openxmlformats.org/markup-compatibility/2006">
      <mc:Choice xmlns:cx4="http://schemas.microsoft.com/office/drawing/2016/5/10/chartex" xmlns="" Requires="cx4">
        <xdr:graphicFrame macro="">
          <xdr:nvGraphicFramePr>
            <xdr:cNvPr id="3" name="Chart 2">
              <a:extLst>
                <a:ext uri="{FF2B5EF4-FFF2-40B4-BE49-F238E27FC236}">
                  <a16:creationId xmlns:a16="http://schemas.microsoft.com/office/drawing/2014/main" id="{68407D78-1D0F-BBDA-1CD8-A422AEE78E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
              <a:extLst>
                <a:ext uri="{FF2B5EF4-FFF2-40B4-BE49-F238E27FC236}">
                  <a16:creationId xmlns:a16="http://schemas.microsoft.com/office/drawing/2014/main" id="{00000000-0008-0000-0200-000003000000}"/>
                </a:ext>
              </a:extLst>
            </xdr:cNvPr>
            <xdr:cNvSpPr>
              <a:spLocks noTextEdit="1"/>
            </xdr:cNvSpPr>
          </xdr:nvSpPr>
          <xdr:spPr>
            <a:xfrm>
              <a:off x="6220777" y="3096577"/>
              <a:ext cx="4579620" cy="274129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mathur" refreshedDate="45000.713540046294" createdVersion="8" refreshedVersion="8" minRefreshableVersion="3" recordCount="3888" xr:uid="{BF7930B9-788D-480B-A77A-5AB5FC039DD3}">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6">
      <sharedItems containsSemiMixedTypes="0" containsString="0" containsNumber="1" minValue="0" maxValue="8250"/>
    </cacheField>
    <cacheField name="Operating Profit" numFmtId="16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764353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4116F-F869-4C03-A591-F127C9915D51}" name="PivotTable3" cacheId="359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2:C35" firstHeaderRow="1" firstDataRow="1" firstDataCol="1"/>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5" showAll="0"/>
    <pivotField dataField="1" numFmtId="3" showAll="0"/>
    <pivotField numFmtId="166" showAll="0"/>
    <pivotField numFmtId="166" showAll="0"/>
    <pivotField numFmtId="9" showAll="0"/>
    <pivotField showAll="0" defaultSubtotal="0"/>
  </pivotFields>
  <rowFields count="1">
    <field x="4"/>
  </rowFields>
  <rowItems count="3">
    <i>
      <x v="4"/>
    </i>
    <i>
      <x v="25"/>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762ED6-1ADA-4F00-B8AE-B71CF775A022}" name="PivotTable2" cacheId="359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3:B26" firstHeaderRow="1" firstDataRow="1" firstDataCol="1"/>
  <pivotFields count="13">
    <pivotField showAll="0">
      <items count="5">
        <item h="1" x="1"/>
        <item x="3"/>
        <item h="1" x="2"/>
        <item h="1"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6" showAll="0"/>
    <pivotField numFmtId="16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dataFields>
  <formats count="14">
    <format dxfId="14">
      <pivotArea collapsedLevelsAreSubtotals="1" fieldPosition="0">
        <references count="1">
          <reference field="12" count="1">
            <x v="1"/>
          </reference>
        </references>
      </pivotArea>
    </format>
    <format dxfId="15">
      <pivotArea collapsedLevelsAreSubtotals="1" fieldPosition="0">
        <references count="1">
          <reference field="12" count="1">
            <x v="2"/>
          </reference>
        </references>
      </pivotArea>
    </format>
    <format dxfId="16">
      <pivotArea collapsedLevelsAreSubtotals="1" fieldPosition="0">
        <references count="1">
          <reference field="12" count="1">
            <x v="3"/>
          </reference>
        </references>
      </pivotArea>
    </format>
    <format dxfId="17">
      <pivotArea collapsedLevelsAreSubtotals="1" fieldPosition="0">
        <references count="1">
          <reference field="12" count="1">
            <x v="4"/>
          </reference>
        </references>
      </pivotArea>
    </format>
    <format dxfId="18">
      <pivotArea collapsedLevelsAreSubtotals="1" fieldPosition="0">
        <references count="1">
          <reference field="12" count="1">
            <x v="5"/>
          </reference>
        </references>
      </pivotArea>
    </format>
    <format dxfId="19">
      <pivotArea collapsedLevelsAreSubtotals="1" fieldPosition="0">
        <references count="1">
          <reference field="12" count="1">
            <x v="6"/>
          </reference>
        </references>
      </pivotArea>
    </format>
    <format dxfId="20">
      <pivotArea collapsedLevelsAreSubtotals="1" fieldPosition="0">
        <references count="1">
          <reference field="12" count="1">
            <x v="7"/>
          </reference>
        </references>
      </pivotArea>
    </format>
    <format dxfId="21">
      <pivotArea collapsedLevelsAreSubtotals="1" fieldPosition="0">
        <references count="1">
          <reference field="12" count="1">
            <x v="8"/>
          </reference>
        </references>
      </pivotArea>
    </format>
    <format dxfId="22">
      <pivotArea collapsedLevelsAreSubtotals="1" fieldPosition="0">
        <references count="1">
          <reference field="12" count="1">
            <x v="9"/>
          </reference>
        </references>
      </pivotArea>
    </format>
    <format dxfId="23">
      <pivotArea collapsedLevelsAreSubtotals="1" fieldPosition="0">
        <references count="1">
          <reference field="12" count="1">
            <x v="10"/>
          </reference>
        </references>
      </pivotArea>
    </format>
    <format dxfId="24">
      <pivotArea collapsedLevelsAreSubtotals="1" fieldPosition="0">
        <references count="1">
          <reference field="12" count="1">
            <x v="11"/>
          </reference>
        </references>
      </pivotArea>
    </format>
    <format dxfId="25">
      <pivotArea collapsedLevelsAreSubtotals="1" fieldPosition="0">
        <references count="1">
          <reference field="12" count="1">
            <x v="12"/>
          </reference>
        </references>
      </pivotArea>
    </format>
    <format dxfId="26">
      <pivotArea dataOnly="0" labelOnly="1" outline="0" axis="axisValues" fieldPosition="0"/>
    </format>
    <format dxfId="27">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48D798-D931-4657-8395-BEBCEE48A4A8}" name="PivotTable1" cacheId="359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dataField="1" numFmtId="3" showAll="0"/>
    <pivotField dataField="1" numFmtId="166" showAll="0"/>
    <pivotField dataField="1" numFmtId="16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745639BE-35A3-4E77-AC24-7081F8760D47}" sourceName="Retailer">
  <pivotTables>
    <pivotTable tabId="4" name="PivotTable2"/>
    <pivotTable tabId="4" name="PivotTable1"/>
    <pivotTable tabId="4" name="PivotTable3"/>
  </pivotTables>
  <data>
    <tabular pivotCacheId="764353422">
      <items count="4">
        <i x="1"/>
        <i x="3"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B5F0B0-9E3D-4C26-96EA-678C69DB147B}" sourceName="Region">
  <pivotTables>
    <pivotTable tabId="4" name="PivotTable2"/>
    <pivotTable tabId="4" name="PivotTable1"/>
    <pivotTable tabId="4" name="PivotTable3"/>
  </pivotTables>
  <data>
    <tabular pivotCacheId="764353422">
      <items count="5">
        <i x="3" s="1"/>
        <i x="2" s="1"/>
        <i x="0" s="1" nd="1"/>
        <i x="1"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AD2CEF53-D140-47AB-B6C4-52AA43F3E355}" sourceName="Beverage Brand">
  <pivotTables>
    <pivotTable tabId="4" name="PivotTable2"/>
    <pivotTable tabId="4" name="PivotTable1"/>
    <pivotTable tabId="4" name="PivotTable3"/>
  </pivotTables>
  <data>
    <tabular pivotCacheId="764353422">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B3E206D8-3B52-4B8E-898E-3B81AA1DAAF3}" cache="Slicer_Retailer" caption="Retailer" style="Slicer Style 1" rowHeight="234950"/>
  <slicer name="Region" xr10:uid="{0030EF09-629E-4AB2-A80A-3FE59FAAC526}" cache="Slicer_Region" caption="Region" style="Slicer Style 1" rowHeight="234950"/>
  <slicer name="Beverage Brand" xr10:uid="{2039A2C8-7D06-4D45-A10D-81532BCB42C6}" cache="Slicer_Beverage_Brand"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4DC11B-F9B0-43B6-BEA3-FDA79AED02CC}" name="Table1" displayName="Table1" ref="B5:M3893" totalsRowShown="0" headerRowDxfId="13" dataDxfId="12">
  <autoFilter ref="B5:M3893" xr:uid="{554DC11B-F9B0-43B6-BEA3-FDA79AED02CC}"/>
  <tableColumns count="12">
    <tableColumn id="1" xr3:uid="{52818831-6733-4C2F-AE9B-F89FB4F122E9}" name="Retailer" dataDxfId="11"/>
    <tableColumn id="2" xr3:uid="{0C8AB7EB-0C87-49EC-B1D1-1FE2D61116F2}" name="Retailer ID" dataDxfId="10"/>
    <tableColumn id="3" xr3:uid="{53CBE260-2910-4F2C-9A84-ADCECCE6B59F}" name="Invoice Date" dataDxfId="9"/>
    <tableColumn id="4" xr3:uid="{B525033E-2233-4A55-B567-6DC65FD0B21C}" name="Region" dataDxfId="8"/>
    <tableColumn id="5" xr3:uid="{920CED8A-4344-4FE2-9921-8FE09E23BC61}" name="State" dataDxfId="7"/>
    <tableColumn id="6" xr3:uid="{5FBD10BC-1CE0-4778-89C9-25A6D6941E77}" name="City" dataDxfId="6"/>
    <tableColumn id="7" xr3:uid="{2F3728D6-BF18-4F68-A0B1-4AC778FC3E74}" name="Beverage Brand" dataDxfId="5"/>
    <tableColumn id="8" xr3:uid="{D31B701F-7CEE-4824-AE43-E0E96520C14B}" name="Price per Unit" dataDxfId="4"/>
    <tableColumn id="9" xr3:uid="{2195FDBA-3CA9-4B0A-BCCF-37D4CA0A2BC5}" name="Units Sold" dataDxfId="3"/>
    <tableColumn id="10" xr3:uid="{126FF389-FB41-4F4A-8090-E0526D6DEA16}" name="Total Sales" dataDxfId="2">
      <calculatedColumnFormula>I6*J6</calculatedColumnFormula>
    </tableColumn>
    <tableColumn id="11" xr3:uid="{D4A5FAB5-E745-4F6C-A4FA-996FC26741C5}" name="Operating Profit" dataDxfId="1">
      <calculatedColumnFormula>K6*M6</calculatedColumnFormula>
    </tableColumn>
    <tableColumn id="12" xr3:uid="{DAD609C3-5E4B-4CBB-8645-8307D7E7DAA1}"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450AC0DE-BD4A-4551-B19B-8C22BD36C234}" sourceName="Invoice Date">
  <pivotTables>
    <pivotTable tabId="4" name="PivotTable2"/>
    <pivotTable tabId="4" name="PivotTable1"/>
    <pivotTable tabId="4" name="PivotTable3"/>
  </pivotTables>
  <state minimalRefreshVersion="6" lastRefreshVersion="6" pivotCacheId="764353422"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E0F7E5FF-1D50-4F93-99D1-EF5BADA6F9F9}" cache="NativeTimeline_Invoice_Date" caption="Sales Period" level="2" selectionLevel="2" scrollPosition="2021-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C36" sqref="C36"/>
    </sheetView>
  </sheetViews>
  <sheetFormatPr defaultColWidth="14.42578125" defaultRowHeight="15" customHeight="1"/>
  <cols>
    <col min="1" max="1" width="8.7109375" customWidth="1"/>
    <col min="2" max="2" width="9.7109375" customWidth="1"/>
    <col min="3" max="3" width="12" customWidth="1"/>
    <col min="4" max="4" width="13.7109375" customWidth="1"/>
    <col min="5" max="5" width="10.42578125" customWidth="1"/>
    <col min="6" max="6" width="14.28515625" customWidth="1"/>
    <col min="7" max="7" width="13.140625" customWidth="1"/>
    <col min="8" max="8" width="16.42578125" customWidth="1"/>
    <col min="9" max="9" width="14.7109375" customWidth="1"/>
    <col min="10" max="10" width="11.7109375" customWidth="1"/>
    <col min="11" max="11" width="12.140625" customWidth="1"/>
    <col min="12" max="12" width="16.7109375" customWidth="1"/>
    <col min="13" max="13" width="18.140625" customWidth="1"/>
    <col min="14" max="14" width="8.85546875" customWidth="1"/>
    <col min="15" max="15" width="10.85546875" customWidth="1"/>
    <col min="16" max="18" width="8.85546875" customWidth="1"/>
  </cols>
  <sheetData>
    <row r="1" spans="1:15" ht="14.45">
      <c r="A1" s="1"/>
    </row>
    <row r="2" spans="1:15" ht="23.45">
      <c r="A2" s="1"/>
      <c r="B2" s="2" t="s">
        <v>0</v>
      </c>
      <c r="C2" s="3"/>
      <c r="D2" s="3"/>
      <c r="E2" s="3"/>
      <c r="F2" s="3"/>
      <c r="G2" s="3"/>
      <c r="H2" s="3"/>
      <c r="I2" s="3"/>
      <c r="J2" s="3"/>
      <c r="K2" s="3"/>
      <c r="L2" s="3"/>
      <c r="M2" s="3"/>
    </row>
    <row r="3" spans="1:15" ht="15.6">
      <c r="A3" s="1"/>
      <c r="B3" s="4" t="s">
        <v>1</v>
      </c>
    </row>
    <row r="4" spans="1:15" ht="14.45">
      <c r="A4" s="1"/>
    </row>
    <row r="5" spans="1:15" ht="14.45">
      <c r="A5" s="1"/>
      <c r="B5" s="22" t="s">
        <v>2</v>
      </c>
      <c r="C5" s="22" t="s">
        <v>3</v>
      </c>
      <c r="D5" s="22" t="s">
        <v>4</v>
      </c>
      <c r="E5" s="22" t="s">
        <v>5</v>
      </c>
      <c r="F5" s="22" t="s">
        <v>6</v>
      </c>
      <c r="G5" s="22" t="s">
        <v>7</v>
      </c>
      <c r="H5" s="22" t="s">
        <v>8</v>
      </c>
      <c r="I5" s="22" t="s">
        <v>9</v>
      </c>
      <c r="J5" s="22" t="s">
        <v>10</v>
      </c>
      <c r="K5" s="22" t="s">
        <v>11</v>
      </c>
      <c r="L5" s="22" t="s">
        <v>12</v>
      </c>
      <c r="M5" s="22" t="s">
        <v>13</v>
      </c>
    </row>
    <row r="6" spans="1:15" ht="14.45">
      <c r="A6" s="1"/>
      <c r="B6" s="5" t="s">
        <v>14</v>
      </c>
      <c r="C6" s="5">
        <v>1185732</v>
      </c>
      <c r="D6" s="6">
        <v>44210</v>
      </c>
      <c r="E6" s="5" t="s">
        <v>15</v>
      </c>
      <c r="F6" s="5" t="s">
        <v>16</v>
      </c>
      <c r="G6" s="5" t="s">
        <v>16</v>
      </c>
      <c r="H6" s="5" t="s">
        <v>17</v>
      </c>
      <c r="I6" s="7">
        <v>0.5</v>
      </c>
      <c r="J6" s="8">
        <v>12000</v>
      </c>
      <c r="K6" s="9">
        <f t="shared" ref="K6:K260" si="0">I6*J6</f>
        <v>6000</v>
      </c>
      <c r="L6" s="9">
        <f t="shared" ref="L6:L260" si="1">K6*M6</f>
        <v>3000</v>
      </c>
      <c r="M6" s="10">
        <v>0.5</v>
      </c>
      <c r="O6" s="11"/>
    </row>
    <row r="7" spans="1:15" ht="14.45">
      <c r="A7" s="1"/>
      <c r="B7" s="5" t="s">
        <v>14</v>
      </c>
      <c r="C7" s="5">
        <v>1185732</v>
      </c>
      <c r="D7" s="6">
        <v>44210</v>
      </c>
      <c r="E7" s="5" t="s">
        <v>15</v>
      </c>
      <c r="F7" s="5" t="s">
        <v>16</v>
      </c>
      <c r="G7" s="5" t="s">
        <v>16</v>
      </c>
      <c r="H7" s="5" t="s">
        <v>18</v>
      </c>
      <c r="I7" s="7">
        <v>0.5</v>
      </c>
      <c r="J7" s="8">
        <v>10000</v>
      </c>
      <c r="K7" s="9">
        <f t="shared" si="0"/>
        <v>5000</v>
      </c>
      <c r="L7" s="9">
        <f t="shared" si="1"/>
        <v>1500</v>
      </c>
      <c r="M7" s="10">
        <v>0.3</v>
      </c>
      <c r="O7" s="11"/>
    </row>
    <row r="8" spans="1:15" ht="14.45">
      <c r="A8" s="1"/>
      <c r="B8" s="5" t="s">
        <v>14</v>
      </c>
      <c r="C8" s="5">
        <v>1185732</v>
      </c>
      <c r="D8" s="6">
        <v>44210</v>
      </c>
      <c r="E8" s="5" t="s">
        <v>15</v>
      </c>
      <c r="F8" s="5" t="s">
        <v>16</v>
      </c>
      <c r="G8" s="5" t="s">
        <v>16</v>
      </c>
      <c r="H8" s="5" t="s">
        <v>19</v>
      </c>
      <c r="I8" s="7">
        <v>0.4</v>
      </c>
      <c r="J8" s="8">
        <v>10000</v>
      </c>
      <c r="K8" s="9">
        <f t="shared" si="0"/>
        <v>4000</v>
      </c>
      <c r="L8" s="9">
        <f t="shared" si="1"/>
        <v>1400</v>
      </c>
      <c r="M8" s="10">
        <v>0.35</v>
      </c>
      <c r="O8" s="11"/>
    </row>
    <row r="9" spans="1:15" ht="14.45">
      <c r="A9" s="1"/>
      <c r="B9" s="5" t="s">
        <v>14</v>
      </c>
      <c r="C9" s="5">
        <v>1185732</v>
      </c>
      <c r="D9" s="6">
        <v>44210</v>
      </c>
      <c r="E9" s="5" t="s">
        <v>15</v>
      </c>
      <c r="F9" s="5" t="s">
        <v>16</v>
      </c>
      <c r="G9" s="5" t="s">
        <v>16</v>
      </c>
      <c r="H9" s="5" t="s">
        <v>20</v>
      </c>
      <c r="I9" s="7">
        <v>0.45</v>
      </c>
      <c r="J9" s="8">
        <v>8500</v>
      </c>
      <c r="K9" s="9">
        <f t="shared" si="0"/>
        <v>3825</v>
      </c>
      <c r="L9" s="9">
        <f t="shared" si="1"/>
        <v>1338.75</v>
      </c>
      <c r="M9" s="10">
        <v>0.35</v>
      </c>
      <c r="O9" s="11"/>
    </row>
    <row r="10" spans="1:15" ht="14.45">
      <c r="A10" s="1"/>
      <c r="B10" s="5" t="s">
        <v>14</v>
      </c>
      <c r="C10" s="5">
        <v>1185732</v>
      </c>
      <c r="D10" s="6">
        <v>44210</v>
      </c>
      <c r="E10" s="5" t="s">
        <v>15</v>
      </c>
      <c r="F10" s="5" t="s">
        <v>16</v>
      </c>
      <c r="G10" s="5" t="s">
        <v>16</v>
      </c>
      <c r="H10" s="5" t="s">
        <v>21</v>
      </c>
      <c r="I10" s="7">
        <v>0.6</v>
      </c>
      <c r="J10" s="8">
        <v>9000</v>
      </c>
      <c r="K10" s="9">
        <f t="shared" si="0"/>
        <v>5400</v>
      </c>
      <c r="L10" s="9">
        <f t="shared" si="1"/>
        <v>1620</v>
      </c>
      <c r="M10" s="10">
        <v>0.3</v>
      </c>
      <c r="O10" s="11"/>
    </row>
    <row r="11" spans="1:15" ht="14.45">
      <c r="A11" s="1"/>
      <c r="B11" s="5" t="s">
        <v>14</v>
      </c>
      <c r="C11" s="5">
        <v>1185732</v>
      </c>
      <c r="D11" s="6">
        <v>44210</v>
      </c>
      <c r="E11" s="5" t="s">
        <v>15</v>
      </c>
      <c r="F11" s="5" t="s">
        <v>16</v>
      </c>
      <c r="G11" s="5" t="s">
        <v>16</v>
      </c>
      <c r="H11" s="5" t="s">
        <v>22</v>
      </c>
      <c r="I11" s="7">
        <v>0.5</v>
      </c>
      <c r="J11" s="8">
        <v>10000</v>
      </c>
      <c r="K11" s="9">
        <f t="shared" si="0"/>
        <v>5000</v>
      </c>
      <c r="L11" s="9">
        <f t="shared" si="1"/>
        <v>1250</v>
      </c>
      <c r="M11" s="10">
        <v>0.25</v>
      </c>
      <c r="O11" s="11"/>
    </row>
    <row r="12" spans="1:15" ht="14.45">
      <c r="A12" s="1"/>
      <c r="B12" s="5" t="s">
        <v>14</v>
      </c>
      <c r="C12" s="5">
        <v>1185732</v>
      </c>
      <c r="D12" s="6">
        <v>44239</v>
      </c>
      <c r="E12" s="5" t="s">
        <v>15</v>
      </c>
      <c r="F12" s="5" t="s">
        <v>16</v>
      </c>
      <c r="G12" s="5" t="s">
        <v>16</v>
      </c>
      <c r="H12" s="5" t="s">
        <v>17</v>
      </c>
      <c r="I12" s="7">
        <v>0.5</v>
      </c>
      <c r="J12" s="8">
        <v>12500</v>
      </c>
      <c r="K12" s="9">
        <f t="shared" si="0"/>
        <v>6250</v>
      </c>
      <c r="L12" s="9">
        <f t="shared" si="1"/>
        <v>3125</v>
      </c>
      <c r="M12" s="10">
        <v>0.5</v>
      </c>
      <c r="O12" s="11"/>
    </row>
    <row r="13" spans="1:15" ht="14.45">
      <c r="A13" s="1"/>
      <c r="B13" s="5" t="s">
        <v>14</v>
      </c>
      <c r="C13" s="5">
        <v>1185732</v>
      </c>
      <c r="D13" s="6">
        <v>44239</v>
      </c>
      <c r="E13" s="5" t="s">
        <v>15</v>
      </c>
      <c r="F13" s="5" t="s">
        <v>16</v>
      </c>
      <c r="G13" s="5" t="s">
        <v>16</v>
      </c>
      <c r="H13" s="5" t="s">
        <v>18</v>
      </c>
      <c r="I13" s="7">
        <v>0.5</v>
      </c>
      <c r="J13" s="8">
        <v>9000</v>
      </c>
      <c r="K13" s="9">
        <f t="shared" si="0"/>
        <v>4500</v>
      </c>
      <c r="L13" s="9">
        <f t="shared" si="1"/>
        <v>1350</v>
      </c>
      <c r="M13" s="10">
        <v>0.3</v>
      </c>
      <c r="O13" s="11"/>
    </row>
    <row r="14" spans="1:15" ht="14.45">
      <c r="A14" s="1"/>
      <c r="B14" s="5" t="s">
        <v>14</v>
      </c>
      <c r="C14" s="5">
        <v>1185732</v>
      </c>
      <c r="D14" s="6">
        <v>44239</v>
      </c>
      <c r="E14" s="5" t="s">
        <v>15</v>
      </c>
      <c r="F14" s="5" t="s">
        <v>16</v>
      </c>
      <c r="G14" s="5" t="s">
        <v>16</v>
      </c>
      <c r="H14" s="5" t="s">
        <v>19</v>
      </c>
      <c r="I14" s="7">
        <v>0.4</v>
      </c>
      <c r="J14" s="8">
        <v>9500</v>
      </c>
      <c r="K14" s="9">
        <f t="shared" si="0"/>
        <v>3800</v>
      </c>
      <c r="L14" s="9">
        <f t="shared" si="1"/>
        <v>1330</v>
      </c>
      <c r="M14" s="10">
        <v>0.35</v>
      </c>
      <c r="O14" s="11"/>
    </row>
    <row r="15" spans="1:15" ht="14.45">
      <c r="A15" s="1"/>
      <c r="B15" s="5" t="s">
        <v>14</v>
      </c>
      <c r="C15" s="5">
        <v>1185732</v>
      </c>
      <c r="D15" s="6">
        <v>44239</v>
      </c>
      <c r="E15" s="5" t="s">
        <v>15</v>
      </c>
      <c r="F15" s="5" t="s">
        <v>16</v>
      </c>
      <c r="G15" s="5" t="s">
        <v>16</v>
      </c>
      <c r="H15" s="5" t="s">
        <v>20</v>
      </c>
      <c r="I15" s="7">
        <v>0.45</v>
      </c>
      <c r="J15" s="8">
        <v>8250</v>
      </c>
      <c r="K15" s="9">
        <f t="shared" si="0"/>
        <v>3712.5</v>
      </c>
      <c r="L15" s="9">
        <f t="shared" si="1"/>
        <v>1299.375</v>
      </c>
      <c r="M15" s="10">
        <v>0.35</v>
      </c>
      <c r="O15" s="11"/>
    </row>
    <row r="16" spans="1:15" ht="14.45">
      <c r="A16" s="1"/>
      <c r="B16" s="5" t="s">
        <v>14</v>
      </c>
      <c r="C16" s="5">
        <v>1185732</v>
      </c>
      <c r="D16" s="6">
        <v>44239</v>
      </c>
      <c r="E16" s="5" t="s">
        <v>15</v>
      </c>
      <c r="F16" s="5" t="s">
        <v>16</v>
      </c>
      <c r="G16" s="5" t="s">
        <v>16</v>
      </c>
      <c r="H16" s="5" t="s">
        <v>21</v>
      </c>
      <c r="I16" s="7">
        <v>0.6</v>
      </c>
      <c r="J16" s="8">
        <v>9000</v>
      </c>
      <c r="K16" s="9">
        <f t="shared" si="0"/>
        <v>5400</v>
      </c>
      <c r="L16" s="9">
        <f t="shared" si="1"/>
        <v>1620</v>
      </c>
      <c r="M16" s="10">
        <v>0.3</v>
      </c>
      <c r="O16" s="11"/>
    </row>
    <row r="17" spans="1:15" ht="14.45">
      <c r="A17" s="1"/>
      <c r="B17" s="5" t="s">
        <v>14</v>
      </c>
      <c r="C17" s="5">
        <v>1185732</v>
      </c>
      <c r="D17" s="6">
        <v>44239</v>
      </c>
      <c r="E17" s="5" t="s">
        <v>15</v>
      </c>
      <c r="F17" s="5" t="s">
        <v>16</v>
      </c>
      <c r="G17" s="5" t="s">
        <v>16</v>
      </c>
      <c r="H17" s="5" t="s">
        <v>22</v>
      </c>
      <c r="I17" s="7">
        <v>0.5</v>
      </c>
      <c r="J17" s="8">
        <v>10000</v>
      </c>
      <c r="K17" s="9">
        <f t="shared" si="0"/>
        <v>5000</v>
      </c>
      <c r="L17" s="9">
        <f t="shared" si="1"/>
        <v>1250</v>
      </c>
      <c r="M17" s="10">
        <v>0.25</v>
      </c>
      <c r="O17" s="11"/>
    </row>
    <row r="18" spans="1:15" ht="14.45">
      <c r="A18" s="1"/>
      <c r="B18" s="5" t="s">
        <v>14</v>
      </c>
      <c r="C18" s="5">
        <v>1185732</v>
      </c>
      <c r="D18" s="6">
        <v>44265</v>
      </c>
      <c r="E18" s="5" t="s">
        <v>15</v>
      </c>
      <c r="F18" s="5" t="s">
        <v>16</v>
      </c>
      <c r="G18" s="5" t="s">
        <v>16</v>
      </c>
      <c r="H18" s="5" t="s">
        <v>17</v>
      </c>
      <c r="I18" s="7">
        <v>0.5</v>
      </c>
      <c r="J18" s="8">
        <v>12200</v>
      </c>
      <c r="K18" s="9">
        <f t="shared" si="0"/>
        <v>6100</v>
      </c>
      <c r="L18" s="9">
        <f t="shared" si="1"/>
        <v>3050</v>
      </c>
      <c r="M18" s="10">
        <v>0.5</v>
      </c>
      <c r="O18" s="11"/>
    </row>
    <row r="19" spans="1:15" ht="14.45">
      <c r="A19" s="1"/>
      <c r="B19" s="5" t="s">
        <v>14</v>
      </c>
      <c r="C19" s="5">
        <v>1185732</v>
      </c>
      <c r="D19" s="6">
        <v>44265</v>
      </c>
      <c r="E19" s="5" t="s">
        <v>15</v>
      </c>
      <c r="F19" s="5" t="s">
        <v>16</v>
      </c>
      <c r="G19" s="5" t="s">
        <v>16</v>
      </c>
      <c r="H19" s="5" t="s">
        <v>18</v>
      </c>
      <c r="I19" s="7">
        <v>0.5</v>
      </c>
      <c r="J19" s="8">
        <v>9250</v>
      </c>
      <c r="K19" s="9">
        <f t="shared" si="0"/>
        <v>4625</v>
      </c>
      <c r="L19" s="9">
        <f t="shared" si="1"/>
        <v>1387.5</v>
      </c>
      <c r="M19" s="10">
        <v>0.3</v>
      </c>
      <c r="O19" s="11"/>
    </row>
    <row r="20" spans="1:15" ht="14.45">
      <c r="A20" s="1"/>
      <c r="B20" s="5" t="s">
        <v>14</v>
      </c>
      <c r="C20" s="5">
        <v>1185732</v>
      </c>
      <c r="D20" s="6">
        <v>44265</v>
      </c>
      <c r="E20" s="5" t="s">
        <v>15</v>
      </c>
      <c r="F20" s="5" t="s">
        <v>16</v>
      </c>
      <c r="G20" s="5" t="s">
        <v>16</v>
      </c>
      <c r="H20" s="5" t="s">
        <v>19</v>
      </c>
      <c r="I20" s="7">
        <v>0.4</v>
      </c>
      <c r="J20" s="8">
        <v>9500</v>
      </c>
      <c r="K20" s="9">
        <f t="shared" si="0"/>
        <v>3800</v>
      </c>
      <c r="L20" s="9">
        <f t="shared" si="1"/>
        <v>1330</v>
      </c>
      <c r="M20" s="10">
        <v>0.35</v>
      </c>
      <c r="O20" s="11"/>
    </row>
    <row r="21" spans="1:15" ht="15.75" customHeight="1">
      <c r="A21" s="1"/>
      <c r="B21" s="5" t="s">
        <v>14</v>
      </c>
      <c r="C21" s="5">
        <v>1185732</v>
      </c>
      <c r="D21" s="6">
        <v>44265</v>
      </c>
      <c r="E21" s="5" t="s">
        <v>15</v>
      </c>
      <c r="F21" s="5" t="s">
        <v>16</v>
      </c>
      <c r="G21" s="5" t="s">
        <v>16</v>
      </c>
      <c r="H21" s="5" t="s">
        <v>20</v>
      </c>
      <c r="I21" s="7">
        <v>0.45</v>
      </c>
      <c r="J21" s="8">
        <v>8000</v>
      </c>
      <c r="K21" s="9">
        <f t="shared" si="0"/>
        <v>3600</v>
      </c>
      <c r="L21" s="9">
        <f t="shared" si="1"/>
        <v>1260</v>
      </c>
      <c r="M21" s="10">
        <v>0.35</v>
      </c>
      <c r="O21" s="11"/>
    </row>
    <row r="22" spans="1:15" ht="15.75" customHeight="1">
      <c r="A22" s="1"/>
      <c r="B22" s="5" t="s">
        <v>14</v>
      </c>
      <c r="C22" s="5">
        <v>1185732</v>
      </c>
      <c r="D22" s="6">
        <v>44265</v>
      </c>
      <c r="E22" s="5" t="s">
        <v>15</v>
      </c>
      <c r="F22" s="5" t="s">
        <v>16</v>
      </c>
      <c r="G22" s="5" t="s">
        <v>16</v>
      </c>
      <c r="H22" s="5" t="s">
        <v>21</v>
      </c>
      <c r="I22" s="7">
        <v>0.6</v>
      </c>
      <c r="J22" s="8">
        <v>8500</v>
      </c>
      <c r="K22" s="9">
        <f t="shared" si="0"/>
        <v>5100</v>
      </c>
      <c r="L22" s="9">
        <f t="shared" si="1"/>
        <v>1530</v>
      </c>
      <c r="M22" s="10">
        <v>0.3</v>
      </c>
      <c r="O22" s="11"/>
    </row>
    <row r="23" spans="1:15" ht="15.75" customHeight="1">
      <c r="A23" s="1"/>
      <c r="B23" s="5" t="s">
        <v>14</v>
      </c>
      <c r="C23" s="5">
        <v>1185732</v>
      </c>
      <c r="D23" s="6">
        <v>44265</v>
      </c>
      <c r="E23" s="5" t="s">
        <v>15</v>
      </c>
      <c r="F23" s="5" t="s">
        <v>16</v>
      </c>
      <c r="G23" s="5" t="s">
        <v>16</v>
      </c>
      <c r="H23" s="5" t="s">
        <v>22</v>
      </c>
      <c r="I23" s="7">
        <v>0.5</v>
      </c>
      <c r="J23" s="8">
        <v>9500</v>
      </c>
      <c r="K23" s="9">
        <f t="shared" si="0"/>
        <v>4750</v>
      </c>
      <c r="L23" s="9">
        <f t="shared" si="1"/>
        <v>1187.5</v>
      </c>
      <c r="M23" s="10">
        <v>0.25</v>
      </c>
      <c r="O23" s="11"/>
    </row>
    <row r="24" spans="1:15" ht="15.75" customHeight="1">
      <c r="A24" s="1"/>
      <c r="B24" s="5" t="s">
        <v>14</v>
      </c>
      <c r="C24" s="5">
        <v>1185732</v>
      </c>
      <c r="D24" s="6">
        <v>44297</v>
      </c>
      <c r="E24" s="5" t="s">
        <v>15</v>
      </c>
      <c r="F24" s="5" t="s">
        <v>16</v>
      </c>
      <c r="G24" s="5" t="s">
        <v>16</v>
      </c>
      <c r="H24" s="5" t="s">
        <v>17</v>
      </c>
      <c r="I24" s="7">
        <v>0.5</v>
      </c>
      <c r="J24" s="8">
        <v>12000</v>
      </c>
      <c r="K24" s="9">
        <f t="shared" si="0"/>
        <v>6000</v>
      </c>
      <c r="L24" s="9">
        <f t="shared" si="1"/>
        <v>3000</v>
      </c>
      <c r="M24" s="10">
        <v>0.5</v>
      </c>
      <c r="O24" s="11"/>
    </row>
    <row r="25" spans="1:15" ht="15.75" customHeight="1">
      <c r="A25" s="1"/>
      <c r="B25" s="5" t="s">
        <v>14</v>
      </c>
      <c r="C25" s="5">
        <v>1185732</v>
      </c>
      <c r="D25" s="6">
        <v>44297</v>
      </c>
      <c r="E25" s="5" t="s">
        <v>15</v>
      </c>
      <c r="F25" s="5" t="s">
        <v>16</v>
      </c>
      <c r="G25" s="5" t="s">
        <v>16</v>
      </c>
      <c r="H25" s="5" t="s">
        <v>18</v>
      </c>
      <c r="I25" s="7">
        <v>0.5</v>
      </c>
      <c r="J25" s="8">
        <v>9000</v>
      </c>
      <c r="K25" s="9">
        <f t="shared" si="0"/>
        <v>4500</v>
      </c>
      <c r="L25" s="9">
        <f t="shared" si="1"/>
        <v>1350</v>
      </c>
      <c r="M25" s="10">
        <v>0.3</v>
      </c>
      <c r="O25" s="11"/>
    </row>
    <row r="26" spans="1:15" ht="15.75" customHeight="1">
      <c r="A26" s="1"/>
      <c r="B26" s="5" t="s">
        <v>14</v>
      </c>
      <c r="C26" s="5">
        <v>1185732</v>
      </c>
      <c r="D26" s="6">
        <v>44297</v>
      </c>
      <c r="E26" s="5" t="s">
        <v>15</v>
      </c>
      <c r="F26" s="5" t="s">
        <v>16</v>
      </c>
      <c r="G26" s="5" t="s">
        <v>16</v>
      </c>
      <c r="H26" s="5" t="s">
        <v>19</v>
      </c>
      <c r="I26" s="7">
        <v>0.4</v>
      </c>
      <c r="J26" s="8">
        <v>9000</v>
      </c>
      <c r="K26" s="9">
        <f t="shared" si="0"/>
        <v>3600</v>
      </c>
      <c r="L26" s="9">
        <f t="shared" si="1"/>
        <v>1260</v>
      </c>
      <c r="M26" s="10">
        <v>0.35</v>
      </c>
      <c r="O26" s="11"/>
    </row>
    <row r="27" spans="1:15" ht="15.75" customHeight="1">
      <c r="A27" s="1"/>
      <c r="B27" s="5" t="s">
        <v>14</v>
      </c>
      <c r="C27" s="5">
        <v>1185732</v>
      </c>
      <c r="D27" s="6">
        <v>44297</v>
      </c>
      <c r="E27" s="5" t="s">
        <v>15</v>
      </c>
      <c r="F27" s="5" t="s">
        <v>16</v>
      </c>
      <c r="G27" s="5" t="s">
        <v>16</v>
      </c>
      <c r="H27" s="5" t="s">
        <v>20</v>
      </c>
      <c r="I27" s="7">
        <v>0.45</v>
      </c>
      <c r="J27" s="8">
        <v>8250</v>
      </c>
      <c r="K27" s="9">
        <f t="shared" si="0"/>
        <v>3712.5</v>
      </c>
      <c r="L27" s="9">
        <f t="shared" si="1"/>
        <v>1299.375</v>
      </c>
      <c r="M27" s="10">
        <v>0.35</v>
      </c>
      <c r="O27" s="11"/>
    </row>
    <row r="28" spans="1:15" ht="15.75" customHeight="1">
      <c r="A28" s="1"/>
      <c r="B28" s="5" t="s">
        <v>14</v>
      </c>
      <c r="C28" s="5">
        <v>1185732</v>
      </c>
      <c r="D28" s="6">
        <v>44297</v>
      </c>
      <c r="E28" s="5" t="s">
        <v>15</v>
      </c>
      <c r="F28" s="5" t="s">
        <v>16</v>
      </c>
      <c r="G28" s="5" t="s">
        <v>16</v>
      </c>
      <c r="H28" s="5" t="s">
        <v>21</v>
      </c>
      <c r="I28" s="7">
        <v>0.6</v>
      </c>
      <c r="J28" s="8">
        <v>8250</v>
      </c>
      <c r="K28" s="9">
        <f t="shared" si="0"/>
        <v>4950</v>
      </c>
      <c r="L28" s="9">
        <f t="shared" si="1"/>
        <v>1485</v>
      </c>
      <c r="M28" s="10">
        <v>0.3</v>
      </c>
      <c r="O28" s="11"/>
    </row>
    <row r="29" spans="1:15" ht="15.75" customHeight="1">
      <c r="A29" s="1"/>
      <c r="B29" s="5" t="s">
        <v>14</v>
      </c>
      <c r="C29" s="5">
        <v>1185732</v>
      </c>
      <c r="D29" s="6">
        <v>44297</v>
      </c>
      <c r="E29" s="5" t="s">
        <v>15</v>
      </c>
      <c r="F29" s="5" t="s">
        <v>16</v>
      </c>
      <c r="G29" s="5" t="s">
        <v>16</v>
      </c>
      <c r="H29" s="5" t="s">
        <v>22</v>
      </c>
      <c r="I29" s="7">
        <v>0.5</v>
      </c>
      <c r="J29" s="8">
        <v>9500</v>
      </c>
      <c r="K29" s="9">
        <f t="shared" si="0"/>
        <v>4750</v>
      </c>
      <c r="L29" s="9">
        <f t="shared" si="1"/>
        <v>1187.5</v>
      </c>
      <c r="M29" s="10">
        <v>0.25</v>
      </c>
      <c r="O29" s="11"/>
    </row>
    <row r="30" spans="1:15" ht="15.75" customHeight="1">
      <c r="A30" s="1"/>
      <c r="B30" s="5" t="s">
        <v>14</v>
      </c>
      <c r="C30" s="5">
        <v>1185732</v>
      </c>
      <c r="D30" s="6">
        <v>44326</v>
      </c>
      <c r="E30" s="5" t="s">
        <v>15</v>
      </c>
      <c r="F30" s="5" t="s">
        <v>16</v>
      </c>
      <c r="G30" s="5" t="s">
        <v>16</v>
      </c>
      <c r="H30" s="5" t="s">
        <v>17</v>
      </c>
      <c r="I30" s="7">
        <v>0.6</v>
      </c>
      <c r="J30" s="8">
        <v>12200</v>
      </c>
      <c r="K30" s="9">
        <f t="shared" si="0"/>
        <v>7320</v>
      </c>
      <c r="L30" s="9">
        <f t="shared" si="1"/>
        <v>3660</v>
      </c>
      <c r="M30" s="10">
        <v>0.5</v>
      </c>
      <c r="O30" s="11"/>
    </row>
    <row r="31" spans="1:15" ht="15.75" customHeight="1">
      <c r="A31" s="1"/>
      <c r="B31" s="5" t="s">
        <v>14</v>
      </c>
      <c r="C31" s="5">
        <v>1185732</v>
      </c>
      <c r="D31" s="6">
        <v>44326</v>
      </c>
      <c r="E31" s="5" t="s">
        <v>15</v>
      </c>
      <c r="F31" s="5" t="s">
        <v>16</v>
      </c>
      <c r="G31" s="5" t="s">
        <v>16</v>
      </c>
      <c r="H31" s="5" t="s">
        <v>18</v>
      </c>
      <c r="I31" s="7">
        <v>0.55000000000000004</v>
      </c>
      <c r="J31" s="8">
        <v>9250</v>
      </c>
      <c r="K31" s="9">
        <f t="shared" si="0"/>
        <v>5087.5</v>
      </c>
      <c r="L31" s="9">
        <f t="shared" si="1"/>
        <v>1526.25</v>
      </c>
      <c r="M31" s="10">
        <v>0.3</v>
      </c>
      <c r="O31" s="11"/>
    </row>
    <row r="32" spans="1:15" ht="15.75" customHeight="1">
      <c r="A32" s="1"/>
      <c r="B32" s="5" t="s">
        <v>14</v>
      </c>
      <c r="C32" s="5">
        <v>1185732</v>
      </c>
      <c r="D32" s="6">
        <v>44326</v>
      </c>
      <c r="E32" s="5" t="s">
        <v>15</v>
      </c>
      <c r="F32" s="5" t="s">
        <v>16</v>
      </c>
      <c r="G32" s="5" t="s">
        <v>16</v>
      </c>
      <c r="H32" s="5" t="s">
        <v>19</v>
      </c>
      <c r="I32" s="7">
        <v>0.5</v>
      </c>
      <c r="J32" s="8">
        <v>9000</v>
      </c>
      <c r="K32" s="9">
        <f t="shared" si="0"/>
        <v>4500</v>
      </c>
      <c r="L32" s="9">
        <f t="shared" si="1"/>
        <v>1575</v>
      </c>
      <c r="M32" s="10">
        <v>0.35</v>
      </c>
      <c r="O32" s="11"/>
    </row>
    <row r="33" spans="1:15" ht="15.75" customHeight="1">
      <c r="A33" s="1"/>
      <c r="B33" s="5" t="s">
        <v>14</v>
      </c>
      <c r="C33" s="5">
        <v>1185732</v>
      </c>
      <c r="D33" s="6">
        <v>44326</v>
      </c>
      <c r="E33" s="5" t="s">
        <v>15</v>
      </c>
      <c r="F33" s="5" t="s">
        <v>16</v>
      </c>
      <c r="G33" s="5" t="s">
        <v>16</v>
      </c>
      <c r="H33" s="5" t="s">
        <v>20</v>
      </c>
      <c r="I33" s="7">
        <v>0.5</v>
      </c>
      <c r="J33" s="8">
        <v>8500</v>
      </c>
      <c r="K33" s="9">
        <f t="shared" si="0"/>
        <v>4250</v>
      </c>
      <c r="L33" s="9">
        <f t="shared" si="1"/>
        <v>1487.5</v>
      </c>
      <c r="M33" s="10">
        <v>0.35</v>
      </c>
      <c r="O33" s="11"/>
    </row>
    <row r="34" spans="1:15" ht="15.75" customHeight="1">
      <c r="A34" s="1"/>
      <c r="B34" s="5" t="s">
        <v>14</v>
      </c>
      <c r="C34" s="5">
        <v>1185732</v>
      </c>
      <c r="D34" s="6">
        <v>44326</v>
      </c>
      <c r="E34" s="5" t="s">
        <v>15</v>
      </c>
      <c r="F34" s="5" t="s">
        <v>16</v>
      </c>
      <c r="G34" s="5" t="s">
        <v>16</v>
      </c>
      <c r="H34" s="5" t="s">
        <v>21</v>
      </c>
      <c r="I34" s="7">
        <v>0.6</v>
      </c>
      <c r="J34" s="8">
        <v>8750</v>
      </c>
      <c r="K34" s="9">
        <f t="shared" si="0"/>
        <v>5250</v>
      </c>
      <c r="L34" s="9">
        <f t="shared" si="1"/>
        <v>1575</v>
      </c>
      <c r="M34" s="10">
        <v>0.3</v>
      </c>
      <c r="O34" s="11"/>
    </row>
    <row r="35" spans="1:15" ht="15.75" customHeight="1">
      <c r="A35" s="1"/>
      <c r="B35" s="5" t="s">
        <v>14</v>
      </c>
      <c r="C35" s="5">
        <v>1185732</v>
      </c>
      <c r="D35" s="6">
        <v>44326</v>
      </c>
      <c r="E35" s="5" t="s">
        <v>15</v>
      </c>
      <c r="F35" s="5" t="s">
        <v>16</v>
      </c>
      <c r="G35" s="5" t="s">
        <v>16</v>
      </c>
      <c r="H35" s="5" t="s">
        <v>22</v>
      </c>
      <c r="I35" s="7">
        <v>0.65</v>
      </c>
      <c r="J35" s="8">
        <v>10000</v>
      </c>
      <c r="K35" s="9">
        <f t="shared" si="0"/>
        <v>6500</v>
      </c>
      <c r="L35" s="9">
        <f t="shared" si="1"/>
        <v>1625</v>
      </c>
      <c r="M35" s="10">
        <v>0.25</v>
      </c>
      <c r="O35" s="11"/>
    </row>
    <row r="36" spans="1:15" ht="15.75" customHeight="1">
      <c r="A36" s="1"/>
      <c r="B36" s="5" t="s">
        <v>14</v>
      </c>
      <c r="C36" s="5">
        <v>1185732</v>
      </c>
      <c r="D36" s="6">
        <v>44359</v>
      </c>
      <c r="E36" s="5" t="s">
        <v>15</v>
      </c>
      <c r="F36" s="5" t="s">
        <v>16</v>
      </c>
      <c r="G36" s="5" t="s">
        <v>16</v>
      </c>
      <c r="H36" s="5" t="s">
        <v>17</v>
      </c>
      <c r="I36" s="7">
        <v>0.6</v>
      </c>
      <c r="J36" s="8">
        <v>12500</v>
      </c>
      <c r="K36" s="9">
        <f t="shared" si="0"/>
        <v>7500</v>
      </c>
      <c r="L36" s="9">
        <f t="shared" si="1"/>
        <v>3750</v>
      </c>
      <c r="M36" s="10">
        <v>0.5</v>
      </c>
      <c r="O36" s="11"/>
    </row>
    <row r="37" spans="1:15" ht="15.75" customHeight="1">
      <c r="A37" s="1"/>
      <c r="B37" s="5" t="s">
        <v>14</v>
      </c>
      <c r="C37" s="5">
        <v>1185732</v>
      </c>
      <c r="D37" s="6">
        <v>44359</v>
      </c>
      <c r="E37" s="5" t="s">
        <v>15</v>
      </c>
      <c r="F37" s="5" t="s">
        <v>16</v>
      </c>
      <c r="G37" s="5" t="s">
        <v>16</v>
      </c>
      <c r="H37" s="5" t="s">
        <v>18</v>
      </c>
      <c r="I37" s="7">
        <v>0.55000000000000004</v>
      </c>
      <c r="J37" s="8">
        <v>10000</v>
      </c>
      <c r="K37" s="9">
        <f t="shared" si="0"/>
        <v>5500</v>
      </c>
      <c r="L37" s="9">
        <f t="shared" si="1"/>
        <v>1650</v>
      </c>
      <c r="M37" s="10">
        <v>0.3</v>
      </c>
      <c r="O37" s="11"/>
    </row>
    <row r="38" spans="1:15" ht="15.75" customHeight="1">
      <c r="A38" s="1"/>
      <c r="B38" s="5" t="s">
        <v>14</v>
      </c>
      <c r="C38" s="5">
        <v>1185732</v>
      </c>
      <c r="D38" s="6">
        <v>44359</v>
      </c>
      <c r="E38" s="5" t="s">
        <v>15</v>
      </c>
      <c r="F38" s="5" t="s">
        <v>16</v>
      </c>
      <c r="G38" s="5" t="s">
        <v>16</v>
      </c>
      <c r="H38" s="5" t="s">
        <v>19</v>
      </c>
      <c r="I38" s="7">
        <v>0.5</v>
      </c>
      <c r="J38" s="8">
        <v>9250</v>
      </c>
      <c r="K38" s="9">
        <f t="shared" si="0"/>
        <v>4625</v>
      </c>
      <c r="L38" s="9">
        <f t="shared" si="1"/>
        <v>1618.75</v>
      </c>
      <c r="M38" s="10">
        <v>0.35</v>
      </c>
      <c r="O38" s="11"/>
    </row>
    <row r="39" spans="1:15" ht="15.75" customHeight="1">
      <c r="A39" s="1"/>
      <c r="B39" s="5" t="s">
        <v>14</v>
      </c>
      <c r="C39" s="5">
        <v>1185732</v>
      </c>
      <c r="D39" s="6">
        <v>44359</v>
      </c>
      <c r="E39" s="5" t="s">
        <v>15</v>
      </c>
      <c r="F39" s="5" t="s">
        <v>16</v>
      </c>
      <c r="G39" s="5" t="s">
        <v>16</v>
      </c>
      <c r="H39" s="5" t="s">
        <v>20</v>
      </c>
      <c r="I39" s="7">
        <v>0.5</v>
      </c>
      <c r="J39" s="8">
        <v>9000</v>
      </c>
      <c r="K39" s="9">
        <f t="shared" si="0"/>
        <v>4500</v>
      </c>
      <c r="L39" s="9">
        <f t="shared" si="1"/>
        <v>1575</v>
      </c>
      <c r="M39" s="10">
        <v>0.35</v>
      </c>
      <c r="O39" s="11"/>
    </row>
    <row r="40" spans="1:15" ht="15.75" customHeight="1">
      <c r="A40" s="1"/>
      <c r="B40" s="5" t="s">
        <v>14</v>
      </c>
      <c r="C40" s="5">
        <v>1185732</v>
      </c>
      <c r="D40" s="6">
        <v>44359</v>
      </c>
      <c r="E40" s="5" t="s">
        <v>15</v>
      </c>
      <c r="F40" s="5" t="s">
        <v>16</v>
      </c>
      <c r="G40" s="5" t="s">
        <v>16</v>
      </c>
      <c r="H40" s="5" t="s">
        <v>21</v>
      </c>
      <c r="I40" s="7">
        <v>0.6</v>
      </c>
      <c r="J40" s="8">
        <v>9000</v>
      </c>
      <c r="K40" s="9">
        <f t="shared" si="0"/>
        <v>5400</v>
      </c>
      <c r="L40" s="9">
        <f t="shared" si="1"/>
        <v>1620</v>
      </c>
      <c r="M40" s="10">
        <v>0.3</v>
      </c>
      <c r="O40" s="11"/>
    </row>
    <row r="41" spans="1:15" ht="15.75" customHeight="1">
      <c r="A41" s="1"/>
      <c r="B41" s="5" t="s">
        <v>14</v>
      </c>
      <c r="C41" s="5">
        <v>1185732</v>
      </c>
      <c r="D41" s="6">
        <v>44359</v>
      </c>
      <c r="E41" s="5" t="s">
        <v>15</v>
      </c>
      <c r="F41" s="5" t="s">
        <v>16</v>
      </c>
      <c r="G41" s="5" t="s">
        <v>16</v>
      </c>
      <c r="H41" s="5" t="s">
        <v>22</v>
      </c>
      <c r="I41" s="7">
        <v>0.65</v>
      </c>
      <c r="J41" s="8">
        <v>10500</v>
      </c>
      <c r="K41" s="9">
        <f t="shared" si="0"/>
        <v>6825</v>
      </c>
      <c r="L41" s="9">
        <f t="shared" si="1"/>
        <v>1706.25</v>
      </c>
      <c r="M41" s="10">
        <v>0.25</v>
      </c>
      <c r="O41" s="11"/>
    </row>
    <row r="42" spans="1:15" ht="15.75" customHeight="1">
      <c r="A42" s="1"/>
      <c r="B42" s="5" t="s">
        <v>14</v>
      </c>
      <c r="C42" s="5">
        <v>1185732</v>
      </c>
      <c r="D42" s="6">
        <v>44387</v>
      </c>
      <c r="E42" s="5" t="s">
        <v>15</v>
      </c>
      <c r="F42" s="5" t="s">
        <v>16</v>
      </c>
      <c r="G42" s="5" t="s">
        <v>16</v>
      </c>
      <c r="H42" s="5" t="s">
        <v>17</v>
      </c>
      <c r="I42" s="7">
        <v>0.6</v>
      </c>
      <c r="J42" s="8">
        <v>12750</v>
      </c>
      <c r="K42" s="9">
        <f t="shared" si="0"/>
        <v>7650</v>
      </c>
      <c r="L42" s="9">
        <f t="shared" si="1"/>
        <v>3825</v>
      </c>
      <c r="M42" s="10">
        <v>0.5</v>
      </c>
      <c r="O42" s="11"/>
    </row>
    <row r="43" spans="1:15" ht="15.75" customHeight="1">
      <c r="A43" s="1"/>
      <c r="B43" s="5" t="s">
        <v>14</v>
      </c>
      <c r="C43" s="5">
        <v>1185732</v>
      </c>
      <c r="D43" s="6">
        <v>44387</v>
      </c>
      <c r="E43" s="5" t="s">
        <v>15</v>
      </c>
      <c r="F43" s="5" t="s">
        <v>16</v>
      </c>
      <c r="G43" s="5" t="s">
        <v>16</v>
      </c>
      <c r="H43" s="5" t="s">
        <v>18</v>
      </c>
      <c r="I43" s="7">
        <v>0.55000000000000004</v>
      </c>
      <c r="J43" s="8">
        <v>10250</v>
      </c>
      <c r="K43" s="9">
        <f t="shared" si="0"/>
        <v>5637.5000000000009</v>
      </c>
      <c r="L43" s="9">
        <f t="shared" si="1"/>
        <v>1691.2500000000002</v>
      </c>
      <c r="M43" s="10">
        <v>0.3</v>
      </c>
      <c r="O43" s="11"/>
    </row>
    <row r="44" spans="1:15" ht="15.75" customHeight="1">
      <c r="A44" s="1"/>
      <c r="B44" s="5" t="s">
        <v>14</v>
      </c>
      <c r="C44" s="5">
        <v>1185732</v>
      </c>
      <c r="D44" s="6">
        <v>44387</v>
      </c>
      <c r="E44" s="5" t="s">
        <v>15</v>
      </c>
      <c r="F44" s="5" t="s">
        <v>16</v>
      </c>
      <c r="G44" s="5" t="s">
        <v>16</v>
      </c>
      <c r="H44" s="5" t="s">
        <v>19</v>
      </c>
      <c r="I44" s="7">
        <v>0.5</v>
      </c>
      <c r="J44" s="8">
        <v>9500</v>
      </c>
      <c r="K44" s="9">
        <f t="shared" si="0"/>
        <v>4750</v>
      </c>
      <c r="L44" s="9">
        <f t="shared" si="1"/>
        <v>1662.5</v>
      </c>
      <c r="M44" s="10">
        <v>0.35</v>
      </c>
      <c r="O44" s="11"/>
    </row>
    <row r="45" spans="1:15" ht="15.75" customHeight="1">
      <c r="A45" s="1"/>
      <c r="B45" s="5" t="s">
        <v>14</v>
      </c>
      <c r="C45" s="5">
        <v>1185732</v>
      </c>
      <c r="D45" s="6">
        <v>44387</v>
      </c>
      <c r="E45" s="5" t="s">
        <v>15</v>
      </c>
      <c r="F45" s="5" t="s">
        <v>16</v>
      </c>
      <c r="G45" s="5" t="s">
        <v>16</v>
      </c>
      <c r="H45" s="5" t="s">
        <v>20</v>
      </c>
      <c r="I45" s="7">
        <v>0.5</v>
      </c>
      <c r="J45" s="8">
        <v>9000</v>
      </c>
      <c r="K45" s="9">
        <f t="shared" si="0"/>
        <v>4500</v>
      </c>
      <c r="L45" s="9">
        <f t="shared" si="1"/>
        <v>1575</v>
      </c>
      <c r="M45" s="10">
        <v>0.35</v>
      </c>
      <c r="O45" s="11"/>
    </row>
    <row r="46" spans="1:15" ht="15.75" customHeight="1">
      <c r="A46" s="1"/>
      <c r="B46" s="5" t="s">
        <v>14</v>
      </c>
      <c r="C46" s="5">
        <v>1185732</v>
      </c>
      <c r="D46" s="6">
        <v>44387</v>
      </c>
      <c r="E46" s="5" t="s">
        <v>15</v>
      </c>
      <c r="F46" s="5" t="s">
        <v>16</v>
      </c>
      <c r="G46" s="5" t="s">
        <v>16</v>
      </c>
      <c r="H46" s="5" t="s">
        <v>21</v>
      </c>
      <c r="I46" s="7">
        <v>0.6</v>
      </c>
      <c r="J46" s="8">
        <v>9250</v>
      </c>
      <c r="K46" s="9">
        <f t="shared" si="0"/>
        <v>5550</v>
      </c>
      <c r="L46" s="9">
        <f t="shared" si="1"/>
        <v>1665</v>
      </c>
      <c r="M46" s="10">
        <v>0.3</v>
      </c>
      <c r="O46" s="11"/>
    </row>
    <row r="47" spans="1:15" ht="15.75" customHeight="1">
      <c r="A47" s="1"/>
      <c r="B47" s="5" t="s">
        <v>14</v>
      </c>
      <c r="C47" s="5">
        <v>1185732</v>
      </c>
      <c r="D47" s="6">
        <v>44387</v>
      </c>
      <c r="E47" s="5" t="s">
        <v>15</v>
      </c>
      <c r="F47" s="5" t="s">
        <v>16</v>
      </c>
      <c r="G47" s="5" t="s">
        <v>16</v>
      </c>
      <c r="H47" s="5" t="s">
        <v>22</v>
      </c>
      <c r="I47" s="7">
        <v>0.65</v>
      </c>
      <c r="J47" s="8">
        <v>11000</v>
      </c>
      <c r="K47" s="9">
        <f t="shared" si="0"/>
        <v>7150</v>
      </c>
      <c r="L47" s="9">
        <f t="shared" si="1"/>
        <v>1787.5</v>
      </c>
      <c r="M47" s="10">
        <v>0.25</v>
      </c>
      <c r="O47" s="11"/>
    </row>
    <row r="48" spans="1:15" ht="15.75" customHeight="1">
      <c r="A48" s="1"/>
      <c r="B48" s="5" t="s">
        <v>14</v>
      </c>
      <c r="C48" s="5">
        <v>1185732</v>
      </c>
      <c r="D48" s="6">
        <v>44419</v>
      </c>
      <c r="E48" s="5" t="s">
        <v>15</v>
      </c>
      <c r="F48" s="5" t="s">
        <v>16</v>
      </c>
      <c r="G48" s="5" t="s">
        <v>16</v>
      </c>
      <c r="H48" s="5" t="s">
        <v>17</v>
      </c>
      <c r="I48" s="7">
        <v>0.6</v>
      </c>
      <c r="J48" s="8">
        <v>12500</v>
      </c>
      <c r="K48" s="9">
        <f t="shared" si="0"/>
        <v>7500</v>
      </c>
      <c r="L48" s="9">
        <f t="shared" si="1"/>
        <v>3750</v>
      </c>
      <c r="M48" s="10">
        <v>0.5</v>
      </c>
      <c r="O48" s="11"/>
    </row>
    <row r="49" spans="1:15" ht="15.75" customHeight="1">
      <c r="A49" s="1"/>
      <c r="B49" s="5" t="s">
        <v>14</v>
      </c>
      <c r="C49" s="5">
        <v>1185732</v>
      </c>
      <c r="D49" s="6">
        <v>44419</v>
      </c>
      <c r="E49" s="5" t="s">
        <v>15</v>
      </c>
      <c r="F49" s="5" t="s">
        <v>16</v>
      </c>
      <c r="G49" s="5" t="s">
        <v>16</v>
      </c>
      <c r="H49" s="5" t="s">
        <v>18</v>
      </c>
      <c r="I49" s="7">
        <v>0.55000000000000004</v>
      </c>
      <c r="J49" s="8">
        <v>10250</v>
      </c>
      <c r="K49" s="9">
        <f t="shared" si="0"/>
        <v>5637.5000000000009</v>
      </c>
      <c r="L49" s="9">
        <f t="shared" si="1"/>
        <v>1691.2500000000002</v>
      </c>
      <c r="M49" s="10">
        <v>0.3</v>
      </c>
      <c r="O49" s="11"/>
    </row>
    <row r="50" spans="1:15" ht="15.75" customHeight="1">
      <c r="A50" s="1"/>
      <c r="B50" s="5" t="s">
        <v>14</v>
      </c>
      <c r="C50" s="5">
        <v>1185732</v>
      </c>
      <c r="D50" s="6">
        <v>44419</v>
      </c>
      <c r="E50" s="5" t="s">
        <v>15</v>
      </c>
      <c r="F50" s="5" t="s">
        <v>16</v>
      </c>
      <c r="G50" s="5" t="s">
        <v>16</v>
      </c>
      <c r="H50" s="5" t="s">
        <v>19</v>
      </c>
      <c r="I50" s="7">
        <v>0.5</v>
      </c>
      <c r="J50" s="8">
        <v>9500</v>
      </c>
      <c r="K50" s="9">
        <f t="shared" si="0"/>
        <v>4750</v>
      </c>
      <c r="L50" s="9">
        <f t="shared" si="1"/>
        <v>1662.5</v>
      </c>
      <c r="M50" s="10">
        <v>0.35</v>
      </c>
      <c r="O50" s="11"/>
    </row>
    <row r="51" spans="1:15" ht="15.75" customHeight="1">
      <c r="A51" s="1"/>
      <c r="B51" s="5" t="s">
        <v>14</v>
      </c>
      <c r="C51" s="5">
        <v>1185732</v>
      </c>
      <c r="D51" s="6">
        <v>44419</v>
      </c>
      <c r="E51" s="5" t="s">
        <v>15</v>
      </c>
      <c r="F51" s="5" t="s">
        <v>16</v>
      </c>
      <c r="G51" s="5" t="s">
        <v>16</v>
      </c>
      <c r="H51" s="5" t="s">
        <v>20</v>
      </c>
      <c r="I51" s="7">
        <v>0.5</v>
      </c>
      <c r="J51" s="8">
        <v>9250</v>
      </c>
      <c r="K51" s="9">
        <f t="shared" si="0"/>
        <v>4625</v>
      </c>
      <c r="L51" s="9">
        <f t="shared" si="1"/>
        <v>1618.75</v>
      </c>
      <c r="M51" s="10">
        <v>0.35</v>
      </c>
      <c r="O51" s="11"/>
    </row>
    <row r="52" spans="1:15" ht="15.75" customHeight="1">
      <c r="A52" s="1"/>
      <c r="B52" s="5" t="s">
        <v>14</v>
      </c>
      <c r="C52" s="5">
        <v>1185732</v>
      </c>
      <c r="D52" s="6">
        <v>44419</v>
      </c>
      <c r="E52" s="5" t="s">
        <v>15</v>
      </c>
      <c r="F52" s="5" t="s">
        <v>16</v>
      </c>
      <c r="G52" s="5" t="s">
        <v>16</v>
      </c>
      <c r="H52" s="5" t="s">
        <v>21</v>
      </c>
      <c r="I52" s="7">
        <v>0.6</v>
      </c>
      <c r="J52" s="8">
        <v>9000</v>
      </c>
      <c r="K52" s="9">
        <f t="shared" si="0"/>
        <v>5400</v>
      </c>
      <c r="L52" s="9">
        <f t="shared" si="1"/>
        <v>1620</v>
      </c>
      <c r="M52" s="10">
        <v>0.3</v>
      </c>
      <c r="O52" s="11"/>
    </row>
    <row r="53" spans="1:15" ht="15.75" customHeight="1">
      <c r="A53" s="1"/>
      <c r="B53" s="5" t="s">
        <v>14</v>
      </c>
      <c r="C53" s="5">
        <v>1185732</v>
      </c>
      <c r="D53" s="6">
        <v>44419</v>
      </c>
      <c r="E53" s="5" t="s">
        <v>15</v>
      </c>
      <c r="F53" s="5" t="s">
        <v>16</v>
      </c>
      <c r="G53" s="5" t="s">
        <v>16</v>
      </c>
      <c r="H53" s="5" t="s">
        <v>22</v>
      </c>
      <c r="I53" s="7">
        <v>0.65</v>
      </c>
      <c r="J53" s="8">
        <v>10750</v>
      </c>
      <c r="K53" s="9">
        <f t="shared" si="0"/>
        <v>6987.5</v>
      </c>
      <c r="L53" s="9">
        <f t="shared" si="1"/>
        <v>1746.875</v>
      </c>
      <c r="M53" s="10">
        <v>0.25</v>
      </c>
      <c r="O53" s="11"/>
    </row>
    <row r="54" spans="1:15" ht="15.75" customHeight="1">
      <c r="A54" s="1"/>
      <c r="B54" s="5" t="s">
        <v>14</v>
      </c>
      <c r="C54" s="5">
        <v>1185732</v>
      </c>
      <c r="D54" s="6">
        <v>44449</v>
      </c>
      <c r="E54" s="5" t="s">
        <v>15</v>
      </c>
      <c r="F54" s="5" t="s">
        <v>16</v>
      </c>
      <c r="G54" s="5" t="s">
        <v>16</v>
      </c>
      <c r="H54" s="5" t="s">
        <v>17</v>
      </c>
      <c r="I54" s="7">
        <v>0.6</v>
      </c>
      <c r="J54" s="8">
        <v>12000</v>
      </c>
      <c r="K54" s="9">
        <f t="shared" si="0"/>
        <v>7200</v>
      </c>
      <c r="L54" s="9">
        <f t="shared" si="1"/>
        <v>3600</v>
      </c>
      <c r="M54" s="10">
        <v>0.5</v>
      </c>
      <c r="O54" s="11"/>
    </row>
    <row r="55" spans="1:15" ht="15.75" customHeight="1">
      <c r="A55" s="1"/>
      <c r="B55" s="5" t="s">
        <v>14</v>
      </c>
      <c r="C55" s="5">
        <v>1185732</v>
      </c>
      <c r="D55" s="6">
        <v>44449</v>
      </c>
      <c r="E55" s="5" t="s">
        <v>15</v>
      </c>
      <c r="F55" s="5" t="s">
        <v>16</v>
      </c>
      <c r="G55" s="5" t="s">
        <v>16</v>
      </c>
      <c r="H55" s="5" t="s">
        <v>18</v>
      </c>
      <c r="I55" s="7">
        <v>0.55000000000000004</v>
      </c>
      <c r="J55" s="8">
        <v>10000</v>
      </c>
      <c r="K55" s="9">
        <f t="shared" si="0"/>
        <v>5500</v>
      </c>
      <c r="L55" s="9">
        <f t="shared" si="1"/>
        <v>1650</v>
      </c>
      <c r="M55" s="10">
        <v>0.3</v>
      </c>
      <c r="O55" s="11"/>
    </row>
    <row r="56" spans="1:15" ht="15.75" customHeight="1">
      <c r="A56" s="1"/>
      <c r="B56" s="5" t="s">
        <v>14</v>
      </c>
      <c r="C56" s="5">
        <v>1185732</v>
      </c>
      <c r="D56" s="6">
        <v>44449</v>
      </c>
      <c r="E56" s="5" t="s">
        <v>15</v>
      </c>
      <c r="F56" s="5" t="s">
        <v>16</v>
      </c>
      <c r="G56" s="5" t="s">
        <v>16</v>
      </c>
      <c r="H56" s="5" t="s">
        <v>19</v>
      </c>
      <c r="I56" s="7">
        <v>0.5</v>
      </c>
      <c r="J56" s="8">
        <v>9250</v>
      </c>
      <c r="K56" s="9">
        <f t="shared" si="0"/>
        <v>4625</v>
      </c>
      <c r="L56" s="9">
        <f t="shared" si="1"/>
        <v>1618.75</v>
      </c>
      <c r="M56" s="10">
        <v>0.35</v>
      </c>
      <c r="O56" s="11"/>
    </row>
    <row r="57" spans="1:15" ht="15.75" customHeight="1">
      <c r="A57" s="1"/>
      <c r="B57" s="5" t="s">
        <v>14</v>
      </c>
      <c r="C57" s="5">
        <v>1185732</v>
      </c>
      <c r="D57" s="6">
        <v>44449</v>
      </c>
      <c r="E57" s="5" t="s">
        <v>15</v>
      </c>
      <c r="F57" s="5" t="s">
        <v>16</v>
      </c>
      <c r="G57" s="5" t="s">
        <v>16</v>
      </c>
      <c r="H57" s="5" t="s">
        <v>20</v>
      </c>
      <c r="I57" s="7">
        <v>0.5</v>
      </c>
      <c r="J57" s="8">
        <v>9000</v>
      </c>
      <c r="K57" s="9">
        <f t="shared" si="0"/>
        <v>4500</v>
      </c>
      <c r="L57" s="9">
        <f t="shared" si="1"/>
        <v>1575</v>
      </c>
      <c r="M57" s="10">
        <v>0.35</v>
      </c>
      <c r="O57" s="11"/>
    </row>
    <row r="58" spans="1:15" ht="15.75" customHeight="1">
      <c r="A58" s="1"/>
      <c r="B58" s="5" t="s">
        <v>14</v>
      </c>
      <c r="C58" s="5">
        <v>1185732</v>
      </c>
      <c r="D58" s="6">
        <v>44449</v>
      </c>
      <c r="E58" s="5" t="s">
        <v>15</v>
      </c>
      <c r="F58" s="5" t="s">
        <v>16</v>
      </c>
      <c r="G58" s="5" t="s">
        <v>16</v>
      </c>
      <c r="H58" s="5" t="s">
        <v>21</v>
      </c>
      <c r="I58" s="7">
        <v>0.6</v>
      </c>
      <c r="J58" s="8">
        <v>9000</v>
      </c>
      <c r="K58" s="9">
        <f t="shared" si="0"/>
        <v>5400</v>
      </c>
      <c r="L58" s="9">
        <f t="shared" si="1"/>
        <v>1620</v>
      </c>
      <c r="M58" s="10">
        <v>0.3</v>
      </c>
      <c r="O58" s="11"/>
    </row>
    <row r="59" spans="1:15" ht="15.75" customHeight="1">
      <c r="A59" s="1"/>
      <c r="B59" s="5" t="s">
        <v>14</v>
      </c>
      <c r="C59" s="5">
        <v>1185732</v>
      </c>
      <c r="D59" s="6">
        <v>44449</v>
      </c>
      <c r="E59" s="5" t="s">
        <v>15</v>
      </c>
      <c r="F59" s="5" t="s">
        <v>16</v>
      </c>
      <c r="G59" s="5" t="s">
        <v>16</v>
      </c>
      <c r="H59" s="5" t="s">
        <v>22</v>
      </c>
      <c r="I59" s="7">
        <v>0.65</v>
      </c>
      <c r="J59" s="8">
        <v>10000</v>
      </c>
      <c r="K59" s="9">
        <f t="shared" si="0"/>
        <v>6500</v>
      </c>
      <c r="L59" s="9">
        <f t="shared" si="1"/>
        <v>1625</v>
      </c>
      <c r="M59" s="10">
        <v>0.25</v>
      </c>
      <c r="O59" s="11"/>
    </row>
    <row r="60" spans="1:15" ht="15.75" customHeight="1">
      <c r="A60" s="1"/>
      <c r="B60" s="5" t="s">
        <v>14</v>
      </c>
      <c r="C60" s="5">
        <v>1185732</v>
      </c>
      <c r="D60" s="6">
        <v>44481</v>
      </c>
      <c r="E60" s="5" t="s">
        <v>15</v>
      </c>
      <c r="F60" s="5" t="s">
        <v>16</v>
      </c>
      <c r="G60" s="5" t="s">
        <v>16</v>
      </c>
      <c r="H60" s="5" t="s">
        <v>17</v>
      </c>
      <c r="I60" s="7">
        <v>0.65</v>
      </c>
      <c r="J60" s="8">
        <v>11750</v>
      </c>
      <c r="K60" s="9">
        <f t="shared" si="0"/>
        <v>7637.5</v>
      </c>
      <c r="L60" s="9">
        <f t="shared" si="1"/>
        <v>3818.75</v>
      </c>
      <c r="M60" s="10">
        <v>0.5</v>
      </c>
      <c r="O60" s="11"/>
    </row>
    <row r="61" spans="1:15" ht="15.75" customHeight="1">
      <c r="A61" s="1"/>
      <c r="B61" s="5" t="s">
        <v>14</v>
      </c>
      <c r="C61" s="5">
        <v>1185732</v>
      </c>
      <c r="D61" s="6">
        <v>44481</v>
      </c>
      <c r="E61" s="5" t="s">
        <v>15</v>
      </c>
      <c r="F61" s="5" t="s">
        <v>16</v>
      </c>
      <c r="G61" s="5" t="s">
        <v>16</v>
      </c>
      <c r="H61" s="5" t="s">
        <v>18</v>
      </c>
      <c r="I61" s="7">
        <v>0.55000000000000004</v>
      </c>
      <c r="J61" s="8">
        <v>10000</v>
      </c>
      <c r="K61" s="9">
        <f t="shared" si="0"/>
        <v>5500</v>
      </c>
      <c r="L61" s="9">
        <f t="shared" si="1"/>
        <v>1650</v>
      </c>
      <c r="M61" s="10">
        <v>0.3</v>
      </c>
      <c r="O61" s="11"/>
    </row>
    <row r="62" spans="1:15" ht="15.75" customHeight="1">
      <c r="A62" s="1"/>
      <c r="B62" s="5" t="s">
        <v>14</v>
      </c>
      <c r="C62" s="5">
        <v>1185732</v>
      </c>
      <c r="D62" s="6">
        <v>44481</v>
      </c>
      <c r="E62" s="5" t="s">
        <v>15</v>
      </c>
      <c r="F62" s="5" t="s">
        <v>16</v>
      </c>
      <c r="G62" s="5" t="s">
        <v>16</v>
      </c>
      <c r="H62" s="5" t="s">
        <v>19</v>
      </c>
      <c r="I62" s="7">
        <v>0.55000000000000004</v>
      </c>
      <c r="J62" s="8">
        <v>9000</v>
      </c>
      <c r="K62" s="9">
        <f t="shared" si="0"/>
        <v>4950</v>
      </c>
      <c r="L62" s="9">
        <f t="shared" si="1"/>
        <v>1732.5</v>
      </c>
      <c r="M62" s="10">
        <v>0.35</v>
      </c>
      <c r="O62" s="11"/>
    </row>
    <row r="63" spans="1:15" ht="15.75" customHeight="1">
      <c r="A63" s="1"/>
      <c r="B63" s="5" t="s">
        <v>14</v>
      </c>
      <c r="C63" s="5">
        <v>1185732</v>
      </c>
      <c r="D63" s="6">
        <v>44481</v>
      </c>
      <c r="E63" s="5" t="s">
        <v>15</v>
      </c>
      <c r="F63" s="5" t="s">
        <v>16</v>
      </c>
      <c r="G63" s="5" t="s">
        <v>16</v>
      </c>
      <c r="H63" s="5" t="s">
        <v>20</v>
      </c>
      <c r="I63" s="7">
        <v>0.55000000000000004</v>
      </c>
      <c r="J63" s="8">
        <v>8750</v>
      </c>
      <c r="K63" s="9">
        <f t="shared" si="0"/>
        <v>4812.5</v>
      </c>
      <c r="L63" s="9">
        <f t="shared" si="1"/>
        <v>1684.375</v>
      </c>
      <c r="M63" s="10">
        <v>0.35</v>
      </c>
      <c r="O63" s="11"/>
    </row>
    <row r="64" spans="1:15" ht="15.75" customHeight="1">
      <c r="A64" s="1"/>
      <c r="B64" s="5" t="s">
        <v>14</v>
      </c>
      <c r="C64" s="5">
        <v>1185732</v>
      </c>
      <c r="D64" s="6">
        <v>44481</v>
      </c>
      <c r="E64" s="5" t="s">
        <v>15</v>
      </c>
      <c r="F64" s="5" t="s">
        <v>16</v>
      </c>
      <c r="G64" s="5" t="s">
        <v>16</v>
      </c>
      <c r="H64" s="5" t="s">
        <v>21</v>
      </c>
      <c r="I64" s="7">
        <v>0.65</v>
      </c>
      <c r="J64" s="8">
        <v>8750</v>
      </c>
      <c r="K64" s="9">
        <f t="shared" si="0"/>
        <v>5687.5</v>
      </c>
      <c r="L64" s="9">
        <f t="shared" si="1"/>
        <v>1706.25</v>
      </c>
      <c r="M64" s="10">
        <v>0.3</v>
      </c>
      <c r="O64" s="11"/>
    </row>
    <row r="65" spans="1:15" ht="15.75" customHeight="1">
      <c r="A65" s="1"/>
      <c r="B65" s="5" t="s">
        <v>14</v>
      </c>
      <c r="C65" s="5">
        <v>1185732</v>
      </c>
      <c r="D65" s="6">
        <v>44481</v>
      </c>
      <c r="E65" s="5" t="s">
        <v>15</v>
      </c>
      <c r="F65" s="5" t="s">
        <v>16</v>
      </c>
      <c r="G65" s="5" t="s">
        <v>16</v>
      </c>
      <c r="H65" s="5" t="s">
        <v>22</v>
      </c>
      <c r="I65" s="7">
        <v>0.7</v>
      </c>
      <c r="J65" s="8">
        <v>10000</v>
      </c>
      <c r="K65" s="9">
        <f t="shared" si="0"/>
        <v>7000</v>
      </c>
      <c r="L65" s="9">
        <f t="shared" si="1"/>
        <v>1750</v>
      </c>
      <c r="M65" s="10">
        <v>0.25</v>
      </c>
      <c r="O65" s="11"/>
    </row>
    <row r="66" spans="1:15" ht="15.75" customHeight="1">
      <c r="A66" s="1"/>
      <c r="B66" s="5" t="s">
        <v>14</v>
      </c>
      <c r="C66" s="5">
        <v>1185732</v>
      </c>
      <c r="D66" s="6">
        <v>44511</v>
      </c>
      <c r="E66" s="5" t="s">
        <v>15</v>
      </c>
      <c r="F66" s="5" t="s">
        <v>16</v>
      </c>
      <c r="G66" s="5" t="s">
        <v>16</v>
      </c>
      <c r="H66" s="5" t="s">
        <v>17</v>
      </c>
      <c r="I66" s="7">
        <v>0.65</v>
      </c>
      <c r="J66" s="8">
        <v>11500</v>
      </c>
      <c r="K66" s="9">
        <f t="shared" si="0"/>
        <v>7475</v>
      </c>
      <c r="L66" s="9">
        <f t="shared" si="1"/>
        <v>3737.5</v>
      </c>
      <c r="M66" s="10">
        <v>0.5</v>
      </c>
      <c r="O66" s="11"/>
    </row>
    <row r="67" spans="1:15" ht="15.75" customHeight="1">
      <c r="A67" s="1"/>
      <c r="B67" s="5" t="s">
        <v>14</v>
      </c>
      <c r="C67" s="5">
        <v>1185732</v>
      </c>
      <c r="D67" s="6">
        <v>44511</v>
      </c>
      <c r="E67" s="5" t="s">
        <v>15</v>
      </c>
      <c r="F67" s="5" t="s">
        <v>16</v>
      </c>
      <c r="G67" s="5" t="s">
        <v>16</v>
      </c>
      <c r="H67" s="5" t="s">
        <v>18</v>
      </c>
      <c r="I67" s="7">
        <v>0.55000000000000004</v>
      </c>
      <c r="J67" s="8">
        <v>9750</v>
      </c>
      <c r="K67" s="9">
        <f t="shared" si="0"/>
        <v>5362.5</v>
      </c>
      <c r="L67" s="9">
        <f t="shared" si="1"/>
        <v>1608.75</v>
      </c>
      <c r="M67" s="10">
        <v>0.3</v>
      </c>
      <c r="O67" s="11"/>
    </row>
    <row r="68" spans="1:15" ht="15.75" customHeight="1">
      <c r="A68" s="1"/>
      <c r="B68" s="5" t="s">
        <v>14</v>
      </c>
      <c r="C68" s="5">
        <v>1185732</v>
      </c>
      <c r="D68" s="6">
        <v>44511</v>
      </c>
      <c r="E68" s="5" t="s">
        <v>15</v>
      </c>
      <c r="F68" s="5" t="s">
        <v>16</v>
      </c>
      <c r="G68" s="5" t="s">
        <v>16</v>
      </c>
      <c r="H68" s="5" t="s">
        <v>19</v>
      </c>
      <c r="I68" s="7">
        <v>0.55000000000000004</v>
      </c>
      <c r="J68" s="8">
        <v>9200</v>
      </c>
      <c r="K68" s="9">
        <f t="shared" si="0"/>
        <v>5060</v>
      </c>
      <c r="L68" s="9">
        <f t="shared" si="1"/>
        <v>1771</v>
      </c>
      <c r="M68" s="10">
        <v>0.35</v>
      </c>
      <c r="O68" s="11"/>
    </row>
    <row r="69" spans="1:15" ht="15.75" customHeight="1">
      <c r="A69" s="1"/>
      <c r="B69" s="5" t="s">
        <v>14</v>
      </c>
      <c r="C69" s="5">
        <v>1185732</v>
      </c>
      <c r="D69" s="6">
        <v>44511</v>
      </c>
      <c r="E69" s="5" t="s">
        <v>15</v>
      </c>
      <c r="F69" s="5" t="s">
        <v>16</v>
      </c>
      <c r="G69" s="5" t="s">
        <v>16</v>
      </c>
      <c r="H69" s="5" t="s">
        <v>20</v>
      </c>
      <c r="I69" s="7">
        <v>0.55000000000000004</v>
      </c>
      <c r="J69" s="8">
        <v>9000</v>
      </c>
      <c r="K69" s="9">
        <f t="shared" si="0"/>
        <v>4950</v>
      </c>
      <c r="L69" s="9">
        <f t="shared" si="1"/>
        <v>1732.5</v>
      </c>
      <c r="M69" s="10">
        <v>0.35</v>
      </c>
      <c r="O69" s="11"/>
    </row>
    <row r="70" spans="1:15" ht="15.75" customHeight="1">
      <c r="A70" s="1"/>
      <c r="B70" s="5" t="s">
        <v>14</v>
      </c>
      <c r="C70" s="5">
        <v>1185732</v>
      </c>
      <c r="D70" s="6">
        <v>44511</v>
      </c>
      <c r="E70" s="5" t="s">
        <v>15</v>
      </c>
      <c r="F70" s="5" t="s">
        <v>16</v>
      </c>
      <c r="G70" s="5" t="s">
        <v>16</v>
      </c>
      <c r="H70" s="5" t="s">
        <v>21</v>
      </c>
      <c r="I70" s="7">
        <v>0.65</v>
      </c>
      <c r="J70" s="8">
        <v>8750</v>
      </c>
      <c r="K70" s="9">
        <f t="shared" si="0"/>
        <v>5687.5</v>
      </c>
      <c r="L70" s="9">
        <f t="shared" si="1"/>
        <v>1706.25</v>
      </c>
      <c r="M70" s="10">
        <v>0.3</v>
      </c>
      <c r="O70" s="11"/>
    </row>
    <row r="71" spans="1:15" ht="15.75" customHeight="1">
      <c r="A71" s="1"/>
      <c r="B71" s="5" t="s">
        <v>14</v>
      </c>
      <c r="C71" s="5">
        <v>1185732</v>
      </c>
      <c r="D71" s="6">
        <v>44511</v>
      </c>
      <c r="E71" s="5" t="s">
        <v>15</v>
      </c>
      <c r="F71" s="5" t="s">
        <v>16</v>
      </c>
      <c r="G71" s="5" t="s">
        <v>16</v>
      </c>
      <c r="H71" s="5" t="s">
        <v>22</v>
      </c>
      <c r="I71" s="7">
        <v>0.7</v>
      </c>
      <c r="J71" s="8">
        <v>9750</v>
      </c>
      <c r="K71" s="9">
        <f t="shared" si="0"/>
        <v>6825</v>
      </c>
      <c r="L71" s="9">
        <f t="shared" si="1"/>
        <v>1706.25</v>
      </c>
      <c r="M71" s="10">
        <v>0.25</v>
      </c>
      <c r="O71" s="11"/>
    </row>
    <row r="72" spans="1:15" ht="15.75" customHeight="1">
      <c r="A72" s="1"/>
      <c r="B72" s="5" t="s">
        <v>14</v>
      </c>
      <c r="C72" s="5">
        <v>1185732</v>
      </c>
      <c r="D72" s="6">
        <v>44540</v>
      </c>
      <c r="E72" s="5" t="s">
        <v>15</v>
      </c>
      <c r="F72" s="5" t="s">
        <v>16</v>
      </c>
      <c r="G72" s="5" t="s">
        <v>16</v>
      </c>
      <c r="H72" s="5" t="s">
        <v>17</v>
      </c>
      <c r="I72" s="7">
        <v>0.65</v>
      </c>
      <c r="J72" s="8">
        <v>12000</v>
      </c>
      <c r="K72" s="9">
        <f t="shared" si="0"/>
        <v>7800</v>
      </c>
      <c r="L72" s="9">
        <f t="shared" si="1"/>
        <v>3900</v>
      </c>
      <c r="M72" s="10">
        <v>0.5</v>
      </c>
      <c r="O72" s="11"/>
    </row>
    <row r="73" spans="1:15" ht="15.75" customHeight="1">
      <c r="A73" s="1"/>
      <c r="B73" s="5" t="s">
        <v>14</v>
      </c>
      <c r="C73" s="5">
        <v>1185732</v>
      </c>
      <c r="D73" s="6">
        <v>44540</v>
      </c>
      <c r="E73" s="5" t="s">
        <v>15</v>
      </c>
      <c r="F73" s="5" t="s">
        <v>16</v>
      </c>
      <c r="G73" s="5" t="s">
        <v>16</v>
      </c>
      <c r="H73" s="5" t="s">
        <v>18</v>
      </c>
      <c r="I73" s="7">
        <v>0.55000000000000004</v>
      </c>
      <c r="J73" s="8">
        <v>10000</v>
      </c>
      <c r="K73" s="9">
        <f t="shared" si="0"/>
        <v>5500</v>
      </c>
      <c r="L73" s="9">
        <f t="shared" si="1"/>
        <v>1650</v>
      </c>
      <c r="M73" s="10">
        <v>0.3</v>
      </c>
      <c r="O73" s="11"/>
    </row>
    <row r="74" spans="1:15" ht="15.75" customHeight="1">
      <c r="A74" s="1"/>
      <c r="B74" s="5" t="s">
        <v>14</v>
      </c>
      <c r="C74" s="5">
        <v>1185732</v>
      </c>
      <c r="D74" s="6">
        <v>44540</v>
      </c>
      <c r="E74" s="5" t="s">
        <v>15</v>
      </c>
      <c r="F74" s="5" t="s">
        <v>16</v>
      </c>
      <c r="G74" s="5" t="s">
        <v>16</v>
      </c>
      <c r="H74" s="5" t="s">
        <v>19</v>
      </c>
      <c r="I74" s="7">
        <v>0.55000000000000004</v>
      </c>
      <c r="J74" s="8">
        <v>9500</v>
      </c>
      <c r="K74" s="9">
        <f t="shared" si="0"/>
        <v>5225</v>
      </c>
      <c r="L74" s="9">
        <f t="shared" si="1"/>
        <v>1828.7499999999998</v>
      </c>
      <c r="M74" s="10">
        <v>0.35</v>
      </c>
      <c r="O74" s="11"/>
    </row>
    <row r="75" spans="1:15" ht="15.75" customHeight="1">
      <c r="A75" s="1"/>
      <c r="B75" s="5" t="s">
        <v>14</v>
      </c>
      <c r="C75" s="5">
        <v>1185732</v>
      </c>
      <c r="D75" s="6">
        <v>44540</v>
      </c>
      <c r="E75" s="5" t="s">
        <v>15</v>
      </c>
      <c r="F75" s="5" t="s">
        <v>16</v>
      </c>
      <c r="G75" s="5" t="s">
        <v>16</v>
      </c>
      <c r="H75" s="5" t="s">
        <v>20</v>
      </c>
      <c r="I75" s="7">
        <v>0.55000000000000004</v>
      </c>
      <c r="J75" s="8">
        <v>9000</v>
      </c>
      <c r="K75" s="9">
        <f t="shared" si="0"/>
        <v>4950</v>
      </c>
      <c r="L75" s="9">
        <f t="shared" si="1"/>
        <v>1732.5</v>
      </c>
      <c r="M75" s="10">
        <v>0.35</v>
      </c>
      <c r="O75" s="11"/>
    </row>
    <row r="76" spans="1:15" ht="15.75" customHeight="1">
      <c r="A76" s="1"/>
      <c r="B76" s="5" t="s">
        <v>14</v>
      </c>
      <c r="C76" s="5">
        <v>1185732</v>
      </c>
      <c r="D76" s="6">
        <v>44540</v>
      </c>
      <c r="E76" s="5" t="s">
        <v>15</v>
      </c>
      <c r="F76" s="5" t="s">
        <v>16</v>
      </c>
      <c r="G76" s="5" t="s">
        <v>16</v>
      </c>
      <c r="H76" s="5" t="s">
        <v>21</v>
      </c>
      <c r="I76" s="7">
        <v>0.65</v>
      </c>
      <c r="J76" s="8">
        <v>9000</v>
      </c>
      <c r="K76" s="9">
        <f t="shared" si="0"/>
        <v>5850</v>
      </c>
      <c r="L76" s="9">
        <f t="shared" si="1"/>
        <v>1755</v>
      </c>
      <c r="M76" s="10">
        <v>0.3</v>
      </c>
      <c r="O76" s="11"/>
    </row>
    <row r="77" spans="1:15" ht="15.75" customHeight="1">
      <c r="A77" s="1"/>
      <c r="B77" s="5" t="s">
        <v>14</v>
      </c>
      <c r="C77" s="5">
        <v>1185732</v>
      </c>
      <c r="D77" s="6">
        <v>44540</v>
      </c>
      <c r="E77" s="5" t="s">
        <v>15</v>
      </c>
      <c r="F77" s="5" t="s">
        <v>16</v>
      </c>
      <c r="G77" s="5" t="s">
        <v>16</v>
      </c>
      <c r="H77" s="5" t="s">
        <v>22</v>
      </c>
      <c r="I77" s="7">
        <v>0.7</v>
      </c>
      <c r="J77" s="8">
        <v>10000</v>
      </c>
      <c r="K77" s="9">
        <f t="shared" si="0"/>
        <v>7000</v>
      </c>
      <c r="L77" s="9">
        <f t="shared" si="1"/>
        <v>1750</v>
      </c>
      <c r="M77" s="10">
        <v>0.25</v>
      </c>
      <c r="O77" s="11"/>
    </row>
    <row r="78" spans="1:15" ht="15.75" customHeight="1">
      <c r="A78" s="1"/>
      <c r="B78" s="5" t="s">
        <v>23</v>
      </c>
      <c r="C78" s="5">
        <v>1197831</v>
      </c>
      <c r="D78" s="6">
        <v>44198</v>
      </c>
      <c r="E78" s="5" t="s">
        <v>24</v>
      </c>
      <c r="F78" s="5" t="s">
        <v>25</v>
      </c>
      <c r="G78" s="5" t="s">
        <v>26</v>
      </c>
      <c r="H78" s="5" t="s">
        <v>17</v>
      </c>
      <c r="I78" s="7">
        <v>0.25</v>
      </c>
      <c r="J78" s="8">
        <v>9000</v>
      </c>
      <c r="K78" s="9">
        <f t="shared" si="0"/>
        <v>2250</v>
      </c>
      <c r="L78" s="9">
        <f t="shared" si="1"/>
        <v>787.5</v>
      </c>
      <c r="M78" s="10">
        <v>0.35</v>
      </c>
      <c r="O78" s="11"/>
    </row>
    <row r="79" spans="1:15" ht="15.75" customHeight="1">
      <c r="A79" s="1"/>
      <c r="B79" s="5" t="s">
        <v>23</v>
      </c>
      <c r="C79" s="5">
        <v>1197831</v>
      </c>
      <c r="D79" s="6">
        <v>44198</v>
      </c>
      <c r="E79" s="5" t="s">
        <v>24</v>
      </c>
      <c r="F79" s="5" t="s">
        <v>25</v>
      </c>
      <c r="G79" s="5" t="s">
        <v>26</v>
      </c>
      <c r="H79" s="5" t="s">
        <v>18</v>
      </c>
      <c r="I79" s="7">
        <v>0.35</v>
      </c>
      <c r="J79" s="8">
        <v>9000</v>
      </c>
      <c r="K79" s="9">
        <f t="shared" si="0"/>
        <v>3150</v>
      </c>
      <c r="L79" s="9">
        <f t="shared" si="1"/>
        <v>1102.5</v>
      </c>
      <c r="M79" s="10">
        <v>0.35</v>
      </c>
      <c r="O79" s="11"/>
    </row>
    <row r="80" spans="1:15" ht="15.75" customHeight="1">
      <c r="A80" s="1"/>
      <c r="B80" s="5" t="s">
        <v>23</v>
      </c>
      <c r="C80" s="5">
        <v>1197831</v>
      </c>
      <c r="D80" s="6">
        <v>44198</v>
      </c>
      <c r="E80" s="5" t="s">
        <v>24</v>
      </c>
      <c r="F80" s="5" t="s">
        <v>25</v>
      </c>
      <c r="G80" s="5" t="s">
        <v>26</v>
      </c>
      <c r="H80" s="5" t="s">
        <v>19</v>
      </c>
      <c r="I80" s="7">
        <v>0.35</v>
      </c>
      <c r="J80" s="8">
        <v>7000</v>
      </c>
      <c r="K80" s="9">
        <f t="shared" si="0"/>
        <v>2450</v>
      </c>
      <c r="L80" s="9">
        <f t="shared" si="1"/>
        <v>857.5</v>
      </c>
      <c r="M80" s="10">
        <v>0.35</v>
      </c>
      <c r="O80" s="11"/>
    </row>
    <row r="81" spans="1:15" ht="15.75" customHeight="1">
      <c r="A81" s="1"/>
      <c r="B81" s="5" t="s">
        <v>23</v>
      </c>
      <c r="C81" s="5">
        <v>1197831</v>
      </c>
      <c r="D81" s="6">
        <v>44198</v>
      </c>
      <c r="E81" s="5" t="s">
        <v>24</v>
      </c>
      <c r="F81" s="5" t="s">
        <v>25</v>
      </c>
      <c r="G81" s="5" t="s">
        <v>26</v>
      </c>
      <c r="H81" s="5" t="s">
        <v>20</v>
      </c>
      <c r="I81" s="7">
        <v>0.35</v>
      </c>
      <c r="J81" s="8">
        <v>7000</v>
      </c>
      <c r="K81" s="9">
        <f t="shared" si="0"/>
        <v>2450</v>
      </c>
      <c r="L81" s="9">
        <f t="shared" si="1"/>
        <v>1102.5</v>
      </c>
      <c r="M81" s="10">
        <v>0.45</v>
      </c>
      <c r="O81" s="11"/>
    </row>
    <row r="82" spans="1:15" ht="15.75" customHeight="1">
      <c r="A82" s="1"/>
      <c r="B82" s="5" t="s">
        <v>23</v>
      </c>
      <c r="C82" s="5">
        <v>1197831</v>
      </c>
      <c r="D82" s="6">
        <v>44198</v>
      </c>
      <c r="E82" s="5" t="s">
        <v>24</v>
      </c>
      <c r="F82" s="5" t="s">
        <v>25</v>
      </c>
      <c r="G82" s="5" t="s">
        <v>26</v>
      </c>
      <c r="H82" s="5" t="s">
        <v>21</v>
      </c>
      <c r="I82" s="7">
        <v>0.4</v>
      </c>
      <c r="J82" s="8">
        <v>5500</v>
      </c>
      <c r="K82" s="9">
        <f t="shared" si="0"/>
        <v>2200</v>
      </c>
      <c r="L82" s="9">
        <f t="shared" si="1"/>
        <v>660</v>
      </c>
      <c r="M82" s="10">
        <v>0.3</v>
      </c>
      <c r="O82" s="11"/>
    </row>
    <row r="83" spans="1:15" ht="15.75" customHeight="1">
      <c r="A83" s="1"/>
      <c r="B83" s="5" t="s">
        <v>23</v>
      </c>
      <c r="C83" s="5">
        <v>1197831</v>
      </c>
      <c r="D83" s="6">
        <v>44198</v>
      </c>
      <c r="E83" s="5" t="s">
        <v>24</v>
      </c>
      <c r="F83" s="5" t="s">
        <v>25</v>
      </c>
      <c r="G83" s="5" t="s">
        <v>26</v>
      </c>
      <c r="H83" s="5" t="s">
        <v>22</v>
      </c>
      <c r="I83" s="7">
        <v>0.35</v>
      </c>
      <c r="J83" s="8">
        <v>7000</v>
      </c>
      <c r="K83" s="9">
        <f t="shared" si="0"/>
        <v>2450</v>
      </c>
      <c r="L83" s="9">
        <f t="shared" si="1"/>
        <v>1225</v>
      </c>
      <c r="M83" s="10">
        <v>0.5</v>
      </c>
      <c r="O83" s="11"/>
    </row>
    <row r="84" spans="1:15" ht="15.75" customHeight="1">
      <c r="A84" s="1"/>
      <c r="B84" s="5" t="s">
        <v>23</v>
      </c>
      <c r="C84" s="5">
        <v>1197831</v>
      </c>
      <c r="D84" s="6">
        <v>44228</v>
      </c>
      <c r="E84" s="5" t="s">
        <v>24</v>
      </c>
      <c r="F84" s="5" t="s">
        <v>25</v>
      </c>
      <c r="G84" s="5" t="s">
        <v>26</v>
      </c>
      <c r="H84" s="5" t="s">
        <v>17</v>
      </c>
      <c r="I84" s="7">
        <v>0.25</v>
      </c>
      <c r="J84" s="8">
        <v>8500</v>
      </c>
      <c r="K84" s="9">
        <f t="shared" si="0"/>
        <v>2125</v>
      </c>
      <c r="L84" s="9">
        <f t="shared" si="1"/>
        <v>743.75</v>
      </c>
      <c r="M84" s="10">
        <v>0.35</v>
      </c>
      <c r="O84" s="11"/>
    </row>
    <row r="85" spans="1:15" ht="15.75" customHeight="1">
      <c r="A85" s="1"/>
      <c r="B85" s="5" t="s">
        <v>23</v>
      </c>
      <c r="C85" s="5">
        <v>1197831</v>
      </c>
      <c r="D85" s="6">
        <v>44228</v>
      </c>
      <c r="E85" s="5" t="s">
        <v>24</v>
      </c>
      <c r="F85" s="5" t="s">
        <v>25</v>
      </c>
      <c r="G85" s="5" t="s">
        <v>26</v>
      </c>
      <c r="H85" s="5" t="s">
        <v>18</v>
      </c>
      <c r="I85" s="7">
        <v>0.35</v>
      </c>
      <c r="J85" s="8">
        <v>8500</v>
      </c>
      <c r="K85" s="9">
        <f t="shared" si="0"/>
        <v>2975</v>
      </c>
      <c r="L85" s="9">
        <f t="shared" si="1"/>
        <v>1041.25</v>
      </c>
      <c r="M85" s="10">
        <v>0.35</v>
      </c>
      <c r="O85" s="11"/>
    </row>
    <row r="86" spans="1:15" ht="15.75" customHeight="1">
      <c r="A86" s="1"/>
      <c r="B86" s="5" t="s">
        <v>23</v>
      </c>
      <c r="C86" s="5">
        <v>1197831</v>
      </c>
      <c r="D86" s="6">
        <v>44228</v>
      </c>
      <c r="E86" s="5" t="s">
        <v>24</v>
      </c>
      <c r="F86" s="5" t="s">
        <v>25</v>
      </c>
      <c r="G86" s="5" t="s">
        <v>26</v>
      </c>
      <c r="H86" s="5" t="s">
        <v>19</v>
      </c>
      <c r="I86" s="7">
        <v>0.35</v>
      </c>
      <c r="J86" s="8">
        <v>6750</v>
      </c>
      <c r="K86" s="9">
        <f t="shared" si="0"/>
        <v>2362.5</v>
      </c>
      <c r="L86" s="9">
        <f t="shared" si="1"/>
        <v>826.875</v>
      </c>
      <c r="M86" s="10">
        <v>0.35</v>
      </c>
      <c r="O86" s="11"/>
    </row>
    <row r="87" spans="1:15" ht="15.75" customHeight="1">
      <c r="A87" s="1"/>
      <c r="B87" s="5" t="s">
        <v>23</v>
      </c>
      <c r="C87" s="5">
        <v>1197831</v>
      </c>
      <c r="D87" s="6">
        <v>44228</v>
      </c>
      <c r="E87" s="5" t="s">
        <v>24</v>
      </c>
      <c r="F87" s="5" t="s">
        <v>25</v>
      </c>
      <c r="G87" s="5" t="s">
        <v>26</v>
      </c>
      <c r="H87" s="5" t="s">
        <v>20</v>
      </c>
      <c r="I87" s="7">
        <v>0.35</v>
      </c>
      <c r="J87" s="8">
        <v>6250</v>
      </c>
      <c r="K87" s="9">
        <f t="shared" si="0"/>
        <v>2187.5</v>
      </c>
      <c r="L87" s="9">
        <f t="shared" si="1"/>
        <v>984.375</v>
      </c>
      <c r="M87" s="10">
        <v>0.45</v>
      </c>
      <c r="O87" s="11"/>
    </row>
    <row r="88" spans="1:15" ht="15.75" customHeight="1">
      <c r="A88" s="1"/>
      <c r="B88" s="5" t="s">
        <v>23</v>
      </c>
      <c r="C88" s="5">
        <v>1197831</v>
      </c>
      <c r="D88" s="6">
        <v>44228</v>
      </c>
      <c r="E88" s="5" t="s">
        <v>24</v>
      </c>
      <c r="F88" s="5" t="s">
        <v>25</v>
      </c>
      <c r="G88" s="5" t="s">
        <v>26</v>
      </c>
      <c r="H88" s="5" t="s">
        <v>21</v>
      </c>
      <c r="I88" s="7">
        <v>0.4</v>
      </c>
      <c r="J88" s="8">
        <v>5000</v>
      </c>
      <c r="K88" s="9">
        <f t="shared" si="0"/>
        <v>2000</v>
      </c>
      <c r="L88" s="9">
        <f t="shared" si="1"/>
        <v>600</v>
      </c>
      <c r="M88" s="10">
        <v>0.3</v>
      </c>
      <c r="O88" s="11"/>
    </row>
    <row r="89" spans="1:15" ht="15.75" customHeight="1">
      <c r="A89" s="1"/>
      <c r="B89" s="5" t="s">
        <v>23</v>
      </c>
      <c r="C89" s="5">
        <v>1197831</v>
      </c>
      <c r="D89" s="6">
        <v>44228</v>
      </c>
      <c r="E89" s="5" t="s">
        <v>24</v>
      </c>
      <c r="F89" s="5" t="s">
        <v>25</v>
      </c>
      <c r="G89" s="5" t="s">
        <v>26</v>
      </c>
      <c r="H89" s="5" t="s">
        <v>22</v>
      </c>
      <c r="I89" s="7">
        <v>0.35</v>
      </c>
      <c r="J89" s="8">
        <v>7000</v>
      </c>
      <c r="K89" s="9">
        <f t="shared" si="0"/>
        <v>2450</v>
      </c>
      <c r="L89" s="9">
        <f t="shared" si="1"/>
        <v>1225</v>
      </c>
      <c r="M89" s="10">
        <v>0.5</v>
      </c>
      <c r="O89" s="11"/>
    </row>
    <row r="90" spans="1:15" ht="15.75" customHeight="1">
      <c r="A90" s="1"/>
      <c r="B90" s="5" t="s">
        <v>23</v>
      </c>
      <c r="C90" s="5">
        <v>1197831</v>
      </c>
      <c r="D90" s="6">
        <v>44258</v>
      </c>
      <c r="E90" s="5" t="s">
        <v>24</v>
      </c>
      <c r="F90" s="5" t="s">
        <v>25</v>
      </c>
      <c r="G90" s="5" t="s">
        <v>26</v>
      </c>
      <c r="H90" s="5" t="s">
        <v>17</v>
      </c>
      <c r="I90" s="7">
        <v>0.3</v>
      </c>
      <c r="J90" s="8">
        <v>8750</v>
      </c>
      <c r="K90" s="9">
        <f t="shared" si="0"/>
        <v>2625</v>
      </c>
      <c r="L90" s="9">
        <f t="shared" si="1"/>
        <v>918.74999999999989</v>
      </c>
      <c r="M90" s="10">
        <v>0.35</v>
      </c>
      <c r="O90" s="11"/>
    </row>
    <row r="91" spans="1:15" ht="15.75" customHeight="1">
      <c r="A91" s="1"/>
      <c r="B91" s="5" t="s">
        <v>23</v>
      </c>
      <c r="C91" s="5">
        <v>1197831</v>
      </c>
      <c r="D91" s="6">
        <v>44258</v>
      </c>
      <c r="E91" s="5" t="s">
        <v>24</v>
      </c>
      <c r="F91" s="5" t="s">
        <v>25</v>
      </c>
      <c r="G91" s="5" t="s">
        <v>26</v>
      </c>
      <c r="H91" s="5" t="s">
        <v>18</v>
      </c>
      <c r="I91" s="7">
        <v>0.4</v>
      </c>
      <c r="J91" s="8">
        <v>8750</v>
      </c>
      <c r="K91" s="9">
        <f t="shared" si="0"/>
        <v>3500</v>
      </c>
      <c r="L91" s="9">
        <f t="shared" si="1"/>
        <v>1225</v>
      </c>
      <c r="M91" s="10">
        <v>0.35</v>
      </c>
      <c r="O91" s="11"/>
    </row>
    <row r="92" spans="1:15" ht="15.75" customHeight="1">
      <c r="A92" s="1"/>
      <c r="B92" s="5" t="s">
        <v>23</v>
      </c>
      <c r="C92" s="5">
        <v>1197831</v>
      </c>
      <c r="D92" s="6">
        <v>44258</v>
      </c>
      <c r="E92" s="5" t="s">
        <v>24</v>
      </c>
      <c r="F92" s="5" t="s">
        <v>25</v>
      </c>
      <c r="G92" s="5" t="s">
        <v>26</v>
      </c>
      <c r="H92" s="5" t="s">
        <v>19</v>
      </c>
      <c r="I92" s="7">
        <v>0.35</v>
      </c>
      <c r="J92" s="8">
        <v>7000</v>
      </c>
      <c r="K92" s="9">
        <f t="shared" si="0"/>
        <v>2450</v>
      </c>
      <c r="L92" s="9">
        <f t="shared" si="1"/>
        <v>857.5</v>
      </c>
      <c r="M92" s="10">
        <v>0.35</v>
      </c>
      <c r="O92" s="11"/>
    </row>
    <row r="93" spans="1:15" ht="15.75" customHeight="1">
      <c r="A93" s="1"/>
      <c r="B93" s="5" t="s">
        <v>23</v>
      </c>
      <c r="C93" s="5">
        <v>1197831</v>
      </c>
      <c r="D93" s="6">
        <v>44258</v>
      </c>
      <c r="E93" s="5" t="s">
        <v>24</v>
      </c>
      <c r="F93" s="5" t="s">
        <v>25</v>
      </c>
      <c r="G93" s="5" t="s">
        <v>26</v>
      </c>
      <c r="H93" s="5" t="s">
        <v>20</v>
      </c>
      <c r="I93" s="7">
        <v>0.4</v>
      </c>
      <c r="J93" s="8">
        <v>6000</v>
      </c>
      <c r="K93" s="9">
        <f t="shared" si="0"/>
        <v>2400</v>
      </c>
      <c r="L93" s="9">
        <f t="shared" si="1"/>
        <v>1080</v>
      </c>
      <c r="M93" s="10">
        <v>0.45</v>
      </c>
      <c r="O93" s="11"/>
    </row>
    <row r="94" spans="1:15" ht="15.75" customHeight="1">
      <c r="A94" s="1"/>
      <c r="B94" s="5" t="s">
        <v>23</v>
      </c>
      <c r="C94" s="5">
        <v>1197831</v>
      </c>
      <c r="D94" s="6">
        <v>44258</v>
      </c>
      <c r="E94" s="5" t="s">
        <v>24</v>
      </c>
      <c r="F94" s="5" t="s">
        <v>25</v>
      </c>
      <c r="G94" s="5" t="s">
        <v>26</v>
      </c>
      <c r="H94" s="5" t="s">
        <v>21</v>
      </c>
      <c r="I94" s="7">
        <v>0.45</v>
      </c>
      <c r="J94" s="8">
        <v>5000</v>
      </c>
      <c r="K94" s="9">
        <f t="shared" si="0"/>
        <v>2250</v>
      </c>
      <c r="L94" s="9">
        <f t="shared" si="1"/>
        <v>675</v>
      </c>
      <c r="M94" s="10">
        <v>0.3</v>
      </c>
      <c r="O94" s="11"/>
    </row>
    <row r="95" spans="1:15" ht="15.75" customHeight="1">
      <c r="A95" s="1"/>
      <c r="B95" s="5" t="s">
        <v>23</v>
      </c>
      <c r="C95" s="5">
        <v>1197831</v>
      </c>
      <c r="D95" s="6">
        <v>44258</v>
      </c>
      <c r="E95" s="5" t="s">
        <v>24</v>
      </c>
      <c r="F95" s="5" t="s">
        <v>25</v>
      </c>
      <c r="G95" s="5" t="s">
        <v>26</v>
      </c>
      <c r="H95" s="5" t="s">
        <v>22</v>
      </c>
      <c r="I95" s="7">
        <v>0.4</v>
      </c>
      <c r="J95" s="8">
        <v>6500</v>
      </c>
      <c r="K95" s="9">
        <f t="shared" si="0"/>
        <v>2600</v>
      </c>
      <c r="L95" s="9">
        <f t="shared" si="1"/>
        <v>1300</v>
      </c>
      <c r="M95" s="10">
        <v>0.5</v>
      </c>
      <c r="O95" s="11"/>
    </row>
    <row r="96" spans="1:15" ht="15.75" customHeight="1">
      <c r="A96" s="1"/>
      <c r="B96" s="5" t="s">
        <v>23</v>
      </c>
      <c r="C96" s="5">
        <v>1197831</v>
      </c>
      <c r="D96" s="6">
        <v>44288</v>
      </c>
      <c r="E96" s="5" t="s">
        <v>24</v>
      </c>
      <c r="F96" s="5" t="s">
        <v>25</v>
      </c>
      <c r="G96" s="5" t="s">
        <v>26</v>
      </c>
      <c r="H96" s="5" t="s">
        <v>17</v>
      </c>
      <c r="I96" s="7">
        <v>0.3</v>
      </c>
      <c r="J96" s="8">
        <v>9000</v>
      </c>
      <c r="K96" s="9">
        <f t="shared" si="0"/>
        <v>2700</v>
      </c>
      <c r="L96" s="9">
        <f t="shared" si="1"/>
        <v>944.99999999999989</v>
      </c>
      <c r="M96" s="10">
        <v>0.35</v>
      </c>
      <c r="O96" s="11"/>
    </row>
    <row r="97" spans="1:15" ht="15.75" customHeight="1">
      <c r="A97" s="1"/>
      <c r="B97" s="5" t="s">
        <v>23</v>
      </c>
      <c r="C97" s="5">
        <v>1197831</v>
      </c>
      <c r="D97" s="6">
        <v>44288</v>
      </c>
      <c r="E97" s="5" t="s">
        <v>24</v>
      </c>
      <c r="F97" s="5" t="s">
        <v>25</v>
      </c>
      <c r="G97" s="5" t="s">
        <v>26</v>
      </c>
      <c r="H97" s="5" t="s">
        <v>18</v>
      </c>
      <c r="I97" s="7">
        <v>0.4</v>
      </c>
      <c r="J97" s="8">
        <v>9000</v>
      </c>
      <c r="K97" s="9">
        <f t="shared" si="0"/>
        <v>3600</v>
      </c>
      <c r="L97" s="9">
        <f t="shared" si="1"/>
        <v>1260</v>
      </c>
      <c r="M97" s="10">
        <v>0.35</v>
      </c>
      <c r="O97" s="11"/>
    </row>
    <row r="98" spans="1:15" ht="15.75" customHeight="1">
      <c r="A98" s="1"/>
      <c r="B98" s="5" t="s">
        <v>23</v>
      </c>
      <c r="C98" s="5">
        <v>1197831</v>
      </c>
      <c r="D98" s="6">
        <v>44288</v>
      </c>
      <c r="E98" s="5" t="s">
        <v>24</v>
      </c>
      <c r="F98" s="5" t="s">
        <v>25</v>
      </c>
      <c r="G98" s="5" t="s">
        <v>26</v>
      </c>
      <c r="H98" s="5" t="s">
        <v>19</v>
      </c>
      <c r="I98" s="7">
        <v>0.35</v>
      </c>
      <c r="J98" s="8">
        <v>7250</v>
      </c>
      <c r="K98" s="9">
        <f t="shared" si="0"/>
        <v>2537.5</v>
      </c>
      <c r="L98" s="9">
        <f t="shared" si="1"/>
        <v>888.125</v>
      </c>
      <c r="M98" s="10">
        <v>0.35</v>
      </c>
      <c r="O98" s="11"/>
    </row>
    <row r="99" spans="1:15" ht="15.75" customHeight="1">
      <c r="A99" s="1"/>
      <c r="B99" s="5" t="s">
        <v>23</v>
      </c>
      <c r="C99" s="5">
        <v>1197831</v>
      </c>
      <c r="D99" s="6">
        <v>44288</v>
      </c>
      <c r="E99" s="5" t="s">
        <v>24</v>
      </c>
      <c r="F99" s="5" t="s">
        <v>25</v>
      </c>
      <c r="G99" s="5" t="s">
        <v>26</v>
      </c>
      <c r="H99" s="5" t="s">
        <v>20</v>
      </c>
      <c r="I99" s="7">
        <v>0.4</v>
      </c>
      <c r="J99" s="8">
        <v>6250</v>
      </c>
      <c r="K99" s="9">
        <f t="shared" si="0"/>
        <v>2500</v>
      </c>
      <c r="L99" s="9">
        <f t="shared" si="1"/>
        <v>1125</v>
      </c>
      <c r="M99" s="10">
        <v>0.45</v>
      </c>
      <c r="O99" s="11"/>
    </row>
    <row r="100" spans="1:15" ht="15.75" customHeight="1">
      <c r="A100" s="1"/>
      <c r="B100" s="5" t="s">
        <v>23</v>
      </c>
      <c r="C100" s="5">
        <v>1197831</v>
      </c>
      <c r="D100" s="6">
        <v>44288</v>
      </c>
      <c r="E100" s="5" t="s">
        <v>24</v>
      </c>
      <c r="F100" s="5" t="s">
        <v>25</v>
      </c>
      <c r="G100" s="5" t="s">
        <v>26</v>
      </c>
      <c r="H100" s="5" t="s">
        <v>21</v>
      </c>
      <c r="I100" s="7">
        <v>0.45</v>
      </c>
      <c r="J100" s="8">
        <v>5250</v>
      </c>
      <c r="K100" s="9">
        <f t="shared" si="0"/>
        <v>2362.5</v>
      </c>
      <c r="L100" s="9">
        <f t="shared" si="1"/>
        <v>708.75</v>
      </c>
      <c r="M100" s="10">
        <v>0.3</v>
      </c>
      <c r="O100" s="11"/>
    </row>
    <row r="101" spans="1:15" ht="15.75" customHeight="1">
      <c r="A101" s="1"/>
      <c r="B101" s="5" t="s">
        <v>23</v>
      </c>
      <c r="C101" s="5">
        <v>1197831</v>
      </c>
      <c r="D101" s="6">
        <v>44288</v>
      </c>
      <c r="E101" s="5" t="s">
        <v>24</v>
      </c>
      <c r="F101" s="5" t="s">
        <v>25</v>
      </c>
      <c r="G101" s="5" t="s">
        <v>26</v>
      </c>
      <c r="H101" s="5" t="s">
        <v>22</v>
      </c>
      <c r="I101" s="7">
        <v>0.4</v>
      </c>
      <c r="J101" s="8">
        <v>8000</v>
      </c>
      <c r="K101" s="9">
        <f t="shared" si="0"/>
        <v>3200</v>
      </c>
      <c r="L101" s="9">
        <f t="shared" si="1"/>
        <v>1600</v>
      </c>
      <c r="M101" s="10">
        <v>0.5</v>
      </c>
      <c r="O101" s="11"/>
    </row>
    <row r="102" spans="1:15" ht="15.75" customHeight="1">
      <c r="A102" s="1"/>
      <c r="B102" s="5" t="s">
        <v>23</v>
      </c>
      <c r="C102" s="5">
        <v>1197831</v>
      </c>
      <c r="D102" s="6">
        <v>44318</v>
      </c>
      <c r="E102" s="5" t="s">
        <v>24</v>
      </c>
      <c r="F102" s="5" t="s">
        <v>25</v>
      </c>
      <c r="G102" s="5" t="s">
        <v>26</v>
      </c>
      <c r="H102" s="5" t="s">
        <v>17</v>
      </c>
      <c r="I102" s="7">
        <v>0.3</v>
      </c>
      <c r="J102" s="8">
        <v>9250</v>
      </c>
      <c r="K102" s="9">
        <f t="shared" si="0"/>
        <v>2775</v>
      </c>
      <c r="L102" s="9">
        <f t="shared" si="1"/>
        <v>971.24999999999989</v>
      </c>
      <c r="M102" s="10">
        <v>0.35</v>
      </c>
      <c r="O102" s="11"/>
    </row>
    <row r="103" spans="1:15" ht="15.75" customHeight="1">
      <c r="A103" s="1"/>
      <c r="B103" s="5" t="s">
        <v>23</v>
      </c>
      <c r="C103" s="5">
        <v>1197831</v>
      </c>
      <c r="D103" s="6">
        <v>44318</v>
      </c>
      <c r="E103" s="5" t="s">
        <v>24</v>
      </c>
      <c r="F103" s="5" t="s">
        <v>25</v>
      </c>
      <c r="G103" s="5" t="s">
        <v>26</v>
      </c>
      <c r="H103" s="5" t="s">
        <v>18</v>
      </c>
      <c r="I103" s="7">
        <v>0.4</v>
      </c>
      <c r="J103" s="8">
        <v>9250</v>
      </c>
      <c r="K103" s="9">
        <f t="shared" si="0"/>
        <v>3700</v>
      </c>
      <c r="L103" s="9">
        <f t="shared" si="1"/>
        <v>1295</v>
      </c>
      <c r="M103" s="10">
        <v>0.35</v>
      </c>
      <c r="O103" s="11"/>
    </row>
    <row r="104" spans="1:15" ht="15.75" customHeight="1">
      <c r="A104" s="1"/>
      <c r="B104" s="5" t="s">
        <v>23</v>
      </c>
      <c r="C104" s="5">
        <v>1197831</v>
      </c>
      <c r="D104" s="6">
        <v>44318</v>
      </c>
      <c r="E104" s="5" t="s">
        <v>24</v>
      </c>
      <c r="F104" s="5" t="s">
        <v>25</v>
      </c>
      <c r="G104" s="5" t="s">
        <v>26</v>
      </c>
      <c r="H104" s="5" t="s">
        <v>19</v>
      </c>
      <c r="I104" s="7">
        <v>0.35</v>
      </c>
      <c r="J104" s="8">
        <v>7750</v>
      </c>
      <c r="K104" s="9">
        <f t="shared" si="0"/>
        <v>2712.5</v>
      </c>
      <c r="L104" s="9">
        <f t="shared" si="1"/>
        <v>949.37499999999989</v>
      </c>
      <c r="M104" s="10">
        <v>0.35</v>
      </c>
      <c r="O104" s="11"/>
    </row>
    <row r="105" spans="1:15" ht="15.75" customHeight="1">
      <c r="A105" s="1"/>
      <c r="B105" s="5" t="s">
        <v>23</v>
      </c>
      <c r="C105" s="5">
        <v>1197831</v>
      </c>
      <c r="D105" s="6">
        <v>44318</v>
      </c>
      <c r="E105" s="5" t="s">
        <v>24</v>
      </c>
      <c r="F105" s="5" t="s">
        <v>25</v>
      </c>
      <c r="G105" s="5" t="s">
        <v>26</v>
      </c>
      <c r="H105" s="5" t="s">
        <v>20</v>
      </c>
      <c r="I105" s="7">
        <v>0.4</v>
      </c>
      <c r="J105" s="8">
        <v>7000</v>
      </c>
      <c r="K105" s="9">
        <f t="shared" si="0"/>
        <v>2800</v>
      </c>
      <c r="L105" s="9">
        <f t="shared" si="1"/>
        <v>1260</v>
      </c>
      <c r="M105" s="10">
        <v>0.45</v>
      </c>
      <c r="O105" s="11"/>
    </row>
    <row r="106" spans="1:15" ht="15.75" customHeight="1">
      <c r="A106" s="1"/>
      <c r="B106" s="5" t="s">
        <v>23</v>
      </c>
      <c r="C106" s="5">
        <v>1197831</v>
      </c>
      <c r="D106" s="6">
        <v>44318</v>
      </c>
      <c r="E106" s="5" t="s">
        <v>24</v>
      </c>
      <c r="F106" s="5" t="s">
        <v>25</v>
      </c>
      <c r="G106" s="5" t="s">
        <v>26</v>
      </c>
      <c r="H106" s="5" t="s">
        <v>21</v>
      </c>
      <c r="I106" s="7">
        <v>0.45</v>
      </c>
      <c r="J106" s="8">
        <v>6000</v>
      </c>
      <c r="K106" s="9">
        <f t="shared" si="0"/>
        <v>2700</v>
      </c>
      <c r="L106" s="9">
        <f t="shared" si="1"/>
        <v>810</v>
      </c>
      <c r="M106" s="10">
        <v>0.3</v>
      </c>
      <c r="O106" s="11"/>
    </row>
    <row r="107" spans="1:15" ht="15.75" customHeight="1">
      <c r="A107" s="1"/>
      <c r="B107" s="5" t="s">
        <v>23</v>
      </c>
      <c r="C107" s="5">
        <v>1197831</v>
      </c>
      <c r="D107" s="6">
        <v>44318</v>
      </c>
      <c r="E107" s="5" t="s">
        <v>24</v>
      </c>
      <c r="F107" s="5" t="s">
        <v>25</v>
      </c>
      <c r="G107" s="5" t="s">
        <v>26</v>
      </c>
      <c r="H107" s="5" t="s">
        <v>22</v>
      </c>
      <c r="I107" s="7">
        <v>0.4</v>
      </c>
      <c r="J107" s="8">
        <v>9500</v>
      </c>
      <c r="K107" s="9">
        <f t="shared" si="0"/>
        <v>3800</v>
      </c>
      <c r="L107" s="9">
        <f t="shared" si="1"/>
        <v>1900</v>
      </c>
      <c r="M107" s="10">
        <v>0.5</v>
      </c>
      <c r="O107" s="11"/>
    </row>
    <row r="108" spans="1:15" ht="15.75" customHeight="1">
      <c r="A108" s="1"/>
      <c r="B108" s="5" t="s">
        <v>23</v>
      </c>
      <c r="C108" s="5">
        <v>1197831</v>
      </c>
      <c r="D108" s="6">
        <v>44348</v>
      </c>
      <c r="E108" s="5" t="s">
        <v>24</v>
      </c>
      <c r="F108" s="5" t="s">
        <v>25</v>
      </c>
      <c r="G108" s="5" t="s">
        <v>26</v>
      </c>
      <c r="H108" s="5" t="s">
        <v>17</v>
      </c>
      <c r="I108" s="7">
        <v>0.4</v>
      </c>
      <c r="J108" s="8">
        <v>9500</v>
      </c>
      <c r="K108" s="9">
        <f t="shared" si="0"/>
        <v>3800</v>
      </c>
      <c r="L108" s="9">
        <f t="shared" si="1"/>
        <v>1330</v>
      </c>
      <c r="M108" s="10">
        <v>0.35</v>
      </c>
      <c r="O108" s="11"/>
    </row>
    <row r="109" spans="1:15" ht="15.75" customHeight="1">
      <c r="A109" s="1"/>
      <c r="B109" s="5" t="s">
        <v>23</v>
      </c>
      <c r="C109" s="5">
        <v>1197831</v>
      </c>
      <c r="D109" s="6">
        <v>44348</v>
      </c>
      <c r="E109" s="5" t="s">
        <v>24</v>
      </c>
      <c r="F109" s="5" t="s">
        <v>25</v>
      </c>
      <c r="G109" s="5" t="s">
        <v>26</v>
      </c>
      <c r="H109" s="5" t="s">
        <v>18</v>
      </c>
      <c r="I109" s="7">
        <v>0.45</v>
      </c>
      <c r="J109" s="8">
        <v>9500</v>
      </c>
      <c r="K109" s="9">
        <f t="shared" si="0"/>
        <v>4275</v>
      </c>
      <c r="L109" s="9">
        <f t="shared" si="1"/>
        <v>1496.25</v>
      </c>
      <c r="M109" s="10">
        <v>0.35</v>
      </c>
      <c r="O109" s="11"/>
    </row>
    <row r="110" spans="1:15" ht="15.75" customHeight="1">
      <c r="A110" s="1"/>
      <c r="B110" s="5" t="s">
        <v>23</v>
      </c>
      <c r="C110" s="5">
        <v>1197831</v>
      </c>
      <c r="D110" s="6">
        <v>44348</v>
      </c>
      <c r="E110" s="5" t="s">
        <v>24</v>
      </c>
      <c r="F110" s="5" t="s">
        <v>25</v>
      </c>
      <c r="G110" s="5" t="s">
        <v>26</v>
      </c>
      <c r="H110" s="5" t="s">
        <v>19</v>
      </c>
      <c r="I110" s="7">
        <v>0.4</v>
      </c>
      <c r="J110" s="8">
        <v>8000</v>
      </c>
      <c r="K110" s="9">
        <f t="shared" si="0"/>
        <v>3200</v>
      </c>
      <c r="L110" s="9">
        <f t="shared" si="1"/>
        <v>1120</v>
      </c>
      <c r="M110" s="10">
        <v>0.35</v>
      </c>
      <c r="O110" s="11"/>
    </row>
    <row r="111" spans="1:15" ht="15.75" customHeight="1">
      <c r="A111" s="1"/>
      <c r="B111" s="5" t="s">
        <v>23</v>
      </c>
      <c r="C111" s="5">
        <v>1197831</v>
      </c>
      <c r="D111" s="6">
        <v>44348</v>
      </c>
      <c r="E111" s="5" t="s">
        <v>24</v>
      </c>
      <c r="F111" s="5" t="s">
        <v>25</v>
      </c>
      <c r="G111" s="5" t="s">
        <v>26</v>
      </c>
      <c r="H111" s="5" t="s">
        <v>20</v>
      </c>
      <c r="I111" s="7">
        <v>0.4</v>
      </c>
      <c r="J111" s="8">
        <v>7500</v>
      </c>
      <c r="K111" s="9">
        <f t="shared" si="0"/>
        <v>3000</v>
      </c>
      <c r="L111" s="9">
        <f t="shared" si="1"/>
        <v>1350</v>
      </c>
      <c r="M111" s="10">
        <v>0.45</v>
      </c>
      <c r="O111" s="11"/>
    </row>
    <row r="112" spans="1:15" ht="15.75" customHeight="1">
      <c r="A112" s="1"/>
      <c r="B112" s="5" t="s">
        <v>23</v>
      </c>
      <c r="C112" s="5">
        <v>1197831</v>
      </c>
      <c r="D112" s="6">
        <v>44348</v>
      </c>
      <c r="E112" s="5" t="s">
        <v>24</v>
      </c>
      <c r="F112" s="5" t="s">
        <v>25</v>
      </c>
      <c r="G112" s="5" t="s">
        <v>26</v>
      </c>
      <c r="H112" s="5" t="s">
        <v>21</v>
      </c>
      <c r="I112" s="7">
        <v>0.45</v>
      </c>
      <c r="J112" s="8">
        <v>6500</v>
      </c>
      <c r="K112" s="9">
        <f t="shared" si="0"/>
        <v>2925</v>
      </c>
      <c r="L112" s="9">
        <f t="shared" si="1"/>
        <v>877.5</v>
      </c>
      <c r="M112" s="10">
        <v>0.3</v>
      </c>
      <c r="O112" s="11"/>
    </row>
    <row r="113" spans="1:15" ht="15.75" customHeight="1">
      <c r="A113" s="1"/>
      <c r="B113" s="5" t="s">
        <v>23</v>
      </c>
      <c r="C113" s="5">
        <v>1197831</v>
      </c>
      <c r="D113" s="6">
        <v>44348</v>
      </c>
      <c r="E113" s="5" t="s">
        <v>24</v>
      </c>
      <c r="F113" s="5" t="s">
        <v>25</v>
      </c>
      <c r="G113" s="5" t="s">
        <v>26</v>
      </c>
      <c r="H113" s="5" t="s">
        <v>22</v>
      </c>
      <c r="I113" s="7">
        <v>0.5</v>
      </c>
      <c r="J113" s="8">
        <v>10000</v>
      </c>
      <c r="K113" s="9">
        <f t="shared" si="0"/>
        <v>5000</v>
      </c>
      <c r="L113" s="9">
        <f t="shared" si="1"/>
        <v>2500</v>
      </c>
      <c r="M113" s="10">
        <v>0.5</v>
      </c>
      <c r="O113" s="11"/>
    </row>
    <row r="114" spans="1:15" ht="15.75" customHeight="1">
      <c r="A114" s="1"/>
      <c r="B114" s="5" t="s">
        <v>23</v>
      </c>
      <c r="C114" s="5">
        <v>1197831</v>
      </c>
      <c r="D114" s="6">
        <v>44380</v>
      </c>
      <c r="E114" s="5" t="s">
        <v>24</v>
      </c>
      <c r="F114" s="5" t="s">
        <v>25</v>
      </c>
      <c r="G114" s="5" t="s">
        <v>26</v>
      </c>
      <c r="H114" s="5" t="s">
        <v>17</v>
      </c>
      <c r="I114" s="7">
        <v>0.4</v>
      </c>
      <c r="J114" s="8">
        <v>9500</v>
      </c>
      <c r="K114" s="9">
        <f t="shared" si="0"/>
        <v>3800</v>
      </c>
      <c r="L114" s="9">
        <f t="shared" si="1"/>
        <v>1330</v>
      </c>
      <c r="M114" s="10">
        <v>0.35</v>
      </c>
      <c r="O114" s="11"/>
    </row>
    <row r="115" spans="1:15" ht="15.75" customHeight="1">
      <c r="A115" s="1"/>
      <c r="B115" s="5" t="s">
        <v>23</v>
      </c>
      <c r="C115" s="5">
        <v>1197831</v>
      </c>
      <c r="D115" s="6">
        <v>44380</v>
      </c>
      <c r="E115" s="5" t="s">
        <v>24</v>
      </c>
      <c r="F115" s="5" t="s">
        <v>25</v>
      </c>
      <c r="G115" s="5" t="s">
        <v>26</v>
      </c>
      <c r="H115" s="5" t="s">
        <v>18</v>
      </c>
      <c r="I115" s="7">
        <v>0.45</v>
      </c>
      <c r="J115" s="8">
        <v>9500</v>
      </c>
      <c r="K115" s="9">
        <f t="shared" si="0"/>
        <v>4275</v>
      </c>
      <c r="L115" s="9">
        <f t="shared" si="1"/>
        <v>1496.25</v>
      </c>
      <c r="M115" s="10">
        <v>0.35</v>
      </c>
      <c r="O115" s="11"/>
    </row>
    <row r="116" spans="1:15" ht="15.75" customHeight="1">
      <c r="A116" s="1"/>
      <c r="B116" s="5" t="s">
        <v>23</v>
      </c>
      <c r="C116" s="5">
        <v>1197831</v>
      </c>
      <c r="D116" s="6">
        <v>44380</v>
      </c>
      <c r="E116" s="5" t="s">
        <v>24</v>
      </c>
      <c r="F116" s="5" t="s">
        <v>25</v>
      </c>
      <c r="G116" s="5" t="s">
        <v>26</v>
      </c>
      <c r="H116" s="5" t="s">
        <v>19</v>
      </c>
      <c r="I116" s="7">
        <v>0.4</v>
      </c>
      <c r="J116" s="8">
        <v>11000</v>
      </c>
      <c r="K116" s="9">
        <f t="shared" si="0"/>
        <v>4400</v>
      </c>
      <c r="L116" s="9">
        <f t="shared" si="1"/>
        <v>1540</v>
      </c>
      <c r="M116" s="10">
        <v>0.35</v>
      </c>
      <c r="O116" s="11"/>
    </row>
    <row r="117" spans="1:15" ht="15.75" customHeight="1">
      <c r="A117" s="1"/>
      <c r="B117" s="5" t="s">
        <v>23</v>
      </c>
      <c r="C117" s="5">
        <v>1197831</v>
      </c>
      <c r="D117" s="6">
        <v>44380</v>
      </c>
      <c r="E117" s="5" t="s">
        <v>24</v>
      </c>
      <c r="F117" s="5" t="s">
        <v>25</v>
      </c>
      <c r="G117" s="5" t="s">
        <v>26</v>
      </c>
      <c r="H117" s="5" t="s">
        <v>20</v>
      </c>
      <c r="I117" s="7">
        <v>0.4</v>
      </c>
      <c r="J117" s="8">
        <v>7000</v>
      </c>
      <c r="K117" s="9">
        <f t="shared" si="0"/>
        <v>2800</v>
      </c>
      <c r="L117" s="9">
        <f t="shared" si="1"/>
        <v>1260</v>
      </c>
      <c r="M117" s="10">
        <v>0.45</v>
      </c>
      <c r="O117" s="11"/>
    </row>
    <row r="118" spans="1:15" ht="15.75" customHeight="1">
      <c r="A118" s="1"/>
      <c r="B118" s="5" t="s">
        <v>23</v>
      </c>
      <c r="C118" s="5">
        <v>1197831</v>
      </c>
      <c r="D118" s="6">
        <v>44380</v>
      </c>
      <c r="E118" s="5" t="s">
        <v>24</v>
      </c>
      <c r="F118" s="5" t="s">
        <v>25</v>
      </c>
      <c r="G118" s="5" t="s">
        <v>26</v>
      </c>
      <c r="H118" s="5" t="s">
        <v>21</v>
      </c>
      <c r="I118" s="7">
        <v>0.45</v>
      </c>
      <c r="J118" s="8">
        <v>7000</v>
      </c>
      <c r="K118" s="9">
        <f t="shared" si="0"/>
        <v>3150</v>
      </c>
      <c r="L118" s="9">
        <f t="shared" si="1"/>
        <v>945</v>
      </c>
      <c r="M118" s="10">
        <v>0.3</v>
      </c>
      <c r="O118" s="11"/>
    </row>
    <row r="119" spans="1:15" ht="15.75" customHeight="1">
      <c r="A119" s="1"/>
      <c r="B119" s="5" t="s">
        <v>23</v>
      </c>
      <c r="C119" s="5">
        <v>1197831</v>
      </c>
      <c r="D119" s="6">
        <v>44380</v>
      </c>
      <c r="E119" s="5" t="s">
        <v>24</v>
      </c>
      <c r="F119" s="5" t="s">
        <v>25</v>
      </c>
      <c r="G119" s="5" t="s">
        <v>26</v>
      </c>
      <c r="H119" s="5" t="s">
        <v>22</v>
      </c>
      <c r="I119" s="7">
        <v>0.5</v>
      </c>
      <c r="J119" s="8">
        <v>9750</v>
      </c>
      <c r="K119" s="9">
        <f t="shared" si="0"/>
        <v>4875</v>
      </c>
      <c r="L119" s="9">
        <f t="shared" si="1"/>
        <v>2437.5</v>
      </c>
      <c r="M119" s="10">
        <v>0.5</v>
      </c>
      <c r="O119" s="11"/>
    </row>
    <row r="120" spans="1:15" ht="15.75" customHeight="1">
      <c r="A120" s="1"/>
      <c r="B120" s="5" t="s">
        <v>23</v>
      </c>
      <c r="C120" s="5">
        <v>1197831</v>
      </c>
      <c r="D120" s="6">
        <v>44413</v>
      </c>
      <c r="E120" s="5" t="s">
        <v>24</v>
      </c>
      <c r="F120" s="5" t="s">
        <v>25</v>
      </c>
      <c r="G120" s="5" t="s">
        <v>26</v>
      </c>
      <c r="H120" s="5" t="s">
        <v>17</v>
      </c>
      <c r="I120" s="7">
        <v>0.4</v>
      </c>
      <c r="J120" s="8">
        <v>9250</v>
      </c>
      <c r="K120" s="9">
        <f t="shared" si="0"/>
        <v>3700</v>
      </c>
      <c r="L120" s="9">
        <f t="shared" si="1"/>
        <v>1295</v>
      </c>
      <c r="M120" s="10">
        <v>0.35</v>
      </c>
      <c r="O120" s="11"/>
    </row>
    <row r="121" spans="1:15" ht="15.75" customHeight="1">
      <c r="A121" s="1"/>
      <c r="B121" s="5" t="s">
        <v>23</v>
      </c>
      <c r="C121" s="5">
        <v>1197831</v>
      </c>
      <c r="D121" s="6">
        <v>44413</v>
      </c>
      <c r="E121" s="5" t="s">
        <v>24</v>
      </c>
      <c r="F121" s="5" t="s">
        <v>25</v>
      </c>
      <c r="G121" s="5" t="s">
        <v>26</v>
      </c>
      <c r="H121" s="5" t="s">
        <v>18</v>
      </c>
      <c r="I121" s="7">
        <v>0.45</v>
      </c>
      <c r="J121" s="8">
        <v>9250</v>
      </c>
      <c r="K121" s="9">
        <f t="shared" si="0"/>
        <v>4162.5</v>
      </c>
      <c r="L121" s="9">
        <f t="shared" si="1"/>
        <v>1456.875</v>
      </c>
      <c r="M121" s="10">
        <v>0.35</v>
      </c>
      <c r="O121" s="11"/>
    </row>
    <row r="122" spans="1:15" ht="15.75" customHeight="1">
      <c r="A122" s="1"/>
      <c r="B122" s="5" t="s">
        <v>23</v>
      </c>
      <c r="C122" s="5">
        <v>1197831</v>
      </c>
      <c r="D122" s="6">
        <v>44413</v>
      </c>
      <c r="E122" s="5" t="s">
        <v>24</v>
      </c>
      <c r="F122" s="5" t="s">
        <v>25</v>
      </c>
      <c r="G122" s="5" t="s">
        <v>26</v>
      </c>
      <c r="H122" s="5" t="s">
        <v>19</v>
      </c>
      <c r="I122" s="7">
        <v>0.4</v>
      </c>
      <c r="J122" s="8">
        <v>11000</v>
      </c>
      <c r="K122" s="9">
        <f t="shared" si="0"/>
        <v>4400</v>
      </c>
      <c r="L122" s="9">
        <f t="shared" si="1"/>
        <v>1540</v>
      </c>
      <c r="M122" s="10">
        <v>0.35</v>
      </c>
      <c r="O122" s="11"/>
    </row>
    <row r="123" spans="1:15" ht="15.75" customHeight="1">
      <c r="A123" s="1"/>
      <c r="B123" s="5" t="s">
        <v>23</v>
      </c>
      <c r="C123" s="5">
        <v>1197831</v>
      </c>
      <c r="D123" s="6">
        <v>44413</v>
      </c>
      <c r="E123" s="5" t="s">
        <v>24</v>
      </c>
      <c r="F123" s="5" t="s">
        <v>25</v>
      </c>
      <c r="G123" s="5" t="s">
        <v>26</v>
      </c>
      <c r="H123" s="5" t="s">
        <v>20</v>
      </c>
      <c r="I123" s="7">
        <v>0.4</v>
      </c>
      <c r="J123" s="8">
        <v>6500</v>
      </c>
      <c r="K123" s="9">
        <f t="shared" si="0"/>
        <v>2600</v>
      </c>
      <c r="L123" s="9">
        <f t="shared" si="1"/>
        <v>1170</v>
      </c>
      <c r="M123" s="10">
        <v>0.45</v>
      </c>
      <c r="O123" s="11"/>
    </row>
    <row r="124" spans="1:15" ht="15.75" customHeight="1">
      <c r="A124" s="1"/>
      <c r="B124" s="5" t="s">
        <v>23</v>
      </c>
      <c r="C124" s="5">
        <v>1197831</v>
      </c>
      <c r="D124" s="6">
        <v>44413</v>
      </c>
      <c r="E124" s="5" t="s">
        <v>24</v>
      </c>
      <c r="F124" s="5" t="s">
        <v>25</v>
      </c>
      <c r="G124" s="5" t="s">
        <v>26</v>
      </c>
      <c r="H124" s="5" t="s">
        <v>21</v>
      </c>
      <c r="I124" s="7">
        <v>0.45</v>
      </c>
      <c r="J124" s="8">
        <v>6500</v>
      </c>
      <c r="K124" s="9">
        <f t="shared" si="0"/>
        <v>2925</v>
      </c>
      <c r="L124" s="9">
        <f t="shared" si="1"/>
        <v>877.5</v>
      </c>
      <c r="M124" s="10">
        <v>0.3</v>
      </c>
      <c r="O124" s="11"/>
    </row>
    <row r="125" spans="1:15" ht="15.75" customHeight="1">
      <c r="A125" s="1"/>
      <c r="B125" s="5" t="s">
        <v>23</v>
      </c>
      <c r="C125" s="5">
        <v>1197831</v>
      </c>
      <c r="D125" s="6">
        <v>44413</v>
      </c>
      <c r="E125" s="5" t="s">
        <v>24</v>
      </c>
      <c r="F125" s="5" t="s">
        <v>25</v>
      </c>
      <c r="G125" s="5" t="s">
        <v>26</v>
      </c>
      <c r="H125" s="5" t="s">
        <v>22</v>
      </c>
      <c r="I125" s="7">
        <v>0.5</v>
      </c>
      <c r="J125" s="8">
        <v>9000</v>
      </c>
      <c r="K125" s="9">
        <f t="shared" si="0"/>
        <v>4500</v>
      </c>
      <c r="L125" s="9">
        <f t="shared" si="1"/>
        <v>2250</v>
      </c>
      <c r="M125" s="10">
        <v>0.5</v>
      </c>
      <c r="O125" s="11"/>
    </row>
    <row r="126" spans="1:15" ht="15.75" customHeight="1">
      <c r="A126" s="1"/>
      <c r="B126" s="5" t="s">
        <v>23</v>
      </c>
      <c r="C126" s="5">
        <v>1197831</v>
      </c>
      <c r="D126" s="6">
        <v>44441</v>
      </c>
      <c r="E126" s="5" t="s">
        <v>24</v>
      </c>
      <c r="F126" s="5" t="s">
        <v>25</v>
      </c>
      <c r="G126" s="5" t="s">
        <v>26</v>
      </c>
      <c r="H126" s="5" t="s">
        <v>17</v>
      </c>
      <c r="I126" s="7">
        <v>0.45</v>
      </c>
      <c r="J126" s="8">
        <v>8500</v>
      </c>
      <c r="K126" s="9">
        <f t="shared" si="0"/>
        <v>3825</v>
      </c>
      <c r="L126" s="9">
        <f t="shared" si="1"/>
        <v>1338.75</v>
      </c>
      <c r="M126" s="10">
        <v>0.35</v>
      </c>
      <c r="O126" s="11"/>
    </row>
    <row r="127" spans="1:15" ht="15.75" customHeight="1">
      <c r="A127" s="1"/>
      <c r="B127" s="5" t="s">
        <v>23</v>
      </c>
      <c r="C127" s="5">
        <v>1197831</v>
      </c>
      <c r="D127" s="6">
        <v>44441</v>
      </c>
      <c r="E127" s="5" t="s">
        <v>24</v>
      </c>
      <c r="F127" s="5" t="s">
        <v>25</v>
      </c>
      <c r="G127" s="5" t="s">
        <v>26</v>
      </c>
      <c r="H127" s="5" t="s">
        <v>18</v>
      </c>
      <c r="I127" s="7">
        <v>0.45</v>
      </c>
      <c r="J127" s="8">
        <v>8500</v>
      </c>
      <c r="K127" s="9">
        <f t="shared" si="0"/>
        <v>3825</v>
      </c>
      <c r="L127" s="9">
        <f t="shared" si="1"/>
        <v>1338.75</v>
      </c>
      <c r="M127" s="10">
        <v>0.35</v>
      </c>
      <c r="O127" s="11"/>
    </row>
    <row r="128" spans="1:15" ht="15.75" customHeight="1">
      <c r="A128" s="1"/>
      <c r="B128" s="5" t="s">
        <v>23</v>
      </c>
      <c r="C128" s="5">
        <v>1197831</v>
      </c>
      <c r="D128" s="6">
        <v>44441</v>
      </c>
      <c r="E128" s="5" t="s">
        <v>24</v>
      </c>
      <c r="F128" s="5" t="s">
        <v>25</v>
      </c>
      <c r="G128" s="5" t="s">
        <v>26</v>
      </c>
      <c r="H128" s="5" t="s">
        <v>19</v>
      </c>
      <c r="I128" s="7">
        <v>0.5</v>
      </c>
      <c r="J128" s="8">
        <v>9000</v>
      </c>
      <c r="K128" s="9">
        <f t="shared" si="0"/>
        <v>4500</v>
      </c>
      <c r="L128" s="9">
        <f t="shared" si="1"/>
        <v>1575</v>
      </c>
      <c r="M128" s="10">
        <v>0.35</v>
      </c>
      <c r="O128" s="11"/>
    </row>
    <row r="129" spans="1:15" ht="15.75" customHeight="1">
      <c r="A129" s="1"/>
      <c r="B129" s="5" t="s">
        <v>23</v>
      </c>
      <c r="C129" s="5">
        <v>1197831</v>
      </c>
      <c r="D129" s="6">
        <v>44441</v>
      </c>
      <c r="E129" s="5" t="s">
        <v>24</v>
      </c>
      <c r="F129" s="5" t="s">
        <v>25</v>
      </c>
      <c r="G129" s="5" t="s">
        <v>26</v>
      </c>
      <c r="H129" s="5" t="s">
        <v>20</v>
      </c>
      <c r="I129" s="7">
        <v>0.5</v>
      </c>
      <c r="J129" s="8">
        <v>6250</v>
      </c>
      <c r="K129" s="9">
        <f t="shared" si="0"/>
        <v>3125</v>
      </c>
      <c r="L129" s="9">
        <f t="shared" si="1"/>
        <v>1406.25</v>
      </c>
      <c r="M129" s="10">
        <v>0.45</v>
      </c>
      <c r="O129" s="11"/>
    </row>
    <row r="130" spans="1:15" ht="15.75" customHeight="1">
      <c r="A130" s="1"/>
      <c r="B130" s="5" t="s">
        <v>23</v>
      </c>
      <c r="C130" s="5">
        <v>1197831</v>
      </c>
      <c r="D130" s="6">
        <v>44441</v>
      </c>
      <c r="E130" s="5" t="s">
        <v>24</v>
      </c>
      <c r="F130" s="5" t="s">
        <v>25</v>
      </c>
      <c r="G130" s="5" t="s">
        <v>26</v>
      </c>
      <c r="H130" s="5" t="s">
        <v>21</v>
      </c>
      <c r="I130" s="7">
        <v>0.45</v>
      </c>
      <c r="J130" s="8">
        <v>6250</v>
      </c>
      <c r="K130" s="9">
        <f t="shared" si="0"/>
        <v>2812.5</v>
      </c>
      <c r="L130" s="9">
        <f t="shared" si="1"/>
        <v>843.75</v>
      </c>
      <c r="M130" s="10">
        <v>0.3</v>
      </c>
      <c r="O130" s="11"/>
    </row>
    <row r="131" spans="1:15" ht="15.75" customHeight="1">
      <c r="A131" s="1"/>
      <c r="B131" s="5" t="s">
        <v>23</v>
      </c>
      <c r="C131" s="5">
        <v>1197831</v>
      </c>
      <c r="D131" s="6">
        <v>44441</v>
      </c>
      <c r="E131" s="5" t="s">
        <v>24</v>
      </c>
      <c r="F131" s="5" t="s">
        <v>25</v>
      </c>
      <c r="G131" s="5" t="s">
        <v>26</v>
      </c>
      <c r="H131" s="5" t="s">
        <v>22</v>
      </c>
      <c r="I131" s="7">
        <v>0.55000000000000004</v>
      </c>
      <c r="J131" s="8">
        <v>8500</v>
      </c>
      <c r="K131" s="9">
        <f t="shared" si="0"/>
        <v>4675</v>
      </c>
      <c r="L131" s="9">
        <f t="shared" si="1"/>
        <v>2337.5</v>
      </c>
      <c r="M131" s="10">
        <v>0.5</v>
      </c>
      <c r="O131" s="11"/>
    </row>
    <row r="132" spans="1:15" ht="15.75" customHeight="1">
      <c r="A132" s="1"/>
      <c r="B132" s="5" t="s">
        <v>23</v>
      </c>
      <c r="C132" s="5">
        <v>1197831</v>
      </c>
      <c r="D132" s="6">
        <v>44470</v>
      </c>
      <c r="E132" s="5" t="s">
        <v>24</v>
      </c>
      <c r="F132" s="5" t="s">
        <v>25</v>
      </c>
      <c r="G132" s="5" t="s">
        <v>26</v>
      </c>
      <c r="H132" s="5" t="s">
        <v>17</v>
      </c>
      <c r="I132" s="7">
        <v>0.45</v>
      </c>
      <c r="J132" s="8">
        <v>8000</v>
      </c>
      <c r="K132" s="9">
        <f t="shared" si="0"/>
        <v>3600</v>
      </c>
      <c r="L132" s="9">
        <f t="shared" si="1"/>
        <v>1260</v>
      </c>
      <c r="M132" s="10">
        <v>0.35</v>
      </c>
      <c r="O132" s="11"/>
    </row>
    <row r="133" spans="1:15" ht="15.75" customHeight="1">
      <c r="A133" s="1"/>
      <c r="B133" s="5" t="s">
        <v>23</v>
      </c>
      <c r="C133" s="5">
        <v>1197831</v>
      </c>
      <c r="D133" s="6">
        <v>44470</v>
      </c>
      <c r="E133" s="5" t="s">
        <v>24</v>
      </c>
      <c r="F133" s="5" t="s">
        <v>25</v>
      </c>
      <c r="G133" s="5" t="s">
        <v>26</v>
      </c>
      <c r="H133" s="5" t="s">
        <v>18</v>
      </c>
      <c r="I133" s="7">
        <v>0.45</v>
      </c>
      <c r="J133" s="8">
        <v>8000</v>
      </c>
      <c r="K133" s="9">
        <f t="shared" si="0"/>
        <v>3600</v>
      </c>
      <c r="L133" s="9">
        <f t="shared" si="1"/>
        <v>1260</v>
      </c>
      <c r="M133" s="10">
        <v>0.35</v>
      </c>
      <c r="O133" s="11"/>
    </row>
    <row r="134" spans="1:15" ht="15.75" customHeight="1">
      <c r="A134" s="1"/>
      <c r="B134" s="5" t="s">
        <v>23</v>
      </c>
      <c r="C134" s="5">
        <v>1197831</v>
      </c>
      <c r="D134" s="6">
        <v>44470</v>
      </c>
      <c r="E134" s="5" t="s">
        <v>24</v>
      </c>
      <c r="F134" s="5" t="s">
        <v>25</v>
      </c>
      <c r="G134" s="5" t="s">
        <v>26</v>
      </c>
      <c r="H134" s="5" t="s">
        <v>19</v>
      </c>
      <c r="I134" s="7">
        <v>0.5</v>
      </c>
      <c r="J134" s="8">
        <v>7500</v>
      </c>
      <c r="K134" s="9">
        <f t="shared" si="0"/>
        <v>3750</v>
      </c>
      <c r="L134" s="9">
        <f t="shared" si="1"/>
        <v>1312.5</v>
      </c>
      <c r="M134" s="10">
        <v>0.35</v>
      </c>
      <c r="O134" s="11"/>
    </row>
    <row r="135" spans="1:15" ht="15.75" customHeight="1">
      <c r="A135" s="1"/>
      <c r="B135" s="5" t="s">
        <v>23</v>
      </c>
      <c r="C135" s="5">
        <v>1197831</v>
      </c>
      <c r="D135" s="6">
        <v>44470</v>
      </c>
      <c r="E135" s="5" t="s">
        <v>24</v>
      </c>
      <c r="F135" s="5" t="s">
        <v>25</v>
      </c>
      <c r="G135" s="5" t="s">
        <v>26</v>
      </c>
      <c r="H135" s="5" t="s">
        <v>20</v>
      </c>
      <c r="I135" s="7">
        <v>0.5</v>
      </c>
      <c r="J135" s="8">
        <v>6000</v>
      </c>
      <c r="K135" s="9">
        <f t="shared" si="0"/>
        <v>3000</v>
      </c>
      <c r="L135" s="9">
        <f t="shared" si="1"/>
        <v>1350</v>
      </c>
      <c r="M135" s="10">
        <v>0.45</v>
      </c>
      <c r="O135" s="11"/>
    </row>
    <row r="136" spans="1:15" ht="15.75" customHeight="1">
      <c r="A136" s="1"/>
      <c r="B136" s="5" t="s">
        <v>23</v>
      </c>
      <c r="C136" s="5">
        <v>1197831</v>
      </c>
      <c r="D136" s="6">
        <v>44470</v>
      </c>
      <c r="E136" s="5" t="s">
        <v>24</v>
      </c>
      <c r="F136" s="5" t="s">
        <v>25</v>
      </c>
      <c r="G136" s="5" t="s">
        <v>26</v>
      </c>
      <c r="H136" s="5" t="s">
        <v>21</v>
      </c>
      <c r="I136" s="7">
        <v>0.45</v>
      </c>
      <c r="J136" s="8">
        <v>5750</v>
      </c>
      <c r="K136" s="9">
        <f t="shared" si="0"/>
        <v>2587.5</v>
      </c>
      <c r="L136" s="9">
        <f t="shared" si="1"/>
        <v>776.25</v>
      </c>
      <c r="M136" s="10">
        <v>0.3</v>
      </c>
      <c r="O136" s="11"/>
    </row>
    <row r="137" spans="1:15" ht="15.75" customHeight="1">
      <c r="A137" s="1"/>
      <c r="B137" s="5" t="s">
        <v>23</v>
      </c>
      <c r="C137" s="5">
        <v>1197831</v>
      </c>
      <c r="D137" s="6">
        <v>44470</v>
      </c>
      <c r="E137" s="5" t="s">
        <v>24</v>
      </c>
      <c r="F137" s="5" t="s">
        <v>25</v>
      </c>
      <c r="G137" s="5" t="s">
        <v>26</v>
      </c>
      <c r="H137" s="5" t="s">
        <v>22</v>
      </c>
      <c r="I137" s="7">
        <v>0.55000000000000004</v>
      </c>
      <c r="J137" s="8">
        <v>7500</v>
      </c>
      <c r="K137" s="9">
        <f t="shared" si="0"/>
        <v>4125</v>
      </c>
      <c r="L137" s="9">
        <f t="shared" si="1"/>
        <v>2062.5</v>
      </c>
      <c r="M137" s="10">
        <v>0.5</v>
      </c>
      <c r="O137" s="11"/>
    </row>
    <row r="138" spans="1:15" ht="15.75" customHeight="1">
      <c r="A138" s="1"/>
      <c r="B138" s="5" t="s">
        <v>23</v>
      </c>
      <c r="C138" s="5">
        <v>1197831</v>
      </c>
      <c r="D138" s="6">
        <v>44502</v>
      </c>
      <c r="E138" s="5" t="s">
        <v>24</v>
      </c>
      <c r="F138" s="5" t="s">
        <v>25</v>
      </c>
      <c r="G138" s="5" t="s">
        <v>26</v>
      </c>
      <c r="H138" s="5" t="s">
        <v>17</v>
      </c>
      <c r="I138" s="7">
        <v>0.45</v>
      </c>
      <c r="J138" s="8">
        <v>9000</v>
      </c>
      <c r="K138" s="9">
        <f t="shared" si="0"/>
        <v>4050</v>
      </c>
      <c r="L138" s="9">
        <f t="shared" si="1"/>
        <v>1417.5</v>
      </c>
      <c r="M138" s="10">
        <v>0.35</v>
      </c>
      <c r="O138" s="11"/>
    </row>
    <row r="139" spans="1:15" ht="15.75" customHeight="1">
      <c r="A139" s="1"/>
      <c r="B139" s="5" t="s">
        <v>23</v>
      </c>
      <c r="C139" s="5">
        <v>1197831</v>
      </c>
      <c r="D139" s="6">
        <v>44502</v>
      </c>
      <c r="E139" s="5" t="s">
        <v>24</v>
      </c>
      <c r="F139" s="5" t="s">
        <v>25</v>
      </c>
      <c r="G139" s="5" t="s">
        <v>26</v>
      </c>
      <c r="H139" s="5" t="s">
        <v>18</v>
      </c>
      <c r="I139" s="7">
        <v>0.45</v>
      </c>
      <c r="J139" s="8">
        <v>9000</v>
      </c>
      <c r="K139" s="9">
        <f t="shared" si="0"/>
        <v>4050</v>
      </c>
      <c r="L139" s="9">
        <f t="shared" si="1"/>
        <v>1417.5</v>
      </c>
      <c r="M139" s="10">
        <v>0.35</v>
      </c>
      <c r="O139" s="11"/>
    </row>
    <row r="140" spans="1:15" ht="15.75" customHeight="1">
      <c r="A140" s="1"/>
      <c r="B140" s="5" t="s">
        <v>23</v>
      </c>
      <c r="C140" s="5">
        <v>1197831</v>
      </c>
      <c r="D140" s="6">
        <v>44502</v>
      </c>
      <c r="E140" s="5" t="s">
        <v>24</v>
      </c>
      <c r="F140" s="5" t="s">
        <v>25</v>
      </c>
      <c r="G140" s="5" t="s">
        <v>26</v>
      </c>
      <c r="H140" s="5" t="s">
        <v>19</v>
      </c>
      <c r="I140" s="7">
        <v>0.5</v>
      </c>
      <c r="J140" s="8">
        <v>8250</v>
      </c>
      <c r="K140" s="9">
        <f t="shared" si="0"/>
        <v>4125</v>
      </c>
      <c r="L140" s="9">
        <f t="shared" si="1"/>
        <v>1443.75</v>
      </c>
      <c r="M140" s="10">
        <v>0.35</v>
      </c>
      <c r="O140" s="11"/>
    </row>
    <row r="141" spans="1:15" ht="15.75" customHeight="1">
      <c r="A141" s="1"/>
      <c r="B141" s="5" t="s">
        <v>23</v>
      </c>
      <c r="C141" s="5">
        <v>1197831</v>
      </c>
      <c r="D141" s="6">
        <v>44502</v>
      </c>
      <c r="E141" s="5" t="s">
        <v>24</v>
      </c>
      <c r="F141" s="5" t="s">
        <v>25</v>
      </c>
      <c r="G141" s="5" t="s">
        <v>26</v>
      </c>
      <c r="H141" s="5" t="s">
        <v>20</v>
      </c>
      <c r="I141" s="7">
        <v>0.5</v>
      </c>
      <c r="J141" s="8">
        <v>6750</v>
      </c>
      <c r="K141" s="9">
        <f t="shared" si="0"/>
        <v>3375</v>
      </c>
      <c r="L141" s="9">
        <f t="shared" si="1"/>
        <v>1518.75</v>
      </c>
      <c r="M141" s="10">
        <v>0.45</v>
      </c>
      <c r="O141" s="11"/>
    </row>
    <row r="142" spans="1:15" ht="15.75" customHeight="1">
      <c r="A142" s="1"/>
      <c r="B142" s="5" t="s">
        <v>23</v>
      </c>
      <c r="C142" s="5">
        <v>1197831</v>
      </c>
      <c r="D142" s="6">
        <v>44502</v>
      </c>
      <c r="E142" s="5" t="s">
        <v>24</v>
      </c>
      <c r="F142" s="5" t="s">
        <v>25</v>
      </c>
      <c r="G142" s="5" t="s">
        <v>26</v>
      </c>
      <c r="H142" s="5" t="s">
        <v>21</v>
      </c>
      <c r="I142" s="7">
        <v>0.45</v>
      </c>
      <c r="J142" s="8">
        <v>6500</v>
      </c>
      <c r="K142" s="9">
        <f t="shared" si="0"/>
        <v>2925</v>
      </c>
      <c r="L142" s="9">
        <f t="shared" si="1"/>
        <v>877.5</v>
      </c>
      <c r="M142" s="10">
        <v>0.3</v>
      </c>
      <c r="O142" s="11"/>
    </row>
    <row r="143" spans="1:15" ht="15.75" customHeight="1">
      <c r="A143" s="1"/>
      <c r="B143" s="5" t="s">
        <v>23</v>
      </c>
      <c r="C143" s="5">
        <v>1197831</v>
      </c>
      <c r="D143" s="6">
        <v>44502</v>
      </c>
      <c r="E143" s="5" t="s">
        <v>24</v>
      </c>
      <c r="F143" s="5" t="s">
        <v>25</v>
      </c>
      <c r="G143" s="5" t="s">
        <v>26</v>
      </c>
      <c r="H143" s="5" t="s">
        <v>22</v>
      </c>
      <c r="I143" s="7">
        <v>0.55000000000000004</v>
      </c>
      <c r="J143" s="8">
        <v>8500</v>
      </c>
      <c r="K143" s="9">
        <f t="shared" si="0"/>
        <v>4675</v>
      </c>
      <c r="L143" s="9">
        <f t="shared" si="1"/>
        <v>2337.5</v>
      </c>
      <c r="M143" s="10">
        <v>0.5</v>
      </c>
      <c r="O143" s="11"/>
    </row>
    <row r="144" spans="1:15" ht="15.75" customHeight="1">
      <c r="A144" s="1"/>
      <c r="B144" s="5" t="s">
        <v>23</v>
      </c>
      <c r="C144" s="5">
        <v>1197831</v>
      </c>
      <c r="D144" s="6">
        <v>44531</v>
      </c>
      <c r="E144" s="5" t="s">
        <v>24</v>
      </c>
      <c r="F144" s="5" t="s">
        <v>25</v>
      </c>
      <c r="G144" s="5" t="s">
        <v>26</v>
      </c>
      <c r="H144" s="5" t="s">
        <v>17</v>
      </c>
      <c r="I144" s="7">
        <v>0.45</v>
      </c>
      <c r="J144" s="8">
        <v>9500</v>
      </c>
      <c r="K144" s="9">
        <f t="shared" si="0"/>
        <v>4275</v>
      </c>
      <c r="L144" s="9">
        <f t="shared" si="1"/>
        <v>1496.25</v>
      </c>
      <c r="M144" s="10">
        <v>0.35</v>
      </c>
      <c r="O144" s="11"/>
    </row>
    <row r="145" spans="1:15" ht="15.75" customHeight="1">
      <c r="A145" s="1"/>
      <c r="B145" s="5" t="s">
        <v>23</v>
      </c>
      <c r="C145" s="5">
        <v>1197831</v>
      </c>
      <c r="D145" s="6">
        <v>44531</v>
      </c>
      <c r="E145" s="5" t="s">
        <v>24</v>
      </c>
      <c r="F145" s="5" t="s">
        <v>25</v>
      </c>
      <c r="G145" s="5" t="s">
        <v>26</v>
      </c>
      <c r="H145" s="5" t="s">
        <v>18</v>
      </c>
      <c r="I145" s="7">
        <v>0.45</v>
      </c>
      <c r="J145" s="8">
        <v>9500</v>
      </c>
      <c r="K145" s="9">
        <f t="shared" si="0"/>
        <v>4275</v>
      </c>
      <c r="L145" s="9">
        <f t="shared" si="1"/>
        <v>1496.25</v>
      </c>
      <c r="M145" s="10">
        <v>0.35</v>
      </c>
      <c r="O145" s="11"/>
    </row>
    <row r="146" spans="1:15" ht="15.75" customHeight="1">
      <c r="A146" s="1"/>
      <c r="B146" s="5" t="s">
        <v>23</v>
      </c>
      <c r="C146" s="5">
        <v>1197831</v>
      </c>
      <c r="D146" s="6">
        <v>44531</v>
      </c>
      <c r="E146" s="5" t="s">
        <v>24</v>
      </c>
      <c r="F146" s="5" t="s">
        <v>25</v>
      </c>
      <c r="G146" s="5" t="s">
        <v>26</v>
      </c>
      <c r="H146" s="5" t="s">
        <v>19</v>
      </c>
      <c r="I146" s="7">
        <v>0.5</v>
      </c>
      <c r="J146" s="8">
        <v>8500</v>
      </c>
      <c r="K146" s="9">
        <f t="shared" si="0"/>
        <v>4250</v>
      </c>
      <c r="L146" s="9">
        <f t="shared" si="1"/>
        <v>1487.5</v>
      </c>
      <c r="M146" s="10">
        <v>0.35</v>
      </c>
      <c r="O146" s="11"/>
    </row>
    <row r="147" spans="1:15" ht="15.75" customHeight="1">
      <c r="A147" s="1"/>
      <c r="B147" s="5" t="s">
        <v>23</v>
      </c>
      <c r="C147" s="5">
        <v>1197831</v>
      </c>
      <c r="D147" s="6">
        <v>44531</v>
      </c>
      <c r="E147" s="5" t="s">
        <v>24</v>
      </c>
      <c r="F147" s="5" t="s">
        <v>25</v>
      </c>
      <c r="G147" s="5" t="s">
        <v>26</v>
      </c>
      <c r="H147" s="5" t="s">
        <v>20</v>
      </c>
      <c r="I147" s="7">
        <v>0.5</v>
      </c>
      <c r="J147" s="8">
        <v>7000</v>
      </c>
      <c r="K147" s="9">
        <f t="shared" si="0"/>
        <v>3500</v>
      </c>
      <c r="L147" s="9">
        <f t="shared" si="1"/>
        <v>1575</v>
      </c>
      <c r="M147" s="10">
        <v>0.45</v>
      </c>
      <c r="O147" s="11"/>
    </row>
    <row r="148" spans="1:15" ht="15.75" customHeight="1">
      <c r="A148" s="1"/>
      <c r="B148" s="5" t="s">
        <v>23</v>
      </c>
      <c r="C148" s="5">
        <v>1197831</v>
      </c>
      <c r="D148" s="6">
        <v>44531</v>
      </c>
      <c r="E148" s="5" t="s">
        <v>24</v>
      </c>
      <c r="F148" s="5" t="s">
        <v>25</v>
      </c>
      <c r="G148" s="5" t="s">
        <v>26</v>
      </c>
      <c r="H148" s="5" t="s">
        <v>21</v>
      </c>
      <c r="I148" s="7">
        <v>0.45</v>
      </c>
      <c r="J148" s="8">
        <v>6500</v>
      </c>
      <c r="K148" s="9">
        <f t="shared" si="0"/>
        <v>2925</v>
      </c>
      <c r="L148" s="9">
        <f t="shared" si="1"/>
        <v>877.5</v>
      </c>
      <c r="M148" s="10">
        <v>0.3</v>
      </c>
      <c r="O148" s="11"/>
    </row>
    <row r="149" spans="1:15" ht="15.75" customHeight="1">
      <c r="A149" s="1"/>
      <c r="B149" s="5" t="s">
        <v>23</v>
      </c>
      <c r="C149" s="5">
        <v>1197831</v>
      </c>
      <c r="D149" s="6">
        <v>44531</v>
      </c>
      <c r="E149" s="5" t="s">
        <v>24</v>
      </c>
      <c r="F149" s="5" t="s">
        <v>25</v>
      </c>
      <c r="G149" s="5" t="s">
        <v>26</v>
      </c>
      <c r="H149" s="5" t="s">
        <v>22</v>
      </c>
      <c r="I149" s="7">
        <v>0.55000000000000004</v>
      </c>
      <c r="J149" s="8">
        <v>9000</v>
      </c>
      <c r="K149" s="9">
        <f t="shared" si="0"/>
        <v>4950</v>
      </c>
      <c r="L149" s="9">
        <f t="shared" si="1"/>
        <v>2475</v>
      </c>
      <c r="M149" s="10">
        <v>0.5</v>
      </c>
      <c r="O149" s="11"/>
    </row>
    <row r="150" spans="1:15" ht="15.75" customHeight="1">
      <c r="A150" s="1"/>
      <c r="B150" s="5" t="s">
        <v>27</v>
      </c>
      <c r="C150" s="5">
        <v>1128299</v>
      </c>
      <c r="D150" s="6">
        <v>44216</v>
      </c>
      <c r="E150" s="5" t="s">
        <v>28</v>
      </c>
      <c r="F150" s="5" t="s">
        <v>29</v>
      </c>
      <c r="G150" s="5" t="s">
        <v>30</v>
      </c>
      <c r="H150" s="5" t="s">
        <v>17</v>
      </c>
      <c r="I150" s="7">
        <v>0.39999999999999997</v>
      </c>
      <c r="J150" s="8">
        <v>7750</v>
      </c>
      <c r="K150" s="9">
        <f t="shared" si="0"/>
        <v>3099.9999999999995</v>
      </c>
      <c r="L150" s="9">
        <f t="shared" si="1"/>
        <v>1085</v>
      </c>
      <c r="M150" s="10">
        <v>0.35000000000000003</v>
      </c>
      <c r="O150" s="1"/>
    </row>
    <row r="151" spans="1:15" ht="15.75" customHeight="1">
      <c r="A151" s="1"/>
      <c r="B151" s="5" t="s">
        <v>27</v>
      </c>
      <c r="C151" s="5">
        <v>1128299</v>
      </c>
      <c r="D151" s="6">
        <v>44216</v>
      </c>
      <c r="E151" s="5" t="s">
        <v>28</v>
      </c>
      <c r="F151" s="5" t="s">
        <v>29</v>
      </c>
      <c r="G151" s="5" t="s">
        <v>30</v>
      </c>
      <c r="H151" s="5" t="s">
        <v>18</v>
      </c>
      <c r="I151" s="7">
        <v>0.5</v>
      </c>
      <c r="J151" s="8">
        <v>7750</v>
      </c>
      <c r="K151" s="9">
        <f t="shared" si="0"/>
        <v>3875</v>
      </c>
      <c r="L151" s="9">
        <f t="shared" si="1"/>
        <v>775</v>
      </c>
      <c r="M151" s="10">
        <v>0.2</v>
      </c>
      <c r="O151" s="1"/>
    </row>
    <row r="152" spans="1:15" ht="15.75" customHeight="1">
      <c r="A152" s="1"/>
      <c r="B152" s="5" t="s">
        <v>27</v>
      </c>
      <c r="C152" s="5">
        <v>1128299</v>
      </c>
      <c r="D152" s="6">
        <v>44216</v>
      </c>
      <c r="E152" s="5" t="s">
        <v>28</v>
      </c>
      <c r="F152" s="5" t="s">
        <v>29</v>
      </c>
      <c r="G152" s="5" t="s">
        <v>30</v>
      </c>
      <c r="H152" s="5" t="s">
        <v>19</v>
      </c>
      <c r="I152" s="7">
        <v>0.5</v>
      </c>
      <c r="J152" s="8">
        <v>7750</v>
      </c>
      <c r="K152" s="9">
        <f t="shared" si="0"/>
        <v>3875</v>
      </c>
      <c r="L152" s="9">
        <f t="shared" si="1"/>
        <v>1356.2500000000002</v>
      </c>
      <c r="M152" s="10">
        <v>0.35000000000000003</v>
      </c>
      <c r="O152" s="1"/>
    </row>
    <row r="153" spans="1:15" ht="15.75" customHeight="1">
      <c r="A153" s="1"/>
      <c r="B153" s="5" t="s">
        <v>27</v>
      </c>
      <c r="C153" s="5">
        <v>1128299</v>
      </c>
      <c r="D153" s="6">
        <v>44216</v>
      </c>
      <c r="E153" s="5" t="s">
        <v>28</v>
      </c>
      <c r="F153" s="5" t="s">
        <v>29</v>
      </c>
      <c r="G153" s="5" t="s">
        <v>30</v>
      </c>
      <c r="H153" s="5" t="s">
        <v>20</v>
      </c>
      <c r="I153" s="7">
        <v>0.5</v>
      </c>
      <c r="J153" s="8">
        <v>6250</v>
      </c>
      <c r="K153" s="9">
        <f t="shared" si="0"/>
        <v>3125</v>
      </c>
      <c r="L153" s="9">
        <f t="shared" si="1"/>
        <v>937.5</v>
      </c>
      <c r="M153" s="10">
        <v>0.3</v>
      </c>
      <c r="O153" s="1"/>
    </row>
    <row r="154" spans="1:15" ht="15.75" customHeight="1">
      <c r="A154" s="1"/>
      <c r="B154" s="5" t="s">
        <v>27</v>
      </c>
      <c r="C154" s="5">
        <v>1128299</v>
      </c>
      <c r="D154" s="6">
        <v>44216</v>
      </c>
      <c r="E154" s="5" t="s">
        <v>28</v>
      </c>
      <c r="F154" s="5" t="s">
        <v>29</v>
      </c>
      <c r="G154" s="5" t="s">
        <v>30</v>
      </c>
      <c r="H154" s="5" t="s">
        <v>21</v>
      </c>
      <c r="I154" s="7">
        <v>0.55000000000000004</v>
      </c>
      <c r="J154" s="8">
        <v>5750</v>
      </c>
      <c r="K154" s="9">
        <f t="shared" si="0"/>
        <v>3162.5000000000005</v>
      </c>
      <c r="L154" s="9">
        <f t="shared" si="1"/>
        <v>1581.2500000000002</v>
      </c>
      <c r="M154" s="10">
        <v>0.5</v>
      </c>
      <c r="O154" s="1"/>
    </row>
    <row r="155" spans="1:15" ht="15.75" customHeight="1">
      <c r="A155" s="1"/>
      <c r="B155" s="5" t="s">
        <v>27</v>
      </c>
      <c r="C155" s="5">
        <v>1128299</v>
      </c>
      <c r="D155" s="6">
        <v>44216</v>
      </c>
      <c r="E155" s="5" t="s">
        <v>28</v>
      </c>
      <c r="F155" s="5" t="s">
        <v>29</v>
      </c>
      <c r="G155" s="5" t="s">
        <v>30</v>
      </c>
      <c r="H155" s="5" t="s">
        <v>22</v>
      </c>
      <c r="I155" s="7">
        <v>0.5</v>
      </c>
      <c r="J155" s="8">
        <v>7750</v>
      </c>
      <c r="K155" s="9">
        <f t="shared" si="0"/>
        <v>3875</v>
      </c>
      <c r="L155" s="9">
        <f t="shared" si="1"/>
        <v>581.25000000000011</v>
      </c>
      <c r="M155" s="10">
        <v>0.15000000000000002</v>
      </c>
      <c r="O155" s="1"/>
    </row>
    <row r="156" spans="1:15" ht="15.75" customHeight="1">
      <c r="A156" s="1"/>
      <c r="B156" s="5" t="s">
        <v>27</v>
      </c>
      <c r="C156" s="5">
        <v>1128299</v>
      </c>
      <c r="D156" s="6">
        <v>44247</v>
      </c>
      <c r="E156" s="5" t="s">
        <v>28</v>
      </c>
      <c r="F156" s="5" t="s">
        <v>29</v>
      </c>
      <c r="G156" s="5" t="s">
        <v>30</v>
      </c>
      <c r="H156" s="5" t="s">
        <v>17</v>
      </c>
      <c r="I156" s="7">
        <v>0.39999999999999997</v>
      </c>
      <c r="J156" s="8">
        <v>8250</v>
      </c>
      <c r="K156" s="9">
        <f t="shared" si="0"/>
        <v>3299.9999999999995</v>
      </c>
      <c r="L156" s="9">
        <f t="shared" si="1"/>
        <v>1155</v>
      </c>
      <c r="M156" s="10">
        <v>0.35000000000000003</v>
      </c>
      <c r="O156" s="1"/>
    </row>
    <row r="157" spans="1:15" ht="15.75" customHeight="1">
      <c r="A157" s="1"/>
      <c r="B157" s="5" t="s">
        <v>27</v>
      </c>
      <c r="C157" s="5">
        <v>1128299</v>
      </c>
      <c r="D157" s="6">
        <v>44247</v>
      </c>
      <c r="E157" s="5" t="s">
        <v>28</v>
      </c>
      <c r="F157" s="5" t="s">
        <v>29</v>
      </c>
      <c r="G157" s="5" t="s">
        <v>30</v>
      </c>
      <c r="H157" s="5" t="s">
        <v>18</v>
      </c>
      <c r="I157" s="7">
        <v>0.5</v>
      </c>
      <c r="J157" s="8">
        <v>7250</v>
      </c>
      <c r="K157" s="9">
        <f t="shared" si="0"/>
        <v>3625</v>
      </c>
      <c r="L157" s="9">
        <f t="shared" si="1"/>
        <v>725</v>
      </c>
      <c r="M157" s="10">
        <v>0.2</v>
      </c>
      <c r="O157" s="1"/>
    </row>
    <row r="158" spans="1:15" ht="15.75" customHeight="1">
      <c r="A158" s="1"/>
      <c r="B158" s="5" t="s">
        <v>27</v>
      </c>
      <c r="C158" s="5">
        <v>1128299</v>
      </c>
      <c r="D158" s="6">
        <v>44247</v>
      </c>
      <c r="E158" s="5" t="s">
        <v>28</v>
      </c>
      <c r="F158" s="5" t="s">
        <v>29</v>
      </c>
      <c r="G158" s="5" t="s">
        <v>30</v>
      </c>
      <c r="H158" s="5" t="s">
        <v>19</v>
      </c>
      <c r="I158" s="7">
        <v>0.5</v>
      </c>
      <c r="J158" s="8">
        <v>7250</v>
      </c>
      <c r="K158" s="9">
        <f t="shared" si="0"/>
        <v>3625</v>
      </c>
      <c r="L158" s="9">
        <f t="shared" si="1"/>
        <v>1268.7500000000002</v>
      </c>
      <c r="M158" s="10">
        <v>0.35000000000000003</v>
      </c>
      <c r="O158" s="1"/>
    </row>
    <row r="159" spans="1:15" ht="15.75" customHeight="1">
      <c r="A159" s="1"/>
      <c r="B159" s="5" t="s">
        <v>27</v>
      </c>
      <c r="C159" s="5">
        <v>1128299</v>
      </c>
      <c r="D159" s="6">
        <v>44247</v>
      </c>
      <c r="E159" s="5" t="s">
        <v>28</v>
      </c>
      <c r="F159" s="5" t="s">
        <v>29</v>
      </c>
      <c r="G159" s="5" t="s">
        <v>30</v>
      </c>
      <c r="H159" s="5" t="s">
        <v>20</v>
      </c>
      <c r="I159" s="7">
        <v>0.5</v>
      </c>
      <c r="J159" s="8">
        <v>5750</v>
      </c>
      <c r="K159" s="9">
        <f t="shared" si="0"/>
        <v>2875</v>
      </c>
      <c r="L159" s="9">
        <f t="shared" si="1"/>
        <v>862.5</v>
      </c>
      <c r="M159" s="10">
        <v>0.3</v>
      </c>
      <c r="O159" s="1"/>
    </row>
    <row r="160" spans="1:15" ht="15.75" customHeight="1">
      <c r="A160" s="1"/>
      <c r="B160" s="5" t="s">
        <v>27</v>
      </c>
      <c r="C160" s="5">
        <v>1128299</v>
      </c>
      <c r="D160" s="6">
        <v>44247</v>
      </c>
      <c r="E160" s="5" t="s">
        <v>28</v>
      </c>
      <c r="F160" s="5" t="s">
        <v>29</v>
      </c>
      <c r="G160" s="5" t="s">
        <v>30</v>
      </c>
      <c r="H160" s="5" t="s">
        <v>21</v>
      </c>
      <c r="I160" s="7">
        <v>0.55000000000000004</v>
      </c>
      <c r="J160" s="8">
        <v>5000</v>
      </c>
      <c r="K160" s="9">
        <f t="shared" si="0"/>
        <v>2750</v>
      </c>
      <c r="L160" s="9">
        <f t="shared" si="1"/>
        <v>1375</v>
      </c>
      <c r="M160" s="10">
        <v>0.5</v>
      </c>
      <c r="O160" s="1"/>
    </row>
    <row r="161" spans="1:15" ht="15.75" customHeight="1">
      <c r="A161" s="1"/>
      <c r="B161" s="5" t="s">
        <v>27</v>
      </c>
      <c r="C161" s="5">
        <v>1128299</v>
      </c>
      <c r="D161" s="6">
        <v>44247</v>
      </c>
      <c r="E161" s="5" t="s">
        <v>28</v>
      </c>
      <c r="F161" s="5" t="s">
        <v>29</v>
      </c>
      <c r="G161" s="5" t="s">
        <v>30</v>
      </c>
      <c r="H161" s="5" t="s">
        <v>22</v>
      </c>
      <c r="I161" s="7">
        <v>0.5</v>
      </c>
      <c r="J161" s="8">
        <v>7000</v>
      </c>
      <c r="K161" s="9">
        <f t="shared" si="0"/>
        <v>3500</v>
      </c>
      <c r="L161" s="9">
        <f t="shared" si="1"/>
        <v>525.00000000000011</v>
      </c>
      <c r="M161" s="10">
        <v>0.15000000000000002</v>
      </c>
      <c r="O161" s="1"/>
    </row>
    <row r="162" spans="1:15" ht="15.75" customHeight="1">
      <c r="A162" s="1"/>
      <c r="B162" s="5" t="s">
        <v>27</v>
      </c>
      <c r="C162" s="5">
        <v>1128299</v>
      </c>
      <c r="D162" s="6">
        <v>44274</v>
      </c>
      <c r="E162" s="5" t="s">
        <v>28</v>
      </c>
      <c r="F162" s="5" t="s">
        <v>29</v>
      </c>
      <c r="G162" s="5" t="s">
        <v>30</v>
      </c>
      <c r="H162" s="5" t="s">
        <v>17</v>
      </c>
      <c r="I162" s="7">
        <v>0.5</v>
      </c>
      <c r="J162" s="8">
        <v>8500</v>
      </c>
      <c r="K162" s="9">
        <f t="shared" si="0"/>
        <v>4250</v>
      </c>
      <c r="L162" s="9">
        <f t="shared" si="1"/>
        <v>1487.5000000000002</v>
      </c>
      <c r="M162" s="10">
        <v>0.35000000000000003</v>
      </c>
      <c r="O162" s="1"/>
    </row>
    <row r="163" spans="1:15" ht="15.75" customHeight="1">
      <c r="A163" s="1"/>
      <c r="B163" s="5" t="s">
        <v>27</v>
      </c>
      <c r="C163" s="5">
        <v>1128299</v>
      </c>
      <c r="D163" s="6">
        <v>44274</v>
      </c>
      <c r="E163" s="5" t="s">
        <v>28</v>
      </c>
      <c r="F163" s="5" t="s">
        <v>29</v>
      </c>
      <c r="G163" s="5" t="s">
        <v>30</v>
      </c>
      <c r="H163" s="5" t="s">
        <v>18</v>
      </c>
      <c r="I163" s="7">
        <v>0.6</v>
      </c>
      <c r="J163" s="8">
        <v>7000</v>
      </c>
      <c r="K163" s="9">
        <f t="shared" si="0"/>
        <v>4200</v>
      </c>
      <c r="L163" s="9">
        <f t="shared" si="1"/>
        <v>840</v>
      </c>
      <c r="M163" s="10">
        <v>0.2</v>
      </c>
      <c r="O163" s="1"/>
    </row>
    <row r="164" spans="1:15" ht="15.75" customHeight="1">
      <c r="A164" s="1"/>
      <c r="B164" s="5" t="s">
        <v>27</v>
      </c>
      <c r="C164" s="5">
        <v>1128299</v>
      </c>
      <c r="D164" s="6">
        <v>44274</v>
      </c>
      <c r="E164" s="5" t="s">
        <v>28</v>
      </c>
      <c r="F164" s="5" t="s">
        <v>29</v>
      </c>
      <c r="G164" s="5" t="s">
        <v>30</v>
      </c>
      <c r="H164" s="5" t="s">
        <v>19</v>
      </c>
      <c r="I164" s="7">
        <v>0.6</v>
      </c>
      <c r="J164" s="8">
        <v>7000</v>
      </c>
      <c r="K164" s="9">
        <f t="shared" si="0"/>
        <v>4200</v>
      </c>
      <c r="L164" s="9">
        <f t="shared" si="1"/>
        <v>1470.0000000000002</v>
      </c>
      <c r="M164" s="10">
        <v>0.35000000000000003</v>
      </c>
      <c r="O164" s="1"/>
    </row>
    <row r="165" spans="1:15" ht="15.75" customHeight="1">
      <c r="A165" s="1"/>
      <c r="B165" s="5" t="s">
        <v>27</v>
      </c>
      <c r="C165" s="5">
        <v>1128299</v>
      </c>
      <c r="D165" s="6">
        <v>44274</v>
      </c>
      <c r="E165" s="5" t="s">
        <v>28</v>
      </c>
      <c r="F165" s="5" t="s">
        <v>29</v>
      </c>
      <c r="G165" s="5" t="s">
        <v>30</v>
      </c>
      <c r="H165" s="5" t="s">
        <v>20</v>
      </c>
      <c r="I165" s="7">
        <v>0.6</v>
      </c>
      <c r="J165" s="8">
        <v>6000</v>
      </c>
      <c r="K165" s="9">
        <f t="shared" si="0"/>
        <v>3600</v>
      </c>
      <c r="L165" s="9">
        <f t="shared" si="1"/>
        <v>1080</v>
      </c>
      <c r="M165" s="10">
        <v>0.3</v>
      </c>
      <c r="O165" s="1"/>
    </row>
    <row r="166" spans="1:15" ht="15.75" customHeight="1">
      <c r="A166" s="1"/>
      <c r="B166" s="5" t="s">
        <v>27</v>
      </c>
      <c r="C166" s="5">
        <v>1128299</v>
      </c>
      <c r="D166" s="6">
        <v>44274</v>
      </c>
      <c r="E166" s="5" t="s">
        <v>28</v>
      </c>
      <c r="F166" s="5" t="s">
        <v>29</v>
      </c>
      <c r="G166" s="5" t="s">
        <v>30</v>
      </c>
      <c r="H166" s="5" t="s">
        <v>21</v>
      </c>
      <c r="I166" s="7">
        <v>0.65</v>
      </c>
      <c r="J166" s="8">
        <v>5000</v>
      </c>
      <c r="K166" s="9">
        <f t="shared" si="0"/>
        <v>3250</v>
      </c>
      <c r="L166" s="9">
        <f t="shared" si="1"/>
        <v>1625</v>
      </c>
      <c r="M166" s="10">
        <v>0.5</v>
      </c>
      <c r="O166" s="1"/>
    </row>
    <row r="167" spans="1:15" ht="15.75" customHeight="1">
      <c r="A167" s="1"/>
      <c r="B167" s="5" t="s">
        <v>27</v>
      </c>
      <c r="C167" s="5">
        <v>1128299</v>
      </c>
      <c r="D167" s="6">
        <v>44274</v>
      </c>
      <c r="E167" s="5" t="s">
        <v>28</v>
      </c>
      <c r="F167" s="5" t="s">
        <v>29</v>
      </c>
      <c r="G167" s="5" t="s">
        <v>30</v>
      </c>
      <c r="H167" s="5" t="s">
        <v>22</v>
      </c>
      <c r="I167" s="7">
        <v>0.6</v>
      </c>
      <c r="J167" s="8">
        <v>7000</v>
      </c>
      <c r="K167" s="9">
        <f t="shared" si="0"/>
        <v>4200</v>
      </c>
      <c r="L167" s="9">
        <f t="shared" si="1"/>
        <v>630.00000000000011</v>
      </c>
      <c r="M167" s="10">
        <v>0.15000000000000002</v>
      </c>
      <c r="O167" s="1"/>
    </row>
    <row r="168" spans="1:15" ht="15.75" customHeight="1">
      <c r="A168" s="1"/>
      <c r="B168" s="5" t="s">
        <v>27</v>
      </c>
      <c r="C168" s="5">
        <v>1128299</v>
      </c>
      <c r="D168" s="6">
        <v>44306</v>
      </c>
      <c r="E168" s="5" t="s">
        <v>28</v>
      </c>
      <c r="F168" s="5" t="s">
        <v>29</v>
      </c>
      <c r="G168" s="5" t="s">
        <v>30</v>
      </c>
      <c r="H168" s="5" t="s">
        <v>17</v>
      </c>
      <c r="I168" s="7">
        <v>0.6</v>
      </c>
      <c r="J168" s="8">
        <v>8750</v>
      </c>
      <c r="K168" s="9">
        <f t="shared" si="0"/>
        <v>5250</v>
      </c>
      <c r="L168" s="9">
        <f t="shared" si="1"/>
        <v>1837.5000000000002</v>
      </c>
      <c r="M168" s="10">
        <v>0.35000000000000003</v>
      </c>
      <c r="O168" s="1"/>
    </row>
    <row r="169" spans="1:15" ht="15.75" customHeight="1">
      <c r="A169" s="1"/>
      <c r="B169" s="5" t="s">
        <v>27</v>
      </c>
      <c r="C169" s="5">
        <v>1128299</v>
      </c>
      <c r="D169" s="6">
        <v>44306</v>
      </c>
      <c r="E169" s="5" t="s">
        <v>28</v>
      </c>
      <c r="F169" s="5" t="s">
        <v>29</v>
      </c>
      <c r="G169" s="5" t="s">
        <v>30</v>
      </c>
      <c r="H169" s="5" t="s">
        <v>18</v>
      </c>
      <c r="I169" s="7">
        <v>0.65</v>
      </c>
      <c r="J169" s="8">
        <v>6750</v>
      </c>
      <c r="K169" s="9">
        <f t="shared" si="0"/>
        <v>4387.5</v>
      </c>
      <c r="L169" s="9">
        <f t="shared" si="1"/>
        <v>877.5</v>
      </c>
      <c r="M169" s="10">
        <v>0.2</v>
      </c>
      <c r="O169" s="1"/>
    </row>
    <row r="170" spans="1:15" ht="15.75" customHeight="1">
      <c r="A170" s="1"/>
      <c r="B170" s="5" t="s">
        <v>27</v>
      </c>
      <c r="C170" s="5">
        <v>1128299</v>
      </c>
      <c r="D170" s="6">
        <v>44306</v>
      </c>
      <c r="E170" s="5" t="s">
        <v>28</v>
      </c>
      <c r="F170" s="5" t="s">
        <v>29</v>
      </c>
      <c r="G170" s="5" t="s">
        <v>30</v>
      </c>
      <c r="H170" s="5" t="s">
        <v>19</v>
      </c>
      <c r="I170" s="7">
        <v>0.65</v>
      </c>
      <c r="J170" s="8">
        <v>7250</v>
      </c>
      <c r="K170" s="9">
        <f t="shared" si="0"/>
        <v>4712.5</v>
      </c>
      <c r="L170" s="9">
        <f t="shared" si="1"/>
        <v>1649.3750000000002</v>
      </c>
      <c r="M170" s="10">
        <v>0.35000000000000003</v>
      </c>
      <c r="O170" s="1"/>
    </row>
    <row r="171" spans="1:15" ht="15.75" customHeight="1">
      <c r="A171" s="1"/>
      <c r="B171" s="5" t="s">
        <v>27</v>
      </c>
      <c r="C171" s="5">
        <v>1128299</v>
      </c>
      <c r="D171" s="6">
        <v>44306</v>
      </c>
      <c r="E171" s="5" t="s">
        <v>28</v>
      </c>
      <c r="F171" s="5" t="s">
        <v>29</v>
      </c>
      <c r="G171" s="5" t="s">
        <v>30</v>
      </c>
      <c r="H171" s="5" t="s">
        <v>20</v>
      </c>
      <c r="I171" s="7">
        <v>0.6</v>
      </c>
      <c r="J171" s="8">
        <v>6250</v>
      </c>
      <c r="K171" s="9">
        <f t="shared" si="0"/>
        <v>3750</v>
      </c>
      <c r="L171" s="9">
        <f t="shared" si="1"/>
        <v>1125</v>
      </c>
      <c r="M171" s="10">
        <v>0.3</v>
      </c>
      <c r="O171" s="1"/>
    </row>
    <row r="172" spans="1:15" ht="15.75" customHeight="1">
      <c r="A172" s="1"/>
      <c r="B172" s="5" t="s">
        <v>27</v>
      </c>
      <c r="C172" s="5">
        <v>1128299</v>
      </c>
      <c r="D172" s="6">
        <v>44306</v>
      </c>
      <c r="E172" s="5" t="s">
        <v>28</v>
      </c>
      <c r="F172" s="5" t="s">
        <v>29</v>
      </c>
      <c r="G172" s="5" t="s">
        <v>30</v>
      </c>
      <c r="H172" s="5" t="s">
        <v>21</v>
      </c>
      <c r="I172" s="7">
        <v>0.65</v>
      </c>
      <c r="J172" s="8">
        <v>5250</v>
      </c>
      <c r="K172" s="9">
        <f t="shared" si="0"/>
        <v>3412.5</v>
      </c>
      <c r="L172" s="9">
        <f t="shared" si="1"/>
        <v>1706.25</v>
      </c>
      <c r="M172" s="10">
        <v>0.5</v>
      </c>
      <c r="O172" s="1"/>
    </row>
    <row r="173" spans="1:15" ht="15.75" customHeight="1">
      <c r="A173" s="1"/>
      <c r="B173" s="5" t="s">
        <v>27</v>
      </c>
      <c r="C173" s="5">
        <v>1128299</v>
      </c>
      <c r="D173" s="6">
        <v>44306</v>
      </c>
      <c r="E173" s="5" t="s">
        <v>28</v>
      </c>
      <c r="F173" s="5" t="s">
        <v>29</v>
      </c>
      <c r="G173" s="5" t="s">
        <v>30</v>
      </c>
      <c r="H173" s="5" t="s">
        <v>22</v>
      </c>
      <c r="I173" s="7">
        <v>0.8</v>
      </c>
      <c r="J173" s="8">
        <v>7000</v>
      </c>
      <c r="K173" s="9">
        <f t="shared" si="0"/>
        <v>5600</v>
      </c>
      <c r="L173" s="9">
        <f t="shared" si="1"/>
        <v>840.00000000000011</v>
      </c>
      <c r="M173" s="10">
        <v>0.15000000000000002</v>
      </c>
      <c r="O173" s="1"/>
    </row>
    <row r="174" spans="1:15" ht="15.75" customHeight="1">
      <c r="A174" s="1"/>
      <c r="B174" s="5" t="s">
        <v>27</v>
      </c>
      <c r="C174" s="5">
        <v>1128299</v>
      </c>
      <c r="D174" s="6">
        <v>44337</v>
      </c>
      <c r="E174" s="5" t="s">
        <v>28</v>
      </c>
      <c r="F174" s="5" t="s">
        <v>29</v>
      </c>
      <c r="G174" s="5" t="s">
        <v>30</v>
      </c>
      <c r="H174" s="5" t="s">
        <v>17</v>
      </c>
      <c r="I174" s="7">
        <v>0.6</v>
      </c>
      <c r="J174" s="8">
        <v>9000</v>
      </c>
      <c r="K174" s="9">
        <f t="shared" si="0"/>
        <v>5400</v>
      </c>
      <c r="L174" s="9">
        <f t="shared" si="1"/>
        <v>2160</v>
      </c>
      <c r="M174" s="10">
        <v>0.4</v>
      </c>
      <c r="O174" s="1"/>
    </row>
    <row r="175" spans="1:15" ht="15.75" customHeight="1">
      <c r="A175" s="1"/>
      <c r="B175" s="5" t="s">
        <v>27</v>
      </c>
      <c r="C175" s="5">
        <v>1128299</v>
      </c>
      <c r="D175" s="6">
        <v>44337</v>
      </c>
      <c r="E175" s="5" t="s">
        <v>28</v>
      </c>
      <c r="F175" s="5" t="s">
        <v>29</v>
      </c>
      <c r="G175" s="5" t="s">
        <v>30</v>
      </c>
      <c r="H175" s="5" t="s">
        <v>18</v>
      </c>
      <c r="I175" s="7">
        <v>0.65</v>
      </c>
      <c r="J175" s="8">
        <v>7500</v>
      </c>
      <c r="K175" s="9">
        <f t="shared" si="0"/>
        <v>4875</v>
      </c>
      <c r="L175" s="9">
        <f t="shared" si="1"/>
        <v>1218.75</v>
      </c>
      <c r="M175" s="10">
        <v>0.25</v>
      </c>
      <c r="O175" s="1"/>
    </row>
    <row r="176" spans="1:15" ht="15.75" customHeight="1">
      <c r="A176" s="1"/>
      <c r="B176" s="5" t="s">
        <v>27</v>
      </c>
      <c r="C176" s="5">
        <v>1128299</v>
      </c>
      <c r="D176" s="6">
        <v>44337</v>
      </c>
      <c r="E176" s="5" t="s">
        <v>28</v>
      </c>
      <c r="F176" s="5" t="s">
        <v>29</v>
      </c>
      <c r="G176" s="5" t="s">
        <v>30</v>
      </c>
      <c r="H176" s="5" t="s">
        <v>19</v>
      </c>
      <c r="I176" s="7">
        <v>0.65</v>
      </c>
      <c r="J176" s="8">
        <v>7500</v>
      </c>
      <c r="K176" s="9">
        <f t="shared" si="0"/>
        <v>4875</v>
      </c>
      <c r="L176" s="9">
        <f t="shared" si="1"/>
        <v>1950</v>
      </c>
      <c r="M176" s="10">
        <v>0.4</v>
      </c>
      <c r="O176" s="1"/>
    </row>
    <row r="177" spans="1:15" ht="15.75" customHeight="1">
      <c r="A177" s="1"/>
      <c r="B177" s="5" t="s">
        <v>27</v>
      </c>
      <c r="C177" s="5">
        <v>1128299</v>
      </c>
      <c r="D177" s="6">
        <v>44337</v>
      </c>
      <c r="E177" s="5" t="s">
        <v>28</v>
      </c>
      <c r="F177" s="5" t="s">
        <v>29</v>
      </c>
      <c r="G177" s="5" t="s">
        <v>30</v>
      </c>
      <c r="H177" s="5" t="s">
        <v>20</v>
      </c>
      <c r="I177" s="7">
        <v>0.6</v>
      </c>
      <c r="J177" s="8">
        <v>6500</v>
      </c>
      <c r="K177" s="9">
        <f t="shared" si="0"/>
        <v>3900</v>
      </c>
      <c r="L177" s="9">
        <f t="shared" si="1"/>
        <v>1365</v>
      </c>
      <c r="M177" s="10">
        <v>0.35</v>
      </c>
      <c r="O177" s="1"/>
    </row>
    <row r="178" spans="1:15" ht="15.75" customHeight="1">
      <c r="A178" s="1"/>
      <c r="B178" s="5" t="s">
        <v>27</v>
      </c>
      <c r="C178" s="5">
        <v>1128299</v>
      </c>
      <c r="D178" s="6">
        <v>44337</v>
      </c>
      <c r="E178" s="5" t="s">
        <v>28</v>
      </c>
      <c r="F178" s="5" t="s">
        <v>29</v>
      </c>
      <c r="G178" s="5" t="s">
        <v>30</v>
      </c>
      <c r="H178" s="5" t="s">
        <v>21</v>
      </c>
      <c r="I178" s="7">
        <v>0.65</v>
      </c>
      <c r="J178" s="8">
        <v>5500</v>
      </c>
      <c r="K178" s="9">
        <f t="shared" si="0"/>
        <v>3575</v>
      </c>
      <c r="L178" s="9">
        <f t="shared" si="1"/>
        <v>1966.2500000000002</v>
      </c>
      <c r="M178" s="10">
        <v>0.55000000000000004</v>
      </c>
      <c r="O178" s="1"/>
    </row>
    <row r="179" spans="1:15" ht="15.75" customHeight="1">
      <c r="A179" s="1"/>
      <c r="B179" s="5" t="s">
        <v>27</v>
      </c>
      <c r="C179" s="5">
        <v>1128299</v>
      </c>
      <c r="D179" s="6">
        <v>44337</v>
      </c>
      <c r="E179" s="5" t="s">
        <v>28</v>
      </c>
      <c r="F179" s="5" t="s">
        <v>29</v>
      </c>
      <c r="G179" s="5" t="s">
        <v>30</v>
      </c>
      <c r="H179" s="5" t="s">
        <v>22</v>
      </c>
      <c r="I179" s="7">
        <v>0.8</v>
      </c>
      <c r="J179" s="8">
        <v>7250</v>
      </c>
      <c r="K179" s="9">
        <f t="shared" si="0"/>
        <v>5800</v>
      </c>
      <c r="L179" s="9">
        <f t="shared" si="1"/>
        <v>1160</v>
      </c>
      <c r="M179" s="10">
        <v>0.2</v>
      </c>
      <c r="O179" s="1"/>
    </row>
    <row r="180" spans="1:15" ht="15.75" customHeight="1">
      <c r="A180" s="1"/>
      <c r="B180" s="5" t="s">
        <v>27</v>
      </c>
      <c r="C180" s="5">
        <v>1128299</v>
      </c>
      <c r="D180" s="6">
        <v>44367</v>
      </c>
      <c r="E180" s="5" t="s">
        <v>28</v>
      </c>
      <c r="F180" s="5" t="s">
        <v>29</v>
      </c>
      <c r="G180" s="5" t="s">
        <v>30</v>
      </c>
      <c r="H180" s="5" t="s">
        <v>17</v>
      </c>
      <c r="I180" s="7">
        <v>0.6</v>
      </c>
      <c r="J180" s="8">
        <v>9750</v>
      </c>
      <c r="K180" s="9">
        <f t="shared" si="0"/>
        <v>5850</v>
      </c>
      <c r="L180" s="9">
        <f t="shared" si="1"/>
        <v>2340</v>
      </c>
      <c r="M180" s="10">
        <v>0.4</v>
      </c>
      <c r="O180" s="1"/>
    </row>
    <row r="181" spans="1:15" ht="15.75" customHeight="1">
      <c r="A181" s="1"/>
      <c r="B181" s="5" t="s">
        <v>27</v>
      </c>
      <c r="C181" s="5">
        <v>1128299</v>
      </c>
      <c r="D181" s="6">
        <v>44367</v>
      </c>
      <c r="E181" s="5" t="s">
        <v>28</v>
      </c>
      <c r="F181" s="5" t="s">
        <v>29</v>
      </c>
      <c r="G181" s="5" t="s">
        <v>30</v>
      </c>
      <c r="H181" s="5" t="s">
        <v>18</v>
      </c>
      <c r="I181" s="7">
        <v>0.65</v>
      </c>
      <c r="J181" s="8">
        <v>8250</v>
      </c>
      <c r="K181" s="9">
        <f t="shared" si="0"/>
        <v>5362.5</v>
      </c>
      <c r="L181" s="9">
        <f t="shared" si="1"/>
        <v>1340.625</v>
      </c>
      <c r="M181" s="10">
        <v>0.25</v>
      </c>
      <c r="O181" s="1"/>
    </row>
    <row r="182" spans="1:15" ht="15.75" customHeight="1">
      <c r="A182" s="1"/>
      <c r="B182" s="5" t="s">
        <v>27</v>
      </c>
      <c r="C182" s="5">
        <v>1128299</v>
      </c>
      <c r="D182" s="6">
        <v>44367</v>
      </c>
      <c r="E182" s="5" t="s">
        <v>28</v>
      </c>
      <c r="F182" s="5" t="s">
        <v>29</v>
      </c>
      <c r="G182" s="5" t="s">
        <v>30</v>
      </c>
      <c r="H182" s="5" t="s">
        <v>19</v>
      </c>
      <c r="I182" s="7">
        <v>0.65</v>
      </c>
      <c r="J182" s="8">
        <v>8250</v>
      </c>
      <c r="K182" s="9">
        <f t="shared" si="0"/>
        <v>5362.5</v>
      </c>
      <c r="L182" s="9">
        <f t="shared" si="1"/>
        <v>2145</v>
      </c>
      <c r="M182" s="10">
        <v>0.4</v>
      </c>
      <c r="O182" s="1"/>
    </row>
    <row r="183" spans="1:15" ht="15.75" customHeight="1">
      <c r="A183" s="1"/>
      <c r="B183" s="5" t="s">
        <v>27</v>
      </c>
      <c r="C183" s="5">
        <v>1128299</v>
      </c>
      <c r="D183" s="6">
        <v>44367</v>
      </c>
      <c r="E183" s="5" t="s">
        <v>28</v>
      </c>
      <c r="F183" s="5" t="s">
        <v>29</v>
      </c>
      <c r="G183" s="5" t="s">
        <v>30</v>
      </c>
      <c r="H183" s="5" t="s">
        <v>20</v>
      </c>
      <c r="I183" s="7">
        <v>0.6</v>
      </c>
      <c r="J183" s="8">
        <v>7000</v>
      </c>
      <c r="K183" s="9">
        <f t="shared" si="0"/>
        <v>4200</v>
      </c>
      <c r="L183" s="9">
        <f t="shared" si="1"/>
        <v>1470</v>
      </c>
      <c r="M183" s="10">
        <v>0.35</v>
      </c>
      <c r="O183" s="1"/>
    </row>
    <row r="184" spans="1:15" ht="15.75" customHeight="1">
      <c r="A184" s="1"/>
      <c r="B184" s="5" t="s">
        <v>27</v>
      </c>
      <c r="C184" s="5">
        <v>1128299</v>
      </c>
      <c r="D184" s="6">
        <v>44367</v>
      </c>
      <c r="E184" s="5" t="s">
        <v>28</v>
      </c>
      <c r="F184" s="5" t="s">
        <v>29</v>
      </c>
      <c r="G184" s="5" t="s">
        <v>30</v>
      </c>
      <c r="H184" s="5" t="s">
        <v>21</v>
      </c>
      <c r="I184" s="7">
        <v>0.65</v>
      </c>
      <c r="J184" s="8">
        <v>5750</v>
      </c>
      <c r="K184" s="9">
        <f t="shared" si="0"/>
        <v>3737.5</v>
      </c>
      <c r="L184" s="9">
        <f t="shared" si="1"/>
        <v>2055.625</v>
      </c>
      <c r="M184" s="10">
        <v>0.55000000000000004</v>
      </c>
      <c r="O184" s="1"/>
    </row>
    <row r="185" spans="1:15" ht="15.75" customHeight="1">
      <c r="A185" s="1"/>
      <c r="B185" s="5" t="s">
        <v>27</v>
      </c>
      <c r="C185" s="5">
        <v>1128299</v>
      </c>
      <c r="D185" s="6">
        <v>44367</v>
      </c>
      <c r="E185" s="5" t="s">
        <v>28</v>
      </c>
      <c r="F185" s="5" t="s">
        <v>29</v>
      </c>
      <c r="G185" s="5" t="s">
        <v>30</v>
      </c>
      <c r="H185" s="5" t="s">
        <v>22</v>
      </c>
      <c r="I185" s="7">
        <v>0.8</v>
      </c>
      <c r="J185" s="8">
        <v>8750</v>
      </c>
      <c r="K185" s="9">
        <f t="shared" si="0"/>
        <v>7000</v>
      </c>
      <c r="L185" s="9">
        <f t="shared" si="1"/>
        <v>1400</v>
      </c>
      <c r="M185" s="10">
        <v>0.2</v>
      </c>
      <c r="O185" s="1"/>
    </row>
    <row r="186" spans="1:15" ht="15.75" customHeight="1">
      <c r="A186" s="1"/>
      <c r="B186" s="5" t="s">
        <v>27</v>
      </c>
      <c r="C186" s="5">
        <v>1128299</v>
      </c>
      <c r="D186" s="6">
        <v>44396</v>
      </c>
      <c r="E186" s="5" t="s">
        <v>28</v>
      </c>
      <c r="F186" s="5" t="s">
        <v>29</v>
      </c>
      <c r="G186" s="5" t="s">
        <v>30</v>
      </c>
      <c r="H186" s="5" t="s">
        <v>17</v>
      </c>
      <c r="I186" s="7">
        <v>0.6</v>
      </c>
      <c r="J186" s="8">
        <v>10250</v>
      </c>
      <c r="K186" s="9">
        <f t="shared" si="0"/>
        <v>6150</v>
      </c>
      <c r="L186" s="9">
        <f t="shared" si="1"/>
        <v>2152.5</v>
      </c>
      <c r="M186" s="10">
        <v>0.35000000000000003</v>
      </c>
      <c r="O186" s="1"/>
    </row>
    <row r="187" spans="1:15" ht="15.75" customHeight="1">
      <c r="A187" s="1"/>
      <c r="B187" s="5" t="s">
        <v>27</v>
      </c>
      <c r="C187" s="5">
        <v>1128299</v>
      </c>
      <c r="D187" s="6">
        <v>44396</v>
      </c>
      <c r="E187" s="5" t="s">
        <v>28</v>
      </c>
      <c r="F187" s="5" t="s">
        <v>29</v>
      </c>
      <c r="G187" s="5" t="s">
        <v>30</v>
      </c>
      <c r="H187" s="5" t="s">
        <v>18</v>
      </c>
      <c r="I187" s="7">
        <v>0.65</v>
      </c>
      <c r="J187" s="8">
        <v>8750</v>
      </c>
      <c r="K187" s="9">
        <f t="shared" si="0"/>
        <v>5687.5</v>
      </c>
      <c r="L187" s="9">
        <f t="shared" si="1"/>
        <v>1137.5</v>
      </c>
      <c r="M187" s="10">
        <v>0.2</v>
      </c>
      <c r="O187" s="1"/>
    </row>
    <row r="188" spans="1:15" ht="15.75" customHeight="1">
      <c r="A188" s="1"/>
      <c r="B188" s="5" t="s">
        <v>27</v>
      </c>
      <c r="C188" s="5">
        <v>1128299</v>
      </c>
      <c r="D188" s="6">
        <v>44396</v>
      </c>
      <c r="E188" s="5" t="s">
        <v>28</v>
      </c>
      <c r="F188" s="5" t="s">
        <v>29</v>
      </c>
      <c r="G188" s="5" t="s">
        <v>30</v>
      </c>
      <c r="H188" s="5" t="s">
        <v>19</v>
      </c>
      <c r="I188" s="7">
        <v>0.65</v>
      </c>
      <c r="J188" s="8">
        <v>8250</v>
      </c>
      <c r="K188" s="9">
        <f t="shared" si="0"/>
        <v>5362.5</v>
      </c>
      <c r="L188" s="9">
        <f t="shared" si="1"/>
        <v>1876.8750000000002</v>
      </c>
      <c r="M188" s="10">
        <v>0.35000000000000003</v>
      </c>
      <c r="O188" s="1"/>
    </row>
    <row r="189" spans="1:15" ht="15.75" customHeight="1">
      <c r="A189" s="1"/>
      <c r="B189" s="5" t="s">
        <v>27</v>
      </c>
      <c r="C189" s="5">
        <v>1128299</v>
      </c>
      <c r="D189" s="6">
        <v>44396</v>
      </c>
      <c r="E189" s="5" t="s">
        <v>28</v>
      </c>
      <c r="F189" s="5" t="s">
        <v>29</v>
      </c>
      <c r="G189" s="5" t="s">
        <v>30</v>
      </c>
      <c r="H189" s="5" t="s">
        <v>20</v>
      </c>
      <c r="I189" s="7">
        <v>0.6</v>
      </c>
      <c r="J189" s="8">
        <v>7250</v>
      </c>
      <c r="K189" s="9">
        <f t="shared" si="0"/>
        <v>4350</v>
      </c>
      <c r="L189" s="9">
        <f t="shared" si="1"/>
        <v>1305</v>
      </c>
      <c r="M189" s="10">
        <v>0.3</v>
      </c>
      <c r="O189" s="1"/>
    </row>
    <row r="190" spans="1:15" ht="15.75" customHeight="1">
      <c r="A190" s="1"/>
      <c r="B190" s="5" t="s">
        <v>27</v>
      </c>
      <c r="C190" s="5">
        <v>1128299</v>
      </c>
      <c r="D190" s="6">
        <v>44396</v>
      </c>
      <c r="E190" s="5" t="s">
        <v>28</v>
      </c>
      <c r="F190" s="5" t="s">
        <v>29</v>
      </c>
      <c r="G190" s="5" t="s">
        <v>30</v>
      </c>
      <c r="H190" s="5" t="s">
        <v>21</v>
      </c>
      <c r="I190" s="7">
        <v>0.65</v>
      </c>
      <c r="J190" s="8">
        <v>7750</v>
      </c>
      <c r="K190" s="9">
        <f t="shared" si="0"/>
        <v>5037.5</v>
      </c>
      <c r="L190" s="9">
        <f t="shared" si="1"/>
        <v>2518.75</v>
      </c>
      <c r="M190" s="10">
        <v>0.5</v>
      </c>
      <c r="O190" s="1"/>
    </row>
    <row r="191" spans="1:15" ht="15.75" customHeight="1">
      <c r="A191" s="1"/>
      <c r="B191" s="5" t="s">
        <v>27</v>
      </c>
      <c r="C191" s="5">
        <v>1128299</v>
      </c>
      <c r="D191" s="6">
        <v>44396</v>
      </c>
      <c r="E191" s="5" t="s">
        <v>28</v>
      </c>
      <c r="F191" s="5" t="s">
        <v>29</v>
      </c>
      <c r="G191" s="5" t="s">
        <v>30</v>
      </c>
      <c r="H191" s="5" t="s">
        <v>22</v>
      </c>
      <c r="I191" s="7">
        <v>0.8</v>
      </c>
      <c r="J191" s="8">
        <v>7750</v>
      </c>
      <c r="K191" s="9">
        <f t="shared" si="0"/>
        <v>6200</v>
      </c>
      <c r="L191" s="9">
        <f t="shared" si="1"/>
        <v>930.00000000000011</v>
      </c>
      <c r="M191" s="10">
        <v>0.15000000000000002</v>
      </c>
      <c r="O191" s="1"/>
    </row>
    <row r="192" spans="1:15" ht="15.75" customHeight="1">
      <c r="A192" s="1"/>
      <c r="B192" s="5" t="s">
        <v>27</v>
      </c>
      <c r="C192" s="5">
        <v>1128299</v>
      </c>
      <c r="D192" s="6">
        <v>44428</v>
      </c>
      <c r="E192" s="5" t="s">
        <v>28</v>
      </c>
      <c r="F192" s="5" t="s">
        <v>29</v>
      </c>
      <c r="G192" s="5" t="s">
        <v>30</v>
      </c>
      <c r="H192" s="5" t="s">
        <v>17</v>
      </c>
      <c r="I192" s="7">
        <v>0.65</v>
      </c>
      <c r="J192" s="8">
        <v>9750</v>
      </c>
      <c r="K192" s="9">
        <f t="shared" si="0"/>
        <v>6337.5</v>
      </c>
      <c r="L192" s="9">
        <f t="shared" si="1"/>
        <v>2218.125</v>
      </c>
      <c r="M192" s="10">
        <v>0.35000000000000003</v>
      </c>
      <c r="O192" s="1"/>
    </row>
    <row r="193" spans="1:15" ht="15.75" customHeight="1">
      <c r="A193" s="1"/>
      <c r="B193" s="5" t="s">
        <v>27</v>
      </c>
      <c r="C193" s="5">
        <v>1128299</v>
      </c>
      <c r="D193" s="6">
        <v>44428</v>
      </c>
      <c r="E193" s="5" t="s">
        <v>28</v>
      </c>
      <c r="F193" s="5" t="s">
        <v>29</v>
      </c>
      <c r="G193" s="5" t="s">
        <v>30</v>
      </c>
      <c r="H193" s="5" t="s">
        <v>18</v>
      </c>
      <c r="I193" s="7">
        <v>0.70000000000000007</v>
      </c>
      <c r="J193" s="8">
        <v>9250</v>
      </c>
      <c r="K193" s="9">
        <f t="shared" si="0"/>
        <v>6475.0000000000009</v>
      </c>
      <c r="L193" s="9">
        <f t="shared" si="1"/>
        <v>1295.0000000000002</v>
      </c>
      <c r="M193" s="10">
        <v>0.2</v>
      </c>
      <c r="O193" s="1"/>
    </row>
    <row r="194" spans="1:15" ht="15.75" customHeight="1">
      <c r="A194" s="1"/>
      <c r="B194" s="5" t="s">
        <v>27</v>
      </c>
      <c r="C194" s="5">
        <v>1128299</v>
      </c>
      <c r="D194" s="6">
        <v>44428</v>
      </c>
      <c r="E194" s="5" t="s">
        <v>28</v>
      </c>
      <c r="F194" s="5" t="s">
        <v>29</v>
      </c>
      <c r="G194" s="5" t="s">
        <v>30</v>
      </c>
      <c r="H194" s="5" t="s">
        <v>19</v>
      </c>
      <c r="I194" s="7">
        <v>0.65</v>
      </c>
      <c r="J194" s="8">
        <v>8000</v>
      </c>
      <c r="K194" s="9">
        <f t="shared" si="0"/>
        <v>5200</v>
      </c>
      <c r="L194" s="9">
        <f t="shared" si="1"/>
        <v>1820.0000000000002</v>
      </c>
      <c r="M194" s="10">
        <v>0.35000000000000003</v>
      </c>
      <c r="O194" s="1"/>
    </row>
    <row r="195" spans="1:15" ht="15.75" customHeight="1">
      <c r="A195" s="1"/>
      <c r="B195" s="5" t="s">
        <v>27</v>
      </c>
      <c r="C195" s="5">
        <v>1128299</v>
      </c>
      <c r="D195" s="6">
        <v>44428</v>
      </c>
      <c r="E195" s="5" t="s">
        <v>28</v>
      </c>
      <c r="F195" s="5" t="s">
        <v>29</v>
      </c>
      <c r="G195" s="5" t="s">
        <v>30</v>
      </c>
      <c r="H195" s="5" t="s">
        <v>20</v>
      </c>
      <c r="I195" s="7">
        <v>0.65</v>
      </c>
      <c r="J195" s="8">
        <v>7500</v>
      </c>
      <c r="K195" s="9">
        <f t="shared" si="0"/>
        <v>4875</v>
      </c>
      <c r="L195" s="9">
        <f t="shared" si="1"/>
        <v>1462.5</v>
      </c>
      <c r="M195" s="10">
        <v>0.3</v>
      </c>
      <c r="O195" s="1"/>
    </row>
    <row r="196" spans="1:15" ht="15.75" customHeight="1">
      <c r="A196" s="1"/>
      <c r="B196" s="5" t="s">
        <v>27</v>
      </c>
      <c r="C196" s="5">
        <v>1128299</v>
      </c>
      <c r="D196" s="6">
        <v>44428</v>
      </c>
      <c r="E196" s="5" t="s">
        <v>28</v>
      </c>
      <c r="F196" s="5" t="s">
        <v>29</v>
      </c>
      <c r="G196" s="5" t="s">
        <v>30</v>
      </c>
      <c r="H196" s="5" t="s">
        <v>21</v>
      </c>
      <c r="I196" s="7">
        <v>0.75</v>
      </c>
      <c r="J196" s="8">
        <v>7500</v>
      </c>
      <c r="K196" s="9">
        <f t="shared" si="0"/>
        <v>5625</v>
      </c>
      <c r="L196" s="9">
        <f t="shared" si="1"/>
        <v>2812.5</v>
      </c>
      <c r="M196" s="10">
        <v>0.5</v>
      </c>
      <c r="O196" s="1"/>
    </row>
    <row r="197" spans="1:15" ht="15.75" customHeight="1">
      <c r="A197" s="1"/>
      <c r="B197" s="5" t="s">
        <v>27</v>
      </c>
      <c r="C197" s="5">
        <v>1128299</v>
      </c>
      <c r="D197" s="6">
        <v>44428</v>
      </c>
      <c r="E197" s="5" t="s">
        <v>28</v>
      </c>
      <c r="F197" s="5" t="s">
        <v>29</v>
      </c>
      <c r="G197" s="5" t="s">
        <v>30</v>
      </c>
      <c r="H197" s="5" t="s">
        <v>22</v>
      </c>
      <c r="I197" s="7">
        <v>0.8</v>
      </c>
      <c r="J197" s="8">
        <v>7250</v>
      </c>
      <c r="K197" s="9">
        <f t="shared" si="0"/>
        <v>5800</v>
      </c>
      <c r="L197" s="9">
        <f t="shared" si="1"/>
        <v>870.00000000000011</v>
      </c>
      <c r="M197" s="10">
        <v>0.15000000000000002</v>
      </c>
      <c r="O197" s="1"/>
    </row>
    <row r="198" spans="1:15" ht="15.75" customHeight="1">
      <c r="A198" s="1"/>
      <c r="B198" s="5" t="s">
        <v>27</v>
      </c>
      <c r="C198" s="5">
        <v>1128299</v>
      </c>
      <c r="D198" s="6">
        <v>44460</v>
      </c>
      <c r="E198" s="5" t="s">
        <v>28</v>
      </c>
      <c r="F198" s="5" t="s">
        <v>29</v>
      </c>
      <c r="G198" s="5" t="s">
        <v>30</v>
      </c>
      <c r="H198" s="5" t="s">
        <v>17</v>
      </c>
      <c r="I198" s="7">
        <v>0.55000000000000004</v>
      </c>
      <c r="J198" s="8">
        <v>9250</v>
      </c>
      <c r="K198" s="9">
        <f t="shared" si="0"/>
        <v>5087.5</v>
      </c>
      <c r="L198" s="9">
        <f t="shared" si="1"/>
        <v>1526.2500000000002</v>
      </c>
      <c r="M198" s="10">
        <v>0.30000000000000004</v>
      </c>
      <c r="O198" s="1"/>
    </row>
    <row r="199" spans="1:15" ht="15.75" customHeight="1">
      <c r="A199" s="1"/>
      <c r="B199" s="5" t="s">
        <v>27</v>
      </c>
      <c r="C199" s="5">
        <v>1128299</v>
      </c>
      <c r="D199" s="6">
        <v>44460</v>
      </c>
      <c r="E199" s="5" t="s">
        <v>28</v>
      </c>
      <c r="F199" s="5" t="s">
        <v>29</v>
      </c>
      <c r="G199" s="5" t="s">
        <v>30</v>
      </c>
      <c r="H199" s="5" t="s">
        <v>18</v>
      </c>
      <c r="I199" s="7">
        <v>0.60000000000000009</v>
      </c>
      <c r="J199" s="8">
        <v>9250</v>
      </c>
      <c r="K199" s="9">
        <f t="shared" si="0"/>
        <v>5550.0000000000009</v>
      </c>
      <c r="L199" s="9">
        <f t="shared" si="1"/>
        <v>832.50000000000011</v>
      </c>
      <c r="M199" s="10">
        <v>0.15</v>
      </c>
      <c r="O199" s="1"/>
    </row>
    <row r="200" spans="1:15" ht="15.75" customHeight="1">
      <c r="A200" s="1"/>
      <c r="B200" s="5" t="s">
        <v>27</v>
      </c>
      <c r="C200" s="5">
        <v>1128299</v>
      </c>
      <c r="D200" s="6">
        <v>44460</v>
      </c>
      <c r="E200" s="5" t="s">
        <v>28</v>
      </c>
      <c r="F200" s="5" t="s">
        <v>29</v>
      </c>
      <c r="G200" s="5" t="s">
        <v>30</v>
      </c>
      <c r="H200" s="5" t="s">
        <v>19</v>
      </c>
      <c r="I200" s="7">
        <v>0.55000000000000004</v>
      </c>
      <c r="J200" s="8">
        <v>7750</v>
      </c>
      <c r="K200" s="9">
        <f t="shared" si="0"/>
        <v>4262.5</v>
      </c>
      <c r="L200" s="9">
        <f t="shared" si="1"/>
        <v>1278.7500000000002</v>
      </c>
      <c r="M200" s="10">
        <v>0.30000000000000004</v>
      </c>
      <c r="O200" s="1"/>
    </row>
    <row r="201" spans="1:15" ht="15.75" customHeight="1">
      <c r="A201" s="1"/>
      <c r="B201" s="5" t="s">
        <v>27</v>
      </c>
      <c r="C201" s="5">
        <v>1128299</v>
      </c>
      <c r="D201" s="6">
        <v>44460</v>
      </c>
      <c r="E201" s="5" t="s">
        <v>28</v>
      </c>
      <c r="F201" s="5" t="s">
        <v>29</v>
      </c>
      <c r="G201" s="5" t="s">
        <v>30</v>
      </c>
      <c r="H201" s="5" t="s">
        <v>20</v>
      </c>
      <c r="I201" s="7">
        <v>0.55000000000000004</v>
      </c>
      <c r="J201" s="8">
        <v>7250</v>
      </c>
      <c r="K201" s="9">
        <f t="shared" si="0"/>
        <v>3987.5000000000005</v>
      </c>
      <c r="L201" s="9">
        <f t="shared" si="1"/>
        <v>996.875</v>
      </c>
      <c r="M201" s="10">
        <v>0.24999999999999997</v>
      </c>
      <c r="O201" s="1"/>
    </row>
    <row r="202" spans="1:15" ht="15.75" customHeight="1">
      <c r="A202" s="1"/>
      <c r="B202" s="5" t="s">
        <v>27</v>
      </c>
      <c r="C202" s="5">
        <v>1128299</v>
      </c>
      <c r="D202" s="6">
        <v>44460</v>
      </c>
      <c r="E202" s="5" t="s">
        <v>28</v>
      </c>
      <c r="F202" s="5" t="s">
        <v>29</v>
      </c>
      <c r="G202" s="5" t="s">
        <v>30</v>
      </c>
      <c r="H202" s="5" t="s">
        <v>21</v>
      </c>
      <c r="I202" s="7">
        <v>0.65</v>
      </c>
      <c r="J202" s="8">
        <v>7250</v>
      </c>
      <c r="K202" s="9">
        <f t="shared" si="0"/>
        <v>4712.5</v>
      </c>
      <c r="L202" s="9">
        <f t="shared" si="1"/>
        <v>2120.6250000000005</v>
      </c>
      <c r="M202" s="10">
        <v>0.45000000000000007</v>
      </c>
      <c r="O202" s="1"/>
    </row>
    <row r="203" spans="1:15" ht="15.75" customHeight="1">
      <c r="A203" s="1"/>
      <c r="B203" s="5" t="s">
        <v>27</v>
      </c>
      <c r="C203" s="5">
        <v>1128299</v>
      </c>
      <c r="D203" s="6">
        <v>44460</v>
      </c>
      <c r="E203" s="5" t="s">
        <v>28</v>
      </c>
      <c r="F203" s="5" t="s">
        <v>29</v>
      </c>
      <c r="G203" s="5" t="s">
        <v>30</v>
      </c>
      <c r="H203" s="5" t="s">
        <v>22</v>
      </c>
      <c r="I203" s="7">
        <v>0.70000000000000007</v>
      </c>
      <c r="J203" s="8">
        <v>7750</v>
      </c>
      <c r="K203" s="9">
        <f t="shared" si="0"/>
        <v>5425.0000000000009</v>
      </c>
      <c r="L203" s="9">
        <f t="shared" si="1"/>
        <v>542.50000000000011</v>
      </c>
      <c r="M203" s="10">
        <v>0.1</v>
      </c>
      <c r="O203" s="1"/>
    </row>
    <row r="204" spans="1:15" ht="15.75" customHeight="1">
      <c r="A204" s="1"/>
      <c r="B204" s="5" t="s">
        <v>27</v>
      </c>
      <c r="C204" s="5">
        <v>1128299</v>
      </c>
      <c r="D204" s="6">
        <v>44489</v>
      </c>
      <c r="E204" s="5" t="s">
        <v>28</v>
      </c>
      <c r="F204" s="5" t="s">
        <v>29</v>
      </c>
      <c r="G204" s="5" t="s">
        <v>30</v>
      </c>
      <c r="H204" s="5" t="s">
        <v>17</v>
      </c>
      <c r="I204" s="7">
        <v>0.55000000000000004</v>
      </c>
      <c r="J204" s="8">
        <v>8750</v>
      </c>
      <c r="K204" s="9">
        <f t="shared" si="0"/>
        <v>4812.5</v>
      </c>
      <c r="L204" s="9">
        <f t="shared" si="1"/>
        <v>1443.7500000000002</v>
      </c>
      <c r="M204" s="10">
        <v>0.30000000000000004</v>
      </c>
      <c r="O204" s="1"/>
    </row>
    <row r="205" spans="1:15" ht="15.75" customHeight="1">
      <c r="A205" s="1"/>
      <c r="B205" s="5" t="s">
        <v>27</v>
      </c>
      <c r="C205" s="5">
        <v>1128299</v>
      </c>
      <c r="D205" s="6">
        <v>44489</v>
      </c>
      <c r="E205" s="5" t="s">
        <v>28</v>
      </c>
      <c r="F205" s="5" t="s">
        <v>29</v>
      </c>
      <c r="G205" s="5" t="s">
        <v>30</v>
      </c>
      <c r="H205" s="5" t="s">
        <v>18</v>
      </c>
      <c r="I205" s="7">
        <v>0.60000000000000009</v>
      </c>
      <c r="J205" s="8">
        <v>8750</v>
      </c>
      <c r="K205" s="9">
        <f t="shared" si="0"/>
        <v>5250.0000000000009</v>
      </c>
      <c r="L205" s="9">
        <f t="shared" si="1"/>
        <v>787.50000000000011</v>
      </c>
      <c r="M205" s="10">
        <v>0.15</v>
      </c>
      <c r="O205" s="1"/>
    </row>
    <row r="206" spans="1:15" ht="15.75" customHeight="1">
      <c r="A206" s="1"/>
      <c r="B206" s="5" t="s">
        <v>27</v>
      </c>
      <c r="C206" s="5">
        <v>1128299</v>
      </c>
      <c r="D206" s="6">
        <v>44489</v>
      </c>
      <c r="E206" s="5" t="s">
        <v>28</v>
      </c>
      <c r="F206" s="5" t="s">
        <v>29</v>
      </c>
      <c r="G206" s="5" t="s">
        <v>30</v>
      </c>
      <c r="H206" s="5" t="s">
        <v>19</v>
      </c>
      <c r="I206" s="7">
        <v>0.55000000000000004</v>
      </c>
      <c r="J206" s="8">
        <v>7000</v>
      </c>
      <c r="K206" s="9">
        <f t="shared" si="0"/>
        <v>3850.0000000000005</v>
      </c>
      <c r="L206" s="9">
        <f t="shared" si="1"/>
        <v>1155.0000000000002</v>
      </c>
      <c r="M206" s="10">
        <v>0.30000000000000004</v>
      </c>
      <c r="O206" s="1"/>
    </row>
    <row r="207" spans="1:15" ht="15.75" customHeight="1">
      <c r="A207" s="1"/>
      <c r="B207" s="5" t="s">
        <v>27</v>
      </c>
      <c r="C207" s="5">
        <v>1128299</v>
      </c>
      <c r="D207" s="6">
        <v>44489</v>
      </c>
      <c r="E207" s="5" t="s">
        <v>28</v>
      </c>
      <c r="F207" s="5" t="s">
        <v>29</v>
      </c>
      <c r="G207" s="5" t="s">
        <v>30</v>
      </c>
      <c r="H207" s="5" t="s">
        <v>20</v>
      </c>
      <c r="I207" s="7">
        <v>0.55000000000000004</v>
      </c>
      <c r="J207" s="8">
        <v>6750</v>
      </c>
      <c r="K207" s="9">
        <f t="shared" si="0"/>
        <v>3712.5000000000005</v>
      </c>
      <c r="L207" s="9">
        <f t="shared" si="1"/>
        <v>928.125</v>
      </c>
      <c r="M207" s="10">
        <v>0.24999999999999997</v>
      </c>
      <c r="O207" s="1"/>
    </row>
    <row r="208" spans="1:15" ht="15.75" customHeight="1">
      <c r="A208" s="1"/>
      <c r="B208" s="5" t="s">
        <v>27</v>
      </c>
      <c r="C208" s="5">
        <v>1128299</v>
      </c>
      <c r="D208" s="6">
        <v>44489</v>
      </c>
      <c r="E208" s="5" t="s">
        <v>28</v>
      </c>
      <c r="F208" s="5" t="s">
        <v>29</v>
      </c>
      <c r="G208" s="5" t="s">
        <v>30</v>
      </c>
      <c r="H208" s="5" t="s">
        <v>21</v>
      </c>
      <c r="I208" s="7">
        <v>0.65</v>
      </c>
      <c r="J208" s="8">
        <v>6500</v>
      </c>
      <c r="K208" s="9">
        <f t="shared" si="0"/>
        <v>4225</v>
      </c>
      <c r="L208" s="9">
        <f t="shared" si="1"/>
        <v>1901.2500000000002</v>
      </c>
      <c r="M208" s="10">
        <v>0.45000000000000007</v>
      </c>
      <c r="O208" s="1"/>
    </row>
    <row r="209" spans="1:15" ht="15.75" customHeight="1">
      <c r="A209" s="1"/>
      <c r="B209" s="5" t="s">
        <v>27</v>
      </c>
      <c r="C209" s="5">
        <v>1128299</v>
      </c>
      <c r="D209" s="6">
        <v>44489</v>
      </c>
      <c r="E209" s="5" t="s">
        <v>28</v>
      </c>
      <c r="F209" s="5" t="s">
        <v>29</v>
      </c>
      <c r="G209" s="5" t="s">
        <v>30</v>
      </c>
      <c r="H209" s="5" t="s">
        <v>22</v>
      </c>
      <c r="I209" s="7">
        <v>0.70000000000000007</v>
      </c>
      <c r="J209" s="8">
        <v>7000</v>
      </c>
      <c r="K209" s="9">
        <f t="shared" si="0"/>
        <v>4900.0000000000009</v>
      </c>
      <c r="L209" s="9">
        <f t="shared" si="1"/>
        <v>490.00000000000011</v>
      </c>
      <c r="M209" s="10">
        <v>0.1</v>
      </c>
      <c r="O209" s="1"/>
    </row>
    <row r="210" spans="1:15" ht="15.75" customHeight="1">
      <c r="A210" s="1"/>
      <c r="B210" s="5" t="s">
        <v>27</v>
      </c>
      <c r="C210" s="5">
        <v>1128299</v>
      </c>
      <c r="D210" s="6">
        <v>44520</v>
      </c>
      <c r="E210" s="5" t="s">
        <v>28</v>
      </c>
      <c r="F210" s="5" t="s">
        <v>29</v>
      </c>
      <c r="G210" s="5" t="s">
        <v>30</v>
      </c>
      <c r="H210" s="5" t="s">
        <v>17</v>
      </c>
      <c r="I210" s="7">
        <v>0.55000000000000004</v>
      </c>
      <c r="J210" s="8">
        <v>8750</v>
      </c>
      <c r="K210" s="9">
        <f t="shared" si="0"/>
        <v>4812.5</v>
      </c>
      <c r="L210" s="9">
        <f t="shared" si="1"/>
        <v>1443.7500000000002</v>
      </c>
      <c r="M210" s="10">
        <v>0.30000000000000004</v>
      </c>
      <c r="O210" s="1"/>
    </row>
    <row r="211" spans="1:15" ht="15.75" customHeight="1">
      <c r="A211" s="1"/>
      <c r="B211" s="5" t="s">
        <v>27</v>
      </c>
      <c r="C211" s="5">
        <v>1128299</v>
      </c>
      <c r="D211" s="6">
        <v>44520</v>
      </c>
      <c r="E211" s="5" t="s">
        <v>28</v>
      </c>
      <c r="F211" s="5" t="s">
        <v>29</v>
      </c>
      <c r="G211" s="5" t="s">
        <v>30</v>
      </c>
      <c r="H211" s="5" t="s">
        <v>18</v>
      </c>
      <c r="I211" s="7">
        <v>0.60000000000000009</v>
      </c>
      <c r="J211" s="8">
        <v>8750</v>
      </c>
      <c r="K211" s="9">
        <f t="shared" si="0"/>
        <v>5250.0000000000009</v>
      </c>
      <c r="L211" s="9">
        <f t="shared" si="1"/>
        <v>787.50000000000011</v>
      </c>
      <c r="M211" s="10">
        <v>0.15</v>
      </c>
      <c r="O211" s="1"/>
    </row>
    <row r="212" spans="1:15" ht="15.75" customHeight="1">
      <c r="A212" s="1"/>
      <c r="B212" s="5" t="s">
        <v>27</v>
      </c>
      <c r="C212" s="5">
        <v>1128299</v>
      </c>
      <c r="D212" s="6">
        <v>44520</v>
      </c>
      <c r="E212" s="5" t="s">
        <v>28</v>
      </c>
      <c r="F212" s="5" t="s">
        <v>29</v>
      </c>
      <c r="G212" s="5" t="s">
        <v>30</v>
      </c>
      <c r="H212" s="5" t="s">
        <v>19</v>
      </c>
      <c r="I212" s="7">
        <v>0.55000000000000004</v>
      </c>
      <c r="J212" s="8">
        <v>7250</v>
      </c>
      <c r="K212" s="9">
        <f t="shared" si="0"/>
        <v>3987.5000000000005</v>
      </c>
      <c r="L212" s="9">
        <f t="shared" si="1"/>
        <v>1196.2500000000002</v>
      </c>
      <c r="M212" s="10">
        <v>0.30000000000000004</v>
      </c>
      <c r="O212" s="1"/>
    </row>
    <row r="213" spans="1:15" ht="15.75" customHeight="1">
      <c r="A213" s="1"/>
      <c r="B213" s="5" t="s">
        <v>27</v>
      </c>
      <c r="C213" s="5">
        <v>1128299</v>
      </c>
      <c r="D213" s="6">
        <v>44520</v>
      </c>
      <c r="E213" s="5" t="s">
        <v>28</v>
      </c>
      <c r="F213" s="5" t="s">
        <v>29</v>
      </c>
      <c r="G213" s="5" t="s">
        <v>30</v>
      </c>
      <c r="H213" s="5" t="s">
        <v>20</v>
      </c>
      <c r="I213" s="7">
        <v>0.55000000000000004</v>
      </c>
      <c r="J213" s="8">
        <v>7000</v>
      </c>
      <c r="K213" s="9">
        <f t="shared" si="0"/>
        <v>3850.0000000000005</v>
      </c>
      <c r="L213" s="9">
        <f t="shared" si="1"/>
        <v>962.5</v>
      </c>
      <c r="M213" s="10">
        <v>0.24999999999999997</v>
      </c>
      <c r="O213" s="1"/>
    </row>
    <row r="214" spans="1:15" ht="15.75" customHeight="1">
      <c r="A214" s="1"/>
      <c r="B214" s="5" t="s">
        <v>27</v>
      </c>
      <c r="C214" s="5">
        <v>1128299</v>
      </c>
      <c r="D214" s="6">
        <v>44520</v>
      </c>
      <c r="E214" s="5" t="s">
        <v>28</v>
      </c>
      <c r="F214" s="5" t="s">
        <v>29</v>
      </c>
      <c r="G214" s="5" t="s">
        <v>30</v>
      </c>
      <c r="H214" s="5" t="s">
        <v>21</v>
      </c>
      <c r="I214" s="7">
        <v>0.65</v>
      </c>
      <c r="J214" s="8">
        <v>6500</v>
      </c>
      <c r="K214" s="9">
        <f t="shared" si="0"/>
        <v>4225</v>
      </c>
      <c r="L214" s="9">
        <f t="shared" si="1"/>
        <v>1901.2500000000002</v>
      </c>
      <c r="M214" s="10">
        <v>0.45000000000000007</v>
      </c>
      <c r="O214" s="1"/>
    </row>
    <row r="215" spans="1:15" ht="15.75" customHeight="1">
      <c r="A215" s="1"/>
      <c r="B215" s="5" t="s">
        <v>27</v>
      </c>
      <c r="C215" s="5">
        <v>1128299</v>
      </c>
      <c r="D215" s="6">
        <v>44520</v>
      </c>
      <c r="E215" s="5" t="s">
        <v>28</v>
      </c>
      <c r="F215" s="5" t="s">
        <v>29</v>
      </c>
      <c r="G215" s="5" t="s">
        <v>30</v>
      </c>
      <c r="H215" s="5" t="s">
        <v>22</v>
      </c>
      <c r="I215" s="7">
        <v>0.70000000000000007</v>
      </c>
      <c r="J215" s="8">
        <v>7750</v>
      </c>
      <c r="K215" s="9">
        <f t="shared" si="0"/>
        <v>5425.0000000000009</v>
      </c>
      <c r="L215" s="9">
        <f t="shared" si="1"/>
        <v>542.50000000000011</v>
      </c>
      <c r="M215" s="10">
        <v>0.1</v>
      </c>
      <c r="O215" s="1"/>
    </row>
    <row r="216" spans="1:15" ht="15.75" customHeight="1">
      <c r="A216" s="1"/>
      <c r="B216" s="5" t="s">
        <v>27</v>
      </c>
      <c r="C216" s="5">
        <v>1128299</v>
      </c>
      <c r="D216" s="6">
        <v>44549</v>
      </c>
      <c r="E216" s="5" t="s">
        <v>28</v>
      </c>
      <c r="F216" s="5" t="s">
        <v>29</v>
      </c>
      <c r="G216" s="5" t="s">
        <v>30</v>
      </c>
      <c r="H216" s="5" t="s">
        <v>17</v>
      </c>
      <c r="I216" s="7">
        <v>0.55000000000000004</v>
      </c>
      <c r="J216" s="8">
        <v>9750</v>
      </c>
      <c r="K216" s="9">
        <f t="shared" si="0"/>
        <v>5362.5</v>
      </c>
      <c r="L216" s="9">
        <f t="shared" si="1"/>
        <v>1608.7500000000002</v>
      </c>
      <c r="M216" s="10">
        <v>0.30000000000000004</v>
      </c>
      <c r="O216" s="1"/>
    </row>
    <row r="217" spans="1:15" ht="15.75" customHeight="1">
      <c r="A217" s="1"/>
      <c r="B217" s="5" t="s">
        <v>27</v>
      </c>
      <c r="C217" s="5">
        <v>1128299</v>
      </c>
      <c r="D217" s="6">
        <v>44549</v>
      </c>
      <c r="E217" s="5" t="s">
        <v>28</v>
      </c>
      <c r="F217" s="5" t="s">
        <v>29</v>
      </c>
      <c r="G217" s="5" t="s">
        <v>30</v>
      </c>
      <c r="H217" s="5" t="s">
        <v>18</v>
      </c>
      <c r="I217" s="7">
        <v>0.60000000000000009</v>
      </c>
      <c r="J217" s="8">
        <v>9750</v>
      </c>
      <c r="K217" s="9">
        <f t="shared" si="0"/>
        <v>5850.0000000000009</v>
      </c>
      <c r="L217" s="9">
        <f t="shared" si="1"/>
        <v>877.50000000000011</v>
      </c>
      <c r="M217" s="10">
        <v>0.15</v>
      </c>
      <c r="O217" s="1"/>
    </row>
    <row r="218" spans="1:15" ht="15.75" customHeight="1">
      <c r="A218" s="1"/>
      <c r="B218" s="5" t="s">
        <v>27</v>
      </c>
      <c r="C218" s="5">
        <v>1128299</v>
      </c>
      <c r="D218" s="6">
        <v>44549</v>
      </c>
      <c r="E218" s="5" t="s">
        <v>28</v>
      </c>
      <c r="F218" s="5" t="s">
        <v>29</v>
      </c>
      <c r="G218" s="5" t="s">
        <v>30</v>
      </c>
      <c r="H218" s="5" t="s">
        <v>19</v>
      </c>
      <c r="I218" s="7">
        <v>0.55000000000000004</v>
      </c>
      <c r="J218" s="8">
        <v>7750</v>
      </c>
      <c r="K218" s="9">
        <f t="shared" si="0"/>
        <v>4262.5</v>
      </c>
      <c r="L218" s="9">
        <f t="shared" si="1"/>
        <v>1278.7500000000002</v>
      </c>
      <c r="M218" s="10">
        <v>0.30000000000000004</v>
      </c>
      <c r="O218" s="1"/>
    </row>
    <row r="219" spans="1:15" ht="15.75" customHeight="1">
      <c r="A219" s="1"/>
      <c r="B219" s="5" t="s">
        <v>27</v>
      </c>
      <c r="C219" s="5">
        <v>1128299</v>
      </c>
      <c r="D219" s="6">
        <v>44549</v>
      </c>
      <c r="E219" s="5" t="s">
        <v>28</v>
      </c>
      <c r="F219" s="5" t="s">
        <v>29</v>
      </c>
      <c r="G219" s="5" t="s">
        <v>30</v>
      </c>
      <c r="H219" s="5" t="s">
        <v>20</v>
      </c>
      <c r="I219" s="7">
        <v>0.55000000000000004</v>
      </c>
      <c r="J219" s="8">
        <v>7750</v>
      </c>
      <c r="K219" s="9">
        <f t="shared" si="0"/>
        <v>4262.5</v>
      </c>
      <c r="L219" s="9">
        <f t="shared" si="1"/>
        <v>1065.6249999999998</v>
      </c>
      <c r="M219" s="10">
        <v>0.24999999999999997</v>
      </c>
      <c r="O219" s="1"/>
    </row>
    <row r="220" spans="1:15" ht="15.75" customHeight="1">
      <c r="A220" s="1"/>
      <c r="B220" s="5" t="s">
        <v>27</v>
      </c>
      <c r="C220" s="5">
        <v>1128299</v>
      </c>
      <c r="D220" s="6">
        <v>44549</v>
      </c>
      <c r="E220" s="5" t="s">
        <v>28</v>
      </c>
      <c r="F220" s="5" t="s">
        <v>29</v>
      </c>
      <c r="G220" s="5" t="s">
        <v>30</v>
      </c>
      <c r="H220" s="5" t="s">
        <v>21</v>
      </c>
      <c r="I220" s="7">
        <v>0.65</v>
      </c>
      <c r="J220" s="8">
        <v>7000</v>
      </c>
      <c r="K220" s="9">
        <f t="shared" si="0"/>
        <v>4550</v>
      </c>
      <c r="L220" s="9">
        <f t="shared" si="1"/>
        <v>2047.5000000000002</v>
      </c>
      <c r="M220" s="10">
        <v>0.45000000000000007</v>
      </c>
      <c r="O220" s="1"/>
    </row>
    <row r="221" spans="1:15" ht="15.75" customHeight="1">
      <c r="A221" s="1"/>
      <c r="B221" s="5" t="s">
        <v>27</v>
      </c>
      <c r="C221" s="5">
        <v>1128299</v>
      </c>
      <c r="D221" s="6">
        <v>44549</v>
      </c>
      <c r="E221" s="5" t="s">
        <v>28</v>
      </c>
      <c r="F221" s="5" t="s">
        <v>29</v>
      </c>
      <c r="G221" s="5" t="s">
        <v>30</v>
      </c>
      <c r="H221" s="5" t="s">
        <v>22</v>
      </c>
      <c r="I221" s="7">
        <v>0.70000000000000007</v>
      </c>
      <c r="J221" s="8">
        <v>8000</v>
      </c>
      <c r="K221" s="9">
        <f t="shared" si="0"/>
        <v>5600.0000000000009</v>
      </c>
      <c r="L221" s="9">
        <f t="shared" si="1"/>
        <v>560.00000000000011</v>
      </c>
      <c r="M221" s="10">
        <v>0.1</v>
      </c>
      <c r="O221" s="1"/>
    </row>
    <row r="222" spans="1:15" ht="15.75" customHeight="1">
      <c r="A222" s="1"/>
      <c r="B222" s="5" t="s">
        <v>31</v>
      </c>
      <c r="C222" s="5">
        <v>1189833</v>
      </c>
      <c r="D222" s="6">
        <v>44211</v>
      </c>
      <c r="E222" s="5" t="s">
        <v>28</v>
      </c>
      <c r="F222" s="5" t="s">
        <v>29</v>
      </c>
      <c r="G222" s="5" t="s">
        <v>32</v>
      </c>
      <c r="H222" s="5" t="s">
        <v>17</v>
      </c>
      <c r="I222" s="7">
        <v>0.35</v>
      </c>
      <c r="J222" s="8">
        <v>7000</v>
      </c>
      <c r="K222" s="9">
        <f t="shared" si="0"/>
        <v>2450</v>
      </c>
      <c r="L222" s="9">
        <f t="shared" si="1"/>
        <v>980</v>
      </c>
      <c r="M222" s="10">
        <v>0.4</v>
      </c>
      <c r="O222" s="1"/>
    </row>
    <row r="223" spans="1:15" ht="15.75" customHeight="1">
      <c r="A223" s="1"/>
      <c r="B223" s="5" t="s">
        <v>31</v>
      </c>
      <c r="C223" s="5">
        <v>1189833</v>
      </c>
      <c r="D223" s="6">
        <v>44211</v>
      </c>
      <c r="E223" s="5" t="s">
        <v>28</v>
      </c>
      <c r="F223" s="5" t="s">
        <v>29</v>
      </c>
      <c r="G223" s="5" t="s">
        <v>32</v>
      </c>
      <c r="H223" s="5" t="s">
        <v>18</v>
      </c>
      <c r="I223" s="7">
        <v>0.45</v>
      </c>
      <c r="J223" s="8">
        <v>7000</v>
      </c>
      <c r="K223" s="9">
        <f t="shared" si="0"/>
        <v>3150</v>
      </c>
      <c r="L223" s="9">
        <f t="shared" si="1"/>
        <v>787.5</v>
      </c>
      <c r="M223" s="10">
        <v>0.25</v>
      </c>
      <c r="O223" s="1"/>
    </row>
    <row r="224" spans="1:15" ht="15.75" customHeight="1">
      <c r="A224" s="1"/>
      <c r="B224" s="5" t="s">
        <v>31</v>
      </c>
      <c r="C224" s="5">
        <v>1189833</v>
      </c>
      <c r="D224" s="6">
        <v>44211</v>
      </c>
      <c r="E224" s="5" t="s">
        <v>28</v>
      </c>
      <c r="F224" s="5" t="s">
        <v>29</v>
      </c>
      <c r="G224" s="5" t="s">
        <v>32</v>
      </c>
      <c r="H224" s="5" t="s">
        <v>19</v>
      </c>
      <c r="I224" s="7">
        <v>0.45</v>
      </c>
      <c r="J224" s="8">
        <v>7000</v>
      </c>
      <c r="K224" s="9">
        <f t="shared" si="0"/>
        <v>3150</v>
      </c>
      <c r="L224" s="9">
        <f t="shared" si="1"/>
        <v>1260</v>
      </c>
      <c r="M224" s="10">
        <v>0.4</v>
      </c>
      <c r="O224" s="1"/>
    </row>
    <row r="225" spans="1:15" ht="15.75" customHeight="1">
      <c r="A225" s="1"/>
      <c r="B225" s="5" t="s">
        <v>31</v>
      </c>
      <c r="C225" s="5">
        <v>1189833</v>
      </c>
      <c r="D225" s="6">
        <v>44211</v>
      </c>
      <c r="E225" s="5" t="s">
        <v>28</v>
      </c>
      <c r="F225" s="5" t="s">
        <v>29</v>
      </c>
      <c r="G225" s="5" t="s">
        <v>32</v>
      </c>
      <c r="H225" s="5" t="s">
        <v>20</v>
      </c>
      <c r="I225" s="7">
        <v>0.45</v>
      </c>
      <c r="J225" s="8">
        <v>5500</v>
      </c>
      <c r="K225" s="9">
        <f t="shared" si="0"/>
        <v>2475</v>
      </c>
      <c r="L225" s="9">
        <f t="shared" si="1"/>
        <v>866.25</v>
      </c>
      <c r="M225" s="10">
        <v>0.35</v>
      </c>
      <c r="O225" s="1"/>
    </row>
    <row r="226" spans="1:15" ht="15.75" customHeight="1">
      <c r="A226" s="1"/>
      <c r="B226" s="5" t="s">
        <v>31</v>
      </c>
      <c r="C226" s="5">
        <v>1189833</v>
      </c>
      <c r="D226" s="6">
        <v>44211</v>
      </c>
      <c r="E226" s="5" t="s">
        <v>28</v>
      </c>
      <c r="F226" s="5" t="s">
        <v>29</v>
      </c>
      <c r="G226" s="5" t="s">
        <v>32</v>
      </c>
      <c r="H226" s="5" t="s">
        <v>21</v>
      </c>
      <c r="I226" s="7">
        <v>0.5</v>
      </c>
      <c r="J226" s="8">
        <v>5000</v>
      </c>
      <c r="K226" s="9">
        <f t="shared" si="0"/>
        <v>2500</v>
      </c>
      <c r="L226" s="9">
        <f t="shared" si="1"/>
        <v>1375</v>
      </c>
      <c r="M226" s="10">
        <v>0.55000000000000004</v>
      </c>
      <c r="O226" s="1"/>
    </row>
    <row r="227" spans="1:15" ht="15.75" customHeight="1">
      <c r="A227" s="1"/>
      <c r="B227" s="5" t="s">
        <v>31</v>
      </c>
      <c r="C227" s="5">
        <v>1189833</v>
      </c>
      <c r="D227" s="6">
        <v>44211</v>
      </c>
      <c r="E227" s="5" t="s">
        <v>28</v>
      </c>
      <c r="F227" s="5" t="s">
        <v>29</v>
      </c>
      <c r="G227" s="5" t="s">
        <v>32</v>
      </c>
      <c r="H227" s="5" t="s">
        <v>22</v>
      </c>
      <c r="I227" s="7">
        <v>0.45</v>
      </c>
      <c r="J227" s="8">
        <v>7000</v>
      </c>
      <c r="K227" s="9">
        <f t="shared" si="0"/>
        <v>3150</v>
      </c>
      <c r="L227" s="9">
        <f t="shared" si="1"/>
        <v>630</v>
      </c>
      <c r="M227" s="10">
        <v>0.2</v>
      </c>
      <c r="O227" s="1"/>
    </row>
    <row r="228" spans="1:15" ht="15.75" customHeight="1">
      <c r="A228" s="1"/>
      <c r="B228" s="5" t="s">
        <v>31</v>
      </c>
      <c r="C228" s="5">
        <v>1189833</v>
      </c>
      <c r="D228" s="6">
        <v>44242</v>
      </c>
      <c r="E228" s="5" t="s">
        <v>28</v>
      </c>
      <c r="F228" s="5" t="s">
        <v>29</v>
      </c>
      <c r="G228" s="5" t="s">
        <v>32</v>
      </c>
      <c r="H228" s="5" t="s">
        <v>17</v>
      </c>
      <c r="I228" s="7">
        <v>0.35</v>
      </c>
      <c r="J228" s="8">
        <v>7500</v>
      </c>
      <c r="K228" s="9">
        <f t="shared" si="0"/>
        <v>2625</v>
      </c>
      <c r="L228" s="9">
        <f t="shared" si="1"/>
        <v>1050</v>
      </c>
      <c r="M228" s="10">
        <v>0.4</v>
      </c>
      <c r="O228" s="1"/>
    </row>
    <row r="229" spans="1:15" ht="15.75" customHeight="1">
      <c r="A229" s="1"/>
      <c r="B229" s="5" t="s">
        <v>31</v>
      </c>
      <c r="C229" s="5">
        <v>1189833</v>
      </c>
      <c r="D229" s="6">
        <v>44242</v>
      </c>
      <c r="E229" s="5" t="s">
        <v>28</v>
      </c>
      <c r="F229" s="5" t="s">
        <v>29</v>
      </c>
      <c r="G229" s="5" t="s">
        <v>32</v>
      </c>
      <c r="H229" s="5" t="s">
        <v>18</v>
      </c>
      <c r="I229" s="7">
        <v>0.45</v>
      </c>
      <c r="J229" s="8">
        <v>6500</v>
      </c>
      <c r="K229" s="9">
        <f t="shared" si="0"/>
        <v>2925</v>
      </c>
      <c r="L229" s="9">
        <f t="shared" si="1"/>
        <v>731.25</v>
      </c>
      <c r="M229" s="10">
        <v>0.25</v>
      </c>
      <c r="O229" s="1"/>
    </row>
    <row r="230" spans="1:15" ht="15.75" customHeight="1">
      <c r="A230" s="1"/>
      <c r="B230" s="5" t="s">
        <v>31</v>
      </c>
      <c r="C230" s="5">
        <v>1189833</v>
      </c>
      <c r="D230" s="6">
        <v>44242</v>
      </c>
      <c r="E230" s="5" t="s">
        <v>28</v>
      </c>
      <c r="F230" s="5" t="s">
        <v>29</v>
      </c>
      <c r="G230" s="5" t="s">
        <v>32</v>
      </c>
      <c r="H230" s="5" t="s">
        <v>19</v>
      </c>
      <c r="I230" s="7">
        <v>0.45</v>
      </c>
      <c r="J230" s="8">
        <v>6750</v>
      </c>
      <c r="K230" s="9">
        <f t="shared" si="0"/>
        <v>3037.5</v>
      </c>
      <c r="L230" s="9">
        <f t="shared" si="1"/>
        <v>1215</v>
      </c>
      <c r="M230" s="10">
        <v>0.4</v>
      </c>
      <c r="O230" s="1"/>
    </row>
    <row r="231" spans="1:15" ht="15.75" customHeight="1">
      <c r="A231" s="1"/>
      <c r="B231" s="5" t="s">
        <v>31</v>
      </c>
      <c r="C231" s="5">
        <v>1189833</v>
      </c>
      <c r="D231" s="6">
        <v>44242</v>
      </c>
      <c r="E231" s="5" t="s">
        <v>28</v>
      </c>
      <c r="F231" s="5" t="s">
        <v>29</v>
      </c>
      <c r="G231" s="5" t="s">
        <v>32</v>
      </c>
      <c r="H231" s="5" t="s">
        <v>20</v>
      </c>
      <c r="I231" s="7">
        <v>0.45</v>
      </c>
      <c r="J231" s="8">
        <v>5250</v>
      </c>
      <c r="K231" s="9">
        <f t="shared" si="0"/>
        <v>2362.5</v>
      </c>
      <c r="L231" s="9">
        <f t="shared" si="1"/>
        <v>826.875</v>
      </c>
      <c r="M231" s="10">
        <v>0.35</v>
      </c>
      <c r="O231" s="1"/>
    </row>
    <row r="232" spans="1:15" ht="15.75" customHeight="1">
      <c r="A232" s="1"/>
      <c r="B232" s="5" t="s">
        <v>31</v>
      </c>
      <c r="C232" s="5">
        <v>1189833</v>
      </c>
      <c r="D232" s="6">
        <v>44242</v>
      </c>
      <c r="E232" s="5" t="s">
        <v>28</v>
      </c>
      <c r="F232" s="5" t="s">
        <v>29</v>
      </c>
      <c r="G232" s="5" t="s">
        <v>32</v>
      </c>
      <c r="H232" s="5" t="s">
        <v>21</v>
      </c>
      <c r="I232" s="7">
        <v>0.5</v>
      </c>
      <c r="J232" s="8">
        <v>4500</v>
      </c>
      <c r="K232" s="9">
        <f t="shared" si="0"/>
        <v>2250</v>
      </c>
      <c r="L232" s="9">
        <f t="shared" si="1"/>
        <v>1237.5</v>
      </c>
      <c r="M232" s="10">
        <v>0.55000000000000004</v>
      </c>
      <c r="O232" s="1"/>
    </row>
    <row r="233" spans="1:15" ht="15.75" customHeight="1">
      <c r="A233" s="1"/>
      <c r="B233" s="5" t="s">
        <v>31</v>
      </c>
      <c r="C233" s="5">
        <v>1189833</v>
      </c>
      <c r="D233" s="6">
        <v>44242</v>
      </c>
      <c r="E233" s="5" t="s">
        <v>28</v>
      </c>
      <c r="F233" s="5" t="s">
        <v>29</v>
      </c>
      <c r="G233" s="5" t="s">
        <v>32</v>
      </c>
      <c r="H233" s="5" t="s">
        <v>22</v>
      </c>
      <c r="I233" s="7">
        <v>0.45</v>
      </c>
      <c r="J233" s="8">
        <v>6500</v>
      </c>
      <c r="K233" s="9">
        <f t="shared" si="0"/>
        <v>2925</v>
      </c>
      <c r="L233" s="9">
        <f t="shared" si="1"/>
        <v>585</v>
      </c>
      <c r="M233" s="10">
        <v>0.2</v>
      </c>
      <c r="O233" s="1"/>
    </row>
    <row r="234" spans="1:15" ht="15.75" customHeight="1">
      <c r="A234" s="1"/>
      <c r="B234" s="5" t="s">
        <v>31</v>
      </c>
      <c r="C234" s="5">
        <v>1189833</v>
      </c>
      <c r="D234" s="6">
        <v>44269</v>
      </c>
      <c r="E234" s="5" t="s">
        <v>28</v>
      </c>
      <c r="F234" s="5" t="s">
        <v>29</v>
      </c>
      <c r="G234" s="5" t="s">
        <v>32</v>
      </c>
      <c r="H234" s="5" t="s">
        <v>17</v>
      </c>
      <c r="I234" s="7">
        <v>0.35</v>
      </c>
      <c r="J234" s="8">
        <v>8000</v>
      </c>
      <c r="K234" s="9">
        <f t="shared" si="0"/>
        <v>2800</v>
      </c>
      <c r="L234" s="9">
        <f t="shared" si="1"/>
        <v>1120</v>
      </c>
      <c r="M234" s="10">
        <v>0.4</v>
      </c>
      <c r="O234" s="1"/>
    </row>
    <row r="235" spans="1:15" ht="15.75" customHeight="1">
      <c r="A235" s="1"/>
      <c r="B235" s="5" t="s">
        <v>31</v>
      </c>
      <c r="C235" s="5">
        <v>1189833</v>
      </c>
      <c r="D235" s="6">
        <v>44269</v>
      </c>
      <c r="E235" s="5" t="s">
        <v>28</v>
      </c>
      <c r="F235" s="5" t="s">
        <v>29</v>
      </c>
      <c r="G235" s="5" t="s">
        <v>32</v>
      </c>
      <c r="H235" s="5" t="s">
        <v>18</v>
      </c>
      <c r="I235" s="7">
        <v>0.45</v>
      </c>
      <c r="J235" s="8">
        <v>6500</v>
      </c>
      <c r="K235" s="9">
        <f t="shared" si="0"/>
        <v>2925</v>
      </c>
      <c r="L235" s="9">
        <f t="shared" si="1"/>
        <v>731.25</v>
      </c>
      <c r="M235" s="10">
        <v>0.25</v>
      </c>
      <c r="O235" s="1"/>
    </row>
    <row r="236" spans="1:15" ht="15.75" customHeight="1">
      <c r="A236" s="1"/>
      <c r="B236" s="5" t="s">
        <v>31</v>
      </c>
      <c r="C236" s="5">
        <v>1189833</v>
      </c>
      <c r="D236" s="6">
        <v>44269</v>
      </c>
      <c r="E236" s="5" t="s">
        <v>28</v>
      </c>
      <c r="F236" s="5" t="s">
        <v>29</v>
      </c>
      <c r="G236" s="5" t="s">
        <v>32</v>
      </c>
      <c r="H236" s="5" t="s">
        <v>19</v>
      </c>
      <c r="I236" s="7">
        <v>0.45</v>
      </c>
      <c r="J236" s="8">
        <v>6500</v>
      </c>
      <c r="K236" s="9">
        <f t="shared" si="0"/>
        <v>2925</v>
      </c>
      <c r="L236" s="9">
        <f t="shared" si="1"/>
        <v>1170</v>
      </c>
      <c r="M236" s="10">
        <v>0.4</v>
      </c>
      <c r="O236" s="1"/>
    </row>
    <row r="237" spans="1:15" ht="15.75" customHeight="1">
      <c r="A237" s="1"/>
      <c r="B237" s="5" t="s">
        <v>31</v>
      </c>
      <c r="C237" s="5">
        <v>1189833</v>
      </c>
      <c r="D237" s="6">
        <v>44269</v>
      </c>
      <c r="E237" s="5" t="s">
        <v>28</v>
      </c>
      <c r="F237" s="5" t="s">
        <v>29</v>
      </c>
      <c r="G237" s="5" t="s">
        <v>32</v>
      </c>
      <c r="H237" s="5" t="s">
        <v>20</v>
      </c>
      <c r="I237" s="7">
        <v>0.45</v>
      </c>
      <c r="J237" s="8">
        <v>5500</v>
      </c>
      <c r="K237" s="9">
        <f t="shared" si="0"/>
        <v>2475</v>
      </c>
      <c r="L237" s="9">
        <f t="shared" si="1"/>
        <v>866.25</v>
      </c>
      <c r="M237" s="10">
        <v>0.35</v>
      </c>
      <c r="O237" s="1"/>
    </row>
    <row r="238" spans="1:15" ht="15.75" customHeight="1">
      <c r="A238" s="1"/>
      <c r="B238" s="5" t="s">
        <v>31</v>
      </c>
      <c r="C238" s="5">
        <v>1189833</v>
      </c>
      <c r="D238" s="6">
        <v>44269</v>
      </c>
      <c r="E238" s="5" t="s">
        <v>28</v>
      </c>
      <c r="F238" s="5" t="s">
        <v>29</v>
      </c>
      <c r="G238" s="5" t="s">
        <v>32</v>
      </c>
      <c r="H238" s="5" t="s">
        <v>21</v>
      </c>
      <c r="I238" s="7">
        <v>0.5</v>
      </c>
      <c r="J238" s="8">
        <v>4250</v>
      </c>
      <c r="K238" s="9">
        <f t="shared" si="0"/>
        <v>2125</v>
      </c>
      <c r="L238" s="9">
        <f t="shared" si="1"/>
        <v>1168.75</v>
      </c>
      <c r="M238" s="10">
        <v>0.55000000000000004</v>
      </c>
      <c r="O238" s="1"/>
    </row>
    <row r="239" spans="1:15" ht="15.75" customHeight="1">
      <c r="A239" s="1"/>
      <c r="B239" s="5" t="s">
        <v>31</v>
      </c>
      <c r="C239" s="5">
        <v>1189833</v>
      </c>
      <c r="D239" s="6">
        <v>44269</v>
      </c>
      <c r="E239" s="5" t="s">
        <v>28</v>
      </c>
      <c r="F239" s="5" t="s">
        <v>29</v>
      </c>
      <c r="G239" s="5" t="s">
        <v>32</v>
      </c>
      <c r="H239" s="5" t="s">
        <v>22</v>
      </c>
      <c r="I239" s="7">
        <v>0.45</v>
      </c>
      <c r="J239" s="8">
        <v>6250</v>
      </c>
      <c r="K239" s="9">
        <f t="shared" si="0"/>
        <v>2812.5</v>
      </c>
      <c r="L239" s="9">
        <f t="shared" si="1"/>
        <v>562.5</v>
      </c>
      <c r="M239" s="10">
        <v>0.2</v>
      </c>
      <c r="O239" s="1"/>
    </row>
    <row r="240" spans="1:15" ht="15.75" customHeight="1">
      <c r="A240" s="1"/>
      <c r="B240" s="5" t="s">
        <v>31</v>
      </c>
      <c r="C240" s="5">
        <v>1189833</v>
      </c>
      <c r="D240" s="6">
        <v>44301</v>
      </c>
      <c r="E240" s="5" t="s">
        <v>28</v>
      </c>
      <c r="F240" s="5" t="s">
        <v>29</v>
      </c>
      <c r="G240" s="5" t="s">
        <v>32</v>
      </c>
      <c r="H240" s="5" t="s">
        <v>17</v>
      </c>
      <c r="I240" s="7">
        <v>0.45</v>
      </c>
      <c r="J240" s="8">
        <v>8000</v>
      </c>
      <c r="K240" s="9">
        <f t="shared" si="0"/>
        <v>3600</v>
      </c>
      <c r="L240" s="9">
        <f t="shared" si="1"/>
        <v>1440</v>
      </c>
      <c r="M240" s="10">
        <v>0.4</v>
      </c>
      <c r="O240" s="1"/>
    </row>
    <row r="241" spans="1:15" ht="15.75" customHeight="1">
      <c r="A241" s="1"/>
      <c r="B241" s="5" t="s">
        <v>31</v>
      </c>
      <c r="C241" s="5">
        <v>1189833</v>
      </c>
      <c r="D241" s="6">
        <v>44301</v>
      </c>
      <c r="E241" s="5" t="s">
        <v>28</v>
      </c>
      <c r="F241" s="5" t="s">
        <v>29</v>
      </c>
      <c r="G241" s="5" t="s">
        <v>32</v>
      </c>
      <c r="H241" s="5" t="s">
        <v>18</v>
      </c>
      <c r="I241" s="7">
        <v>0.5</v>
      </c>
      <c r="J241" s="8">
        <v>6000</v>
      </c>
      <c r="K241" s="9">
        <f t="shared" si="0"/>
        <v>3000</v>
      </c>
      <c r="L241" s="9">
        <f t="shared" si="1"/>
        <v>750</v>
      </c>
      <c r="M241" s="10">
        <v>0.25</v>
      </c>
      <c r="O241" s="1"/>
    </row>
    <row r="242" spans="1:15" ht="15.75" customHeight="1">
      <c r="A242" s="1"/>
      <c r="B242" s="5" t="s">
        <v>31</v>
      </c>
      <c r="C242" s="5">
        <v>1189833</v>
      </c>
      <c r="D242" s="6">
        <v>44301</v>
      </c>
      <c r="E242" s="5" t="s">
        <v>28</v>
      </c>
      <c r="F242" s="5" t="s">
        <v>29</v>
      </c>
      <c r="G242" s="5" t="s">
        <v>32</v>
      </c>
      <c r="H242" s="5" t="s">
        <v>19</v>
      </c>
      <c r="I242" s="7">
        <v>0.5</v>
      </c>
      <c r="J242" s="8">
        <v>6250</v>
      </c>
      <c r="K242" s="9">
        <f t="shared" si="0"/>
        <v>3125</v>
      </c>
      <c r="L242" s="9">
        <f t="shared" si="1"/>
        <v>1250</v>
      </c>
      <c r="M242" s="10">
        <v>0.4</v>
      </c>
      <c r="O242" s="1"/>
    </row>
    <row r="243" spans="1:15" ht="15.75" customHeight="1">
      <c r="A243" s="1"/>
      <c r="B243" s="5" t="s">
        <v>31</v>
      </c>
      <c r="C243" s="5">
        <v>1189833</v>
      </c>
      <c r="D243" s="6">
        <v>44301</v>
      </c>
      <c r="E243" s="5" t="s">
        <v>28</v>
      </c>
      <c r="F243" s="5" t="s">
        <v>29</v>
      </c>
      <c r="G243" s="5" t="s">
        <v>32</v>
      </c>
      <c r="H243" s="5" t="s">
        <v>20</v>
      </c>
      <c r="I243" s="7">
        <v>0.45</v>
      </c>
      <c r="J243" s="8">
        <v>5250</v>
      </c>
      <c r="K243" s="9">
        <f t="shared" si="0"/>
        <v>2362.5</v>
      </c>
      <c r="L243" s="9">
        <f t="shared" si="1"/>
        <v>826.875</v>
      </c>
      <c r="M243" s="10">
        <v>0.35</v>
      </c>
      <c r="O243" s="1"/>
    </row>
    <row r="244" spans="1:15" ht="15.75" customHeight="1">
      <c r="A244" s="1"/>
      <c r="B244" s="5" t="s">
        <v>31</v>
      </c>
      <c r="C244" s="5">
        <v>1189833</v>
      </c>
      <c r="D244" s="6">
        <v>44301</v>
      </c>
      <c r="E244" s="5" t="s">
        <v>28</v>
      </c>
      <c r="F244" s="5" t="s">
        <v>29</v>
      </c>
      <c r="G244" s="5" t="s">
        <v>32</v>
      </c>
      <c r="H244" s="5" t="s">
        <v>21</v>
      </c>
      <c r="I244" s="7">
        <v>0.5</v>
      </c>
      <c r="J244" s="8">
        <v>4250</v>
      </c>
      <c r="K244" s="9">
        <f t="shared" si="0"/>
        <v>2125</v>
      </c>
      <c r="L244" s="9">
        <f t="shared" si="1"/>
        <v>1168.75</v>
      </c>
      <c r="M244" s="10">
        <v>0.55000000000000004</v>
      </c>
      <c r="O244" s="1"/>
    </row>
    <row r="245" spans="1:15" ht="15.75" customHeight="1">
      <c r="A245" s="1"/>
      <c r="B245" s="5" t="s">
        <v>31</v>
      </c>
      <c r="C245" s="5">
        <v>1189833</v>
      </c>
      <c r="D245" s="6">
        <v>44301</v>
      </c>
      <c r="E245" s="5" t="s">
        <v>28</v>
      </c>
      <c r="F245" s="5" t="s">
        <v>29</v>
      </c>
      <c r="G245" s="5" t="s">
        <v>32</v>
      </c>
      <c r="H245" s="5" t="s">
        <v>22</v>
      </c>
      <c r="I245" s="7">
        <v>0.65</v>
      </c>
      <c r="J245" s="8">
        <v>6000</v>
      </c>
      <c r="K245" s="9">
        <f t="shared" si="0"/>
        <v>3900</v>
      </c>
      <c r="L245" s="9">
        <f t="shared" si="1"/>
        <v>780</v>
      </c>
      <c r="M245" s="10">
        <v>0.2</v>
      </c>
      <c r="O245" s="1"/>
    </row>
    <row r="246" spans="1:15" ht="15.75" customHeight="1">
      <c r="A246" s="1"/>
      <c r="B246" s="5" t="s">
        <v>31</v>
      </c>
      <c r="C246" s="5">
        <v>1189833</v>
      </c>
      <c r="D246" s="6">
        <v>44332</v>
      </c>
      <c r="E246" s="5" t="s">
        <v>28</v>
      </c>
      <c r="F246" s="5" t="s">
        <v>29</v>
      </c>
      <c r="G246" s="5" t="s">
        <v>32</v>
      </c>
      <c r="H246" s="5" t="s">
        <v>17</v>
      </c>
      <c r="I246" s="7">
        <v>0.45</v>
      </c>
      <c r="J246" s="8">
        <v>8000</v>
      </c>
      <c r="K246" s="9">
        <f t="shared" si="0"/>
        <v>3600</v>
      </c>
      <c r="L246" s="9">
        <f t="shared" si="1"/>
        <v>1440</v>
      </c>
      <c r="M246" s="10">
        <v>0.4</v>
      </c>
      <c r="O246" s="1"/>
    </row>
    <row r="247" spans="1:15" ht="15.75" customHeight="1">
      <c r="A247" s="1"/>
      <c r="B247" s="5" t="s">
        <v>31</v>
      </c>
      <c r="C247" s="5">
        <v>1189833</v>
      </c>
      <c r="D247" s="6">
        <v>44332</v>
      </c>
      <c r="E247" s="5" t="s">
        <v>28</v>
      </c>
      <c r="F247" s="5" t="s">
        <v>29</v>
      </c>
      <c r="G247" s="5" t="s">
        <v>32</v>
      </c>
      <c r="H247" s="5" t="s">
        <v>18</v>
      </c>
      <c r="I247" s="7">
        <v>0.5</v>
      </c>
      <c r="J247" s="8">
        <v>6500</v>
      </c>
      <c r="K247" s="9">
        <f t="shared" si="0"/>
        <v>3250</v>
      </c>
      <c r="L247" s="9">
        <f t="shared" si="1"/>
        <v>812.5</v>
      </c>
      <c r="M247" s="10">
        <v>0.25</v>
      </c>
      <c r="O247" s="1"/>
    </row>
    <row r="248" spans="1:15" ht="15.75" customHeight="1">
      <c r="A248" s="1"/>
      <c r="B248" s="5" t="s">
        <v>31</v>
      </c>
      <c r="C248" s="5">
        <v>1189833</v>
      </c>
      <c r="D248" s="6">
        <v>44332</v>
      </c>
      <c r="E248" s="5" t="s">
        <v>28</v>
      </c>
      <c r="F248" s="5" t="s">
        <v>29</v>
      </c>
      <c r="G248" s="5" t="s">
        <v>32</v>
      </c>
      <c r="H248" s="5" t="s">
        <v>19</v>
      </c>
      <c r="I248" s="7">
        <v>0.5</v>
      </c>
      <c r="J248" s="8">
        <v>6500</v>
      </c>
      <c r="K248" s="9">
        <f t="shared" si="0"/>
        <v>3250</v>
      </c>
      <c r="L248" s="9">
        <f t="shared" si="1"/>
        <v>1300</v>
      </c>
      <c r="M248" s="10">
        <v>0.4</v>
      </c>
      <c r="O248" s="1"/>
    </row>
    <row r="249" spans="1:15" ht="15.75" customHeight="1">
      <c r="A249" s="1"/>
      <c r="B249" s="5" t="s">
        <v>31</v>
      </c>
      <c r="C249" s="5">
        <v>1189833</v>
      </c>
      <c r="D249" s="6">
        <v>44332</v>
      </c>
      <c r="E249" s="5" t="s">
        <v>28</v>
      </c>
      <c r="F249" s="5" t="s">
        <v>29</v>
      </c>
      <c r="G249" s="5" t="s">
        <v>32</v>
      </c>
      <c r="H249" s="5" t="s">
        <v>20</v>
      </c>
      <c r="I249" s="7">
        <v>0.45</v>
      </c>
      <c r="J249" s="8">
        <v>5500</v>
      </c>
      <c r="K249" s="9">
        <f t="shared" si="0"/>
        <v>2475</v>
      </c>
      <c r="L249" s="9">
        <f t="shared" si="1"/>
        <v>866.25</v>
      </c>
      <c r="M249" s="10">
        <v>0.35</v>
      </c>
      <c r="O249" s="1"/>
    </row>
    <row r="250" spans="1:15" ht="15.75" customHeight="1">
      <c r="A250" s="1"/>
      <c r="B250" s="5" t="s">
        <v>31</v>
      </c>
      <c r="C250" s="5">
        <v>1189833</v>
      </c>
      <c r="D250" s="6">
        <v>44332</v>
      </c>
      <c r="E250" s="5" t="s">
        <v>28</v>
      </c>
      <c r="F250" s="5" t="s">
        <v>29</v>
      </c>
      <c r="G250" s="5" t="s">
        <v>32</v>
      </c>
      <c r="H250" s="5" t="s">
        <v>21</v>
      </c>
      <c r="I250" s="7">
        <v>0.5</v>
      </c>
      <c r="J250" s="8">
        <v>4500</v>
      </c>
      <c r="K250" s="9">
        <f t="shared" si="0"/>
        <v>2250</v>
      </c>
      <c r="L250" s="9">
        <f t="shared" si="1"/>
        <v>1237.5</v>
      </c>
      <c r="M250" s="10">
        <v>0.55000000000000004</v>
      </c>
      <c r="O250" s="1"/>
    </row>
    <row r="251" spans="1:15" ht="15.75" customHeight="1">
      <c r="A251" s="1"/>
      <c r="B251" s="5" t="s">
        <v>31</v>
      </c>
      <c r="C251" s="5">
        <v>1189833</v>
      </c>
      <c r="D251" s="6">
        <v>44332</v>
      </c>
      <c r="E251" s="5" t="s">
        <v>28</v>
      </c>
      <c r="F251" s="5" t="s">
        <v>29</v>
      </c>
      <c r="G251" s="5" t="s">
        <v>32</v>
      </c>
      <c r="H251" s="5" t="s">
        <v>22</v>
      </c>
      <c r="I251" s="7">
        <v>0.65</v>
      </c>
      <c r="J251" s="8">
        <v>6250</v>
      </c>
      <c r="K251" s="9">
        <f t="shared" si="0"/>
        <v>4062.5</v>
      </c>
      <c r="L251" s="9">
        <f t="shared" si="1"/>
        <v>812.5</v>
      </c>
      <c r="M251" s="10">
        <v>0.2</v>
      </c>
      <c r="O251" s="1"/>
    </row>
    <row r="252" spans="1:15" ht="15.75" customHeight="1">
      <c r="A252" s="1"/>
      <c r="B252" s="5" t="s">
        <v>31</v>
      </c>
      <c r="C252" s="5">
        <v>1189833</v>
      </c>
      <c r="D252" s="6">
        <v>44362</v>
      </c>
      <c r="E252" s="5" t="s">
        <v>28</v>
      </c>
      <c r="F252" s="5" t="s">
        <v>29</v>
      </c>
      <c r="G252" s="5" t="s">
        <v>32</v>
      </c>
      <c r="H252" s="5" t="s">
        <v>17</v>
      </c>
      <c r="I252" s="7">
        <v>0.45</v>
      </c>
      <c r="J252" s="8">
        <v>9000</v>
      </c>
      <c r="K252" s="9">
        <f t="shared" si="0"/>
        <v>4050</v>
      </c>
      <c r="L252" s="9">
        <f t="shared" si="1"/>
        <v>1620</v>
      </c>
      <c r="M252" s="10">
        <v>0.4</v>
      </c>
      <c r="O252" s="1"/>
    </row>
    <row r="253" spans="1:15" ht="15.75" customHeight="1">
      <c r="A253" s="1"/>
      <c r="B253" s="5" t="s">
        <v>31</v>
      </c>
      <c r="C253" s="5">
        <v>1189833</v>
      </c>
      <c r="D253" s="6">
        <v>44362</v>
      </c>
      <c r="E253" s="5" t="s">
        <v>28</v>
      </c>
      <c r="F253" s="5" t="s">
        <v>29</v>
      </c>
      <c r="G253" s="5" t="s">
        <v>32</v>
      </c>
      <c r="H253" s="5" t="s">
        <v>18</v>
      </c>
      <c r="I253" s="7">
        <v>0.5</v>
      </c>
      <c r="J253" s="8">
        <v>7500</v>
      </c>
      <c r="K253" s="9">
        <f t="shared" si="0"/>
        <v>3750</v>
      </c>
      <c r="L253" s="9">
        <f t="shared" si="1"/>
        <v>937.5</v>
      </c>
      <c r="M253" s="10">
        <v>0.25</v>
      </c>
      <c r="O253" s="1"/>
    </row>
    <row r="254" spans="1:15" ht="15.75" customHeight="1">
      <c r="A254" s="1"/>
      <c r="B254" s="5" t="s">
        <v>31</v>
      </c>
      <c r="C254" s="5">
        <v>1189833</v>
      </c>
      <c r="D254" s="6">
        <v>44362</v>
      </c>
      <c r="E254" s="5" t="s">
        <v>28</v>
      </c>
      <c r="F254" s="5" t="s">
        <v>29</v>
      </c>
      <c r="G254" s="5" t="s">
        <v>32</v>
      </c>
      <c r="H254" s="5" t="s">
        <v>19</v>
      </c>
      <c r="I254" s="7">
        <v>0.5</v>
      </c>
      <c r="J254" s="8">
        <v>7500</v>
      </c>
      <c r="K254" s="9">
        <f t="shared" si="0"/>
        <v>3750</v>
      </c>
      <c r="L254" s="9">
        <f t="shared" si="1"/>
        <v>1500</v>
      </c>
      <c r="M254" s="10">
        <v>0.4</v>
      </c>
      <c r="O254" s="1"/>
    </row>
    <row r="255" spans="1:15" ht="15.75" customHeight="1">
      <c r="A255" s="1"/>
      <c r="B255" s="5" t="s">
        <v>31</v>
      </c>
      <c r="C255" s="5">
        <v>1189833</v>
      </c>
      <c r="D255" s="6">
        <v>44362</v>
      </c>
      <c r="E255" s="5" t="s">
        <v>28</v>
      </c>
      <c r="F255" s="5" t="s">
        <v>29</v>
      </c>
      <c r="G255" s="5" t="s">
        <v>32</v>
      </c>
      <c r="H255" s="5" t="s">
        <v>20</v>
      </c>
      <c r="I255" s="7">
        <v>0.45</v>
      </c>
      <c r="J255" s="8">
        <v>6250</v>
      </c>
      <c r="K255" s="9">
        <f t="shared" si="0"/>
        <v>2812.5</v>
      </c>
      <c r="L255" s="9">
        <f t="shared" si="1"/>
        <v>984.37499999999989</v>
      </c>
      <c r="M255" s="10">
        <v>0.35</v>
      </c>
      <c r="O255" s="1"/>
    </row>
    <row r="256" spans="1:15" ht="15.75" customHeight="1">
      <c r="A256" s="1"/>
      <c r="B256" s="5" t="s">
        <v>31</v>
      </c>
      <c r="C256" s="5">
        <v>1189833</v>
      </c>
      <c r="D256" s="6">
        <v>44362</v>
      </c>
      <c r="E256" s="5" t="s">
        <v>28</v>
      </c>
      <c r="F256" s="5" t="s">
        <v>29</v>
      </c>
      <c r="G256" s="5" t="s">
        <v>32</v>
      </c>
      <c r="H256" s="5" t="s">
        <v>21</v>
      </c>
      <c r="I256" s="7">
        <v>0.5</v>
      </c>
      <c r="J256" s="8">
        <v>5000</v>
      </c>
      <c r="K256" s="9">
        <f t="shared" si="0"/>
        <v>2500</v>
      </c>
      <c r="L256" s="9">
        <f t="shared" si="1"/>
        <v>1375</v>
      </c>
      <c r="M256" s="10">
        <v>0.55000000000000004</v>
      </c>
      <c r="O256" s="1"/>
    </row>
    <row r="257" spans="1:15" ht="15.75" customHeight="1">
      <c r="A257" s="1"/>
      <c r="B257" s="5" t="s">
        <v>31</v>
      </c>
      <c r="C257" s="5">
        <v>1189833</v>
      </c>
      <c r="D257" s="6">
        <v>44362</v>
      </c>
      <c r="E257" s="5" t="s">
        <v>28</v>
      </c>
      <c r="F257" s="5" t="s">
        <v>29</v>
      </c>
      <c r="G257" s="5" t="s">
        <v>32</v>
      </c>
      <c r="H257" s="5" t="s">
        <v>22</v>
      </c>
      <c r="I257" s="7">
        <v>0.65</v>
      </c>
      <c r="J257" s="8">
        <v>8000</v>
      </c>
      <c r="K257" s="9">
        <f t="shared" si="0"/>
        <v>5200</v>
      </c>
      <c r="L257" s="9">
        <f t="shared" si="1"/>
        <v>1040</v>
      </c>
      <c r="M257" s="10">
        <v>0.2</v>
      </c>
      <c r="O257" s="1"/>
    </row>
    <row r="258" spans="1:15" ht="15.75" customHeight="1">
      <c r="A258" s="1"/>
      <c r="B258" s="5" t="s">
        <v>31</v>
      </c>
      <c r="C258" s="5">
        <v>1189833</v>
      </c>
      <c r="D258" s="6">
        <v>44391</v>
      </c>
      <c r="E258" s="5" t="s">
        <v>28</v>
      </c>
      <c r="F258" s="5" t="s">
        <v>29</v>
      </c>
      <c r="G258" s="5" t="s">
        <v>32</v>
      </c>
      <c r="H258" s="5" t="s">
        <v>17</v>
      </c>
      <c r="I258" s="7">
        <v>0.45</v>
      </c>
      <c r="J258" s="8">
        <v>9500</v>
      </c>
      <c r="K258" s="9">
        <f t="shared" si="0"/>
        <v>4275</v>
      </c>
      <c r="L258" s="9">
        <f t="shared" si="1"/>
        <v>1710</v>
      </c>
      <c r="M258" s="10">
        <v>0.4</v>
      </c>
      <c r="O258" s="1"/>
    </row>
    <row r="259" spans="1:15" ht="15.75" customHeight="1">
      <c r="A259" s="1"/>
      <c r="B259" s="5" t="s">
        <v>31</v>
      </c>
      <c r="C259" s="5">
        <v>1189833</v>
      </c>
      <c r="D259" s="6">
        <v>44391</v>
      </c>
      <c r="E259" s="5" t="s">
        <v>28</v>
      </c>
      <c r="F259" s="5" t="s">
        <v>29</v>
      </c>
      <c r="G259" s="5" t="s">
        <v>32</v>
      </c>
      <c r="H259" s="5" t="s">
        <v>18</v>
      </c>
      <c r="I259" s="7">
        <v>0.5</v>
      </c>
      <c r="J259" s="8">
        <v>8000</v>
      </c>
      <c r="K259" s="9">
        <f t="shared" si="0"/>
        <v>4000</v>
      </c>
      <c r="L259" s="9">
        <f t="shared" si="1"/>
        <v>1000</v>
      </c>
      <c r="M259" s="10">
        <v>0.25</v>
      </c>
      <c r="O259" s="1"/>
    </row>
    <row r="260" spans="1:15" ht="15.75" customHeight="1">
      <c r="A260" s="1"/>
      <c r="B260" s="5" t="s">
        <v>31</v>
      </c>
      <c r="C260" s="5">
        <v>1189833</v>
      </c>
      <c r="D260" s="6">
        <v>44391</v>
      </c>
      <c r="E260" s="5" t="s">
        <v>28</v>
      </c>
      <c r="F260" s="5" t="s">
        <v>29</v>
      </c>
      <c r="G260" s="5" t="s">
        <v>32</v>
      </c>
      <c r="H260" s="5" t="s">
        <v>19</v>
      </c>
      <c r="I260" s="7">
        <v>0.5</v>
      </c>
      <c r="J260" s="8">
        <v>7500</v>
      </c>
      <c r="K260" s="9">
        <f t="shared" si="0"/>
        <v>3750</v>
      </c>
      <c r="L260" s="9">
        <f t="shared" si="1"/>
        <v>1500</v>
      </c>
      <c r="M260" s="10">
        <v>0.4</v>
      </c>
      <c r="O260" s="1"/>
    </row>
    <row r="261" spans="1:15" ht="15.75" customHeight="1">
      <c r="A261" s="1"/>
      <c r="B261" s="5" t="s">
        <v>31</v>
      </c>
      <c r="C261" s="5">
        <v>1189833</v>
      </c>
      <c r="D261" s="6">
        <v>44391</v>
      </c>
      <c r="E261" s="5" t="s">
        <v>28</v>
      </c>
      <c r="F261" s="5" t="s">
        <v>29</v>
      </c>
      <c r="G261" s="5" t="s">
        <v>32</v>
      </c>
      <c r="H261" s="5" t="s">
        <v>20</v>
      </c>
      <c r="I261" s="7">
        <v>0.45</v>
      </c>
      <c r="J261" s="8">
        <v>6500</v>
      </c>
      <c r="K261" s="9">
        <f t="shared" ref="K261:K515" si="2">I261*J261</f>
        <v>2925</v>
      </c>
      <c r="L261" s="9">
        <f t="shared" ref="L261:L515" si="3">K261*M261</f>
        <v>1023.7499999999999</v>
      </c>
      <c r="M261" s="10">
        <v>0.35</v>
      </c>
      <c r="O261" s="1"/>
    </row>
    <row r="262" spans="1:15" ht="15.75" customHeight="1">
      <c r="A262" s="1"/>
      <c r="B262" s="5" t="s">
        <v>31</v>
      </c>
      <c r="C262" s="5">
        <v>1189833</v>
      </c>
      <c r="D262" s="6">
        <v>44391</v>
      </c>
      <c r="E262" s="5" t="s">
        <v>28</v>
      </c>
      <c r="F262" s="5" t="s">
        <v>29</v>
      </c>
      <c r="G262" s="5" t="s">
        <v>32</v>
      </c>
      <c r="H262" s="5" t="s">
        <v>21</v>
      </c>
      <c r="I262" s="7">
        <v>0.5</v>
      </c>
      <c r="J262" s="8">
        <v>7000</v>
      </c>
      <c r="K262" s="9">
        <f t="shared" si="2"/>
        <v>3500</v>
      </c>
      <c r="L262" s="9">
        <f t="shared" si="3"/>
        <v>1925.0000000000002</v>
      </c>
      <c r="M262" s="10">
        <v>0.55000000000000004</v>
      </c>
      <c r="O262" s="1"/>
    </row>
    <row r="263" spans="1:15" ht="15.75" customHeight="1">
      <c r="A263" s="1"/>
      <c r="B263" s="5" t="s">
        <v>31</v>
      </c>
      <c r="C263" s="5">
        <v>1189833</v>
      </c>
      <c r="D263" s="6">
        <v>44391</v>
      </c>
      <c r="E263" s="5" t="s">
        <v>28</v>
      </c>
      <c r="F263" s="5" t="s">
        <v>29</v>
      </c>
      <c r="G263" s="5" t="s">
        <v>32</v>
      </c>
      <c r="H263" s="5" t="s">
        <v>22</v>
      </c>
      <c r="I263" s="7">
        <v>0.65</v>
      </c>
      <c r="J263" s="8">
        <v>7000</v>
      </c>
      <c r="K263" s="9">
        <f t="shared" si="2"/>
        <v>4550</v>
      </c>
      <c r="L263" s="9">
        <f t="shared" si="3"/>
        <v>910</v>
      </c>
      <c r="M263" s="10">
        <v>0.2</v>
      </c>
      <c r="O263" s="1"/>
    </row>
    <row r="264" spans="1:15" ht="15.75" customHeight="1">
      <c r="A264" s="1"/>
      <c r="B264" s="5" t="s">
        <v>31</v>
      </c>
      <c r="C264" s="5">
        <v>1189833</v>
      </c>
      <c r="D264" s="6">
        <v>44423</v>
      </c>
      <c r="E264" s="5" t="s">
        <v>28</v>
      </c>
      <c r="F264" s="5" t="s">
        <v>29</v>
      </c>
      <c r="G264" s="5" t="s">
        <v>32</v>
      </c>
      <c r="H264" s="5" t="s">
        <v>17</v>
      </c>
      <c r="I264" s="7">
        <v>0.5</v>
      </c>
      <c r="J264" s="8">
        <v>9000</v>
      </c>
      <c r="K264" s="9">
        <f t="shared" si="2"/>
        <v>4500</v>
      </c>
      <c r="L264" s="9">
        <f t="shared" si="3"/>
        <v>1800</v>
      </c>
      <c r="M264" s="10">
        <v>0.4</v>
      </c>
      <c r="O264" s="1"/>
    </row>
    <row r="265" spans="1:15" ht="15.75" customHeight="1">
      <c r="A265" s="1"/>
      <c r="B265" s="5" t="s">
        <v>31</v>
      </c>
      <c r="C265" s="5">
        <v>1189833</v>
      </c>
      <c r="D265" s="6">
        <v>44423</v>
      </c>
      <c r="E265" s="5" t="s">
        <v>28</v>
      </c>
      <c r="F265" s="5" t="s">
        <v>29</v>
      </c>
      <c r="G265" s="5" t="s">
        <v>32</v>
      </c>
      <c r="H265" s="5" t="s">
        <v>18</v>
      </c>
      <c r="I265" s="7">
        <v>0.55000000000000004</v>
      </c>
      <c r="J265" s="8">
        <v>8500</v>
      </c>
      <c r="K265" s="9">
        <f t="shared" si="2"/>
        <v>4675</v>
      </c>
      <c r="L265" s="9">
        <f t="shared" si="3"/>
        <v>1168.75</v>
      </c>
      <c r="M265" s="10">
        <v>0.25</v>
      </c>
      <c r="O265" s="1"/>
    </row>
    <row r="266" spans="1:15" ht="15.75" customHeight="1">
      <c r="A266" s="1"/>
      <c r="B266" s="5" t="s">
        <v>31</v>
      </c>
      <c r="C266" s="5">
        <v>1189833</v>
      </c>
      <c r="D266" s="6">
        <v>44423</v>
      </c>
      <c r="E266" s="5" t="s">
        <v>28</v>
      </c>
      <c r="F266" s="5" t="s">
        <v>29</v>
      </c>
      <c r="G266" s="5" t="s">
        <v>32</v>
      </c>
      <c r="H266" s="5" t="s">
        <v>19</v>
      </c>
      <c r="I266" s="7">
        <v>0.5</v>
      </c>
      <c r="J266" s="8">
        <v>7250</v>
      </c>
      <c r="K266" s="9">
        <f t="shared" si="2"/>
        <v>3625</v>
      </c>
      <c r="L266" s="9">
        <f t="shared" si="3"/>
        <v>1450</v>
      </c>
      <c r="M266" s="10">
        <v>0.4</v>
      </c>
      <c r="O266" s="1"/>
    </row>
    <row r="267" spans="1:15" ht="15.75" customHeight="1">
      <c r="A267" s="1"/>
      <c r="B267" s="5" t="s">
        <v>31</v>
      </c>
      <c r="C267" s="5">
        <v>1189833</v>
      </c>
      <c r="D267" s="6">
        <v>44423</v>
      </c>
      <c r="E267" s="5" t="s">
        <v>28</v>
      </c>
      <c r="F267" s="5" t="s">
        <v>29</v>
      </c>
      <c r="G267" s="5" t="s">
        <v>32</v>
      </c>
      <c r="H267" s="5" t="s">
        <v>20</v>
      </c>
      <c r="I267" s="7">
        <v>0.5</v>
      </c>
      <c r="J267" s="8">
        <v>6750</v>
      </c>
      <c r="K267" s="9">
        <f t="shared" si="2"/>
        <v>3375</v>
      </c>
      <c r="L267" s="9">
        <f t="shared" si="3"/>
        <v>1181.25</v>
      </c>
      <c r="M267" s="10">
        <v>0.35</v>
      </c>
      <c r="O267" s="1"/>
    </row>
    <row r="268" spans="1:15" ht="15.75" customHeight="1">
      <c r="A268" s="1"/>
      <c r="B268" s="5" t="s">
        <v>31</v>
      </c>
      <c r="C268" s="5">
        <v>1189833</v>
      </c>
      <c r="D268" s="6">
        <v>44423</v>
      </c>
      <c r="E268" s="5" t="s">
        <v>28</v>
      </c>
      <c r="F268" s="5" t="s">
        <v>29</v>
      </c>
      <c r="G268" s="5" t="s">
        <v>32</v>
      </c>
      <c r="H268" s="5" t="s">
        <v>21</v>
      </c>
      <c r="I268" s="7">
        <v>0.6</v>
      </c>
      <c r="J268" s="8">
        <v>6750</v>
      </c>
      <c r="K268" s="9">
        <f t="shared" si="2"/>
        <v>4050</v>
      </c>
      <c r="L268" s="9">
        <f t="shared" si="3"/>
        <v>2227.5</v>
      </c>
      <c r="M268" s="10">
        <v>0.55000000000000004</v>
      </c>
      <c r="O268" s="1"/>
    </row>
    <row r="269" spans="1:15" ht="15.75" customHeight="1">
      <c r="A269" s="1"/>
      <c r="B269" s="5" t="s">
        <v>31</v>
      </c>
      <c r="C269" s="5">
        <v>1189833</v>
      </c>
      <c r="D269" s="6">
        <v>44423</v>
      </c>
      <c r="E269" s="5" t="s">
        <v>28</v>
      </c>
      <c r="F269" s="5" t="s">
        <v>29</v>
      </c>
      <c r="G269" s="5" t="s">
        <v>32</v>
      </c>
      <c r="H269" s="5" t="s">
        <v>22</v>
      </c>
      <c r="I269" s="7">
        <v>0.65</v>
      </c>
      <c r="J269" s="8">
        <v>6500</v>
      </c>
      <c r="K269" s="9">
        <f t="shared" si="2"/>
        <v>4225</v>
      </c>
      <c r="L269" s="9">
        <f t="shared" si="3"/>
        <v>845</v>
      </c>
      <c r="M269" s="10">
        <v>0.2</v>
      </c>
      <c r="O269" s="1"/>
    </row>
    <row r="270" spans="1:15" ht="15.75" customHeight="1">
      <c r="A270" s="1"/>
      <c r="B270" s="5" t="s">
        <v>31</v>
      </c>
      <c r="C270" s="5">
        <v>1189833</v>
      </c>
      <c r="D270" s="6">
        <v>44455</v>
      </c>
      <c r="E270" s="5" t="s">
        <v>28</v>
      </c>
      <c r="F270" s="5" t="s">
        <v>29</v>
      </c>
      <c r="G270" s="5" t="s">
        <v>32</v>
      </c>
      <c r="H270" s="5" t="s">
        <v>17</v>
      </c>
      <c r="I270" s="7">
        <v>0.5</v>
      </c>
      <c r="J270" s="8">
        <v>8500</v>
      </c>
      <c r="K270" s="9">
        <f t="shared" si="2"/>
        <v>4250</v>
      </c>
      <c r="L270" s="9">
        <f t="shared" si="3"/>
        <v>1700</v>
      </c>
      <c r="M270" s="10">
        <v>0.4</v>
      </c>
      <c r="O270" s="1"/>
    </row>
    <row r="271" spans="1:15" ht="15.75" customHeight="1">
      <c r="A271" s="1"/>
      <c r="B271" s="5" t="s">
        <v>31</v>
      </c>
      <c r="C271" s="5">
        <v>1189833</v>
      </c>
      <c r="D271" s="6">
        <v>44455</v>
      </c>
      <c r="E271" s="5" t="s">
        <v>28</v>
      </c>
      <c r="F271" s="5" t="s">
        <v>29</v>
      </c>
      <c r="G271" s="5" t="s">
        <v>32</v>
      </c>
      <c r="H271" s="5" t="s">
        <v>18</v>
      </c>
      <c r="I271" s="7">
        <v>0.55000000000000004</v>
      </c>
      <c r="J271" s="8">
        <v>8500</v>
      </c>
      <c r="K271" s="9">
        <f t="shared" si="2"/>
        <v>4675</v>
      </c>
      <c r="L271" s="9">
        <f t="shared" si="3"/>
        <v>1168.75</v>
      </c>
      <c r="M271" s="10">
        <v>0.25</v>
      </c>
      <c r="O271" s="1"/>
    </row>
    <row r="272" spans="1:15" ht="15.75" customHeight="1">
      <c r="A272" s="1"/>
      <c r="B272" s="5" t="s">
        <v>31</v>
      </c>
      <c r="C272" s="5">
        <v>1189833</v>
      </c>
      <c r="D272" s="6">
        <v>44455</v>
      </c>
      <c r="E272" s="5" t="s">
        <v>28</v>
      </c>
      <c r="F272" s="5" t="s">
        <v>29</v>
      </c>
      <c r="G272" s="5" t="s">
        <v>32</v>
      </c>
      <c r="H272" s="5" t="s">
        <v>19</v>
      </c>
      <c r="I272" s="7">
        <v>0.5</v>
      </c>
      <c r="J272" s="8">
        <v>7000</v>
      </c>
      <c r="K272" s="9">
        <f t="shared" si="2"/>
        <v>3500</v>
      </c>
      <c r="L272" s="9">
        <f t="shared" si="3"/>
        <v>1400</v>
      </c>
      <c r="M272" s="10">
        <v>0.4</v>
      </c>
      <c r="O272" s="1"/>
    </row>
    <row r="273" spans="1:15" ht="15.75" customHeight="1">
      <c r="A273" s="1"/>
      <c r="B273" s="5" t="s">
        <v>31</v>
      </c>
      <c r="C273" s="5">
        <v>1189833</v>
      </c>
      <c r="D273" s="6">
        <v>44455</v>
      </c>
      <c r="E273" s="5" t="s">
        <v>28</v>
      </c>
      <c r="F273" s="5" t="s">
        <v>29</v>
      </c>
      <c r="G273" s="5" t="s">
        <v>32</v>
      </c>
      <c r="H273" s="5" t="s">
        <v>20</v>
      </c>
      <c r="I273" s="7">
        <v>0.5</v>
      </c>
      <c r="J273" s="8">
        <v>6500</v>
      </c>
      <c r="K273" s="9">
        <f t="shared" si="2"/>
        <v>3250</v>
      </c>
      <c r="L273" s="9">
        <f t="shared" si="3"/>
        <v>1137.5</v>
      </c>
      <c r="M273" s="10">
        <v>0.35</v>
      </c>
      <c r="O273" s="1"/>
    </row>
    <row r="274" spans="1:15" ht="15.75" customHeight="1">
      <c r="A274" s="1"/>
      <c r="B274" s="5" t="s">
        <v>31</v>
      </c>
      <c r="C274" s="5">
        <v>1189833</v>
      </c>
      <c r="D274" s="6">
        <v>44455</v>
      </c>
      <c r="E274" s="5" t="s">
        <v>28</v>
      </c>
      <c r="F274" s="5" t="s">
        <v>29</v>
      </c>
      <c r="G274" s="5" t="s">
        <v>32</v>
      </c>
      <c r="H274" s="5" t="s">
        <v>21</v>
      </c>
      <c r="I274" s="7">
        <v>0.6</v>
      </c>
      <c r="J274" s="8">
        <v>6500</v>
      </c>
      <c r="K274" s="9">
        <f t="shared" si="2"/>
        <v>3900</v>
      </c>
      <c r="L274" s="9">
        <f t="shared" si="3"/>
        <v>2145</v>
      </c>
      <c r="M274" s="10">
        <v>0.55000000000000004</v>
      </c>
      <c r="O274" s="1"/>
    </row>
    <row r="275" spans="1:15" ht="15.75" customHeight="1">
      <c r="A275" s="1"/>
      <c r="B275" s="5" t="s">
        <v>31</v>
      </c>
      <c r="C275" s="5">
        <v>1189833</v>
      </c>
      <c r="D275" s="6">
        <v>44455</v>
      </c>
      <c r="E275" s="5" t="s">
        <v>28</v>
      </c>
      <c r="F275" s="5" t="s">
        <v>29</v>
      </c>
      <c r="G275" s="5" t="s">
        <v>32</v>
      </c>
      <c r="H275" s="5" t="s">
        <v>22</v>
      </c>
      <c r="I275" s="7">
        <v>0.65</v>
      </c>
      <c r="J275" s="8">
        <v>7000</v>
      </c>
      <c r="K275" s="9">
        <f t="shared" si="2"/>
        <v>4550</v>
      </c>
      <c r="L275" s="9">
        <f t="shared" si="3"/>
        <v>910</v>
      </c>
      <c r="M275" s="10">
        <v>0.2</v>
      </c>
      <c r="O275" s="1"/>
    </row>
    <row r="276" spans="1:15" ht="15.75" customHeight="1">
      <c r="A276" s="1"/>
      <c r="B276" s="5" t="s">
        <v>31</v>
      </c>
      <c r="C276" s="5">
        <v>1189833</v>
      </c>
      <c r="D276" s="6">
        <v>44484</v>
      </c>
      <c r="E276" s="5" t="s">
        <v>28</v>
      </c>
      <c r="F276" s="5" t="s">
        <v>29</v>
      </c>
      <c r="G276" s="5" t="s">
        <v>32</v>
      </c>
      <c r="H276" s="5" t="s">
        <v>17</v>
      </c>
      <c r="I276" s="7">
        <v>0.5</v>
      </c>
      <c r="J276" s="8">
        <v>8000</v>
      </c>
      <c r="K276" s="9">
        <f t="shared" si="2"/>
        <v>4000</v>
      </c>
      <c r="L276" s="9">
        <f t="shared" si="3"/>
        <v>1600</v>
      </c>
      <c r="M276" s="10">
        <v>0.4</v>
      </c>
      <c r="O276" s="1"/>
    </row>
    <row r="277" spans="1:15" ht="15.75" customHeight="1">
      <c r="A277" s="1"/>
      <c r="B277" s="5" t="s">
        <v>31</v>
      </c>
      <c r="C277" s="5">
        <v>1189833</v>
      </c>
      <c r="D277" s="6">
        <v>44484</v>
      </c>
      <c r="E277" s="5" t="s">
        <v>28</v>
      </c>
      <c r="F277" s="5" t="s">
        <v>29</v>
      </c>
      <c r="G277" s="5" t="s">
        <v>32</v>
      </c>
      <c r="H277" s="5" t="s">
        <v>18</v>
      </c>
      <c r="I277" s="7">
        <v>0.55000000000000004</v>
      </c>
      <c r="J277" s="8">
        <v>8000</v>
      </c>
      <c r="K277" s="9">
        <f t="shared" si="2"/>
        <v>4400</v>
      </c>
      <c r="L277" s="9">
        <f t="shared" si="3"/>
        <v>1100</v>
      </c>
      <c r="M277" s="10">
        <v>0.25</v>
      </c>
      <c r="O277" s="1"/>
    </row>
    <row r="278" spans="1:15" ht="15.75" customHeight="1">
      <c r="A278" s="1"/>
      <c r="B278" s="5" t="s">
        <v>31</v>
      </c>
      <c r="C278" s="5">
        <v>1189833</v>
      </c>
      <c r="D278" s="6">
        <v>44484</v>
      </c>
      <c r="E278" s="5" t="s">
        <v>28</v>
      </c>
      <c r="F278" s="5" t="s">
        <v>29</v>
      </c>
      <c r="G278" s="5" t="s">
        <v>32</v>
      </c>
      <c r="H278" s="5" t="s">
        <v>19</v>
      </c>
      <c r="I278" s="7">
        <v>0.5</v>
      </c>
      <c r="J278" s="8">
        <v>6500</v>
      </c>
      <c r="K278" s="9">
        <f t="shared" si="2"/>
        <v>3250</v>
      </c>
      <c r="L278" s="9">
        <f t="shared" si="3"/>
        <v>1300</v>
      </c>
      <c r="M278" s="10">
        <v>0.4</v>
      </c>
      <c r="O278" s="1"/>
    </row>
    <row r="279" spans="1:15" ht="15.75" customHeight="1">
      <c r="A279" s="1"/>
      <c r="B279" s="5" t="s">
        <v>31</v>
      </c>
      <c r="C279" s="5">
        <v>1189833</v>
      </c>
      <c r="D279" s="6">
        <v>44484</v>
      </c>
      <c r="E279" s="5" t="s">
        <v>28</v>
      </c>
      <c r="F279" s="5" t="s">
        <v>29</v>
      </c>
      <c r="G279" s="5" t="s">
        <v>32</v>
      </c>
      <c r="H279" s="5" t="s">
        <v>20</v>
      </c>
      <c r="I279" s="7">
        <v>0.5</v>
      </c>
      <c r="J279" s="8">
        <v>6250</v>
      </c>
      <c r="K279" s="9">
        <f t="shared" si="2"/>
        <v>3125</v>
      </c>
      <c r="L279" s="9">
        <f t="shared" si="3"/>
        <v>1093.75</v>
      </c>
      <c r="M279" s="10">
        <v>0.35</v>
      </c>
      <c r="O279" s="1"/>
    </row>
    <row r="280" spans="1:15" ht="15.75" customHeight="1">
      <c r="A280" s="1"/>
      <c r="B280" s="5" t="s">
        <v>31</v>
      </c>
      <c r="C280" s="5">
        <v>1189833</v>
      </c>
      <c r="D280" s="6">
        <v>44484</v>
      </c>
      <c r="E280" s="5" t="s">
        <v>28</v>
      </c>
      <c r="F280" s="5" t="s">
        <v>29</v>
      </c>
      <c r="G280" s="5" t="s">
        <v>32</v>
      </c>
      <c r="H280" s="5" t="s">
        <v>21</v>
      </c>
      <c r="I280" s="7">
        <v>0.6</v>
      </c>
      <c r="J280" s="8">
        <v>6000</v>
      </c>
      <c r="K280" s="9">
        <f t="shared" si="2"/>
        <v>3600</v>
      </c>
      <c r="L280" s="9">
        <f t="shared" si="3"/>
        <v>1980.0000000000002</v>
      </c>
      <c r="M280" s="10">
        <v>0.55000000000000004</v>
      </c>
      <c r="O280" s="1"/>
    </row>
    <row r="281" spans="1:15" ht="15.75" customHeight="1">
      <c r="A281" s="1"/>
      <c r="B281" s="5" t="s">
        <v>31</v>
      </c>
      <c r="C281" s="5">
        <v>1189833</v>
      </c>
      <c r="D281" s="6">
        <v>44484</v>
      </c>
      <c r="E281" s="5" t="s">
        <v>28</v>
      </c>
      <c r="F281" s="5" t="s">
        <v>29</v>
      </c>
      <c r="G281" s="5" t="s">
        <v>32</v>
      </c>
      <c r="H281" s="5" t="s">
        <v>22</v>
      </c>
      <c r="I281" s="7">
        <v>0.65</v>
      </c>
      <c r="J281" s="8">
        <v>6500</v>
      </c>
      <c r="K281" s="9">
        <f t="shared" si="2"/>
        <v>4225</v>
      </c>
      <c r="L281" s="9">
        <f t="shared" si="3"/>
        <v>845</v>
      </c>
      <c r="M281" s="10">
        <v>0.2</v>
      </c>
      <c r="O281" s="1"/>
    </row>
    <row r="282" spans="1:15" ht="15.75" customHeight="1">
      <c r="A282" s="1"/>
      <c r="B282" s="5" t="s">
        <v>31</v>
      </c>
      <c r="C282" s="5">
        <v>1189833</v>
      </c>
      <c r="D282" s="6">
        <v>44515</v>
      </c>
      <c r="E282" s="5" t="s">
        <v>28</v>
      </c>
      <c r="F282" s="5" t="s">
        <v>29</v>
      </c>
      <c r="G282" s="5" t="s">
        <v>32</v>
      </c>
      <c r="H282" s="5" t="s">
        <v>17</v>
      </c>
      <c r="I282" s="7">
        <v>0.5</v>
      </c>
      <c r="J282" s="8">
        <v>8250</v>
      </c>
      <c r="K282" s="9">
        <f t="shared" si="2"/>
        <v>4125</v>
      </c>
      <c r="L282" s="9">
        <f t="shared" si="3"/>
        <v>1650</v>
      </c>
      <c r="M282" s="10">
        <v>0.4</v>
      </c>
      <c r="O282" s="1"/>
    </row>
    <row r="283" spans="1:15" ht="15.75" customHeight="1">
      <c r="A283" s="1"/>
      <c r="B283" s="5" t="s">
        <v>31</v>
      </c>
      <c r="C283" s="5">
        <v>1189833</v>
      </c>
      <c r="D283" s="6">
        <v>44515</v>
      </c>
      <c r="E283" s="5" t="s">
        <v>28</v>
      </c>
      <c r="F283" s="5" t="s">
        <v>29</v>
      </c>
      <c r="G283" s="5" t="s">
        <v>32</v>
      </c>
      <c r="H283" s="5" t="s">
        <v>18</v>
      </c>
      <c r="I283" s="7">
        <v>0.55000000000000004</v>
      </c>
      <c r="J283" s="8">
        <v>8250</v>
      </c>
      <c r="K283" s="9">
        <f t="shared" si="2"/>
        <v>4537.5</v>
      </c>
      <c r="L283" s="9">
        <f t="shared" si="3"/>
        <v>1134.375</v>
      </c>
      <c r="M283" s="10">
        <v>0.25</v>
      </c>
      <c r="O283" s="1"/>
    </row>
    <row r="284" spans="1:15" ht="15.75" customHeight="1">
      <c r="A284" s="1"/>
      <c r="B284" s="5" t="s">
        <v>31</v>
      </c>
      <c r="C284" s="5">
        <v>1189833</v>
      </c>
      <c r="D284" s="6">
        <v>44515</v>
      </c>
      <c r="E284" s="5" t="s">
        <v>28</v>
      </c>
      <c r="F284" s="5" t="s">
        <v>29</v>
      </c>
      <c r="G284" s="5" t="s">
        <v>32</v>
      </c>
      <c r="H284" s="5" t="s">
        <v>19</v>
      </c>
      <c r="I284" s="7">
        <v>0.5</v>
      </c>
      <c r="J284" s="8">
        <v>6750</v>
      </c>
      <c r="K284" s="9">
        <f t="shared" si="2"/>
        <v>3375</v>
      </c>
      <c r="L284" s="9">
        <f t="shared" si="3"/>
        <v>1350</v>
      </c>
      <c r="M284" s="10">
        <v>0.4</v>
      </c>
      <c r="O284" s="1"/>
    </row>
    <row r="285" spans="1:15" ht="15.75" customHeight="1">
      <c r="A285" s="1"/>
      <c r="B285" s="5" t="s">
        <v>31</v>
      </c>
      <c r="C285" s="5">
        <v>1189833</v>
      </c>
      <c r="D285" s="6">
        <v>44515</v>
      </c>
      <c r="E285" s="5" t="s">
        <v>28</v>
      </c>
      <c r="F285" s="5" t="s">
        <v>29</v>
      </c>
      <c r="G285" s="5" t="s">
        <v>32</v>
      </c>
      <c r="H285" s="5" t="s">
        <v>20</v>
      </c>
      <c r="I285" s="7">
        <v>0.5</v>
      </c>
      <c r="J285" s="8">
        <v>6500</v>
      </c>
      <c r="K285" s="9">
        <f t="shared" si="2"/>
        <v>3250</v>
      </c>
      <c r="L285" s="9">
        <f t="shared" si="3"/>
        <v>1137.5</v>
      </c>
      <c r="M285" s="10">
        <v>0.35</v>
      </c>
      <c r="O285" s="1"/>
    </row>
    <row r="286" spans="1:15" ht="15.75" customHeight="1">
      <c r="A286" s="1"/>
      <c r="B286" s="5" t="s">
        <v>31</v>
      </c>
      <c r="C286" s="5">
        <v>1189833</v>
      </c>
      <c r="D286" s="6">
        <v>44515</v>
      </c>
      <c r="E286" s="5" t="s">
        <v>28</v>
      </c>
      <c r="F286" s="5" t="s">
        <v>29</v>
      </c>
      <c r="G286" s="5" t="s">
        <v>32</v>
      </c>
      <c r="H286" s="5" t="s">
        <v>21</v>
      </c>
      <c r="I286" s="7">
        <v>0.6</v>
      </c>
      <c r="J286" s="8">
        <v>6000</v>
      </c>
      <c r="K286" s="9">
        <f t="shared" si="2"/>
        <v>3600</v>
      </c>
      <c r="L286" s="9">
        <f t="shared" si="3"/>
        <v>1980.0000000000002</v>
      </c>
      <c r="M286" s="10">
        <v>0.55000000000000004</v>
      </c>
      <c r="O286" s="1"/>
    </row>
    <row r="287" spans="1:15" ht="15.75" customHeight="1">
      <c r="A287" s="1"/>
      <c r="B287" s="5" t="s">
        <v>31</v>
      </c>
      <c r="C287" s="5">
        <v>1189833</v>
      </c>
      <c r="D287" s="6">
        <v>44515</v>
      </c>
      <c r="E287" s="5" t="s">
        <v>28</v>
      </c>
      <c r="F287" s="5" t="s">
        <v>29</v>
      </c>
      <c r="G287" s="5" t="s">
        <v>32</v>
      </c>
      <c r="H287" s="5" t="s">
        <v>22</v>
      </c>
      <c r="I287" s="7">
        <v>0.65</v>
      </c>
      <c r="J287" s="8">
        <v>7000</v>
      </c>
      <c r="K287" s="9">
        <f t="shared" si="2"/>
        <v>4550</v>
      </c>
      <c r="L287" s="9">
        <f t="shared" si="3"/>
        <v>910</v>
      </c>
      <c r="M287" s="10">
        <v>0.2</v>
      </c>
      <c r="O287" s="1"/>
    </row>
    <row r="288" spans="1:15" ht="15.75" customHeight="1">
      <c r="A288" s="1"/>
      <c r="B288" s="5" t="s">
        <v>31</v>
      </c>
      <c r="C288" s="5">
        <v>1189833</v>
      </c>
      <c r="D288" s="6">
        <v>44544</v>
      </c>
      <c r="E288" s="5" t="s">
        <v>28</v>
      </c>
      <c r="F288" s="5" t="s">
        <v>29</v>
      </c>
      <c r="G288" s="5" t="s">
        <v>32</v>
      </c>
      <c r="H288" s="5" t="s">
        <v>17</v>
      </c>
      <c r="I288" s="7">
        <v>0.5</v>
      </c>
      <c r="J288" s="8">
        <v>9000</v>
      </c>
      <c r="K288" s="9">
        <f t="shared" si="2"/>
        <v>4500</v>
      </c>
      <c r="L288" s="9">
        <f t="shared" si="3"/>
        <v>1800</v>
      </c>
      <c r="M288" s="10">
        <v>0.4</v>
      </c>
      <c r="O288" s="1"/>
    </row>
    <row r="289" spans="1:16" ht="15.75" customHeight="1">
      <c r="A289" s="1"/>
      <c r="B289" s="5" t="s">
        <v>31</v>
      </c>
      <c r="C289" s="5">
        <v>1189833</v>
      </c>
      <c r="D289" s="6">
        <v>44544</v>
      </c>
      <c r="E289" s="5" t="s">
        <v>28</v>
      </c>
      <c r="F289" s="5" t="s">
        <v>29</v>
      </c>
      <c r="G289" s="5" t="s">
        <v>32</v>
      </c>
      <c r="H289" s="5" t="s">
        <v>18</v>
      </c>
      <c r="I289" s="7">
        <v>0.55000000000000004</v>
      </c>
      <c r="J289" s="8">
        <v>9000</v>
      </c>
      <c r="K289" s="9">
        <f t="shared" si="2"/>
        <v>4950</v>
      </c>
      <c r="L289" s="9">
        <f t="shared" si="3"/>
        <v>1237.5</v>
      </c>
      <c r="M289" s="10">
        <v>0.25</v>
      </c>
      <c r="O289" s="1"/>
    </row>
    <row r="290" spans="1:16" ht="15.75" customHeight="1">
      <c r="A290" s="1"/>
      <c r="B290" s="5" t="s">
        <v>31</v>
      </c>
      <c r="C290" s="5">
        <v>1189833</v>
      </c>
      <c r="D290" s="6">
        <v>44544</v>
      </c>
      <c r="E290" s="5" t="s">
        <v>28</v>
      </c>
      <c r="F290" s="5" t="s">
        <v>29</v>
      </c>
      <c r="G290" s="5" t="s">
        <v>32</v>
      </c>
      <c r="H290" s="5" t="s">
        <v>19</v>
      </c>
      <c r="I290" s="7">
        <v>0.5</v>
      </c>
      <c r="J290" s="8">
        <v>7000</v>
      </c>
      <c r="K290" s="9">
        <f t="shared" si="2"/>
        <v>3500</v>
      </c>
      <c r="L290" s="9">
        <f t="shared" si="3"/>
        <v>1400</v>
      </c>
      <c r="M290" s="10">
        <v>0.4</v>
      </c>
      <c r="O290" s="1"/>
    </row>
    <row r="291" spans="1:16" ht="15.75" customHeight="1">
      <c r="A291" s="1"/>
      <c r="B291" s="5" t="s">
        <v>31</v>
      </c>
      <c r="C291" s="5">
        <v>1189833</v>
      </c>
      <c r="D291" s="6">
        <v>44544</v>
      </c>
      <c r="E291" s="5" t="s">
        <v>28</v>
      </c>
      <c r="F291" s="5" t="s">
        <v>29</v>
      </c>
      <c r="G291" s="5" t="s">
        <v>32</v>
      </c>
      <c r="H291" s="5" t="s">
        <v>20</v>
      </c>
      <c r="I291" s="7">
        <v>0.5</v>
      </c>
      <c r="J291" s="8">
        <v>7000</v>
      </c>
      <c r="K291" s="9">
        <f t="shared" si="2"/>
        <v>3500</v>
      </c>
      <c r="L291" s="9">
        <f t="shared" si="3"/>
        <v>1225</v>
      </c>
      <c r="M291" s="10">
        <v>0.35</v>
      </c>
      <c r="O291" s="1"/>
    </row>
    <row r="292" spans="1:16" ht="15.75" customHeight="1">
      <c r="A292" s="1"/>
      <c r="B292" s="5" t="s">
        <v>31</v>
      </c>
      <c r="C292" s="5">
        <v>1189833</v>
      </c>
      <c r="D292" s="6">
        <v>44544</v>
      </c>
      <c r="E292" s="5" t="s">
        <v>28</v>
      </c>
      <c r="F292" s="5" t="s">
        <v>29</v>
      </c>
      <c r="G292" s="5" t="s">
        <v>32</v>
      </c>
      <c r="H292" s="5" t="s">
        <v>21</v>
      </c>
      <c r="I292" s="7">
        <v>0.6</v>
      </c>
      <c r="J292" s="8">
        <v>6250</v>
      </c>
      <c r="K292" s="9">
        <f t="shared" si="2"/>
        <v>3750</v>
      </c>
      <c r="L292" s="9">
        <f t="shared" si="3"/>
        <v>2062.5</v>
      </c>
      <c r="M292" s="10">
        <v>0.55000000000000004</v>
      </c>
      <c r="O292" s="1"/>
    </row>
    <row r="293" spans="1:16" ht="15.75" customHeight="1">
      <c r="A293" s="1"/>
      <c r="B293" s="5" t="s">
        <v>31</v>
      </c>
      <c r="C293" s="5">
        <v>1189833</v>
      </c>
      <c r="D293" s="6">
        <v>44544</v>
      </c>
      <c r="E293" s="5" t="s">
        <v>28</v>
      </c>
      <c r="F293" s="5" t="s">
        <v>29</v>
      </c>
      <c r="G293" s="5" t="s">
        <v>32</v>
      </c>
      <c r="H293" s="5" t="s">
        <v>22</v>
      </c>
      <c r="I293" s="7">
        <v>0.65</v>
      </c>
      <c r="J293" s="8">
        <v>7250</v>
      </c>
      <c r="K293" s="9">
        <f t="shared" si="2"/>
        <v>4712.5</v>
      </c>
      <c r="L293" s="9">
        <f t="shared" si="3"/>
        <v>942.5</v>
      </c>
      <c r="M293" s="10">
        <v>0.2</v>
      </c>
      <c r="O293" s="1"/>
    </row>
    <row r="294" spans="1:16" ht="15.75" customHeight="1">
      <c r="A294" s="1"/>
      <c r="B294" s="5" t="s">
        <v>14</v>
      </c>
      <c r="C294" s="5">
        <v>1185732</v>
      </c>
      <c r="D294" s="6">
        <v>44211</v>
      </c>
      <c r="E294" s="5" t="s">
        <v>33</v>
      </c>
      <c r="F294" s="5" t="s">
        <v>34</v>
      </c>
      <c r="G294" s="5" t="s">
        <v>35</v>
      </c>
      <c r="H294" s="5" t="s">
        <v>17</v>
      </c>
      <c r="I294" s="7">
        <v>0.45</v>
      </c>
      <c r="J294" s="8">
        <v>4750</v>
      </c>
      <c r="K294" s="9">
        <f t="shared" si="2"/>
        <v>2137.5</v>
      </c>
      <c r="L294" s="9">
        <f t="shared" si="3"/>
        <v>855</v>
      </c>
      <c r="M294" s="10">
        <v>0.4</v>
      </c>
      <c r="O294" s="12"/>
      <c r="P294" s="11"/>
    </row>
    <row r="295" spans="1:16" ht="15.75" customHeight="1">
      <c r="A295" s="1"/>
      <c r="B295" s="5" t="s">
        <v>14</v>
      </c>
      <c r="C295" s="5">
        <v>1185732</v>
      </c>
      <c r="D295" s="6">
        <v>44211</v>
      </c>
      <c r="E295" s="5" t="s">
        <v>33</v>
      </c>
      <c r="F295" s="5" t="s">
        <v>34</v>
      </c>
      <c r="G295" s="5" t="s">
        <v>35</v>
      </c>
      <c r="H295" s="5" t="s">
        <v>18</v>
      </c>
      <c r="I295" s="7">
        <v>0.45</v>
      </c>
      <c r="J295" s="8">
        <v>2750</v>
      </c>
      <c r="K295" s="9">
        <f t="shared" si="2"/>
        <v>1237.5</v>
      </c>
      <c r="L295" s="9">
        <f t="shared" si="3"/>
        <v>433.125</v>
      </c>
      <c r="M295" s="10">
        <v>0.35</v>
      </c>
      <c r="O295" s="12"/>
      <c r="P295" s="11"/>
    </row>
    <row r="296" spans="1:16" ht="15.75" customHeight="1">
      <c r="A296" s="1"/>
      <c r="B296" s="5" t="s">
        <v>14</v>
      </c>
      <c r="C296" s="5">
        <v>1185732</v>
      </c>
      <c r="D296" s="6">
        <v>44211</v>
      </c>
      <c r="E296" s="5" t="s">
        <v>33</v>
      </c>
      <c r="F296" s="5" t="s">
        <v>34</v>
      </c>
      <c r="G296" s="5" t="s">
        <v>35</v>
      </c>
      <c r="H296" s="5" t="s">
        <v>19</v>
      </c>
      <c r="I296" s="7">
        <v>0.35000000000000003</v>
      </c>
      <c r="J296" s="8">
        <v>2750</v>
      </c>
      <c r="K296" s="9">
        <f t="shared" si="2"/>
        <v>962.50000000000011</v>
      </c>
      <c r="L296" s="9">
        <f t="shared" si="3"/>
        <v>336.875</v>
      </c>
      <c r="M296" s="10">
        <v>0.35</v>
      </c>
      <c r="O296" s="12"/>
      <c r="P296" s="11"/>
    </row>
    <row r="297" spans="1:16" ht="15.75" customHeight="1">
      <c r="A297" s="1"/>
      <c r="B297" s="5" t="s">
        <v>14</v>
      </c>
      <c r="C297" s="5">
        <v>1185732</v>
      </c>
      <c r="D297" s="6">
        <v>44211</v>
      </c>
      <c r="E297" s="5" t="s">
        <v>33</v>
      </c>
      <c r="F297" s="5" t="s">
        <v>34</v>
      </c>
      <c r="G297" s="5" t="s">
        <v>35</v>
      </c>
      <c r="H297" s="5" t="s">
        <v>20</v>
      </c>
      <c r="I297" s="7">
        <v>0.4</v>
      </c>
      <c r="J297" s="8">
        <v>1250</v>
      </c>
      <c r="K297" s="9">
        <f t="shared" si="2"/>
        <v>500</v>
      </c>
      <c r="L297" s="9">
        <f t="shared" si="3"/>
        <v>200</v>
      </c>
      <c r="M297" s="10">
        <v>0.4</v>
      </c>
      <c r="O297" s="13"/>
      <c r="P297" s="11"/>
    </row>
    <row r="298" spans="1:16" ht="15.75" customHeight="1">
      <c r="A298" s="1"/>
      <c r="B298" s="5" t="s">
        <v>14</v>
      </c>
      <c r="C298" s="5">
        <v>1185732</v>
      </c>
      <c r="D298" s="6">
        <v>44211</v>
      </c>
      <c r="E298" s="5" t="s">
        <v>33</v>
      </c>
      <c r="F298" s="5" t="s">
        <v>34</v>
      </c>
      <c r="G298" s="5" t="s">
        <v>35</v>
      </c>
      <c r="H298" s="5" t="s">
        <v>21</v>
      </c>
      <c r="I298" s="7">
        <v>0.54999999999999993</v>
      </c>
      <c r="J298" s="8">
        <v>1750</v>
      </c>
      <c r="K298" s="9">
        <f t="shared" si="2"/>
        <v>962.49999999999989</v>
      </c>
      <c r="L298" s="9">
        <f t="shared" si="3"/>
        <v>336.87499999999994</v>
      </c>
      <c r="M298" s="10">
        <v>0.35</v>
      </c>
      <c r="O298" s="13"/>
      <c r="P298" s="11"/>
    </row>
    <row r="299" spans="1:16" ht="15.75" customHeight="1">
      <c r="A299" s="1"/>
      <c r="B299" s="5" t="s">
        <v>14</v>
      </c>
      <c r="C299" s="5">
        <v>1185732</v>
      </c>
      <c r="D299" s="6">
        <v>44211</v>
      </c>
      <c r="E299" s="5" t="s">
        <v>33</v>
      </c>
      <c r="F299" s="5" t="s">
        <v>34</v>
      </c>
      <c r="G299" s="5" t="s">
        <v>35</v>
      </c>
      <c r="H299" s="5" t="s">
        <v>22</v>
      </c>
      <c r="I299" s="7">
        <v>0.45</v>
      </c>
      <c r="J299" s="8">
        <v>2750</v>
      </c>
      <c r="K299" s="9">
        <f t="shared" si="2"/>
        <v>1237.5</v>
      </c>
      <c r="L299" s="9">
        <f t="shared" si="3"/>
        <v>618.75</v>
      </c>
      <c r="M299" s="10">
        <v>0.5</v>
      </c>
      <c r="O299" s="13"/>
      <c r="P299" s="11"/>
    </row>
    <row r="300" spans="1:16" ht="15.75" customHeight="1">
      <c r="A300" s="1"/>
      <c r="B300" s="5" t="s">
        <v>14</v>
      </c>
      <c r="C300" s="5">
        <v>1185732</v>
      </c>
      <c r="D300" s="6">
        <v>44242</v>
      </c>
      <c r="E300" s="5" t="s">
        <v>33</v>
      </c>
      <c r="F300" s="5" t="s">
        <v>34</v>
      </c>
      <c r="G300" s="5" t="s">
        <v>35</v>
      </c>
      <c r="H300" s="5" t="s">
        <v>17</v>
      </c>
      <c r="I300" s="7">
        <v>0.45</v>
      </c>
      <c r="J300" s="8">
        <v>5250</v>
      </c>
      <c r="K300" s="9">
        <f t="shared" si="2"/>
        <v>2362.5</v>
      </c>
      <c r="L300" s="9">
        <f t="shared" si="3"/>
        <v>945</v>
      </c>
      <c r="M300" s="10">
        <v>0.4</v>
      </c>
      <c r="O300" s="13"/>
      <c r="P300" s="11"/>
    </row>
    <row r="301" spans="1:16" ht="15.75" customHeight="1">
      <c r="A301" s="1"/>
      <c r="B301" s="5" t="s">
        <v>14</v>
      </c>
      <c r="C301" s="5">
        <v>1185732</v>
      </c>
      <c r="D301" s="6">
        <v>44242</v>
      </c>
      <c r="E301" s="5" t="s">
        <v>33</v>
      </c>
      <c r="F301" s="5" t="s">
        <v>34</v>
      </c>
      <c r="G301" s="5" t="s">
        <v>35</v>
      </c>
      <c r="H301" s="5" t="s">
        <v>18</v>
      </c>
      <c r="I301" s="7">
        <v>0.45</v>
      </c>
      <c r="J301" s="8">
        <v>1750</v>
      </c>
      <c r="K301" s="9">
        <f t="shared" si="2"/>
        <v>787.5</v>
      </c>
      <c r="L301" s="9">
        <f t="shared" si="3"/>
        <v>275.625</v>
      </c>
      <c r="M301" s="10">
        <v>0.35</v>
      </c>
      <c r="O301" s="13"/>
      <c r="P301" s="11"/>
    </row>
    <row r="302" spans="1:16" ht="15.75" customHeight="1">
      <c r="A302" s="1"/>
      <c r="B302" s="5" t="s">
        <v>14</v>
      </c>
      <c r="C302" s="5">
        <v>1185732</v>
      </c>
      <c r="D302" s="6">
        <v>44242</v>
      </c>
      <c r="E302" s="5" t="s">
        <v>33</v>
      </c>
      <c r="F302" s="5" t="s">
        <v>34</v>
      </c>
      <c r="G302" s="5" t="s">
        <v>35</v>
      </c>
      <c r="H302" s="5" t="s">
        <v>19</v>
      </c>
      <c r="I302" s="7">
        <v>0.35000000000000003</v>
      </c>
      <c r="J302" s="8">
        <v>2250</v>
      </c>
      <c r="K302" s="9">
        <f t="shared" si="2"/>
        <v>787.50000000000011</v>
      </c>
      <c r="L302" s="9">
        <f t="shared" si="3"/>
        <v>275.625</v>
      </c>
      <c r="M302" s="10">
        <v>0.35</v>
      </c>
      <c r="O302" s="13"/>
      <c r="P302" s="11"/>
    </row>
    <row r="303" spans="1:16" ht="15.75" customHeight="1">
      <c r="A303" s="1"/>
      <c r="B303" s="5" t="s">
        <v>14</v>
      </c>
      <c r="C303" s="5">
        <v>1185732</v>
      </c>
      <c r="D303" s="6">
        <v>44242</v>
      </c>
      <c r="E303" s="5" t="s">
        <v>33</v>
      </c>
      <c r="F303" s="5" t="s">
        <v>34</v>
      </c>
      <c r="G303" s="5" t="s">
        <v>35</v>
      </c>
      <c r="H303" s="5" t="s">
        <v>20</v>
      </c>
      <c r="I303" s="7">
        <v>0.4</v>
      </c>
      <c r="J303" s="8">
        <v>1000</v>
      </c>
      <c r="K303" s="9">
        <f t="shared" si="2"/>
        <v>400</v>
      </c>
      <c r="L303" s="9">
        <f t="shared" si="3"/>
        <v>160</v>
      </c>
      <c r="M303" s="10">
        <v>0.4</v>
      </c>
      <c r="O303" s="13"/>
      <c r="P303" s="11"/>
    </row>
    <row r="304" spans="1:16" ht="15.75" customHeight="1">
      <c r="A304" s="1"/>
      <c r="B304" s="5" t="s">
        <v>14</v>
      </c>
      <c r="C304" s="5">
        <v>1185732</v>
      </c>
      <c r="D304" s="6">
        <v>44242</v>
      </c>
      <c r="E304" s="5" t="s">
        <v>33</v>
      </c>
      <c r="F304" s="5" t="s">
        <v>34</v>
      </c>
      <c r="G304" s="5" t="s">
        <v>35</v>
      </c>
      <c r="H304" s="5" t="s">
        <v>21</v>
      </c>
      <c r="I304" s="7">
        <v>0.54999999999999993</v>
      </c>
      <c r="J304" s="8">
        <v>1750</v>
      </c>
      <c r="K304" s="9">
        <f t="shared" si="2"/>
        <v>962.49999999999989</v>
      </c>
      <c r="L304" s="9">
        <f t="shared" si="3"/>
        <v>336.87499999999994</v>
      </c>
      <c r="M304" s="10">
        <v>0.35</v>
      </c>
      <c r="O304" s="13"/>
      <c r="P304" s="11"/>
    </row>
    <row r="305" spans="1:16" ht="15.75" customHeight="1">
      <c r="A305" s="1"/>
      <c r="B305" s="5" t="s">
        <v>14</v>
      </c>
      <c r="C305" s="5">
        <v>1185732</v>
      </c>
      <c r="D305" s="6">
        <v>44242</v>
      </c>
      <c r="E305" s="5" t="s">
        <v>33</v>
      </c>
      <c r="F305" s="5" t="s">
        <v>34</v>
      </c>
      <c r="G305" s="5" t="s">
        <v>35</v>
      </c>
      <c r="H305" s="5" t="s">
        <v>22</v>
      </c>
      <c r="I305" s="7">
        <v>0.45</v>
      </c>
      <c r="J305" s="8">
        <v>2750</v>
      </c>
      <c r="K305" s="9">
        <f t="shared" si="2"/>
        <v>1237.5</v>
      </c>
      <c r="L305" s="9">
        <f t="shared" si="3"/>
        <v>618.75</v>
      </c>
      <c r="M305" s="10">
        <v>0.5</v>
      </c>
      <c r="O305" s="13"/>
      <c r="P305" s="11"/>
    </row>
    <row r="306" spans="1:16" ht="15.75" customHeight="1">
      <c r="A306" s="1"/>
      <c r="B306" s="5" t="s">
        <v>14</v>
      </c>
      <c r="C306" s="5">
        <v>1185732</v>
      </c>
      <c r="D306" s="6">
        <v>44269</v>
      </c>
      <c r="E306" s="5" t="s">
        <v>33</v>
      </c>
      <c r="F306" s="5" t="s">
        <v>34</v>
      </c>
      <c r="G306" s="5" t="s">
        <v>35</v>
      </c>
      <c r="H306" s="5" t="s">
        <v>17</v>
      </c>
      <c r="I306" s="7">
        <v>0.5</v>
      </c>
      <c r="J306" s="8">
        <v>4950</v>
      </c>
      <c r="K306" s="9">
        <f t="shared" si="2"/>
        <v>2475</v>
      </c>
      <c r="L306" s="9">
        <f t="shared" si="3"/>
        <v>990</v>
      </c>
      <c r="M306" s="10">
        <v>0.4</v>
      </c>
      <c r="O306" s="13"/>
      <c r="P306" s="11"/>
    </row>
    <row r="307" spans="1:16" ht="15.75" customHeight="1">
      <c r="A307" s="1"/>
      <c r="B307" s="5" t="s">
        <v>14</v>
      </c>
      <c r="C307" s="5">
        <v>1185732</v>
      </c>
      <c r="D307" s="6">
        <v>44269</v>
      </c>
      <c r="E307" s="5" t="s">
        <v>33</v>
      </c>
      <c r="F307" s="5" t="s">
        <v>34</v>
      </c>
      <c r="G307" s="5" t="s">
        <v>35</v>
      </c>
      <c r="H307" s="5" t="s">
        <v>18</v>
      </c>
      <c r="I307" s="7">
        <v>0.5</v>
      </c>
      <c r="J307" s="8">
        <v>2000</v>
      </c>
      <c r="K307" s="9">
        <f t="shared" si="2"/>
        <v>1000</v>
      </c>
      <c r="L307" s="9">
        <f t="shared" si="3"/>
        <v>350</v>
      </c>
      <c r="M307" s="10">
        <v>0.35</v>
      </c>
      <c r="O307" s="13"/>
      <c r="P307" s="11"/>
    </row>
    <row r="308" spans="1:16" ht="15.75" customHeight="1">
      <c r="A308" s="1"/>
      <c r="B308" s="5" t="s">
        <v>14</v>
      </c>
      <c r="C308" s="5">
        <v>1185732</v>
      </c>
      <c r="D308" s="6">
        <v>44269</v>
      </c>
      <c r="E308" s="5" t="s">
        <v>33</v>
      </c>
      <c r="F308" s="5" t="s">
        <v>34</v>
      </c>
      <c r="G308" s="5" t="s">
        <v>35</v>
      </c>
      <c r="H308" s="5" t="s">
        <v>19</v>
      </c>
      <c r="I308" s="7">
        <v>0.4</v>
      </c>
      <c r="J308" s="8">
        <v>2250</v>
      </c>
      <c r="K308" s="9">
        <f t="shared" si="2"/>
        <v>900</v>
      </c>
      <c r="L308" s="9">
        <f t="shared" si="3"/>
        <v>315</v>
      </c>
      <c r="M308" s="10">
        <v>0.35</v>
      </c>
      <c r="O308" s="13"/>
      <c r="P308" s="11"/>
    </row>
    <row r="309" spans="1:16" ht="15.75" customHeight="1">
      <c r="A309" s="1"/>
      <c r="B309" s="5" t="s">
        <v>14</v>
      </c>
      <c r="C309" s="5">
        <v>1185732</v>
      </c>
      <c r="D309" s="6">
        <v>44269</v>
      </c>
      <c r="E309" s="5" t="s">
        <v>33</v>
      </c>
      <c r="F309" s="5" t="s">
        <v>34</v>
      </c>
      <c r="G309" s="5" t="s">
        <v>35</v>
      </c>
      <c r="H309" s="5" t="s">
        <v>20</v>
      </c>
      <c r="I309" s="7">
        <v>0.45</v>
      </c>
      <c r="J309" s="8">
        <v>750</v>
      </c>
      <c r="K309" s="9">
        <f t="shared" si="2"/>
        <v>337.5</v>
      </c>
      <c r="L309" s="9">
        <f t="shared" si="3"/>
        <v>135</v>
      </c>
      <c r="M309" s="10">
        <v>0.4</v>
      </c>
      <c r="O309" s="13"/>
      <c r="P309" s="11"/>
    </row>
    <row r="310" spans="1:16" ht="15.75" customHeight="1">
      <c r="A310" s="1"/>
      <c r="B310" s="5" t="s">
        <v>14</v>
      </c>
      <c r="C310" s="5">
        <v>1185732</v>
      </c>
      <c r="D310" s="6">
        <v>44269</v>
      </c>
      <c r="E310" s="5" t="s">
        <v>33</v>
      </c>
      <c r="F310" s="5" t="s">
        <v>34</v>
      </c>
      <c r="G310" s="5" t="s">
        <v>35</v>
      </c>
      <c r="H310" s="5" t="s">
        <v>21</v>
      </c>
      <c r="I310" s="7">
        <v>0.6</v>
      </c>
      <c r="J310" s="8">
        <v>1250</v>
      </c>
      <c r="K310" s="9">
        <f t="shared" si="2"/>
        <v>750</v>
      </c>
      <c r="L310" s="9">
        <f t="shared" si="3"/>
        <v>262.5</v>
      </c>
      <c r="M310" s="10">
        <v>0.35</v>
      </c>
      <c r="O310" s="13"/>
      <c r="P310" s="11"/>
    </row>
    <row r="311" spans="1:16" ht="15.75" customHeight="1">
      <c r="A311" s="1"/>
      <c r="B311" s="5" t="s">
        <v>14</v>
      </c>
      <c r="C311" s="5">
        <v>1185732</v>
      </c>
      <c r="D311" s="6">
        <v>44269</v>
      </c>
      <c r="E311" s="5" t="s">
        <v>33</v>
      </c>
      <c r="F311" s="5" t="s">
        <v>34</v>
      </c>
      <c r="G311" s="5" t="s">
        <v>35</v>
      </c>
      <c r="H311" s="5" t="s">
        <v>22</v>
      </c>
      <c r="I311" s="7">
        <v>0.5</v>
      </c>
      <c r="J311" s="8">
        <v>2250</v>
      </c>
      <c r="K311" s="9">
        <f t="shared" si="2"/>
        <v>1125</v>
      </c>
      <c r="L311" s="9">
        <f t="shared" si="3"/>
        <v>562.5</v>
      </c>
      <c r="M311" s="10">
        <v>0.5</v>
      </c>
      <c r="O311" s="13"/>
      <c r="P311" s="11"/>
    </row>
    <row r="312" spans="1:16" ht="15.75" customHeight="1">
      <c r="A312" s="1"/>
      <c r="B312" s="5" t="s">
        <v>14</v>
      </c>
      <c r="C312" s="5">
        <v>1185732</v>
      </c>
      <c r="D312" s="6">
        <v>44301</v>
      </c>
      <c r="E312" s="5" t="s">
        <v>33</v>
      </c>
      <c r="F312" s="5" t="s">
        <v>34</v>
      </c>
      <c r="G312" s="5" t="s">
        <v>35</v>
      </c>
      <c r="H312" s="5" t="s">
        <v>17</v>
      </c>
      <c r="I312" s="7">
        <v>0.5</v>
      </c>
      <c r="J312" s="8">
        <v>4500</v>
      </c>
      <c r="K312" s="9">
        <f t="shared" si="2"/>
        <v>2250</v>
      </c>
      <c r="L312" s="9">
        <f t="shared" si="3"/>
        <v>900</v>
      </c>
      <c r="M312" s="10">
        <v>0.4</v>
      </c>
      <c r="O312" s="13"/>
      <c r="P312" s="11"/>
    </row>
    <row r="313" spans="1:16" ht="15.75" customHeight="1">
      <c r="A313" s="1"/>
      <c r="B313" s="5" t="s">
        <v>14</v>
      </c>
      <c r="C313" s="5">
        <v>1185732</v>
      </c>
      <c r="D313" s="6">
        <v>44301</v>
      </c>
      <c r="E313" s="5" t="s">
        <v>33</v>
      </c>
      <c r="F313" s="5" t="s">
        <v>34</v>
      </c>
      <c r="G313" s="5" t="s">
        <v>35</v>
      </c>
      <c r="H313" s="5" t="s">
        <v>18</v>
      </c>
      <c r="I313" s="7">
        <v>0.5</v>
      </c>
      <c r="J313" s="8">
        <v>1500</v>
      </c>
      <c r="K313" s="9">
        <f t="shared" si="2"/>
        <v>750</v>
      </c>
      <c r="L313" s="9">
        <f t="shared" si="3"/>
        <v>262.5</v>
      </c>
      <c r="M313" s="10">
        <v>0.35</v>
      </c>
      <c r="O313" s="13"/>
      <c r="P313" s="11"/>
    </row>
    <row r="314" spans="1:16" ht="15.75" customHeight="1">
      <c r="A314" s="1"/>
      <c r="B314" s="5" t="s">
        <v>14</v>
      </c>
      <c r="C314" s="5">
        <v>1185732</v>
      </c>
      <c r="D314" s="6">
        <v>44301</v>
      </c>
      <c r="E314" s="5" t="s">
        <v>33</v>
      </c>
      <c r="F314" s="5" t="s">
        <v>34</v>
      </c>
      <c r="G314" s="5" t="s">
        <v>35</v>
      </c>
      <c r="H314" s="5" t="s">
        <v>19</v>
      </c>
      <c r="I314" s="7">
        <v>0.4</v>
      </c>
      <c r="J314" s="8">
        <v>1500</v>
      </c>
      <c r="K314" s="9">
        <f t="shared" si="2"/>
        <v>600</v>
      </c>
      <c r="L314" s="9">
        <f t="shared" si="3"/>
        <v>210</v>
      </c>
      <c r="M314" s="10">
        <v>0.35</v>
      </c>
      <c r="O314" s="13"/>
      <c r="P314" s="11"/>
    </row>
    <row r="315" spans="1:16" ht="15.75" customHeight="1">
      <c r="A315" s="1"/>
      <c r="B315" s="5" t="s">
        <v>14</v>
      </c>
      <c r="C315" s="5">
        <v>1185732</v>
      </c>
      <c r="D315" s="6">
        <v>44301</v>
      </c>
      <c r="E315" s="5" t="s">
        <v>33</v>
      </c>
      <c r="F315" s="5" t="s">
        <v>34</v>
      </c>
      <c r="G315" s="5" t="s">
        <v>35</v>
      </c>
      <c r="H315" s="5" t="s">
        <v>20</v>
      </c>
      <c r="I315" s="7">
        <v>0.45</v>
      </c>
      <c r="J315" s="8">
        <v>750</v>
      </c>
      <c r="K315" s="9">
        <f t="shared" si="2"/>
        <v>337.5</v>
      </c>
      <c r="L315" s="9">
        <f t="shared" si="3"/>
        <v>135</v>
      </c>
      <c r="M315" s="10">
        <v>0.4</v>
      </c>
      <c r="O315" s="13"/>
      <c r="P315" s="11"/>
    </row>
    <row r="316" spans="1:16" ht="15.75" customHeight="1">
      <c r="A316" s="1"/>
      <c r="B316" s="5" t="s">
        <v>14</v>
      </c>
      <c r="C316" s="5">
        <v>1185732</v>
      </c>
      <c r="D316" s="6">
        <v>44301</v>
      </c>
      <c r="E316" s="5" t="s">
        <v>33</v>
      </c>
      <c r="F316" s="5" t="s">
        <v>34</v>
      </c>
      <c r="G316" s="5" t="s">
        <v>35</v>
      </c>
      <c r="H316" s="5" t="s">
        <v>21</v>
      </c>
      <c r="I316" s="7">
        <v>0.6</v>
      </c>
      <c r="J316" s="8">
        <v>1000</v>
      </c>
      <c r="K316" s="9">
        <f t="shared" si="2"/>
        <v>600</v>
      </c>
      <c r="L316" s="9">
        <f t="shared" si="3"/>
        <v>210</v>
      </c>
      <c r="M316" s="10">
        <v>0.35</v>
      </c>
      <c r="O316" s="13"/>
      <c r="P316" s="11"/>
    </row>
    <row r="317" spans="1:16" ht="15.75" customHeight="1">
      <c r="A317" s="1"/>
      <c r="B317" s="5" t="s">
        <v>14</v>
      </c>
      <c r="C317" s="5">
        <v>1185732</v>
      </c>
      <c r="D317" s="6">
        <v>44301</v>
      </c>
      <c r="E317" s="5" t="s">
        <v>33</v>
      </c>
      <c r="F317" s="5" t="s">
        <v>34</v>
      </c>
      <c r="G317" s="5" t="s">
        <v>35</v>
      </c>
      <c r="H317" s="5" t="s">
        <v>22</v>
      </c>
      <c r="I317" s="7">
        <v>0.5</v>
      </c>
      <c r="J317" s="8">
        <v>2250</v>
      </c>
      <c r="K317" s="9">
        <f t="shared" si="2"/>
        <v>1125</v>
      </c>
      <c r="L317" s="9">
        <f t="shared" si="3"/>
        <v>562.5</v>
      </c>
      <c r="M317" s="10">
        <v>0.5</v>
      </c>
      <c r="O317" s="13"/>
      <c r="P317" s="11"/>
    </row>
    <row r="318" spans="1:16" ht="15.75" customHeight="1">
      <c r="A318" s="1"/>
      <c r="B318" s="5" t="s">
        <v>14</v>
      </c>
      <c r="C318" s="5">
        <v>1185732</v>
      </c>
      <c r="D318" s="6">
        <v>44332</v>
      </c>
      <c r="E318" s="5" t="s">
        <v>33</v>
      </c>
      <c r="F318" s="5" t="s">
        <v>34</v>
      </c>
      <c r="G318" s="5" t="s">
        <v>35</v>
      </c>
      <c r="H318" s="5" t="s">
        <v>17</v>
      </c>
      <c r="I318" s="7">
        <v>0.6</v>
      </c>
      <c r="J318" s="8">
        <v>4950</v>
      </c>
      <c r="K318" s="9">
        <f t="shared" si="2"/>
        <v>2970</v>
      </c>
      <c r="L318" s="9">
        <f t="shared" si="3"/>
        <v>1188</v>
      </c>
      <c r="M318" s="10">
        <v>0.4</v>
      </c>
      <c r="O318" s="13"/>
      <c r="P318" s="11"/>
    </row>
    <row r="319" spans="1:16" ht="15.75" customHeight="1">
      <c r="A319" s="1"/>
      <c r="B319" s="5" t="s">
        <v>14</v>
      </c>
      <c r="C319" s="5">
        <v>1185732</v>
      </c>
      <c r="D319" s="6">
        <v>44332</v>
      </c>
      <c r="E319" s="5" t="s">
        <v>33</v>
      </c>
      <c r="F319" s="5" t="s">
        <v>34</v>
      </c>
      <c r="G319" s="5" t="s">
        <v>35</v>
      </c>
      <c r="H319" s="5" t="s">
        <v>18</v>
      </c>
      <c r="I319" s="7">
        <v>0.55000000000000004</v>
      </c>
      <c r="J319" s="8">
        <v>2000</v>
      </c>
      <c r="K319" s="9">
        <f t="shared" si="2"/>
        <v>1100</v>
      </c>
      <c r="L319" s="9">
        <f t="shared" si="3"/>
        <v>385</v>
      </c>
      <c r="M319" s="10">
        <v>0.35</v>
      </c>
      <c r="O319" s="13"/>
      <c r="P319" s="11"/>
    </row>
    <row r="320" spans="1:16" ht="15.75" customHeight="1">
      <c r="A320" s="1"/>
      <c r="B320" s="5" t="s">
        <v>14</v>
      </c>
      <c r="C320" s="5">
        <v>1185732</v>
      </c>
      <c r="D320" s="6">
        <v>44332</v>
      </c>
      <c r="E320" s="5" t="s">
        <v>33</v>
      </c>
      <c r="F320" s="5" t="s">
        <v>34</v>
      </c>
      <c r="G320" s="5" t="s">
        <v>35</v>
      </c>
      <c r="H320" s="5" t="s">
        <v>19</v>
      </c>
      <c r="I320" s="7">
        <v>0.5</v>
      </c>
      <c r="J320" s="8">
        <v>1750</v>
      </c>
      <c r="K320" s="9">
        <f t="shared" si="2"/>
        <v>875</v>
      </c>
      <c r="L320" s="9">
        <f t="shared" si="3"/>
        <v>306.25</v>
      </c>
      <c r="M320" s="10">
        <v>0.35</v>
      </c>
      <c r="O320" s="13"/>
      <c r="P320" s="11"/>
    </row>
    <row r="321" spans="1:16" ht="15.75" customHeight="1">
      <c r="A321" s="1"/>
      <c r="B321" s="5" t="s">
        <v>14</v>
      </c>
      <c r="C321" s="5">
        <v>1185732</v>
      </c>
      <c r="D321" s="6">
        <v>44332</v>
      </c>
      <c r="E321" s="5" t="s">
        <v>33</v>
      </c>
      <c r="F321" s="5" t="s">
        <v>34</v>
      </c>
      <c r="G321" s="5" t="s">
        <v>35</v>
      </c>
      <c r="H321" s="5" t="s">
        <v>20</v>
      </c>
      <c r="I321" s="7">
        <v>0.5</v>
      </c>
      <c r="J321" s="8">
        <v>1000</v>
      </c>
      <c r="K321" s="9">
        <f t="shared" si="2"/>
        <v>500</v>
      </c>
      <c r="L321" s="9">
        <f t="shared" si="3"/>
        <v>200</v>
      </c>
      <c r="M321" s="10">
        <v>0.4</v>
      </c>
      <c r="O321" s="13"/>
      <c r="P321" s="11"/>
    </row>
    <row r="322" spans="1:16" ht="15.75" customHeight="1">
      <c r="A322" s="1"/>
      <c r="B322" s="5" t="s">
        <v>14</v>
      </c>
      <c r="C322" s="5">
        <v>1185732</v>
      </c>
      <c r="D322" s="6">
        <v>44332</v>
      </c>
      <c r="E322" s="5" t="s">
        <v>33</v>
      </c>
      <c r="F322" s="5" t="s">
        <v>34</v>
      </c>
      <c r="G322" s="5" t="s">
        <v>35</v>
      </c>
      <c r="H322" s="5" t="s">
        <v>21</v>
      </c>
      <c r="I322" s="7">
        <v>0.6</v>
      </c>
      <c r="J322" s="8">
        <v>1250</v>
      </c>
      <c r="K322" s="9">
        <f t="shared" si="2"/>
        <v>750</v>
      </c>
      <c r="L322" s="9">
        <f t="shared" si="3"/>
        <v>262.5</v>
      </c>
      <c r="M322" s="10">
        <v>0.35</v>
      </c>
      <c r="O322" s="13"/>
      <c r="P322" s="11"/>
    </row>
    <row r="323" spans="1:16" ht="15.75" customHeight="1">
      <c r="A323" s="1"/>
      <c r="B323" s="5" t="s">
        <v>14</v>
      </c>
      <c r="C323" s="5">
        <v>1185732</v>
      </c>
      <c r="D323" s="6">
        <v>44332</v>
      </c>
      <c r="E323" s="5" t="s">
        <v>33</v>
      </c>
      <c r="F323" s="5" t="s">
        <v>34</v>
      </c>
      <c r="G323" s="5" t="s">
        <v>35</v>
      </c>
      <c r="H323" s="5" t="s">
        <v>22</v>
      </c>
      <c r="I323" s="7">
        <v>0.65</v>
      </c>
      <c r="J323" s="8">
        <v>2500</v>
      </c>
      <c r="K323" s="9">
        <f t="shared" si="2"/>
        <v>1625</v>
      </c>
      <c r="L323" s="9">
        <f t="shared" si="3"/>
        <v>812.5</v>
      </c>
      <c r="M323" s="10">
        <v>0.5</v>
      </c>
      <c r="O323" s="13"/>
      <c r="P323" s="11"/>
    </row>
    <row r="324" spans="1:16" ht="15.75" customHeight="1">
      <c r="A324" s="1"/>
      <c r="B324" s="5" t="s">
        <v>14</v>
      </c>
      <c r="C324" s="5">
        <v>1185732</v>
      </c>
      <c r="D324" s="6">
        <v>44362</v>
      </c>
      <c r="E324" s="5" t="s">
        <v>33</v>
      </c>
      <c r="F324" s="5" t="s">
        <v>34</v>
      </c>
      <c r="G324" s="5" t="s">
        <v>35</v>
      </c>
      <c r="H324" s="5" t="s">
        <v>17</v>
      </c>
      <c r="I324" s="7">
        <v>0.5</v>
      </c>
      <c r="J324" s="8">
        <v>5000</v>
      </c>
      <c r="K324" s="9">
        <f t="shared" si="2"/>
        <v>2500</v>
      </c>
      <c r="L324" s="9">
        <f t="shared" si="3"/>
        <v>1000</v>
      </c>
      <c r="M324" s="10">
        <v>0.4</v>
      </c>
      <c r="O324" s="13"/>
      <c r="P324" s="11"/>
    </row>
    <row r="325" spans="1:16" ht="15.75" customHeight="1">
      <c r="A325" s="1"/>
      <c r="B325" s="5" t="s">
        <v>14</v>
      </c>
      <c r="C325" s="5">
        <v>1185732</v>
      </c>
      <c r="D325" s="6">
        <v>44362</v>
      </c>
      <c r="E325" s="5" t="s">
        <v>33</v>
      </c>
      <c r="F325" s="5" t="s">
        <v>34</v>
      </c>
      <c r="G325" s="5" t="s">
        <v>35</v>
      </c>
      <c r="H325" s="5" t="s">
        <v>18</v>
      </c>
      <c r="I325" s="7">
        <v>0.45000000000000007</v>
      </c>
      <c r="J325" s="8">
        <v>2500</v>
      </c>
      <c r="K325" s="9">
        <f t="shared" si="2"/>
        <v>1125.0000000000002</v>
      </c>
      <c r="L325" s="9">
        <f t="shared" si="3"/>
        <v>393.75000000000006</v>
      </c>
      <c r="M325" s="10">
        <v>0.35</v>
      </c>
      <c r="O325" s="13"/>
      <c r="P325" s="11"/>
    </row>
    <row r="326" spans="1:16" ht="15.75" customHeight="1">
      <c r="A326" s="1"/>
      <c r="B326" s="5" t="s">
        <v>14</v>
      </c>
      <c r="C326" s="5">
        <v>1185732</v>
      </c>
      <c r="D326" s="6">
        <v>44362</v>
      </c>
      <c r="E326" s="5" t="s">
        <v>33</v>
      </c>
      <c r="F326" s="5" t="s">
        <v>34</v>
      </c>
      <c r="G326" s="5" t="s">
        <v>35</v>
      </c>
      <c r="H326" s="5" t="s">
        <v>19</v>
      </c>
      <c r="I326" s="7">
        <v>0.4</v>
      </c>
      <c r="J326" s="8">
        <v>2000</v>
      </c>
      <c r="K326" s="9">
        <f t="shared" si="2"/>
        <v>800</v>
      </c>
      <c r="L326" s="9">
        <f t="shared" si="3"/>
        <v>280</v>
      </c>
      <c r="M326" s="10">
        <v>0.35</v>
      </c>
      <c r="O326" s="13"/>
      <c r="P326" s="11"/>
    </row>
    <row r="327" spans="1:16" ht="15.75" customHeight="1">
      <c r="A327" s="1"/>
      <c r="B327" s="5" t="s">
        <v>14</v>
      </c>
      <c r="C327" s="5">
        <v>1185732</v>
      </c>
      <c r="D327" s="6">
        <v>44362</v>
      </c>
      <c r="E327" s="5" t="s">
        <v>33</v>
      </c>
      <c r="F327" s="5" t="s">
        <v>34</v>
      </c>
      <c r="G327" s="5" t="s">
        <v>35</v>
      </c>
      <c r="H327" s="5" t="s">
        <v>20</v>
      </c>
      <c r="I327" s="7">
        <v>0.4</v>
      </c>
      <c r="J327" s="8">
        <v>1750</v>
      </c>
      <c r="K327" s="9">
        <f t="shared" si="2"/>
        <v>700</v>
      </c>
      <c r="L327" s="9">
        <f t="shared" si="3"/>
        <v>280</v>
      </c>
      <c r="M327" s="10">
        <v>0.4</v>
      </c>
      <c r="O327" s="13"/>
      <c r="P327" s="11"/>
    </row>
    <row r="328" spans="1:16" ht="15.75" customHeight="1">
      <c r="A328" s="1"/>
      <c r="B328" s="5" t="s">
        <v>14</v>
      </c>
      <c r="C328" s="5">
        <v>1185732</v>
      </c>
      <c r="D328" s="6">
        <v>44362</v>
      </c>
      <c r="E328" s="5" t="s">
        <v>33</v>
      </c>
      <c r="F328" s="5" t="s">
        <v>34</v>
      </c>
      <c r="G328" s="5" t="s">
        <v>35</v>
      </c>
      <c r="H328" s="5" t="s">
        <v>21</v>
      </c>
      <c r="I328" s="7">
        <v>0.5</v>
      </c>
      <c r="J328" s="8">
        <v>1750</v>
      </c>
      <c r="K328" s="9">
        <f t="shared" si="2"/>
        <v>875</v>
      </c>
      <c r="L328" s="9">
        <f t="shared" si="3"/>
        <v>306.25</v>
      </c>
      <c r="M328" s="10">
        <v>0.35</v>
      </c>
      <c r="O328" s="13"/>
      <c r="P328" s="11"/>
    </row>
    <row r="329" spans="1:16" ht="15.75" customHeight="1">
      <c r="A329" s="1"/>
      <c r="B329" s="5" t="s">
        <v>14</v>
      </c>
      <c r="C329" s="5">
        <v>1185732</v>
      </c>
      <c r="D329" s="6">
        <v>44362</v>
      </c>
      <c r="E329" s="5" t="s">
        <v>33</v>
      </c>
      <c r="F329" s="5" t="s">
        <v>34</v>
      </c>
      <c r="G329" s="5" t="s">
        <v>35</v>
      </c>
      <c r="H329" s="5" t="s">
        <v>22</v>
      </c>
      <c r="I329" s="7">
        <v>0.55000000000000004</v>
      </c>
      <c r="J329" s="8">
        <v>3500</v>
      </c>
      <c r="K329" s="9">
        <f t="shared" si="2"/>
        <v>1925.0000000000002</v>
      </c>
      <c r="L329" s="9">
        <f t="shared" si="3"/>
        <v>962.50000000000011</v>
      </c>
      <c r="M329" s="10">
        <v>0.5</v>
      </c>
      <c r="O329" s="13"/>
      <c r="P329" s="11"/>
    </row>
    <row r="330" spans="1:16" ht="15.75" customHeight="1">
      <c r="A330" s="1"/>
      <c r="B330" s="5" t="s">
        <v>14</v>
      </c>
      <c r="C330" s="5">
        <v>1185732</v>
      </c>
      <c r="D330" s="6">
        <v>44391</v>
      </c>
      <c r="E330" s="5" t="s">
        <v>33</v>
      </c>
      <c r="F330" s="5" t="s">
        <v>34</v>
      </c>
      <c r="G330" s="5" t="s">
        <v>35</v>
      </c>
      <c r="H330" s="5" t="s">
        <v>17</v>
      </c>
      <c r="I330" s="7">
        <v>0.5</v>
      </c>
      <c r="J330" s="8">
        <v>5750</v>
      </c>
      <c r="K330" s="9">
        <f t="shared" si="2"/>
        <v>2875</v>
      </c>
      <c r="L330" s="9">
        <f t="shared" si="3"/>
        <v>1150</v>
      </c>
      <c r="M330" s="10">
        <v>0.4</v>
      </c>
      <c r="O330" s="13"/>
      <c r="P330" s="11"/>
    </row>
    <row r="331" spans="1:16" ht="15.75" customHeight="1">
      <c r="A331" s="1"/>
      <c r="B331" s="5" t="s">
        <v>14</v>
      </c>
      <c r="C331" s="5">
        <v>1185732</v>
      </c>
      <c r="D331" s="6">
        <v>44391</v>
      </c>
      <c r="E331" s="5" t="s">
        <v>33</v>
      </c>
      <c r="F331" s="5" t="s">
        <v>34</v>
      </c>
      <c r="G331" s="5" t="s">
        <v>35</v>
      </c>
      <c r="H331" s="5" t="s">
        <v>18</v>
      </c>
      <c r="I331" s="7">
        <v>0.45000000000000007</v>
      </c>
      <c r="J331" s="8">
        <v>3250</v>
      </c>
      <c r="K331" s="9">
        <f t="shared" si="2"/>
        <v>1462.5000000000002</v>
      </c>
      <c r="L331" s="9">
        <f t="shared" si="3"/>
        <v>511.87500000000006</v>
      </c>
      <c r="M331" s="10">
        <v>0.35</v>
      </c>
      <c r="O331" s="13"/>
      <c r="P331" s="11"/>
    </row>
    <row r="332" spans="1:16" ht="15.75" customHeight="1">
      <c r="A332" s="1"/>
      <c r="B332" s="5" t="s">
        <v>14</v>
      </c>
      <c r="C332" s="5">
        <v>1185732</v>
      </c>
      <c r="D332" s="6">
        <v>44391</v>
      </c>
      <c r="E332" s="5" t="s">
        <v>33</v>
      </c>
      <c r="F332" s="5" t="s">
        <v>34</v>
      </c>
      <c r="G332" s="5" t="s">
        <v>35</v>
      </c>
      <c r="H332" s="5" t="s">
        <v>19</v>
      </c>
      <c r="I332" s="7">
        <v>0.4</v>
      </c>
      <c r="J332" s="8">
        <v>2500</v>
      </c>
      <c r="K332" s="9">
        <f t="shared" si="2"/>
        <v>1000</v>
      </c>
      <c r="L332" s="9">
        <f t="shared" si="3"/>
        <v>350</v>
      </c>
      <c r="M332" s="10">
        <v>0.35</v>
      </c>
      <c r="O332" s="13"/>
      <c r="P332" s="11"/>
    </row>
    <row r="333" spans="1:16" ht="15.75" customHeight="1">
      <c r="A333" s="1"/>
      <c r="B333" s="5" t="s">
        <v>14</v>
      </c>
      <c r="C333" s="5">
        <v>1185732</v>
      </c>
      <c r="D333" s="6">
        <v>44391</v>
      </c>
      <c r="E333" s="5" t="s">
        <v>33</v>
      </c>
      <c r="F333" s="5" t="s">
        <v>34</v>
      </c>
      <c r="G333" s="5" t="s">
        <v>35</v>
      </c>
      <c r="H333" s="5" t="s">
        <v>20</v>
      </c>
      <c r="I333" s="7">
        <v>0.4</v>
      </c>
      <c r="J333" s="8">
        <v>2000</v>
      </c>
      <c r="K333" s="9">
        <f t="shared" si="2"/>
        <v>800</v>
      </c>
      <c r="L333" s="9">
        <f t="shared" si="3"/>
        <v>320</v>
      </c>
      <c r="M333" s="10">
        <v>0.4</v>
      </c>
      <c r="O333" s="13"/>
      <c r="P333" s="11"/>
    </row>
    <row r="334" spans="1:16" ht="15.75" customHeight="1">
      <c r="A334" s="1"/>
      <c r="B334" s="5" t="s">
        <v>14</v>
      </c>
      <c r="C334" s="5">
        <v>1185732</v>
      </c>
      <c r="D334" s="6">
        <v>44391</v>
      </c>
      <c r="E334" s="5" t="s">
        <v>33</v>
      </c>
      <c r="F334" s="5" t="s">
        <v>34</v>
      </c>
      <c r="G334" s="5" t="s">
        <v>35</v>
      </c>
      <c r="H334" s="5" t="s">
        <v>21</v>
      </c>
      <c r="I334" s="7">
        <v>0.5</v>
      </c>
      <c r="J334" s="8">
        <v>2250</v>
      </c>
      <c r="K334" s="9">
        <f t="shared" si="2"/>
        <v>1125</v>
      </c>
      <c r="L334" s="9">
        <f t="shared" si="3"/>
        <v>393.75</v>
      </c>
      <c r="M334" s="10">
        <v>0.35</v>
      </c>
      <c r="O334" s="13"/>
      <c r="P334" s="11"/>
    </row>
    <row r="335" spans="1:16" ht="15.75" customHeight="1">
      <c r="A335" s="1"/>
      <c r="B335" s="5" t="s">
        <v>14</v>
      </c>
      <c r="C335" s="5">
        <v>1185732</v>
      </c>
      <c r="D335" s="6">
        <v>44391</v>
      </c>
      <c r="E335" s="5" t="s">
        <v>33</v>
      </c>
      <c r="F335" s="5" t="s">
        <v>34</v>
      </c>
      <c r="G335" s="5" t="s">
        <v>35</v>
      </c>
      <c r="H335" s="5" t="s">
        <v>22</v>
      </c>
      <c r="I335" s="7">
        <v>0.55000000000000004</v>
      </c>
      <c r="J335" s="8">
        <v>4000</v>
      </c>
      <c r="K335" s="9">
        <f t="shared" si="2"/>
        <v>2200</v>
      </c>
      <c r="L335" s="9">
        <f t="shared" si="3"/>
        <v>1100</v>
      </c>
      <c r="M335" s="10">
        <v>0.5</v>
      </c>
      <c r="O335" s="13"/>
      <c r="P335" s="11"/>
    </row>
    <row r="336" spans="1:16" ht="15.75" customHeight="1">
      <c r="A336" s="1"/>
      <c r="B336" s="5" t="s">
        <v>14</v>
      </c>
      <c r="C336" s="5">
        <v>1185732</v>
      </c>
      <c r="D336" s="6">
        <v>44423</v>
      </c>
      <c r="E336" s="5" t="s">
        <v>33</v>
      </c>
      <c r="F336" s="5" t="s">
        <v>34</v>
      </c>
      <c r="G336" s="5" t="s">
        <v>35</v>
      </c>
      <c r="H336" s="5" t="s">
        <v>17</v>
      </c>
      <c r="I336" s="7">
        <v>0.5</v>
      </c>
      <c r="J336" s="8">
        <v>5500</v>
      </c>
      <c r="K336" s="9">
        <f t="shared" si="2"/>
        <v>2750</v>
      </c>
      <c r="L336" s="9">
        <f t="shared" si="3"/>
        <v>1100</v>
      </c>
      <c r="M336" s="10">
        <v>0.4</v>
      </c>
      <c r="O336" s="13"/>
      <c r="P336" s="11"/>
    </row>
    <row r="337" spans="1:16" ht="15.75" customHeight="1">
      <c r="A337" s="1"/>
      <c r="B337" s="5" t="s">
        <v>14</v>
      </c>
      <c r="C337" s="5">
        <v>1185732</v>
      </c>
      <c r="D337" s="6">
        <v>44423</v>
      </c>
      <c r="E337" s="5" t="s">
        <v>33</v>
      </c>
      <c r="F337" s="5" t="s">
        <v>34</v>
      </c>
      <c r="G337" s="5" t="s">
        <v>35</v>
      </c>
      <c r="H337" s="5" t="s">
        <v>18</v>
      </c>
      <c r="I337" s="7">
        <v>0.45000000000000007</v>
      </c>
      <c r="J337" s="8">
        <v>3250</v>
      </c>
      <c r="K337" s="9">
        <f t="shared" si="2"/>
        <v>1462.5000000000002</v>
      </c>
      <c r="L337" s="9">
        <f t="shared" si="3"/>
        <v>511.87500000000006</v>
      </c>
      <c r="M337" s="10">
        <v>0.35</v>
      </c>
      <c r="O337" s="13"/>
      <c r="P337" s="11"/>
    </row>
    <row r="338" spans="1:16" ht="15.75" customHeight="1">
      <c r="A338" s="1"/>
      <c r="B338" s="5" t="s">
        <v>14</v>
      </c>
      <c r="C338" s="5">
        <v>1185732</v>
      </c>
      <c r="D338" s="6">
        <v>44423</v>
      </c>
      <c r="E338" s="5" t="s">
        <v>33</v>
      </c>
      <c r="F338" s="5" t="s">
        <v>34</v>
      </c>
      <c r="G338" s="5" t="s">
        <v>35</v>
      </c>
      <c r="H338" s="5" t="s">
        <v>19</v>
      </c>
      <c r="I338" s="7">
        <v>0.4</v>
      </c>
      <c r="J338" s="8">
        <v>2500</v>
      </c>
      <c r="K338" s="9">
        <f t="shared" si="2"/>
        <v>1000</v>
      </c>
      <c r="L338" s="9">
        <f t="shared" si="3"/>
        <v>350</v>
      </c>
      <c r="M338" s="10">
        <v>0.35</v>
      </c>
      <c r="O338" s="13"/>
      <c r="P338" s="11"/>
    </row>
    <row r="339" spans="1:16" ht="15.75" customHeight="1">
      <c r="A339" s="1"/>
      <c r="B339" s="5" t="s">
        <v>14</v>
      </c>
      <c r="C339" s="5">
        <v>1185732</v>
      </c>
      <c r="D339" s="6">
        <v>44423</v>
      </c>
      <c r="E339" s="5" t="s">
        <v>33</v>
      </c>
      <c r="F339" s="5" t="s">
        <v>34</v>
      </c>
      <c r="G339" s="5" t="s">
        <v>35</v>
      </c>
      <c r="H339" s="5" t="s">
        <v>20</v>
      </c>
      <c r="I339" s="7">
        <v>0.4</v>
      </c>
      <c r="J339" s="8">
        <v>2250</v>
      </c>
      <c r="K339" s="9">
        <f t="shared" si="2"/>
        <v>900</v>
      </c>
      <c r="L339" s="9">
        <f t="shared" si="3"/>
        <v>360</v>
      </c>
      <c r="M339" s="10">
        <v>0.4</v>
      </c>
      <c r="O339" s="13"/>
      <c r="P339" s="11"/>
    </row>
    <row r="340" spans="1:16" ht="15.75" customHeight="1">
      <c r="A340" s="1"/>
      <c r="B340" s="5" t="s">
        <v>14</v>
      </c>
      <c r="C340" s="5">
        <v>1185732</v>
      </c>
      <c r="D340" s="6">
        <v>44423</v>
      </c>
      <c r="E340" s="5" t="s">
        <v>33</v>
      </c>
      <c r="F340" s="5" t="s">
        <v>34</v>
      </c>
      <c r="G340" s="5" t="s">
        <v>35</v>
      </c>
      <c r="H340" s="5" t="s">
        <v>21</v>
      </c>
      <c r="I340" s="7">
        <v>0.5</v>
      </c>
      <c r="J340" s="8">
        <v>2000</v>
      </c>
      <c r="K340" s="9">
        <f t="shared" si="2"/>
        <v>1000</v>
      </c>
      <c r="L340" s="9">
        <f t="shared" si="3"/>
        <v>350</v>
      </c>
      <c r="M340" s="10">
        <v>0.35</v>
      </c>
      <c r="O340" s="13"/>
      <c r="P340" s="11"/>
    </row>
    <row r="341" spans="1:16" ht="15.75" customHeight="1">
      <c r="A341" s="1"/>
      <c r="B341" s="5" t="s">
        <v>14</v>
      </c>
      <c r="C341" s="5">
        <v>1185732</v>
      </c>
      <c r="D341" s="6">
        <v>44423</v>
      </c>
      <c r="E341" s="5" t="s">
        <v>33</v>
      </c>
      <c r="F341" s="5" t="s">
        <v>34</v>
      </c>
      <c r="G341" s="5" t="s">
        <v>35</v>
      </c>
      <c r="H341" s="5" t="s">
        <v>22</v>
      </c>
      <c r="I341" s="7">
        <v>0.55000000000000004</v>
      </c>
      <c r="J341" s="8">
        <v>3750</v>
      </c>
      <c r="K341" s="9">
        <f t="shared" si="2"/>
        <v>2062.5</v>
      </c>
      <c r="L341" s="9">
        <f t="shared" si="3"/>
        <v>1031.25</v>
      </c>
      <c r="M341" s="10">
        <v>0.5</v>
      </c>
      <c r="O341" s="13"/>
      <c r="P341" s="11"/>
    </row>
    <row r="342" spans="1:16" ht="15.75" customHeight="1">
      <c r="A342" s="1"/>
      <c r="B342" s="5" t="s">
        <v>14</v>
      </c>
      <c r="C342" s="5">
        <v>1185732</v>
      </c>
      <c r="D342" s="6">
        <v>44455</v>
      </c>
      <c r="E342" s="5" t="s">
        <v>33</v>
      </c>
      <c r="F342" s="5" t="s">
        <v>34</v>
      </c>
      <c r="G342" s="5" t="s">
        <v>35</v>
      </c>
      <c r="H342" s="5" t="s">
        <v>17</v>
      </c>
      <c r="I342" s="7">
        <v>0.5</v>
      </c>
      <c r="J342" s="8">
        <v>5000</v>
      </c>
      <c r="K342" s="9">
        <f t="shared" si="2"/>
        <v>2500</v>
      </c>
      <c r="L342" s="9">
        <f t="shared" si="3"/>
        <v>1000</v>
      </c>
      <c r="M342" s="10">
        <v>0.4</v>
      </c>
      <c r="O342" s="13"/>
      <c r="P342" s="11"/>
    </row>
    <row r="343" spans="1:16" ht="15.75" customHeight="1">
      <c r="A343" s="1"/>
      <c r="B343" s="5" t="s">
        <v>14</v>
      </c>
      <c r="C343" s="5">
        <v>1185732</v>
      </c>
      <c r="D343" s="6">
        <v>44455</v>
      </c>
      <c r="E343" s="5" t="s">
        <v>33</v>
      </c>
      <c r="F343" s="5" t="s">
        <v>34</v>
      </c>
      <c r="G343" s="5" t="s">
        <v>35</v>
      </c>
      <c r="H343" s="5" t="s">
        <v>18</v>
      </c>
      <c r="I343" s="7">
        <v>0.45000000000000007</v>
      </c>
      <c r="J343" s="8">
        <v>3000</v>
      </c>
      <c r="K343" s="9">
        <f t="shared" si="2"/>
        <v>1350.0000000000002</v>
      </c>
      <c r="L343" s="9">
        <f t="shared" si="3"/>
        <v>472.50000000000006</v>
      </c>
      <c r="M343" s="10">
        <v>0.35</v>
      </c>
      <c r="O343" s="13"/>
      <c r="P343" s="11"/>
    </row>
    <row r="344" spans="1:16" ht="15.75" customHeight="1">
      <c r="A344" s="1"/>
      <c r="B344" s="5" t="s">
        <v>14</v>
      </c>
      <c r="C344" s="5">
        <v>1185732</v>
      </c>
      <c r="D344" s="6">
        <v>44455</v>
      </c>
      <c r="E344" s="5" t="s">
        <v>33</v>
      </c>
      <c r="F344" s="5" t="s">
        <v>34</v>
      </c>
      <c r="G344" s="5" t="s">
        <v>35</v>
      </c>
      <c r="H344" s="5" t="s">
        <v>19</v>
      </c>
      <c r="I344" s="7">
        <v>0.4</v>
      </c>
      <c r="J344" s="8">
        <v>2000</v>
      </c>
      <c r="K344" s="9">
        <f t="shared" si="2"/>
        <v>800</v>
      </c>
      <c r="L344" s="9">
        <f t="shared" si="3"/>
        <v>280</v>
      </c>
      <c r="M344" s="10">
        <v>0.35</v>
      </c>
      <c r="O344" s="13"/>
      <c r="P344" s="11"/>
    </row>
    <row r="345" spans="1:16" ht="15.75" customHeight="1">
      <c r="A345" s="1"/>
      <c r="B345" s="5" t="s">
        <v>14</v>
      </c>
      <c r="C345" s="5">
        <v>1185732</v>
      </c>
      <c r="D345" s="6">
        <v>44455</v>
      </c>
      <c r="E345" s="5" t="s">
        <v>33</v>
      </c>
      <c r="F345" s="5" t="s">
        <v>34</v>
      </c>
      <c r="G345" s="5" t="s">
        <v>35</v>
      </c>
      <c r="H345" s="5" t="s">
        <v>20</v>
      </c>
      <c r="I345" s="7">
        <v>0.4</v>
      </c>
      <c r="J345" s="8">
        <v>1750</v>
      </c>
      <c r="K345" s="9">
        <f t="shared" si="2"/>
        <v>700</v>
      </c>
      <c r="L345" s="9">
        <f t="shared" si="3"/>
        <v>280</v>
      </c>
      <c r="M345" s="10">
        <v>0.4</v>
      </c>
      <c r="O345" s="13"/>
      <c r="P345" s="11"/>
    </row>
    <row r="346" spans="1:16" ht="15.75" customHeight="1">
      <c r="A346" s="1"/>
      <c r="B346" s="5" t="s">
        <v>14</v>
      </c>
      <c r="C346" s="5">
        <v>1185732</v>
      </c>
      <c r="D346" s="6">
        <v>44455</v>
      </c>
      <c r="E346" s="5" t="s">
        <v>33</v>
      </c>
      <c r="F346" s="5" t="s">
        <v>34</v>
      </c>
      <c r="G346" s="5" t="s">
        <v>35</v>
      </c>
      <c r="H346" s="5" t="s">
        <v>21</v>
      </c>
      <c r="I346" s="7">
        <v>0.5</v>
      </c>
      <c r="J346" s="8">
        <v>1750</v>
      </c>
      <c r="K346" s="9">
        <f t="shared" si="2"/>
        <v>875</v>
      </c>
      <c r="L346" s="9">
        <f t="shared" si="3"/>
        <v>306.25</v>
      </c>
      <c r="M346" s="10">
        <v>0.35</v>
      </c>
      <c r="O346" s="13"/>
      <c r="P346" s="11"/>
    </row>
    <row r="347" spans="1:16" ht="15.75" customHeight="1">
      <c r="A347" s="1"/>
      <c r="B347" s="5" t="s">
        <v>14</v>
      </c>
      <c r="C347" s="5">
        <v>1185732</v>
      </c>
      <c r="D347" s="6">
        <v>44455</v>
      </c>
      <c r="E347" s="5" t="s">
        <v>33</v>
      </c>
      <c r="F347" s="5" t="s">
        <v>34</v>
      </c>
      <c r="G347" s="5" t="s">
        <v>35</v>
      </c>
      <c r="H347" s="5" t="s">
        <v>22</v>
      </c>
      <c r="I347" s="7">
        <v>0.55000000000000004</v>
      </c>
      <c r="J347" s="8">
        <v>2500</v>
      </c>
      <c r="K347" s="9">
        <f t="shared" si="2"/>
        <v>1375</v>
      </c>
      <c r="L347" s="9">
        <f t="shared" si="3"/>
        <v>687.5</v>
      </c>
      <c r="M347" s="10">
        <v>0.5</v>
      </c>
      <c r="O347" s="13"/>
      <c r="P347" s="11"/>
    </row>
    <row r="348" spans="1:16" ht="15.75" customHeight="1">
      <c r="A348" s="1"/>
      <c r="B348" s="5" t="s">
        <v>14</v>
      </c>
      <c r="C348" s="5">
        <v>1185732</v>
      </c>
      <c r="D348" s="6">
        <v>44484</v>
      </c>
      <c r="E348" s="5" t="s">
        <v>33</v>
      </c>
      <c r="F348" s="5" t="s">
        <v>34</v>
      </c>
      <c r="G348" s="5" t="s">
        <v>35</v>
      </c>
      <c r="H348" s="5" t="s">
        <v>17</v>
      </c>
      <c r="I348" s="7">
        <v>0.6</v>
      </c>
      <c r="J348" s="8">
        <v>4250</v>
      </c>
      <c r="K348" s="9">
        <f t="shared" si="2"/>
        <v>2550</v>
      </c>
      <c r="L348" s="9">
        <f t="shared" si="3"/>
        <v>1020</v>
      </c>
      <c r="M348" s="10">
        <v>0.4</v>
      </c>
      <c r="O348" s="13"/>
      <c r="P348" s="11"/>
    </row>
    <row r="349" spans="1:16" ht="15.75" customHeight="1">
      <c r="A349" s="1"/>
      <c r="B349" s="5" t="s">
        <v>14</v>
      </c>
      <c r="C349" s="5">
        <v>1185732</v>
      </c>
      <c r="D349" s="6">
        <v>44484</v>
      </c>
      <c r="E349" s="5" t="s">
        <v>33</v>
      </c>
      <c r="F349" s="5" t="s">
        <v>34</v>
      </c>
      <c r="G349" s="5" t="s">
        <v>35</v>
      </c>
      <c r="H349" s="5" t="s">
        <v>18</v>
      </c>
      <c r="I349" s="7">
        <v>0.5</v>
      </c>
      <c r="J349" s="8">
        <v>2500</v>
      </c>
      <c r="K349" s="9">
        <f t="shared" si="2"/>
        <v>1250</v>
      </c>
      <c r="L349" s="9">
        <f t="shared" si="3"/>
        <v>437.5</v>
      </c>
      <c r="M349" s="10">
        <v>0.35</v>
      </c>
      <c r="O349" s="13"/>
      <c r="P349" s="11"/>
    </row>
    <row r="350" spans="1:16" ht="15.75" customHeight="1">
      <c r="A350" s="1"/>
      <c r="B350" s="5" t="s">
        <v>14</v>
      </c>
      <c r="C350" s="5">
        <v>1185732</v>
      </c>
      <c r="D350" s="6">
        <v>44484</v>
      </c>
      <c r="E350" s="5" t="s">
        <v>33</v>
      </c>
      <c r="F350" s="5" t="s">
        <v>34</v>
      </c>
      <c r="G350" s="5" t="s">
        <v>35</v>
      </c>
      <c r="H350" s="5" t="s">
        <v>19</v>
      </c>
      <c r="I350" s="7">
        <v>0.5</v>
      </c>
      <c r="J350" s="8">
        <v>1500</v>
      </c>
      <c r="K350" s="9">
        <f t="shared" si="2"/>
        <v>750</v>
      </c>
      <c r="L350" s="9">
        <f t="shared" si="3"/>
        <v>262.5</v>
      </c>
      <c r="M350" s="10">
        <v>0.35</v>
      </c>
      <c r="O350" s="13"/>
      <c r="P350" s="11"/>
    </row>
    <row r="351" spans="1:16" ht="15.75" customHeight="1">
      <c r="A351" s="1"/>
      <c r="B351" s="5" t="s">
        <v>14</v>
      </c>
      <c r="C351" s="5">
        <v>1185732</v>
      </c>
      <c r="D351" s="6">
        <v>44484</v>
      </c>
      <c r="E351" s="5" t="s">
        <v>33</v>
      </c>
      <c r="F351" s="5" t="s">
        <v>34</v>
      </c>
      <c r="G351" s="5" t="s">
        <v>35</v>
      </c>
      <c r="H351" s="5" t="s">
        <v>20</v>
      </c>
      <c r="I351" s="7">
        <v>0.5</v>
      </c>
      <c r="J351" s="8">
        <v>1250</v>
      </c>
      <c r="K351" s="9">
        <f t="shared" si="2"/>
        <v>625</v>
      </c>
      <c r="L351" s="9">
        <f t="shared" si="3"/>
        <v>250</v>
      </c>
      <c r="M351" s="10">
        <v>0.4</v>
      </c>
      <c r="O351" s="13"/>
      <c r="P351" s="11"/>
    </row>
    <row r="352" spans="1:16" ht="15.75" customHeight="1">
      <c r="A352" s="1"/>
      <c r="B352" s="5" t="s">
        <v>14</v>
      </c>
      <c r="C352" s="5">
        <v>1185732</v>
      </c>
      <c r="D352" s="6">
        <v>44484</v>
      </c>
      <c r="E352" s="5" t="s">
        <v>33</v>
      </c>
      <c r="F352" s="5" t="s">
        <v>34</v>
      </c>
      <c r="G352" s="5" t="s">
        <v>35</v>
      </c>
      <c r="H352" s="5" t="s">
        <v>21</v>
      </c>
      <c r="I352" s="7">
        <v>0.6</v>
      </c>
      <c r="J352" s="8">
        <v>1250</v>
      </c>
      <c r="K352" s="9">
        <f t="shared" si="2"/>
        <v>750</v>
      </c>
      <c r="L352" s="9">
        <f t="shared" si="3"/>
        <v>262.5</v>
      </c>
      <c r="M352" s="10">
        <v>0.35</v>
      </c>
      <c r="O352" s="13"/>
      <c r="P352" s="11"/>
    </row>
    <row r="353" spans="1:16" ht="15.75" customHeight="1">
      <c r="A353" s="1"/>
      <c r="B353" s="5" t="s">
        <v>14</v>
      </c>
      <c r="C353" s="5">
        <v>1185732</v>
      </c>
      <c r="D353" s="6">
        <v>44484</v>
      </c>
      <c r="E353" s="5" t="s">
        <v>33</v>
      </c>
      <c r="F353" s="5" t="s">
        <v>34</v>
      </c>
      <c r="G353" s="5" t="s">
        <v>35</v>
      </c>
      <c r="H353" s="5" t="s">
        <v>22</v>
      </c>
      <c r="I353" s="7">
        <v>0.64999999999999991</v>
      </c>
      <c r="J353" s="8">
        <v>2500</v>
      </c>
      <c r="K353" s="9">
        <f t="shared" si="2"/>
        <v>1624.9999999999998</v>
      </c>
      <c r="L353" s="9">
        <f t="shared" si="3"/>
        <v>812.49999999999989</v>
      </c>
      <c r="M353" s="10">
        <v>0.5</v>
      </c>
      <c r="O353" s="13"/>
      <c r="P353" s="11"/>
    </row>
    <row r="354" spans="1:16" ht="15.75" customHeight="1">
      <c r="A354" s="1"/>
      <c r="B354" s="5" t="s">
        <v>14</v>
      </c>
      <c r="C354" s="5">
        <v>1185732</v>
      </c>
      <c r="D354" s="6">
        <v>44515</v>
      </c>
      <c r="E354" s="5" t="s">
        <v>33</v>
      </c>
      <c r="F354" s="5" t="s">
        <v>34</v>
      </c>
      <c r="G354" s="5" t="s">
        <v>35</v>
      </c>
      <c r="H354" s="5" t="s">
        <v>17</v>
      </c>
      <c r="I354" s="7">
        <v>0.6</v>
      </c>
      <c r="J354" s="8">
        <v>4000</v>
      </c>
      <c r="K354" s="9">
        <f t="shared" si="2"/>
        <v>2400</v>
      </c>
      <c r="L354" s="9">
        <f t="shared" si="3"/>
        <v>960</v>
      </c>
      <c r="M354" s="10">
        <v>0.4</v>
      </c>
      <c r="O354" s="13"/>
      <c r="P354" s="11"/>
    </row>
    <row r="355" spans="1:16" ht="15.75" customHeight="1">
      <c r="A355" s="1"/>
      <c r="B355" s="5" t="s">
        <v>14</v>
      </c>
      <c r="C355" s="5">
        <v>1185732</v>
      </c>
      <c r="D355" s="6">
        <v>44515</v>
      </c>
      <c r="E355" s="5" t="s">
        <v>33</v>
      </c>
      <c r="F355" s="5" t="s">
        <v>34</v>
      </c>
      <c r="G355" s="5" t="s">
        <v>35</v>
      </c>
      <c r="H355" s="5" t="s">
        <v>18</v>
      </c>
      <c r="I355" s="7">
        <v>0.5</v>
      </c>
      <c r="J355" s="8">
        <v>2500</v>
      </c>
      <c r="K355" s="9">
        <f t="shared" si="2"/>
        <v>1250</v>
      </c>
      <c r="L355" s="9">
        <f t="shared" si="3"/>
        <v>437.5</v>
      </c>
      <c r="M355" s="10">
        <v>0.35</v>
      </c>
      <c r="O355" s="13"/>
      <c r="P355" s="11"/>
    </row>
    <row r="356" spans="1:16" ht="15.75" customHeight="1">
      <c r="A356" s="1"/>
      <c r="B356" s="5" t="s">
        <v>14</v>
      </c>
      <c r="C356" s="5">
        <v>1185732</v>
      </c>
      <c r="D356" s="6">
        <v>44515</v>
      </c>
      <c r="E356" s="5" t="s">
        <v>33</v>
      </c>
      <c r="F356" s="5" t="s">
        <v>34</v>
      </c>
      <c r="G356" s="5" t="s">
        <v>35</v>
      </c>
      <c r="H356" s="5" t="s">
        <v>19</v>
      </c>
      <c r="I356" s="7">
        <v>0.5</v>
      </c>
      <c r="J356" s="8">
        <v>1950</v>
      </c>
      <c r="K356" s="9">
        <f t="shared" si="2"/>
        <v>975</v>
      </c>
      <c r="L356" s="9">
        <f t="shared" si="3"/>
        <v>341.25</v>
      </c>
      <c r="M356" s="10">
        <v>0.35</v>
      </c>
      <c r="O356" s="13"/>
      <c r="P356" s="11"/>
    </row>
    <row r="357" spans="1:16" ht="15.75" customHeight="1">
      <c r="A357" s="1"/>
      <c r="B357" s="5" t="s">
        <v>14</v>
      </c>
      <c r="C357" s="5">
        <v>1185732</v>
      </c>
      <c r="D357" s="6">
        <v>44515</v>
      </c>
      <c r="E357" s="5" t="s">
        <v>33</v>
      </c>
      <c r="F357" s="5" t="s">
        <v>34</v>
      </c>
      <c r="G357" s="5" t="s">
        <v>35</v>
      </c>
      <c r="H357" s="5" t="s">
        <v>20</v>
      </c>
      <c r="I357" s="7">
        <v>0.5</v>
      </c>
      <c r="J357" s="8">
        <v>1750</v>
      </c>
      <c r="K357" s="9">
        <f t="shared" si="2"/>
        <v>875</v>
      </c>
      <c r="L357" s="9">
        <f t="shared" si="3"/>
        <v>350</v>
      </c>
      <c r="M357" s="10">
        <v>0.4</v>
      </c>
      <c r="O357" s="13"/>
      <c r="P357" s="11"/>
    </row>
    <row r="358" spans="1:16" ht="15.75" customHeight="1">
      <c r="A358" s="1"/>
      <c r="B358" s="5" t="s">
        <v>14</v>
      </c>
      <c r="C358" s="5">
        <v>1185732</v>
      </c>
      <c r="D358" s="6">
        <v>44515</v>
      </c>
      <c r="E358" s="5" t="s">
        <v>33</v>
      </c>
      <c r="F358" s="5" t="s">
        <v>34</v>
      </c>
      <c r="G358" s="5" t="s">
        <v>35</v>
      </c>
      <c r="H358" s="5" t="s">
        <v>21</v>
      </c>
      <c r="I358" s="7">
        <v>0.6</v>
      </c>
      <c r="J358" s="8">
        <v>1500</v>
      </c>
      <c r="K358" s="9">
        <f t="shared" si="2"/>
        <v>900</v>
      </c>
      <c r="L358" s="9">
        <f t="shared" si="3"/>
        <v>315</v>
      </c>
      <c r="M358" s="10">
        <v>0.35</v>
      </c>
      <c r="O358" s="13"/>
      <c r="P358" s="11"/>
    </row>
    <row r="359" spans="1:16" ht="15.75" customHeight="1">
      <c r="A359" s="1"/>
      <c r="B359" s="5" t="s">
        <v>14</v>
      </c>
      <c r="C359" s="5">
        <v>1185732</v>
      </c>
      <c r="D359" s="6">
        <v>44515</v>
      </c>
      <c r="E359" s="5" t="s">
        <v>33</v>
      </c>
      <c r="F359" s="5" t="s">
        <v>34</v>
      </c>
      <c r="G359" s="5" t="s">
        <v>35</v>
      </c>
      <c r="H359" s="5" t="s">
        <v>22</v>
      </c>
      <c r="I359" s="7">
        <v>0.64999999999999991</v>
      </c>
      <c r="J359" s="8">
        <v>2500</v>
      </c>
      <c r="K359" s="9">
        <f t="shared" si="2"/>
        <v>1624.9999999999998</v>
      </c>
      <c r="L359" s="9">
        <f t="shared" si="3"/>
        <v>812.49999999999989</v>
      </c>
      <c r="M359" s="10">
        <v>0.5</v>
      </c>
      <c r="O359" s="13"/>
      <c r="P359" s="11"/>
    </row>
    <row r="360" spans="1:16" ht="15.75" customHeight="1">
      <c r="A360" s="1"/>
      <c r="B360" s="5" t="s">
        <v>14</v>
      </c>
      <c r="C360" s="5">
        <v>1185732</v>
      </c>
      <c r="D360" s="6">
        <v>44544</v>
      </c>
      <c r="E360" s="5" t="s">
        <v>33</v>
      </c>
      <c r="F360" s="5" t="s">
        <v>34</v>
      </c>
      <c r="G360" s="5" t="s">
        <v>35</v>
      </c>
      <c r="H360" s="5" t="s">
        <v>17</v>
      </c>
      <c r="I360" s="7">
        <v>0.6</v>
      </c>
      <c r="J360" s="8">
        <v>5000</v>
      </c>
      <c r="K360" s="9">
        <f t="shared" si="2"/>
        <v>3000</v>
      </c>
      <c r="L360" s="9">
        <f t="shared" si="3"/>
        <v>1200</v>
      </c>
      <c r="M360" s="10">
        <v>0.4</v>
      </c>
      <c r="O360" s="13"/>
      <c r="P360" s="11"/>
    </row>
    <row r="361" spans="1:16" ht="15.75" customHeight="1">
      <c r="A361" s="1"/>
      <c r="B361" s="5" t="s">
        <v>14</v>
      </c>
      <c r="C361" s="5">
        <v>1185732</v>
      </c>
      <c r="D361" s="6">
        <v>44544</v>
      </c>
      <c r="E361" s="5" t="s">
        <v>33</v>
      </c>
      <c r="F361" s="5" t="s">
        <v>34</v>
      </c>
      <c r="G361" s="5" t="s">
        <v>35</v>
      </c>
      <c r="H361" s="5" t="s">
        <v>18</v>
      </c>
      <c r="I361" s="7">
        <v>0.5</v>
      </c>
      <c r="J361" s="8">
        <v>3000</v>
      </c>
      <c r="K361" s="9">
        <f t="shared" si="2"/>
        <v>1500</v>
      </c>
      <c r="L361" s="9">
        <f t="shared" si="3"/>
        <v>525</v>
      </c>
      <c r="M361" s="10">
        <v>0.35</v>
      </c>
      <c r="O361" s="13"/>
      <c r="P361" s="11"/>
    </row>
    <row r="362" spans="1:16" ht="15.75" customHeight="1">
      <c r="A362" s="1"/>
      <c r="B362" s="5" t="s">
        <v>14</v>
      </c>
      <c r="C362" s="5">
        <v>1185732</v>
      </c>
      <c r="D362" s="6">
        <v>44544</v>
      </c>
      <c r="E362" s="5" t="s">
        <v>33</v>
      </c>
      <c r="F362" s="5" t="s">
        <v>34</v>
      </c>
      <c r="G362" s="5" t="s">
        <v>35</v>
      </c>
      <c r="H362" s="5" t="s">
        <v>19</v>
      </c>
      <c r="I362" s="7">
        <v>0.5</v>
      </c>
      <c r="J362" s="8">
        <v>2500</v>
      </c>
      <c r="K362" s="9">
        <f t="shared" si="2"/>
        <v>1250</v>
      </c>
      <c r="L362" s="9">
        <f t="shared" si="3"/>
        <v>437.5</v>
      </c>
      <c r="M362" s="10">
        <v>0.35</v>
      </c>
      <c r="O362" s="13"/>
      <c r="P362" s="11"/>
    </row>
    <row r="363" spans="1:16" ht="15.75" customHeight="1">
      <c r="A363" s="1"/>
      <c r="B363" s="5" t="s">
        <v>14</v>
      </c>
      <c r="C363" s="5">
        <v>1185732</v>
      </c>
      <c r="D363" s="6">
        <v>44544</v>
      </c>
      <c r="E363" s="5" t="s">
        <v>33</v>
      </c>
      <c r="F363" s="5" t="s">
        <v>34</v>
      </c>
      <c r="G363" s="5" t="s">
        <v>35</v>
      </c>
      <c r="H363" s="5" t="s">
        <v>20</v>
      </c>
      <c r="I363" s="7">
        <v>0.5</v>
      </c>
      <c r="J363" s="8">
        <v>2000</v>
      </c>
      <c r="K363" s="9">
        <f t="shared" si="2"/>
        <v>1000</v>
      </c>
      <c r="L363" s="9">
        <f t="shared" si="3"/>
        <v>400</v>
      </c>
      <c r="M363" s="10">
        <v>0.4</v>
      </c>
      <c r="O363" s="13"/>
      <c r="P363" s="11"/>
    </row>
    <row r="364" spans="1:16" ht="15.75" customHeight="1">
      <c r="A364" s="1"/>
      <c r="B364" s="5" t="s">
        <v>14</v>
      </c>
      <c r="C364" s="5">
        <v>1185732</v>
      </c>
      <c r="D364" s="6">
        <v>44544</v>
      </c>
      <c r="E364" s="5" t="s">
        <v>33</v>
      </c>
      <c r="F364" s="5" t="s">
        <v>34</v>
      </c>
      <c r="G364" s="5" t="s">
        <v>35</v>
      </c>
      <c r="H364" s="5" t="s">
        <v>21</v>
      </c>
      <c r="I364" s="7">
        <v>0.6</v>
      </c>
      <c r="J364" s="8">
        <v>2000</v>
      </c>
      <c r="K364" s="9">
        <f t="shared" si="2"/>
        <v>1200</v>
      </c>
      <c r="L364" s="9">
        <f t="shared" si="3"/>
        <v>420</v>
      </c>
      <c r="M364" s="10">
        <v>0.35</v>
      </c>
      <c r="O364" s="13"/>
      <c r="P364" s="11"/>
    </row>
    <row r="365" spans="1:16" ht="15.75" customHeight="1">
      <c r="A365" s="1"/>
      <c r="B365" s="5" t="s">
        <v>14</v>
      </c>
      <c r="C365" s="5">
        <v>1185732</v>
      </c>
      <c r="D365" s="6">
        <v>44544</v>
      </c>
      <c r="E365" s="5" t="s">
        <v>33</v>
      </c>
      <c r="F365" s="5" t="s">
        <v>34</v>
      </c>
      <c r="G365" s="5" t="s">
        <v>35</v>
      </c>
      <c r="H365" s="5" t="s">
        <v>22</v>
      </c>
      <c r="I365" s="7">
        <v>0.64999999999999991</v>
      </c>
      <c r="J365" s="8">
        <v>3000</v>
      </c>
      <c r="K365" s="9">
        <f t="shared" si="2"/>
        <v>1949.9999999999998</v>
      </c>
      <c r="L365" s="9">
        <f t="shared" si="3"/>
        <v>974.99999999999989</v>
      </c>
      <c r="M365" s="10">
        <v>0.5</v>
      </c>
      <c r="O365" s="13"/>
      <c r="P365" s="11"/>
    </row>
    <row r="366" spans="1:16" ht="15.75" customHeight="1">
      <c r="A366" s="1"/>
      <c r="B366" s="5" t="s">
        <v>23</v>
      </c>
      <c r="C366" s="5">
        <v>1197831</v>
      </c>
      <c r="D366" s="6">
        <v>44198</v>
      </c>
      <c r="E366" s="5" t="s">
        <v>24</v>
      </c>
      <c r="F366" s="5" t="s">
        <v>25</v>
      </c>
      <c r="G366" s="5" t="s">
        <v>36</v>
      </c>
      <c r="H366" s="5" t="s">
        <v>17</v>
      </c>
      <c r="I366" s="7">
        <v>0.2</v>
      </c>
      <c r="J366" s="8">
        <v>7250</v>
      </c>
      <c r="K366" s="9">
        <f t="shared" si="2"/>
        <v>1450</v>
      </c>
      <c r="L366" s="9">
        <f t="shared" si="3"/>
        <v>435</v>
      </c>
      <c r="M366" s="10">
        <v>0.3</v>
      </c>
      <c r="O366" s="12"/>
      <c r="P366" s="11"/>
    </row>
    <row r="367" spans="1:16" ht="15.75" customHeight="1">
      <c r="A367" s="1"/>
      <c r="B367" s="5" t="s">
        <v>23</v>
      </c>
      <c r="C367" s="5">
        <v>1197831</v>
      </c>
      <c r="D367" s="6">
        <v>44198</v>
      </c>
      <c r="E367" s="5" t="s">
        <v>24</v>
      </c>
      <c r="F367" s="5" t="s">
        <v>25</v>
      </c>
      <c r="G367" s="5" t="s">
        <v>36</v>
      </c>
      <c r="H367" s="5" t="s">
        <v>18</v>
      </c>
      <c r="I367" s="7">
        <v>0.3</v>
      </c>
      <c r="J367" s="8">
        <v>7250</v>
      </c>
      <c r="K367" s="9">
        <f t="shared" si="2"/>
        <v>2175</v>
      </c>
      <c r="L367" s="9">
        <f t="shared" si="3"/>
        <v>652.5</v>
      </c>
      <c r="M367" s="10">
        <v>0.3</v>
      </c>
      <c r="O367" s="12"/>
      <c r="P367" s="11"/>
    </row>
    <row r="368" spans="1:16" ht="15.75" customHeight="1">
      <c r="A368" s="1"/>
      <c r="B368" s="5" t="s">
        <v>23</v>
      </c>
      <c r="C368" s="5">
        <v>1197831</v>
      </c>
      <c r="D368" s="6">
        <v>44198</v>
      </c>
      <c r="E368" s="5" t="s">
        <v>24</v>
      </c>
      <c r="F368" s="5" t="s">
        <v>25</v>
      </c>
      <c r="G368" s="5" t="s">
        <v>36</v>
      </c>
      <c r="H368" s="5" t="s">
        <v>19</v>
      </c>
      <c r="I368" s="7">
        <v>0.3</v>
      </c>
      <c r="J368" s="8">
        <v>5250</v>
      </c>
      <c r="K368" s="9">
        <f t="shared" si="2"/>
        <v>1575</v>
      </c>
      <c r="L368" s="9">
        <f t="shared" si="3"/>
        <v>472.5</v>
      </c>
      <c r="M368" s="10">
        <v>0.3</v>
      </c>
      <c r="O368" s="12"/>
      <c r="P368" s="11"/>
    </row>
    <row r="369" spans="1:16" ht="15.75" customHeight="1">
      <c r="A369" s="1"/>
      <c r="B369" s="5" t="s">
        <v>23</v>
      </c>
      <c r="C369" s="5">
        <v>1197831</v>
      </c>
      <c r="D369" s="6">
        <v>44198</v>
      </c>
      <c r="E369" s="5" t="s">
        <v>24</v>
      </c>
      <c r="F369" s="5" t="s">
        <v>25</v>
      </c>
      <c r="G369" s="5" t="s">
        <v>36</v>
      </c>
      <c r="H369" s="5" t="s">
        <v>20</v>
      </c>
      <c r="I369" s="7">
        <v>0.35</v>
      </c>
      <c r="J369" s="8">
        <v>5250</v>
      </c>
      <c r="K369" s="9">
        <f t="shared" si="2"/>
        <v>1837.4999999999998</v>
      </c>
      <c r="L369" s="9">
        <f t="shared" si="3"/>
        <v>735</v>
      </c>
      <c r="M369" s="10">
        <v>0.4</v>
      </c>
      <c r="O369" s="12"/>
      <c r="P369" s="11"/>
    </row>
    <row r="370" spans="1:16" ht="15.75" customHeight="1">
      <c r="A370" s="1"/>
      <c r="B370" s="5" t="s">
        <v>23</v>
      </c>
      <c r="C370" s="5">
        <v>1197831</v>
      </c>
      <c r="D370" s="6">
        <v>44198</v>
      </c>
      <c r="E370" s="5" t="s">
        <v>24</v>
      </c>
      <c r="F370" s="5" t="s">
        <v>25</v>
      </c>
      <c r="G370" s="5" t="s">
        <v>36</v>
      </c>
      <c r="H370" s="5" t="s">
        <v>21</v>
      </c>
      <c r="I370" s="7">
        <v>0.4</v>
      </c>
      <c r="J370" s="8">
        <v>3750</v>
      </c>
      <c r="K370" s="9">
        <f t="shared" si="2"/>
        <v>1500</v>
      </c>
      <c r="L370" s="9">
        <f t="shared" si="3"/>
        <v>375</v>
      </c>
      <c r="M370" s="10">
        <v>0.25</v>
      </c>
      <c r="O370" s="12"/>
      <c r="P370" s="11"/>
    </row>
    <row r="371" spans="1:16" ht="15.75" customHeight="1">
      <c r="A371" s="1"/>
      <c r="B371" s="5" t="s">
        <v>23</v>
      </c>
      <c r="C371" s="5">
        <v>1197831</v>
      </c>
      <c r="D371" s="6">
        <v>44198</v>
      </c>
      <c r="E371" s="5" t="s">
        <v>24</v>
      </c>
      <c r="F371" s="5" t="s">
        <v>25</v>
      </c>
      <c r="G371" s="5" t="s">
        <v>36</v>
      </c>
      <c r="H371" s="5" t="s">
        <v>22</v>
      </c>
      <c r="I371" s="7">
        <v>0.35</v>
      </c>
      <c r="J371" s="8">
        <v>5250</v>
      </c>
      <c r="K371" s="9">
        <f t="shared" si="2"/>
        <v>1837.4999999999998</v>
      </c>
      <c r="L371" s="9">
        <f t="shared" si="3"/>
        <v>826.87499999999989</v>
      </c>
      <c r="M371" s="10">
        <v>0.45</v>
      </c>
      <c r="O371" s="12"/>
      <c r="P371" s="11"/>
    </row>
    <row r="372" spans="1:16" ht="15.75" customHeight="1">
      <c r="A372" s="1"/>
      <c r="B372" s="5" t="s">
        <v>23</v>
      </c>
      <c r="C372" s="5">
        <v>1197831</v>
      </c>
      <c r="D372" s="6">
        <v>44228</v>
      </c>
      <c r="E372" s="5" t="s">
        <v>24</v>
      </c>
      <c r="F372" s="5" t="s">
        <v>25</v>
      </c>
      <c r="G372" s="5" t="s">
        <v>36</v>
      </c>
      <c r="H372" s="5" t="s">
        <v>17</v>
      </c>
      <c r="I372" s="7">
        <v>0.25</v>
      </c>
      <c r="J372" s="8">
        <v>6750</v>
      </c>
      <c r="K372" s="9">
        <f t="shared" si="2"/>
        <v>1687.5</v>
      </c>
      <c r="L372" s="9">
        <f t="shared" si="3"/>
        <v>506.25</v>
      </c>
      <c r="M372" s="10">
        <v>0.3</v>
      </c>
      <c r="O372" s="12"/>
      <c r="P372" s="11"/>
    </row>
    <row r="373" spans="1:16" ht="15.75" customHeight="1">
      <c r="A373" s="1"/>
      <c r="B373" s="5" t="s">
        <v>23</v>
      </c>
      <c r="C373" s="5">
        <v>1197831</v>
      </c>
      <c r="D373" s="6">
        <v>44228</v>
      </c>
      <c r="E373" s="5" t="s">
        <v>24</v>
      </c>
      <c r="F373" s="5" t="s">
        <v>25</v>
      </c>
      <c r="G373" s="5" t="s">
        <v>36</v>
      </c>
      <c r="H373" s="5" t="s">
        <v>18</v>
      </c>
      <c r="I373" s="7">
        <v>0.35</v>
      </c>
      <c r="J373" s="8">
        <v>6500</v>
      </c>
      <c r="K373" s="9">
        <f t="shared" si="2"/>
        <v>2275</v>
      </c>
      <c r="L373" s="9">
        <f t="shared" si="3"/>
        <v>682.5</v>
      </c>
      <c r="M373" s="10">
        <v>0.3</v>
      </c>
      <c r="O373" s="12"/>
      <c r="P373" s="11"/>
    </row>
    <row r="374" spans="1:16" ht="15.75" customHeight="1">
      <c r="A374" s="1"/>
      <c r="B374" s="5" t="s">
        <v>23</v>
      </c>
      <c r="C374" s="5">
        <v>1197831</v>
      </c>
      <c r="D374" s="6">
        <v>44228</v>
      </c>
      <c r="E374" s="5" t="s">
        <v>24</v>
      </c>
      <c r="F374" s="5" t="s">
        <v>25</v>
      </c>
      <c r="G374" s="5" t="s">
        <v>36</v>
      </c>
      <c r="H374" s="5" t="s">
        <v>19</v>
      </c>
      <c r="I374" s="7">
        <v>0.35</v>
      </c>
      <c r="J374" s="8">
        <v>4750</v>
      </c>
      <c r="K374" s="9">
        <f t="shared" si="2"/>
        <v>1662.5</v>
      </c>
      <c r="L374" s="9">
        <f t="shared" si="3"/>
        <v>498.75</v>
      </c>
      <c r="M374" s="10">
        <v>0.3</v>
      </c>
      <c r="O374" s="12"/>
      <c r="P374" s="11"/>
    </row>
    <row r="375" spans="1:16" ht="15.75" customHeight="1">
      <c r="A375" s="1"/>
      <c r="B375" s="5" t="s">
        <v>23</v>
      </c>
      <c r="C375" s="5">
        <v>1197831</v>
      </c>
      <c r="D375" s="6">
        <v>44228</v>
      </c>
      <c r="E375" s="5" t="s">
        <v>24</v>
      </c>
      <c r="F375" s="5" t="s">
        <v>25</v>
      </c>
      <c r="G375" s="5" t="s">
        <v>36</v>
      </c>
      <c r="H375" s="5" t="s">
        <v>20</v>
      </c>
      <c r="I375" s="7">
        <v>0.35</v>
      </c>
      <c r="J375" s="8">
        <v>4250</v>
      </c>
      <c r="K375" s="9">
        <f t="shared" si="2"/>
        <v>1487.5</v>
      </c>
      <c r="L375" s="9">
        <f t="shared" si="3"/>
        <v>595</v>
      </c>
      <c r="M375" s="10">
        <v>0.4</v>
      </c>
      <c r="O375" s="12"/>
      <c r="P375" s="11"/>
    </row>
    <row r="376" spans="1:16" ht="15.75" customHeight="1">
      <c r="A376" s="1"/>
      <c r="B376" s="5" t="s">
        <v>23</v>
      </c>
      <c r="C376" s="5">
        <v>1197831</v>
      </c>
      <c r="D376" s="6">
        <v>44228</v>
      </c>
      <c r="E376" s="5" t="s">
        <v>24</v>
      </c>
      <c r="F376" s="5" t="s">
        <v>25</v>
      </c>
      <c r="G376" s="5" t="s">
        <v>36</v>
      </c>
      <c r="H376" s="5" t="s">
        <v>21</v>
      </c>
      <c r="I376" s="7">
        <v>0.4</v>
      </c>
      <c r="J376" s="8">
        <v>3000</v>
      </c>
      <c r="K376" s="9">
        <f t="shared" si="2"/>
        <v>1200</v>
      </c>
      <c r="L376" s="9">
        <f t="shared" si="3"/>
        <v>300</v>
      </c>
      <c r="M376" s="10">
        <v>0.25</v>
      </c>
      <c r="O376" s="12"/>
      <c r="P376" s="11"/>
    </row>
    <row r="377" spans="1:16" ht="15.75" customHeight="1">
      <c r="A377" s="1"/>
      <c r="B377" s="5" t="s">
        <v>23</v>
      </c>
      <c r="C377" s="5">
        <v>1197831</v>
      </c>
      <c r="D377" s="6">
        <v>44228</v>
      </c>
      <c r="E377" s="5" t="s">
        <v>24</v>
      </c>
      <c r="F377" s="5" t="s">
        <v>25</v>
      </c>
      <c r="G377" s="5" t="s">
        <v>36</v>
      </c>
      <c r="H377" s="5" t="s">
        <v>22</v>
      </c>
      <c r="I377" s="7">
        <v>0.35</v>
      </c>
      <c r="J377" s="8">
        <v>5000</v>
      </c>
      <c r="K377" s="9">
        <f t="shared" si="2"/>
        <v>1750</v>
      </c>
      <c r="L377" s="9">
        <f t="shared" si="3"/>
        <v>787.5</v>
      </c>
      <c r="M377" s="10">
        <v>0.45</v>
      </c>
      <c r="O377" s="12"/>
      <c r="P377" s="11"/>
    </row>
    <row r="378" spans="1:16" ht="15.75" customHeight="1">
      <c r="A378" s="1"/>
      <c r="B378" s="5" t="s">
        <v>23</v>
      </c>
      <c r="C378" s="5">
        <v>1197831</v>
      </c>
      <c r="D378" s="6">
        <v>44258</v>
      </c>
      <c r="E378" s="5" t="s">
        <v>24</v>
      </c>
      <c r="F378" s="5" t="s">
        <v>25</v>
      </c>
      <c r="G378" s="5" t="s">
        <v>36</v>
      </c>
      <c r="H378" s="5" t="s">
        <v>17</v>
      </c>
      <c r="I378" s="7">
        <v>0.3</v>
      </c>
      <c r="J378" s="8">
        <v>6750</v>
      </c>
      <c r="K378" s="9">
        <f t="shared" si="2"/>
        <v>2025</v>
      </c>
      <c r="L378" s="9">
        <f t="shared" si="3"/>
        <v>708.75</v>
      </c>
      <c r="M378" s="10">
        <v>0.35</v>
      </c>
      <c r="O378" s="12"/>
      <c r="P378" s="11"/>
    </row>
    <row r="379" spans="1:16" ht="15.75" customHeight="1">
      <c r="A379" s="1"/>
      <c r="B379" s="5" t="s">
        <v>23</v>
      </c>
      <c r="C379" s="5">
        <v>1197831</v>
      </c>
      <c r="D379" s="6">
        <v>44258</v>
      </c>
      <c r="E379" s="5" t="s">
        <v>24</v>
      </c>
      <c r="F379" s="5" t="s">
        <v>25</v>
      </c>
      <c r="G379" s="5" t="s">
        <v>36</v>
      </c>
      <c r="H379" s="5" t="s">
        <v>18</v>
      </c>
      <c r="I379" s="7">
        <v>0.4</v>
      </c>
      <c r="J379" s="8">
        <v>6750</v>
      </c>
      <c r="K379" s="9">
        <f t="shared" si="2"/>
        <v>2700</v>
      </c>
      <c r="L379" s="9">
        <f t="shared" si="3"/>
        <v>944.99999999999989</v>
      </c>
      <c r="M379" s="10">
        <v>0.35</v>
      </c>
      <c r="O379" s="12"/>
      <c r="P379" s="11"/>
    </row>
    <row r="380" spans="1:16" ht="15.75" customHeight="1">
      <c r="A380" s="1"/>
      <c r="B380" s="5" t="s">
        <v>23</v>
      </c>
      <c r="C380" s="5">
        <v>1197831</v>
      </c>
      <c r="D380" s="6">
        <v>44258</v>
      </c>
      <c r="E380" s="5" t="s">
        <v>24</v>
      </c>
      <c r="F380" s="5" t="s">
        <v>25</v>
      </c>
      <c r="G380" s="5" t="s">
        <v>36</v>
      </c>
      <c r="H380" s="5" t="s">
        <v>19</v>
      </c>
      <c r="I380" s="7">
        <v>0.3</v>
      </c>
      <c r="J380" s="8">
        <v>5000</v>
      </c>
      <c r="K380" s="9">
        <f t="shared" si="2"/>
        <v>1500</v>
      </c>
      <c r="L380" s="9">
        <f t="shared" si="3"/>
        <v>525</v>
      </c>
      <c r="M380" s="10">
        <v>0.35</v>
      </c>
      <c r="O380" s="12"/>
      <c r="P380" s="11"/>
    </row>
    <row r="381" spans="1:16" ht="15.75" customHeight="1">
      <c r="A381" s="1"/>
      <c r="B381" s="5" t="s">
        <v>23</v>
      </c>
      <c r="C381" s="5">
        <v>1197831</v>
      </c>
      <c r="D381" s="6">
        <v>44258</v>
      </c>
      <c r="E381" s="5" t="s">
        <v>24</v>
      </c>
      <c r="F381" s="5" t="s">
        <v>25</v>
      </c>
      <c r="G381" s="5" t="s">
        <v>36</v>
      </c>
      <c r="H381" s="5" t="s">
        <v>20</v>
      </c>
      <c r="I381" s="7">
        <v>0.35000000000000003</v>
      </c>
      <c r="J381" s="8">
        <v>4000</v>
      </c>
      <c r="K381" s="9">
        <f t="shared" si="2"/>
        <v>1400.0000000000002</v>
      </c>
      <c r="L381" s="9">
        <f t="shared" si="3"/>
        <v>630.00000000000011</v>
      </c>
      <c r="M381" s="10">
        <v>0.45</v>
      </c>
      <c r="O381" s="12"/>
      <c r="P381" s="11"/>
    </row>
    <row r="382" spans="1:16" ht="15.75" customHeight="1">
      <c r="A382" s="1"/>
      <c r="B382" s="5" t="s">
        <v>23</v>
      </c>
      <c r="C382" s="5">
        <v>1197831</v>
      </c>
      <c r="D382" s="6">
        <v>44258</v>
      </c>
      <c r="E382" s="5" t="s">
        <v>24</v>
      </c>
      <c r="F382" s="5" t="s">
        <v>25</v>
      </c>
      <c r="G382" s="5" t="s">
        <v>36</v>
      </c>
      <c r="H382" s="5" t="s">
        <v>21</v>
      </c>
      <c r="I382" s="7">
        <v>0.4</v>
      </c>
      <c r="J382" s="8">
        <v>3000</v>
      </c>
      <c r="K382" s="9">
        <f t="shared" si="2"/>
        <v>1200</v>
      </c>
      <c r="L382" s="9">
        <f t="shared" si="3"/>
        <v>360</v>
      </c>
      <c r="M382" s="10">
        <v>0.3</v>
      </c>
      <c r="O382" s="12"/>
      <c r="P382" s="11"/>
    </row>
    <row r="383" spans="1:16" ht="15.75" customHeight="1">
      <c r="A383" s="1"/>
      <c r="B383" s="5" t="s">
        <v>23</v>
      </c>
      <c r="C383" s="5">
        <v>1197831</v>
      </c>
      <c r="D383" s="6">
        <v>44258</v>
      </c>
      <c r="E383" s="5" t="s">
        <v>24</v>
      </c>
      <c r="F383" s="5" t="s">
        <v>25</v>
      </c>
      <c r="G383" s="5" t="s">
        <v>36</v>
      </c>
      <c r="H383" s="5" t="s">
        <v>22</v>
      </c>
      <c r="I383" s="7">
        <v>0.35000000000000003</v>
      </c>
      <c r="J383" s="8">
        <v>4500</v>
      </c>
      <c r="K383" s="9">
        <f t="shared" si="2"/>
        <v>1575.0000000000002</v>
      </c>
      <c r="L383" s="9">
        <f t="shared" si="3"/>
        <v>787.50000000000011</v>
      </c>
      <c r="M383" s="10">
        <v>0.5</v>
      </c>
      <c r="O383" s="12"/>
      <c r="P383" s="11"/>
    </row>
    <row r="384" spans="1:16" ht="15.75" customHeight="1">
      <c r="A384" s="1"/>
      <c r="B384" s="5" t="s">
        <v>23</v>
      </c>
      <c r="C384" s="5">
        <v>1197831</v>
      </c>
      <c r="D384" s="6">
        <v>44288</v>
      </c>
      <c r="E384" s="5" t="s">
        <v>24</v>
      </c>
      <c r="F384" s="5" t="s">
        <v>25</v>
      </c>
      <c r="G384" s="5" t="s">
        <v>36</v>
      </c>
      <c r="H384" s="5" t="s">
        <v>17</v>
      </c>
      <c r="I384" s="7">
        <v>0.19999999999999998</v>
      </c>
      <c r="J384" s="8">
        <v>7000</v>
      </c>
      <c r="K384" s="9">
        <f t="shared" si="2"/>
        <v>1399.9999999999998</v>
      </c>
      <c r="L384" s="9">
        <f t="shared" si="3"/>
        <v>489.99999999999989</v>
      </c>
      <c r="M384" s="10">
        <v>0.35</v>
      </c>
      <c r="O384" s="12"/>
      <c r="P384" s="11"/>
    </row>
    <row r="385" spans="1:16" ht="15.75" customHeight="1">
      <c r="A385" s="1"/>
      <c r="B385" s="5" t="s">
        <v>23</v>
      </c>
      <c r="C385" s="5">
        <v>1197831</v>
      </c>
      <c r="D385" s="6">
        <v>44288</v>
      </c>
      <c r="E385" s="5" t="s">
        <v>24</v>
      </c>
      <c r="F385" s="5" t="s">
        <v>25</v>
      </c>
      <c r="G385" s="5" t="s">
        <v>36</v>
      </c>
      <c r="H385" s="5" t="s">
        <v>18</v>
      </c>
      <c r="I385" s="7">
        <v>0.30000000000000004</v>
      </c>
      <c r="J385" s="8">
        <v>7000</v>
      </c>
      <c r="K385" s="9">
        <f t="shared" si="2"/>
        <v>2100.0000000000005</v>
      </c>
      <c r="L385" s="9">
        <f t="shared" si="3"/>
        <v>735.00000000000011</v>
      </c>
      <c r="M385" s="10">
        <v>0.35</v>
      </c>
      <c r="O385" s="12"/>
      <c r="P385" s="11"/>
    </row>
    <row r="386" spans="1:16" ht="15.75" customHeight="1">
      <c r="A386" s="1"/>
      <c r="B386" s="5" t="s">
        <v>23</v>
      </c>
      <c r="C386" s="5">
        <v>1197831</v>
      </c>
      <c r="D386" s="6">
        <v>44288</v>
      </c>
      <c r="E386" s="5" t="s">
        <v>24</v>
      </c>
      <c r="F386" s="5" t="s">
        <v>25</v>
      </c>
      <c r="G386" s="5" t="s">
        <v>36</v>
      </c>
      <c r="H386" s="5" t="s">
        <v>19</v>
      </c>
      <c r="I386" s="7">
        <v>0.24999999999999997</v>
      </c>
      <c r="J386" s="8">
        <v>5250</v>
      </c>
      <c r="K386" s="9">
        <f t="shared" si="2"/>
        <v>1312.4999999999998</v>
      </c>
      <c r="L386" s="9">
        <f t="shared" si="3"/>
        <v>459.37499999999989</v>
      </c>
      <c r="M386" s="10">
        <v>0.35</v>
      </c>
      <c r="O386" s="12"/>
      <c r="P386" s="11"/>
    </row>
    <row r="387" spans="1:16" ht="15.75" customHeight="1">
      <c r="A387" s="1"/>
      <c r="B387" s="5" t="s">
        <v>23</v>
      </c>
      <c r="C387" s="5">
        <v>1197831</v>
      </c>
      <c r="D387" s="6">
        <v>44288</v>
      </c>
      <c r="E387" s="5" t="s">
        <v>24</v>
      </c>
      <c r="F387" s="5" t="s">
        <v>25</v>
      </c>
      <c r="G387" s="5" t="s">
        <v>36</v>
      </c>
      <c r="H387" s="5" t="s">
        <v>20</v>
      </c>
      <c r="I387" s="7">
        <v>0.30000000000000004</v>
      </c>
      <c r="J387" s="8">
        <v>4250</v>
      </c>
      <c r="K387" s="9">
        <f t="shared" si="2"/>
        <v>1275.0000000000002</v>
      </c>
      <c r="L387" s="9">
        <f t="shared" si="3"/>
        <v>573.75000000000011</v>
      </c>
      <c r="M387" s="10">
        <v>0.45</v>
      </c>
      <c r="O387" s="12"/>
      <c r="P387" s="11"/>
    </row>
    <row r="388" spans="1:16" ht="15.75" customHeight="1">
      <c r="A388" s="1"/>
      <c r="B388" s="5" t="s">
        <v>23</v>
      </c>
      <c r="C388" s="5">
        <v>1197831</v>
      </c>
      <c r="D388" s="6">
        <v>44288</v>
      </c>
      <c r="E388" s="5" t="s">
        <v>24</v>
      </c>
      <c r="F388" s="5" t="s">
        <v>25</v>
      </c>
      <c r="G388" s="5" t="s">
        <v>36</v>
      </c>
      <c r="H388" s="5" t="s">
        <v>21</v>
      </c>
      <c r="I388" s="7">
        <v>0.35</v>
      </c>
      <c r="J388" s="8">
        <v>3250</v>
      </c>
      <c r="K388" s="9">
        <f t="shared" si="2"/>
        <v>1137.5</v>
      </c>
      <c r="L388" s="9">
        <f t="shared" si="3"/>
        <v>341.25</v>
      </c>
      <c r="M388" s="10">
        <v>0.3</v>
      </c>
      <c r="O388" s="12"/>
      <c r="P388" s="11"/>
    </row>
    <row r="389" spans="1:16" ht="15.75" customHeight="1">
      <c r="A389" s="1"/>
      <c r="B389" s="5" t="s">
        <v>23</v>
      </c>
      <c r="C389" s="5">
        <v>1197831</v>
      </c>
      <c r="D389" s="6">
        <v>44288</v>
      </c>
      <c r="E389" s="5" t="s">
        <v>24</v>
      </c>
      <c r="F389" s="5" t="s">
        <v>25</v>
      </c>
      <c r="G389" s="5" t="s">
        <v>36</v>
      </c>
      <c r="H389" s="5" t="s">
        <v>22</v>
      </c>
      <c r="I389" s="7">
        <v>0.30000000000000004</v>
      </c>
      <c r="J389" s="8">
        <v>6000</v>
      </c>
      <c r="K389" s="9">
        <f t="shared" si="2"/>
        <v>1800.0000000000002</v>
      </c>
      <c r="L389" s="9">
        <f t="shared" si="3"/>
        <v>900.00000000000011</v>
      </c>
      <c r="M389" s="10">
        <v>0.5</v>
      </c>
      <c r="O389" s="12"/>
      <c r="P389" s="11"/>
    </row>
    <row r="390" spans="1:16" ht="15.75" customHeight="1">
      <c r="A390" s="1"/>
      <c r="B390" s="5" t="s">
        <v>23</v>
      </c>
      <c r="C390" s="5">
        <v>1197831</v>
      </c>
      <c r="D390" s="6">
        <v>44318</v>
      </c>
      <c r="E390" s="5" t="s">
        <v>24</v>
      </c>
      <c r="F390" s="5" t="s">
        <v>25</v>
      </c>
      <c r="G390" s="5" t="s">
        <v>36</v>
      </c>
      <c r="H390" s="5" t="s">
        <v>17</v>
      </c>
      <c r="I390" s="7">
        <v>0.19999999999999998</v>
      </c>
      <c r="J390" s="8">
        <v>7500</v>
      </c>
      <c r="K390" s="9">
        <f t="shared" si="2"/>
        <v>1499.9999999999998</v>
      </c>
      <c r="L390" s="9">
        <f t="shared" si="3"/>
        <v>524.99999999999989</v>
      </c>
      <c r="M390" s="10">
        <v>0.35</v>
      </c>
      <c r="O390" s="12"/>
      <c r="P390" s="11"/>
    </row>
    <row r="391" spans="1:16" ht="15.75" customHeight="1">
      <c r="A391" s="1"/>
      <c r="B391" s="5" t="s">
        <v>23</v>
      </c>
      <c r="C391" s="5">
        <v>1197831</v>
      </c>
      <c r="D391" s="6">
        <v>44318</v>
      </c>
      <c r="E391" s="5" t="s">
        <v>24</v>
      </c>
      <c r="F391" s="5" t="s">
        <v>25</v>
      </c>
      <c r="G391" s="5" t="s">
        <v>36</v>
      </c>
      <c r="H391" s="5" t="s">
        <v>18</v>
      </c>
      <c r="I391" s="7">
        <v>0.30000000000000004</v>
      </c>
      <c r="J391" s="8">
        <v>7750</v>
      </c>
      <c r="K391" s="9">
        <f t="shared" si="2"/>
        <v>2325.0000000000005</v>
      </c>
      <c r="L391" s="9">
        <f t="shared" si="3"/>
        <v>813.75000000000011</v>
      </c>
      <c r="M391" s="10">
        <v>0.35</v>
      </c>
      <c r="O391" s="12"/>
      <c r="P391" s="11"/>
    </row>
    <row r="392" spans="1:16" ht="15.75" customHeight="1">
      <c r="A392" s="1"/>
      <c r="B392" s="5" t="s">
        <v>23</v>
      </c>
      <c r="C392" s="5">
        <v>1197831</v>
      </c>
      <c r="D392" s="6">
        <v>44318</v>
      </c>
      <c r="E392" s="5" t="s">
        <v>24</v>
      </c>
      <c r="F392" s="5" t="s">
        <v>25</v>
      </c>
      <c r="G392" s="5" t="s">
        <v>36</v>
      </c>
      <c r="H392" s="5" t="s">
        <v>19</v>
      </c>
      <c r="I392" s="7">
        <v>0.24999999999999997</v>
      </c>
      <c r="J392" s="8">
        <v>6250</v>
      </c>
      <c r="K392" s="9">
        <f t="shared" si="2"/>
        <v>1562.4999999999998</v>
      </c>
      <c r="L392" s="9">
        <f t="shared" si="3"/>
        <v>546.87499999999989</v>
      </c>
      <c r="M392" s="10">
        <v>0.35</v>
      </c>
      <c r="O392" s="12"/>
      <c r="P392" s="11"/>
    </row>
    <row r="393" spans="1:16" ht="15.75" customHeight="1">
      <c r="A393" s="1"/>
      <c r="B393" s="5" t="s">
        <v>23</v>
      </c>
      <c r="C393" s="5">
        <v>1197831</v>
      </c>
      <c r="D393" s="6">
        <v>44318</v>
      </c>
      <c r="E393" s="5" t="s">
        <v>24</v>
      </c>
      <c r="F393" s="5" t="s">
        <v>25</v>
      </c>
      <c r="G393" s="5" t="s">
        <v>36</v>
      </c>
      <c r="H393" s="5" t="s">
        <v>20</v>
      </c>
      <c r="I393" s="7">
        <v>0.35000000000000003</v>
      </c>
      <c r="J393" s="8">
        <v>5500</v>
      </c>
      <c r="K393" s="9">
        <f t="shared" si="2"/>
        <v>1925.0000000000002</v>
      </c>
      <c r="L393" s="9">
        <f t="shared" si="3"/>
        <v>866.25000000000011</v>
      </c>
      <c r="M393" s="10">
        <v>0.45</v>
      </c>
      <c r="O393" s="12"/>
      <c r="P393" s="11"/>
    </row>
    <row r="394" spans="1:16" ht="15.75" customHeight="1">
      <c r="A394" s="1"/>
      <c r="B394" s="5" t="s">
        <v>23</v>
      </c>
      <c r="C394" s="5">
        <v>1197831</v>
      </c>
      <c r="D394" s="6">
        <v>44318</v>
      </c>
      <c r="E394" s="5" t="s">
        <v>24</v>
      </c>
      <c r="F394" s="5" t="s">
        <v>25</v>
      </c>
      <c r="G394" s="5" t="s">
        <v>36</v>
      </c>
      <c r="H394" s="5" t="s">
        <v>21</v>
      </c>
      <c r="I394" s="7">
        <v>0.5</v>
      </c>
      <c r="J394" s="8">
        <v>4500</v>
      </c>
      <c r="K394" s="9">
        <f t="shared" si="2"/>
        <v>2250</v>
      </c>
      <c r="L394" s="9">
        <f t="shared" si="3"/>
        <v>675</v>
      </c>
      <c r="M394" s="10">
        <v>0.3</v>
      </c>
      <c r="O394" s="12"/>
      <c r="P394" s="11"/>
    </row>
    <row r="395" spans="1:16" ht="15.75" customHeight="1">
      <c r="A395" s="1"/>
      <c r="B395" s="5" t="s">
        <v>23</v>
      </c>
      <c r="C395" s="5">
        <v>1197831</v>
      </c>
      <c r="D395" s="6">
        <v>44318</v>
      </c>
      <c r="E395" s="5" t="s">
        <v>24</v>
      </c>
      <c r="F395" s="5" t="s">
        <v>25</v>
      </c>
      <c r="G395" s="5" t="s">
        <v>36</v>
      </c>
      <c r="H395" s="5" t="s">
        <v>22</v>
      </c>
      <c r="I395" s="7">
        <v>0.45</v>
      </c>
      <c r="J395" s="8">
        <v>8000</v>
      </c>
      <c r="K395" s="9">
        <f t="shared" si="2"/>
        <v>3600</v>
      </c>
      <c r="L395" s="9">
        <f t="shared" si="3"/>
        <v>1800</v>
      </c>
      <c r="M395" s="10">
        <v>0.5</v>
      </c>
      <c r="O395" s="12"/>
      <c r="P395" s="11"/>
    </row>
    <row r="396" spans="1:16" ht="15.75" customHeight="1">
      <c r="A396" s="1"/>
      <c r="B396" s="5" t="s">
        <v>23</v>
      </c>
      <c r="C396" s="5">
        <v>1197831</v>
      </c>
      <c r="D396" s="6">
        <v>44348</v>
      </c>
      <c r="E396" s="5" t="s">
        <v>24</v>
      </c>
      <c r="F396" s="5" t="s">
        <v>25</v>
      </c>
      <c r="G396" s="5" t="s">
        <v>36</v>
      </c>
      <c r="H396" s="5" t="s">
        <v>17</v>
      </c>
      <c r="I396" s="7">
        <v>0.45</v>
      </c>
      <c r="J396" s="8">
        <v>8000</v>
      </c>
      <c r="K396" s="9">
        <f t="shared" si="2"/>
        <v>3600</v>
      </c>
      <c r="L396" s="9">
        <f t="shared" si="3"/>
        <v>1260</v>
      </c>
      <c r="M396" s="10">
        <v>0.35</v>
      </c>
      <c r="O396" s="12"/>
      <c r="P396" s="11"/>
    </row>
    <row r="397" spans="1:16" ht="15.75" customHeight="1">
      <c r="A397" s="1"/>
      <c r="B397" s="5" t="s">
        <v>23</v>
      </c>
      <c r="C397" s="5">
        <v>1197831</v>
      </c>
      <c r="D397" s="6">
        <v>44348</v>
      </c>
      <c r="E397" s="5" t="s">
        <v>24</v>
      </c>
      <c r="F397" s="5" t="s">
        <v>25</v>
      </c>
      <c r="G397" s="5" t="s">
        <v>36</v>
      </c>
      <c r="H397" s="5" t="s">
        <v>18</v>
      </c>
      <c r="I397" s="7">
        <v>0.5</v>
      </c>
      <c r="J397" s="8">
        <v>8000</v>
      </c>
      <c r="K397" s="9">
        <f t="shared" si="2"/>
        <v>4000</v>
      </c>
      <c r="L397" s="9">
        <f t="shared" si="3"/>
        <v>1400</v>
      </c>
      <c r="M397" s="10">
        <v>0.35</v>
      </c>
      <c r="O397" s="12"/>
      <c r="P397" s="11"/>
    </row>
    <row r="398" spans="1:16" ht="15.75" customHeight="1">
      <c r="A398" s="1"/>
      <c r="B398" s="5" t="s">
        <v>23</v>
      </c>
      <c r="C398" s="5">
        <v>1197831</v>
      </c>
      <c r="D398" s="6">
        <v>44348</v>
      </c>
      <c r="E398" s="5" t="s">
        <v>24</v>
      </c>
      <c r="F398" s="5" t="s">
        <v>25</v>
      </c>
      <c r="G398" s="5" t="s">
        <v>36</v>
      </c>
      <c r="H398" s="5" t="s">
        <v>19</v>
      </c>
      <c r="I398" s="7">
        <v>0.45</v>
      </c>
      <c r="J398" s="8">
        <v>6500</v>
      </c>
      <c r="K398" s="9">
        <f t="shared" si="2"/>
        <v>2925</v>
      </c>
      <c r="L398" s="9">
        <f t="shared" si="3"/>
        <v>1023.7499999999999</v>
      </c>
      <c r="M398" s="10">
        <v>0.35</v>
      </c>
      <c r="O398" s="12"/>
      <c r="P398" s="11"/>
    </row>
    <row r="399" spans="1:16" ht="15.75" customHeight="1">
      <c r="A399" s="1"/>
      <c r="B399" s="5" t="s">
        <v>23</v>
      </c>
      <c r="C399" s="5">
        <v>1197831</v>
      </c>
      <c r="D399" s="6">
        <v>44348</v>
      </c>
      <c r="E399" s="5" t="s">
        <v>24</v>
      </c>
      <c r="F399" s="5" t="s">
        <v>25</v>
      </c>
      <c r="G399" s="5" t="s">
        <v>36</v>
      </c>
      <c r="H399" s="5" t="s">
        <v>20</v>
      </c>
      <c r="I399" s="7">
        <v>0.45</v>
      </c>
      <c r="J399" s="8">
        <v>6000</v>
      </c>
      <c r="K399" s="9">
        <f t="shared" si="2"/>
        <v>2700</v>
      </c>
      <c r="L399" s="9">
        <f t="shared" si="3"/>
        <v>1215</v>
      </c>
      <c r="M399" s="10">
        <v>0.45</v>
      </c>
      <c r="O399" s="12"/>
      <c r="P399" s="11"/>
    </row>
    <row r="400" spans="1:16" ht="15.75" customHeight="1">
      <c r="A400" s="1"/>
      <c r="B400" s="5" t="s">
        <v>23</v>
      </c>
      <c r="C400" s="5">
        <v>1197831</v>
      </c>
      <c r="D400" s="6">
        <v>44348</v>
      </c>
      <c r="E400" s="5" t="s">
        <v>24</v>
      </c>
      <c r="F400" s="5" t="s">
        <v>25</v>
      </c>
      <c r="G400" s="5" t="s">
        <v>36</v>
      </c>
      <c r="H400" s="5" t="s">
        <v>21</v>
      </c>
      <c r="I400" s="7">
        <v>0.5</v>
      </c>
      <c r="J400" s="8">
        <v>5000</v>
      </c>
      <c r="K400" s="9">
        <f t="shared" si="2"/>
        <v>2500</v>
      </c>
      <c r="L400" s="9">
        <f t="shared" si="3"/>
        <v>750</v>
      </c>
      <c r="M400" s="10">
        <v>0.3</v>
      </c>
      <c r="O400" s="12"/>
      <c r="P400" s="11"/>
    </row>
    <row r="401" spans="1:16" ht="15.75" customHeight="1">
      <c r="A401" s="1"/>
      <c r="B401" s="5" t="s">
        <v>23</v>
      </c>
      <c r="C401" s="5">
        <v>1197831</v>
      </c>
      <c r="D401" s="6">
        <v>44348</v>
      </c>
      <c r="E401" s="5" t="s">
        <v>24</v>
      </c>
      <c r="F401" s="5" t="s">
        <v>25</v>
      </c>
      <c r="G401" s="5" t="s">
        <v>36</v>
      </c>
      <c r="H401" s="5" t="s">
        <v>22</v>
      </c>
      <c r="I401" s="7">
        <v>0.55000000000000004</v>
      </c>
      <c r="J401" s="8">
        <v>8750</v>
      </c>
      <c r="K401" s="9">
        <f t="shared" si="2"/>
        <v>4812.5</v>
      </c>
      <c r="L401" s="9">
        <f t="shared" si="3"/>
        <v>2406.25</v>
      </c>
      <c r="M401" s="10">
        <v>0.5</v>
      </c>
      <c r="O401" s="12"/>
      <c r="P401" s="11"/>
    </row>
    <row r="402" spans="1:16" ht="15.75" customHeight="1">
      <c r="A402" s="1"/>
      <c r="B402" s="5" t="s">
        <v>23</v>
      </c>
      <c r="C402" s="5">
        <v>1197831</v>
      </c>
      <c r="D402" s="6">
        <v>44380</v>
      </c>
      <c r="E402" s="5" t="s">
        <v>24</v>
      </c>
      <c r="F402" s="5" t="s">
        <v>25</v>
      </c>
      <c r="G402" s="5" t="s">
        <v>36</v>
      </c>
      <c r="H402" s="5" t="s">
        <v>17</v>
      </c>
      <c r="I402" s="7">
        <v>0.45</v>
      </c>
      <c r="J402" s="8">
        <v>8250</v>
      </c>
      <c r="K402" s="9">
        <f t="shared" si="2"/>
        <v>3712.5</v>
      </c>
      <c r="L402" s="9">
        <f t="shared" si="3"/>
        <v>1484.9999999999998</v>
      </c>
      <c r="M402" s="10">
        <v>0.39999999999999997</v>
      </c>
      <c r="O402" s="12"/>
      <c r="P402" s="11"/>
    </row>
    <row r="403" spans="1:16" ht="15.75" customHeight="1">
      <c r="A403" s="1"/>
      <c r="B403" s="5" t="s">
        <v>23</v>
      </c>
      <c r="C403" s="5">
        <v>1197831</v>
      </c>
      <c r="D403" s="6">
        <v>44380</v>
      </c>
      <c r="E403" s="5" t="s">
        <v>24</v>
      </c>
      <c r="F403" s="5" t="s">
        <v>25</v>
      </c>
      <c r="G403" s="5" t="s">
        <v>36</v>
      </c>
      <c r="H403" s="5" t="s">
        <v>18</v>
      </c>
      <c r="I403" s="7">
        <v>0.5</v>
      </c>
      <c r="J403" s="8">
        <v>8250</v>
      </c>
      <c r="K403" s="9">
        <f t="shared" si="2"/>
        <v>4125</v>
      </c>
      <c r="L403" s="9">
        <f t="shared" si="3"/>
        <v>1649.9999999999998</v>
      </c>
      <c r="M403" s="10">
        <v>0.39999999999999997</v>
      </c>
      <c r="O403" s="12"/>
      <c r="P403" s="11"/>
    </row>
    <row r="404" spans="1:16" ht="15.75" customHeight="1">
      <c r="A404" s="1"/>
      <c r="B404" s="5" t="s">
        <v>23</v>
      </c>
      <c r="C404" s="5">
        <v>1197831</v>
      </c>
      <c r="D404" s="6">
        <v>44380</v>
      </c>
      <c r="E404" s="5" t="s">
        <v>24</v>
      </c>
      <c r="F404" s="5" t="s">
        <v>25</v>
      </c>
      <c r="G404" s="5" t="s">
        <v>36</v>
      </c>
      <c r="H404" s="5" t="s">
        <v>19</v>
      </c>
      <c r="I404" s="7">
        <v>0.45</v>
      </c>
      <c r="J404" s="8">
        <v>9750</v>
      </c>
      <c r="K404" s="9">
        <f t="shared" si="2"/>
        <v>4387.5</v>
      </c>
      <c r="L404" s="9">
        <f t="shared" si="3"/>
        <v>1754.9999999999998</v>
      </c>
      <c r="M404" s="10">
        <v>0.39999999999999997</v>
      </c>
      <c r="O404" s="12"/>
      <c r="P404" s="11"/>
    </row>
    <row r="405" spans="1:16" ht="15.75" customHeight="1">
      <c r="A405" s="1"/>
      <c r="B405" s="5" t="s">
        <v>23</v>
      </c>
      <c r="C405" s="5">
        <v>1197831</v>
      </c>
      <c r="D405" s="6">
        <v>44380</v>
      </c>
      <c r="E405" s="5" t="s">
        <v>24</v>
      </c>
      <c r="F405" s="5" t="s">
        <v>25</v>
      </c>
      <c r="G405" s="5" t="s">
        <v>36</v>
      </c>
      <c r="H405" s="5" t="s">
        <v>20</v>
      </c>
      <c r="I405" s="7">
        <v>0.45</v>
      </c>
      <c r="J405" s="8">
        <v>5750</v>
      </c>
      <c r="K405" s="9">
        <f t="shared" si="2"/>
        <v>2587.5</v>
      </c>
      <c r="L405" s="9">
        <f t="shared" si="3"/>
        <v>1293.75</v>
      </c>
      <c r="M405" s="10">
        <v>0.5</v>
      </c>
      <c r="O405" s="12"/>
      <c r="P405" s="11"/>
    </row>
    <row r="406" spans="1:16" ht="15.75" customHeight="1">
      <c r="A406" s="1"/>
      <c r="B406" s="5" t="s">
        <v>23</v>
      </c>
      <c r="C406" s="5">
        <v>1197831</v>
      </c>
      <c r="D406" s="6">
        <v>44380</v>
      </c>
      <c r="E406" s="5" t="s">
        <v>24</v>
      </c>
      <c r="F406" s="5" t="s">
        <v>25</v>
      </c>
      <c r="G406" s="5" t="s">
        <v>36</v>
      </c>
      <c r="H406" s="5" t="s">
        <v>21</v>
      </c>
      <c r="I406" s="7">
        <v>0.5</v>
      </c>
      <c r="J406" s="8">
        <v>5750</v>
      </c>
      <c r="K406" s="9">
        <f t="shared" si="2"/>
        <v>2875</v>
      </c>
      <c r="L406" s="9">
        <f t="shared" si="3"/>
        <v>1006.2499999999999</v>
      </c>
      <c r="M406" s="10">
        <v>0.35</v>
      </c>
      <c r="O406" s="12"/>
      <c r="P406" s="11"/>
    </row>
    <row r="407" spans="1:16" ht="15.75" customHeight="1">
      <c r="A407" s="1"/>
      <c r="B407" s="5" t="s">
        <v>23</v>
      </c>
      <c r="C407" s="5">
        <v>1197831</v>
      </c>
      <c r="D407" s="6">
        <v>44380</v>
      </c>
      <c r="E407" s="5" t="s">
        <v>24</v>
      </c>
      <c r="F407" s="5" t="s">
        <v>25</v>
      </c>
      <c r="G407" s="5" t="s">
        <v>36</v>
      </c>
      <c r="H407" s="5" t="s">
        <v>22</v>
      </c>
      <c r="I407" s="7">
        <v>0.6</v>
      </c>
      <c r="J407" s="8">
        <v>8500</v>
      </c>
      <c r="K407" s="9">
        <f t="shared" si="2"/>
        <v>5100</v>
      </c>
      <c r="L407" s="9">
        <f t="shared" si="3"/>
        <v>2805</v>
      </c>
      <c r="M407" s="10">
        <v>0.55000000000000004</v>
      </c>
      <c r="O407" s="12"/>
      <c r="P407" s="11"/>
    </row>
    <row r="408" spans="1:16" ht="15.75" customHeight="1">
      <c r="A408" s="1"/>
      <c r="B408" s="5" t="s">
        <v>23</v>
      </c>
      <c r="C408" s="5">
        <v>1197831</v>
      </c>
      <c r="D408" s="6">
        <v>44413</v>
      </c>
      <c r="E408" s="5" t="s">
        <v>24</v>
      </c>
      <c r="F408" s="5" t="s">
        <v>25</v>
      </c>
      <c r="G408" s="5" t="s">
        <v>36</v>
      </c>
      <c r="H408" s="5" t="s">
        <v>17</v>
      </c>
      <c r="I408" s="7">
        <v>0.5</v>
      </c>
      <c r="J408" s="8">
        <v>8000</v>
      </c>
      <c r="K408" s="9">
        <f t="shared" si="2"/>
        <v>4000</v>
      </c>
      <c r="L408" s="9">
        <f t="shared" si="3"/>
        <v>1599.9999999999998</v>
      </c>
      <c r="M408" s="10">
        <v>0.39999999999999997</v>
      </c>
      <c r="O408" s="12"/>
      <c r="P408" s="11"/>
    </row>
    <row r="409" spans="1:16" ht="15.75" customHeight="1">
      <c r="A409" s="1"/>
      <c r="B409" s="5" t="s">
        <v>23</v>
      </c>
      <c r="C409" s="5">
        <v>1197831</v>
      </c>
      <c r="D409" s="6">
        <v>44413</v>
      </c>
      <c r="E409" s="5" t="s">
        <v>24</v>
      </c>
      <c r="F409" s="5" t="s">
        <v>25</v>
      </c>
      <c r="G409" s="5" t="s">
        <v>36</v>
      </c>
      <c r="H409" s="5" t="s">
        <v>18</v>
      </c>
      <c r="I409" s="7">
        <v>0.55000000000000004</v>
      </c>
      <c r="J409" s="8">
        <v>8000</v>
      </c>
      <c r="K409" s="9">
        <f t="shared" si="2"/>
        <v>4400</v>
      </c>
      <c r="L409" s="9">
        <f t="shared" si="3"/>
        <v>1759.9999999999998</v>
      </c>
      <c r="M409" s="10">
        <v>0.39999999999999997</v>
      </c>
      <c r="O409" s="12"/>
      <c r="P409" s="11"/>
    </row>
    <row r="410" spans="1:16" ht="15.75" customHeight="1">
      <c r="A410" s="1"/>
      <c r="B410" s="5" t="s">
        <v>23</v>
      </c>
      <c r="C410" s="5">
        <v>1197831</v>
      </c>
      <c r="D410" s="6">
        <v>44413</v>
      </c>
      <c r="E410" s="5" t="s">
        <v>24</v>
      </c>
      <c r="F410" s="5" t="s">
        <v>25</v>
      </c>
      <c r="G410" s="5" t="s">
        <v>36</v>
      </c>
      <c r="H410" s="5" t="s">
        <v>19</v>
      </c>
      <c r="I410" s="7">
        <v>0.5</v>
      </c>
      <c r="J410" s="8">
        <v>9750</v>
      </c>
      <c r="K410" s="9">
        <f t="shared" si="2"/>
        <v>4875</v>
      </c>
      <c r="L410" s="9">
        <f t="shared" si="3"/>
        <v>1949.9999999999998</v>
      </c>
      <c r="M410" s="10">
        <v>0.39999999999999997</v>
      </c>
      <c r="O410" s="12"/>
      <c r="P410" s="11"/>
    </row>
    <row r="411" spans="1:16" ht="15.75" customHeight="1">
      <c r="A411" s="1"/>
      <c r="B411" s="5" t="s">
        <v>23</v>
      </c>
      <c r="C411" s="5">
        <v>1197831</v>
      </c>
      <c r="D411" s="6">
        <v>44413</v>
      </c>
      <c r="E411" s="5" t="s">
        <v>24</v>
      </c>
      <c r="F411" s="5" t="s">
        <v>25</v>
      </c>
      <c r="G411" s="5" t="s">
        <v>36</v>
      </c>
      <c r="H411" s="5" t="s">
        <v>20</v>
      </c>
      <c r="I411" s="7">
        <v>0.5</v>
      </c>
      <c r="J411" s="8">
        <v>5250</v>
      </c>
      <c r="K411" s="9">
        <f t="shared" si="2"/>
        <v>2625</v>
      </c>
      <c r="L411" s="9">
        <f t="shared" si="3"/>
        <v>1312.5</v>
      </c>
      <c r="M411" s="10">
        <v>0.5</v>
      </c>
      <c r="O411" s="12"/>
      <c r="P411" s="11"/>
    </row>
    <row r="412" spans="1:16" ht="15.75" customHeight="1">
      <c r="A412" s="1"/>
      <c r="B412" s="5" t="s">
        <v>23</v>
      </c>
      <c r="C412" s="5">
        <v>1197831</v>
      </c>
      <c r="D412" s="6">
        <v>44413</v>
      </c>
      <c r="E412" s="5" t="s">
        <v>24</v>
      </c>
      <c r="F412" s="5" t="s">
        <v>25</v>
      </c>
      <c r="G412" s="5" t="s">
        <v>36</v>
      </c>
      <c r="H412" s="5" t="s">
        <v>21</v>
      </c>
      <c r="I412" s="7">
        <v>0.55000000000000004</v>
      </c>
      <c r="J412" s="8">
        <v>5250</v>
      </c>
      <c r="K412" s="9">
        <f t="shared" si="2"/>
        <v>2887.5000000000005</v>
      </c>
      <c r="L412" s="9">
        <f t="shared" si="3"/>
        <v>1010.6250000000001</v>
      </c>
      <c r="M412" s="10">
        <v>0.35</v>
      </c>
      <c r="O412" s="12"/>
      <c r="P412" s="11"/>
    </row>
    <row r="413" spans="1:16" ht="15.75" customHeight="1">
      <c r="A413" s="1"/>
      <c r="B413" s="5" t="s">
        <v>23</v>
      </c>
      <c r="C413" s="5">
        <v>1197831</v>
      </c>
      <c r="D413" s="6">
        <v>44413</v>
      </c>
      <c r="E413" s="5" t="s">
        <v>24</v>
      </c>
      <c r="F413" s="5" t="s">
        <v>25</v>
      </c>
      <c r="G413" s="5" t="s">
        <v>36</v>
      </c>
      <c r="H413" s="5" t="s">
        <v>22</v>
      </c>
      <c r="I413" s="7">
        <v>0.6</v>
      </c>
      <c r="J413" s="8">
        <v>7750</v>
      </c>
      <c r="K413" s="9">
        <f t="shared" si="2"/>
        <v>4650</v>
      </c>
      <c r="L413" s="9">
        <f t="shared" si="3"/>
        <v>2557.5</v>
      </c>
      <c r="M413" s="10">
        <v>0.55000000000000004</v>
      </c>
      <c r="O413" s="12"/>
      <c r="P413" s="11"/>
    </row>
    <row r="414" spans="1:16" ht="15.75" customHeight="1">
      <c r="A414" s="1"/>
      <c r="B414" s="5" t="s">
        <v>23</v>
      </c>
      <c r="C414" s="5">
        <v>1197831</v>
      </c>
      <c r="D414" s="6">
        <v>44441</v>
      </c>
      <c r="E414" s="5" t="s">
        <v>24</v>
      </c>
      <c r="F414" s="5" t="s">
        <v>25</v>
      </c>
      <c r="G414" s="5" t="s">
        <v>36</v>
      </c>
      <c r="H414" s="5" t="s">
        <v>17</v>
      </c>
      <c r="I414" s="7">
        <v>0.55000000000000004</v>
      </c>
      <c r="J414" s="8">
        <v>7250</v>
      </c>
      <c r="K414" s="9">
        <f t="shared" si="2"/>
        <v>3987.5000000000005</v>
      </c>
      <c r="L414" s="9">
        <f t="shared" si="3"/>
        <v>1595</v>
      </c>
      <c r="M414" s="10">
        <v>0.39999999999999997</v>
      </c>
      <c r="O414" s="12"/>
      <c r="P414" s="11"/>
    </row>
    <row r="415" spans="1:16" ht="15.75" customHeight="1">
      <c r="A415" s="1"/>
      <c r="B415" s="5" t="s">
        <v>23</v>
      </c>
      <c r="C415" s="5">
        <v>1197831</v>
      </c>
      <c r="D415" s="6">
        <v>44441</v>
      </c>
      <c r="E415" s="5" t="s">
        <v>24</v>
      </c>
      <c r="F415" s="5" t="s">
        <v>25</v>
      </c>
      <c r="G415" s="5" t="s">
        <v>36</v>
      </c>
      <c r="H415" s="5" t="s">
        <v>18</v>
      </c>
      <c r="I415" s="7">
        <v>0.55000000000000004</v>
      </c>
      <c r="J415" s="8">
        <v>6750</v>
      </c>
      <c r="K415" s="9">
        <f t="shared" si="2"/>
        <v>3712.5000000000005</v>
      </c>
      <c r="L415" s="9">
        <f t="shared" si="3"/>
        <v>1485</v>
      </c>
      <c r="M415" s="10">
        <v>0.39999999999999997</v>
      </c>
      <c r="O415" s="12"/>
      <c r="P415" s="11"/>
    </row>
    <row r="416" spans="1:16" ht="15.75" customHeight="1">
      <c r="A416" s="1"/>
      <c r="B416" s="5" t="s">
        <v>23</v>
      </c>
      <c r="C416" s="5">
        <v>1197831</v>
      </c>
      <c r="D416" s="6">
        <v>44441</v>
      </c>
      <c r="E416" s="5" t="s">
        <v>24</v>
      </c>
      <c r="F416" s="5" t="s">
        <v>25</v>
      </c>
      <c r="G416" s="5" t="s">
        <v>36</v>
      </c>
      <c r="H416" s="5" t="s">
        <v>19</v>
      </c>
      <c r="I416" s="7">
        <v>0.6</v>
      </c>
      <c r="J416" s="8">
        <v>7250</v>
      </c>
      <c r="K416" s="9">
        <f t="shared" si="2"/>
        <v>4350</v>
      </c>
      <c r="L416" s="9">
        <f t="shared" si="3"/>
        <v>1739.9999999999998</v>
      </c>
      <c r="M416" s="10">
        <v>0.39999999999999997</v>
      </c>
      <c r="O416" s="12"/>
      <c r="P416" s="11"/>
    </row>
    <row r="417" spans="1:16" ht="15.75" customHeight="1">
      <c r="A417" s="1"/>
      <c r="B417" s="5" t="s">
        <v>23</v>
      </c>
      <c r="C417" s="5">
        <v>1197831</v>
      </c>
      <c r="D417" s="6">
        <v>44441</v>
      </c>
      <c r="E417" s="5" t="s">
        <v>24</v>
      </c>
      <c r="F417" s="5" t="s">
        <v>25</v>
      </c>
      <c r="G417" s="5" t="s">
        <v>36</v>
      </c>
      <c r="H417" s="5" t="s">
        <v>20</v>
      </c>
      <c r="I417" s="7">
        <v>0.6</v>
      </c>
      <c r="J417" s="8">
        <v>4500</v>
      </c>
      <c r="K417" s="9">
        <f t="shared" si="2"/>
        <v>2700</v>
      </c>
      <c r="L417" s="9">
        <f t="shared" si="3"/>
        <v>1350</v>
      </c>
      <c r="M417" s="10">
        <v>0.5</v>
      </c>
      <c r="O417" s="12"/>
      <c r="P417" s="11"/>
    </row>
    <row r="418" spans="1:16" ht="15.75" customHeight="1">
      <c r="A418" s="1"/>
      <c r="B418" s="5" t="s">
        <v>23</v>
      </c>
      <c r="C418" s="5">
        <v>1197831</v>
      </c>
      <c r="D418" s="6">
        <v>44441</v>
      </c>
      <c r="E418" s="5" t="s">
        <v>24</v>
      </c>
      <c r="F418" s="5" t="s">
        <v>25</v>
      </c>
      <c r="G418" s="5" t="s">
        <v>36</v>
      </c>
      <c r="H418" s="5" t="s">
        <v>21</v>
      </c>
      <c r="I418" s="7">
        <v>0.55000000000000004</v>
      </c>
      <c r="J418" s="8">
        <v>4500</v>
      </c>
      <c r="K418" s="9">
        <f t="shared" si="2"/>
        <v>2475</v>
      </c>
      <c r="L418" s="9">
        <f t="shared" si="3"/>
        <v>866.25</v>
      </c>
      <c r="M418" s="10">
        <v>0.35</v>
      </c>
      <c r="O418" s="12"/>
      <c r="P418" s="11"/>
    </row>
    <row r="419" spans="1:16" ht="15.75" customHeight="1">
      <c r="A419" s="1"/>
      <c r="B419" s="5" t="s">
        <v>23</v>
      </c>
      <c r="C419" s="5">
        <v>1197831</v>
      </c>
      <c r="D419" s="6">
        <v>44441</v>
      </c>
      <c r="E419" s="5" t="s">
        <v>24</v>
      </c>
      <c r="F419" s="5" t="s">
        <v>25</v>
      </c>
      <c r="G419" s="5" t="s">
        <v>36</v>
      </c>
      <c r="H419" s="5" t="s">
        <v>22</v>
      </c>
      <c r="I419" s="7">
        <v>0.5</v>
      </c>
      <c r="J419" s="8">
        <v>6750</v>
      </c>
      <c r="K419" s="9">
        <f t="shared" si="2"/>
        <v>3375</v>
      </c>
      <c r="L419" s="9">
        <f t="shared" si="3"/>
        <v>1856.2500000000002</v>
      </c>
      <c r="M419" s="10">
        <v>0.55000000000000004</v>
      </c>
      <c r="O419" s="12"/>
      <c r="P419" s="11"/>
    </row>
    <row r="420" spans="1:16" ht="15.75" customHeight="1">
      <c r="A420" s="1"/>
      <c r="B420" s="5" t="s">
        <v>23</v>
      </c>
      <c r="C420" s="5">
        <v>1197831</v>
      </c>
      <c r="D420" s="6">
        <v>44470</v>
      </c>
      <c r="E420" s="5" t="s">
        <v>24</v>
      </c>
      <c r="F420" s="5" t="s">
        <v>25</v>
      </c>
      <c r="G420" s="5" t="s">
        <v>36</v>
      </c>
      <c r="H420" s="5" t="s">
        <v>17</v>
      </c>
      <c r="I420" s="7">
        <v>0.4</v>
      </c>
      <c r="J420" s="8">
        <v>6250</v>
      </c>
      <c r="K420" s="9">
        <f t="shared" si="2"/>
        <v>2500</v>
      </c>
      <c r="L420" s="9">
        <f t="shared" si="3"/>
        <v>999.99999999999989</v>
      </c>
      <c r="M420" s="10">
        <v>0.39999999999999997</v>
      </c>
      <c r="O420" s="12"/>
      <c r="P420" s="11"/>
    </row>
    <row r="421" spans="1:16" ht="15.75" customHeight="1">
      <c r="A421" s="1"/>
      <c r="B421" s="5" t="s">
        <v>23</v>
      </c>
      <c r="C421" s="5">
        <v>1197831</v>
      </c>
      <c r="D421" s="6">
        <v>44470</v>
      </c>
      <c r="E421" s="5" t="s">
        <v>24</v>
      </c>
      <c r="F421" s="5" t="s">
        <v>25</v>
      </c>
      <c r="G421" s="5" t="s">
        <v>36</v>
      </c>
      <c r="H421" s="5" t="s">
        <v>18</v>
      </c>
      <c r="I421" s="7">
        <v>0.4</v>
      </c>
      <c r="J421" s="8">
        <v>6250</v>
      </c>
      <c r="K421" s="9">
        <f t="shared" si="2"/>
        <v>2500</v>
      </c>
      <c r="L421" s="9">
        <f t="shared" si="3"/>
        <v>999.99999999999989</v>
      </c>
      <c r="M421" s="10">
        <v>0.39999999999999997</v>
      </c>
      <c r="O421" s="12"/>
      <c r="P421" s="11"/>
    </row>
    <row r="422" spans="1:16" ht="15.75" customHeight="1">
      <c r="A422" s="1"/>
      <c r="B422" s="5" t="s">
        <v>23</v>
      </c>
      <c r="C422" s="5">
        <v>1197831</v>
      </c>
      <c r="D422" s="6">
        <v>44470</v>
      </c>
      <c r="E422" s="5" t="s">
        <v>24</v>
      </c>
      <c r="F422" s="5" t="s">
        <v>25</v>
      </c>
      <c r="G422" s="5" t="s">
        <v>36</v>
      </c>
      <c r="H422" s="5" t="s">
        <v>19</v>
      </c>
      <c r="I422" s="7">
        <v>0.45</v>
      </c>
      <c r="J422" s="8">
        <v>5750</v>
      </c>
      <c r="K422" s="9">
        <f t="shared" si="2"/>
        <v>2587.5</v>
      </c>
      <c r="L422" s="9">
        <f t="shared" si="3"/>
        <v>1035</v>
      </c>
      <c r="M422" s="10">
        <v>0.39999999999999997</v>
      </c>
      <c r="O422" s="12"/>
      <c r="P422" s="11"/>
    </row>
    <row r="423" spans="1:16" ht="15.75" customHeight="1">
      <c r="A423" s="1"/>
      <c r="B423" s="5" t="s">
        <v>23</v>
      </c>
      <c r="C423" s="5">
        <v>1197831</v>
      </c>
      <c r="D423" s="6">
        <v>44470</v>
      </c>
      <c r="E423" s="5" t="s">
        <v>24</v>
      </c>
      <c r="F423" s="5" t="s">
        <v>25</v>
      </c>
      <c r="G423" s="5" t="s">
        <v>36</v>
      </c>
      <c r="H423" s="5" t="s">
        <v>20</v>
      </c>
      <c r="I423" s="7">
        <v>0.45</v>
      </c>
      <c r="J423" s="8">
        <v>4250</v>
      </c>
      <c r="K423" s="9">
        <f t="shared" si="2"/>
        <v>1912.5</v>
      </c>
      <c r="L423" s="9">
        <f t="shared" si="3"/>
        <v>956.25</v>
      </c>
      <c r="M423" s="10">
        <v>0.5</v>
      </c>
      <c r="O423" s="12"/>
      <c r="P423" s="11"/>
    </row>
    <row r="424" spans="1:16" ht="15.75" customHeight="1">
      <c r="A424" s="1"/>
      <c r="B424" s="5" t="s">
        <v>23</v>
      </c>
      <c r="C424" s="5">
        <v>1197831</v>
      </c>
      <c r="D424" s="6">
        <v>44470</v>
      </c>
      <c r="E424" s="5" t="s">
        <v>24</v>
      </c>
      <c r="F424" s="5" t="s">
        <v>25</v>
      </c>
      <c r="G424" s="5" t="s">
        <v>36</v>
      </c>
      <c r="H424" s="5" t="s">
        <v>21</v>
      </c>
      <c r="I424" s="7">
        <v>0.4</v>
      </c>
      <c r="J424" s="8">
        <v>4000</v>
      </c>
      <c r="K424" s="9">
        <f t="shared" si="2"/>
        <v>1600</v>
      </c>
      <c r="L424" s="9">
        <f t="shared" si="3"/>
        <v>560</v>
      </c>
      <c r="M424" s="10">
        <v>0.35</v>
      </c>
      <c r="O424" s="12"/>
      <c r="P424" s="11"/>
    </row>
    <row r="425" spans="1:16" ht="15.75" customHeight="1">
      <c r="A425" s="1"/>
      <c r="B425" s="5" t="s">
        <v>23</v>
      </c>
      <c r="C425" s="5">
        <v>1197831</v>
      </c>
      <c r="D425" s="6">
        <v>44470</v>
      </c>
      <c r="E425" s="5" t="s">
        <v>24</v>
      </c>
      <c r="F425" s="5" t="s">
        <v>25</v>
      </c>
      <c r="G425" s="5" t="s">
        <v>36</v>
      </c>
      <c r="H425" s="5" t="s">
        <v>22</v>
      </c>
      <c r="I425" s="7">
        <v>0.5</v>
      </c>
      <c r="J425" s="8">
        <v>5750</v>
      </c>
      <c r="K425" s="9">
        <f t="shared" si="2"/>
        <v>2875</v>
      </c>
      <c r="L425" s="9">
        <f t="shared" si="3"/>
        <v>1581.2500000000002</v>
      </c>
      <c r="M425" s="10">
        <v>0.55000000000000004</v>
      </c>
      <c r="O425" s="12"/>
      <c r="P425" s="11"/>
    </row>
    <row r="426" spans="1:16" ht="15.75" customHeight="1">
      <c r="A426" s="1"/>
      <c r="B426" s="5" t="s">
        <v>23</v>
      </c>
      <c r="C426" s="5">
        <v>1197831</v>
      </c>
      <c r="D426" s="6">
        <v>44502</v>
      </c>
      <c r="E426" s="5" t="s">
        <v>24</v>
      </c>
      <c r="F426" s="5" t="s">
        <v>25</v>
      </c>
      <c r="G426" s="5" t="s">
        <v>36</v>
      </c>
      <c r="H426" s="5" t="s">
        <v>17</v>
      </c>
      <c r="I426" s="7">
        <v>0.4</v>
      </c>
      <c r="J426" s="8">
        <v>7250</v>
      </c>
      <c r="K426" s="9">
        <f t="shared" si="2"/>
        <v>2900</v>
      </c>
      <c r="L426" s="9">
        <f t="shared" si="3"/>
        <v>1160</v>
      </c>
      <c r="M426" s="10">
        <v>0.39999999999999997</v>
      </c>
      <c r="O426" s="12"/>
      <c r="P426" s="11"/>
    </row>
    <row r="427" spans="1:16" ht="15.75" customHeight="1">
      <c r="A427" s="1"/>
      <c r="B427" s="5" t="s">
        <v>23</v>
      </c>
      <c r="C427" s="5">
        <v>1197831</v>
      </c>
      <c r="D427" s="6">
        <v>44502</v>
      </c>
      <c r="E427" s="5" t="s">
        <v>24</v>
      </c>
      <c r="F427" s="5" t="s">
        <v>25</v>
      </c>
      <c r="G427" s="5" t="s">
        <v>36</v>
      </c>
      <c r="H427" s="5" t="s">
        <v>18</v>
      </c>
      <c r="I427" s="7">
        <v>0.4</v>
      </c>
      <c r="J427" s="8">
        <v>7250</v>
      </c>
      <c r="K427" s="9">
        <f t="shared" si="2"/>
        <v>2900</v>
      </c>
      <c r="L427" s="9">
        <f t="shared" si="3"/>
        <v>1160</v>
      </c>
      <c r="M427" s="10">
        <v>0.39999999999999997</v>
      </c>
      <c r="O427" s="12"/>
      <c r="P427" s="11"/>
    </row>
    <row r="428" spans="1:16" ht="15.75" customHeight="1">
      <c r="A428" s="1"/>
      <c r="B428" s="5" t="s">
        <v>23</v>
      </c>
      <c r="C428" s="5">
        <v>1197831</v>
      </c>
      <c r="D428" s="6">
        <v>44502</v>
      </c>
      <c r="E428" s="5" t="s">
        <v>24</v>
      </c>
      <c r="F428" s="5" t="s">
        <v>25</v>
      </c>
      <c r="G428" s="5" t="s">
        <v>36</v>
      </c>
      <c r="H428" s="5" t="s">
        <v>19</v>
      </c>
      <c r="I428" s="7">
        <v>0.65</v>
      </c>
      <c r="J428" s="8">
        <v>6500</v>
      </c>
      <c r="K428" s="9">
        <f t="shared" si="2"/>
        <v>4225</v>
      </c>
      <c r="L428" s="9">
        <f t="shared" si="3"/>
        <v>1689.9999999999998</v>
      </c>
      <c r="M428" s="10">
        <v>0.39999999999999997</v>
      </c>
      <c r="O428" s="12"/>
      <c r="P428" s="11"/>
    </row>
    <row r="429" spans="1:16" ht="15.75" customHeight="1">
      <c r="A429" s="1"/>
      <c r="B429" s="5" t="s">
        <v>23</v>
      </c>
      <c r="C429" s="5">
        <v>1197831</v>
      </c>
      <c r="D429" s="6">
        <v>44502</v>
      </c>
      <c r="E429" s="5" t="s">
        <v>24</v>
      </c>
      <c r="F429" s="5" t="s">
        <v>25</v>
      </c>
      <c r="G429" s="5" t="s">
        <v>36</v>
      </c>
      <c r="H429" s="5" t="s">
        <v>20</v>
      </c>
      <c r="I429" s="7">
        <v>0.65</v>
      </c>
      <c r="J429" s="8">
        <v>5000</v>
      </c>
      <c r="K429" s="9">
        <f t="shared" si="2"/>
        <v>3250</v>
      </c>
      <c r="L429" s="9">
        <f t="shared" si="3"/>
        <v>1625</v>
      </c>
      <c r="M429" s="10">
        <v>0.5</v>
      </c>
      <c r="O429" s="12"/>
      <c r="P429" s="11"/>
    </row>
    <row r="430" spans="1:16" ht="15.75" customHeight="1">
      <c r="A430" s="1"/>
      <c r="B430" s="5" t="s">
        <v>23</v>
      </c>
      <c r="C430" s="5">
        <v>1197831</v>
      </c>
      <c r="D430" s="6">
        <v>44502</v>
      </c>
      <c r="E430" s="5" t="s">
        <v>24</v>
      </c>
      <c r="F430" s="5" t="s">
        <v>25</v>
      </c>
      <c r="G430" s="5" t="s">
        <v>36</v>
      </c>
      <c r="H430" s="5" t="s">
        <v>21</v>
      </c>
      <c r="I430" s="7">
        <v>0.6</v>
      </c>
      <c r="J430" s="8">
        <v>4750</v>
      </c>
      <c r="K430" s="9">
        <f t="shared" si="2"/>
        <v>2850</v>
      </c>
      <c r="L430" s="9">
        <f t="shared" si="3"/>
        <v>997.49999999999989</v>
      </c>
      <c r="M430" s="10">
        <v>0.35</v>
      </c>
      <c r="O430" s="12"/>
      <c r="P430" s="11"/>
    </row>
    <row r="431" spans="1:16" ht="15.75" customHeight="1">
      <c r="A431" s="1"/>
      <c r="B431" s="5" t="s">
        <v>23</v>
      </c>
      <c r="C431" s="5">
        <v>1197831</v>
      </c>
      <c r="D431" s="6">
        <v>44502</v>
      </c>
      <c r="E431" s="5" t="s">
        <v>24</v>
      </c>
      <c r="F431" s="5" t="s">
        <v>25</v>
      </c>
      <c r="G431" s="5" t="s">
        <v>36</v>
      </c>
      <c r="H431" s="5" t="s">
        <v>22</v>
      </c>
      <c r="I431" s="7">
        <v>0.70000000000000007</v>
      </c>
      <c r="J431" s="8">
        <v>6750</v>
      </c>
      <c r="K431" s="9">
        <f t="shared" si="2"/>
        <v>4725</v>
      </c>
      <c r="L431" s="9">
        <f t="shared" si="3"/>
        <v>2598.75</v>
      </c>
      <c r="M431" s="10">
        <v>0.55000000000000004</v>
      </c>
      <c r="O431" s="12"/>
      <c r="P431" s="11"/>
    </row>
    <row r="432" spans="1:16" ht="15.75" customHeight="1">
      <c r="A432" s="1"/>
      <c r="B432" s="5" t="s">
        <v>23</v>
      </c>
      <c r="C432" s="5">
        <v>1197831</v>
      </c>
      <c r="D432" s="6">
        <v>44531</v>
      </c>
      <c r="E432" s="5" t="s">
        <v>24</v>
      </c>
      <c r="F432" s="5" t="s">
        <v>25</v>
      </c>
      <c r="G432" s="5" t="s">
        <v>36</v>
      </c>
      <c r="H432" s="5" t="s">
        <v>17</v>
      </c>
      <c r="I432" s="7">
        <v>0.6</v>
      </c>
      <c r="J432" s="8">
        <v>8250</v>
      </c>
      <c r="K432" s="9">
        <f t="shared" si="2"/>
        <v>4950</v>
      </c>
      <c r="L432" s="9">
        <f t="shared" si="3"/>
        <v>1979.9999999999998</v>
      </c>
      <c r="M432" s="10">
        <v>0.39999999999999997</v>
      </c>
      <c r="O432" s="12"/>
      <c r="P432" s="11"/>
    </row>
    <row r="433" spans="1:17" ht="15.75" customHeight="1">
      <c r="A433" s="1"/>
      <c r="B433" s="5" t="s">
        <v>23</v>
      </c>
      <c r="C433" s="5">
        <v>1197831</v>
      </c>
      <c r="D433" s="6">
        <v>44531</v>
      </c>
      <c r="E433" s="5" t="s">
        <v>24</v>
      </c>
      <c r="F433" s="5" t="s">
        <v>25</v>
      </c>
      <c r="G433" s="5" t="s">
        <v>36</v>
      </c>
      <c r="H433" s="5" t="s">
        <v>18</v>
      </c>
      <c r="I433" s="7">
        <v>0.6</v>
      </c>
      <c r="J433" s="8">
        <v>8250</v>
      </c>
      <c r="K433" s="9">
        <f t="shared" si="2"/>
        <v>4950</v>
      </c>
      <c r="L433" s="9">
        <f t="shared" si="3"/>
        <v>1979.9999999999998</v>
      </c>
      <c r="M433" s="10">
        <v>0.39999999999999997</v>
      </c>
      <c r="O433" s="12"/>
      <c r="P433" s="11"/>
    </row>
    <row r="434" spans="1:17" ht="15.75" customHeight="1">
      <c r="A434" s="1"/>
      <c r="B434" s="5" t="s">
        <v>23</v>
      </c>
      <c r="C434" s="5">
        <v>1197831</v>
      </c>
      <c r="D434" s="6">
        <v>44531</v>
      </c>
      <c r="E434" s="5" t="s">
        <v>24</v>
      </c>
      <c r="F434" s="5" t="s">
        <v>25</v>
      </c>
      <c r="G434" s="5" t="s">
        <v>36</v>
      </c>
      <c r="H434" s="5" t="s">
        <v>19</v>
      </c>
      <c r="I434" s="7">
        <v>0.65</v>
      </c>
      <c r="J434" s="8">
        <v>7250</v>
      </c>
      <c r="K434" s="9">
        <f t="shared" si="2"/>
        <v>4712.5</v>
      </c>
      <c r="L434" s="9">
        <f t="shared" si="3"/>
        <v>1884.9999999999998</v>
      </c>
      <c r="M434" s="10">
        <v>0.39999999999999997</v>
      </c>
      <c r="O434" s="12"/>
      <c r="P434" s="11"/>
    </row>
    <row r="435" spans="1:17" ht="15.75" customHeight="1">
      <c r="A435" s="1"/>
      <c r="B435" s="5" t="s">
        <v>23</v>
      </c>
      <c r="C435" s="5">
        <v>1197831</v>
      </c>
      <c r="D435" s="6">
        <v>44531</v>
      </c>
      <c r="E435" s="5" t="s">
        <v>24</v>
      </c>
      <c r="F435" s="5" t="s">
        <v>25</v>
      </c>
      <c r="G435" s="5" t="s">
        <v>36</v>
      </c>
      <c r="H435" s="5" t="s">
        <v>20</v>
      </c>
      <c r="I435" s="7">
        <v>0.65</v>
      </c>
      <c r="J435" s="8">
        <v>5750</v>
      </c>
      <c r="K435" s="9">
        <f t="shared" si="2"/>
        <v>3737.5</v>
      </c>
      <c r="L435" s="9">
        <f t="shared" si="3"/>
        <v>1868.75</v>
      </c>
      <c r="M435" s="10">
        <v>0.5</v>
      </c>
      <c r="O435" s="12"/>
      <c r="P435" s="11"/>
    </row>
    <row r="436" spans="1:17" ht="15.75" customHeight="1">
      <c r="A436" s="1"/>
      <c r="B436" s="5" t="s">
        <v>23</v>
      </c>
      <c r="C436" s="5">
        <v>1197831</v>
      </c>
      <c r="D436" s="6">
        <v>44531</v>
      </c>
      <c r="E436" s="5" t="s">
        <v>24</v>
      </c>
      <c r="F436" s="5" t="s">
        <v>25</v>
      </c>
      <c r="G436" s="5" t="s">
        <v>36</v>
      </c>
      <c r="H436" s="5" t="s">
        <v>21</v>
      </c>
      <c r="I436" s="7">
        <v>0.6</v>
      </c>
      <c r="J436" s="8">
        <v>5250</v>
      </c>
      <c r="K436" s="9">
        <f t="shared" si="2"/>
        <v>3150</v>
      </c>
      <c r="L436" s="9">
        <f t="shared" si="3"/>
        <v>1102.5</v>
      </c>
      <c r="M436" s="10">
        <v>0.35</v>
      </c>
      <c r="O436" s="12"/>
      <c r="P436" s="11"/>
    </row>
    <row r="437" spans="1:17" ht="15.75" customHeight="1">
      <c r="A437" s="1"/>
      <c r="B437" s="5" t="s">
        <v>23</v>
      </c>
      <c r="C437" s="5">
        <v>1197831</v>
      </c>
      <c r="D437" s="6">
        <v>44531</v>
      </c>
      <c r="E437" s="5" t="s">
        <v>24</v>
      </c>
      <c r="F437" s="5" t="s">
        <v>25</v>
      </c>
      <c r="G437" s="5" t="s">
        <v>36</v>
      </c>
      <c r="H437" s="5" t="s">
        <v>22</v>
      </c>
      <c r="I437" s="7">
        <v>0.70000000000000007</v>
      </c>
      <c r="J437" s="8">
        <v>7750</v>
      </c>
      <c r="K437" s="9">
        <f t="shared" si="2"/>
        <v>5425.0000000000009</v>
      </c>
      <c r="L437" s="9">
        <f t="shared" si="3"/>
        <v>2983.7500000000009</v>
      </c>
      <c r="M437" s="10">
        <v>0.55000000000000004</v>
      </c>
      <c r="O437" s="12"/>
      <c r="P437" s="11"/>
    </row>
    <row r="438" spans="1:17" ht="15.75" customHeight="1">
      <c r="A438" s="1"/>
      <c r="B438" s="5" t="s">
        <v>14</v>
      </c>
      <c r="C438" s="5">
        <v>1185732</v>
      </c>
      <c r="D438" s="6">
        <v>44203</v>
      </c>
      <c r="E438" s="5" t="s">
        <v>15</v>
      </c>
      <c r="F438" s="5" t="s">
        <v>37</v>
      </c>
      <c r="G438" s="5" t="s">
        <v>38</v>
      </c>
      <c r="H438" s="5" t="s">
        <v>17</v>
      </c>
      <c r="I438" s="7">
        <v>0.45</v>
      </c>
      <c r="J438" s="8">
        <v>4250</v>
      </c>
      <c r="K438" s="9">
        <f t="shared" si="2"/>
        <v>1912.5</v>
      </c>
      <c r="L438" s="9">
        <f t="shared" si="3"/>
        <v>1051.875</v>
      </c>
      <c r="M438" s="10">
        <v>0.55000000000000004</v>
      </c>
      <c r="O438" s="13"/>
      <c r="P438" s="11"/>
      <c r="Q438" s="14"/>
    </row>
    <row r="439" spans="1:17" ht="15.75" customHeight="1">
      <c r="A439" s="1"/>
      <c r="B439" s="5" t="s">
        <v>14</v>
      </c>
      <c r="C439" s="5">
        <v>1185732</v>
      </c>
      <c r="D439" s="6">
        <v>44203</v>
      </c>
      <c r="E439" s="5" t="s">
        <v>15</v>
      </c>
      <c r="F439" s="5" t="s">
        <v>37</v>
      </c>
      <c r="G439" s="5" t="s">
        <v>38</v>
      </c>
      <c r="H439" s="5" t="s">
        <v>18</v>
      </c>
      <c r="I439" s="7">
        <v>0.45</v>
      </c>
      <c r="J439" s="8">
        <v>2250</v>
      </c>
      <c r="K439" s="9">
        <f t="shared" si="2"/>
        <v>1012.5</v>
      </c>
      <c r="L439" s="9">
        <f t="shared" si="3"/>
        <v>354.375</v>
      </c>
      <c r="M439" s="10">
        <v>0.35</v>
      </c>
      <c r="O439" s="13"/>
      <c r="P439" s="11"/>
      <c r="Q439" s="14"/>
    </row>
    <row r="440" spans="1:17" ht="15.75" customHeight="1">
      <c r="A440" s="1"/>
      <c r="B440" s="5" t="s">
        <v>14</v>
      </c>
      <c r="C440" s="5">
        <v>1185732</v>
      </c>
      <c r="D440" s="6">
        <v>44203</v>
      </c>
      <c r="E440" s="5" t="s">
        <v>15</v>
      </c>
      <c r="F440" s="5" t="s">
        <v>37</v>
      </c>
      <c r="G440" s="5" t="s">
        <v>38</v>
      </c>
      <c r="H440" s="5" t="s">
        <v>19</v>
      </c>
      <c r="I440" s="7">
        <v>0.35000000000000003</v>
      </c>
      <c r="J440" s="8">
        <v>2250</v>
      </c>
      <c r="K440" s="9">
        <f t="shared" si="2"/>
        <v>787.50000000000011</v>
      </c>
      <c r="L440" s="9">
        <f t="shared" si="3"/>
        <v>315</v>
      </c>
      <c r="M440" s="10">
        <v>0.39999999999999997</v>
      </c>
      <c r="O440" s="13"/>
      <c r="P440" s="11"/>
      <c r="Q440" s="14"/>
    </row>
    <row r="441" spans="1:17" ht="15.75" customHeight="1">
      <c r="A441" s="1"/>
      <c r="B441" s="5" t="s">
        <v>14</v>
      </c>
      <c r="C441" s="5">
        <v>1185732</v>
      </c>
      <c r="D441" s="6">
        <v>44203</v>
      </c>
      <c r="E441" s="5" t="s">
        <v>15</v>
      </c>
      <c r="F441" s="5" t="s">
        <v>37</v>
      </c>
      <c r="G441" s="5" t="s">
        <v>38</v>
      </c>
      <c r="H441" s="5" t="s">
        <v>20</v>
      </c>
      <c r="I441" s="7">
        <v>0.4</v>
      </c>
      <c r="J441" s="8">
        <v>750</v>
      </c>
      <c r="K441" s="9">
        <f t="shared" si="2"/>
        <v>300</v>
      </c>
      <c r="L441" s="9">
        <f t="shared" si="3"/>
        <v>119.99999999999999</v>
      </c>
      <c r="M441" s="10">
        <v>0.39999999999999997</v>
      </c>
      <c r="O441" s="13"/>
      <c r="P441" s="11"/>
      <c r="Q441" s="14"/>
    </row>
    <row r="442" spans="1:17" ht="15.75" customHeight="1">
      <c r="A442" s="1"/>
      <c r="B442" s="5" t="s">
        <v>14</v>
      </c>
      <c r="C442" s="5">
        <v>1185732</v>
      </c>
      <c r="D442" s="6">
        <v>44203</v>
      </c>
      <c r="E442" s="5" t="s">
        <v>15</v>
      </c>
      <c r="F442" s="5" t="s">
        <v>37</v>
      </c>
      <c r="G442" s="5" t="s">
        <v>38</v>
      </c>
      <c r="H442" s="5" t="s">
        <v>21</v>
      </c>
      <c r="I442" s="7">
        <v>0.54999999999999993</v>
      </c>
      <c r="J442" s="8">
        <v>1250</v>
      </c>
      <c r="K442" s="9">
        <f t="shared" si="2"/>
        <v>687.49999999999989</v>
      </c>
      <c r="L442" s="9">
        <f t="shared" si="3"/>
        <v>240.62499999999994</v>
      </c>
      <c r="M442" s="10">
        <v>0.35</v>
      </c>
      <c r="O442" s="13"/>
      <c r="P442" s="11"/>
      <c r="Q442" s="14"/>
    </row>
    <row r="443" spans="1:17" ht="15.75" customHeight="1">
      <c r="A443" s="1"/>
      <c r="B443" s="5" t="s">
        <v>14</v>
      </c>
      <c r="C443" s="5">
        <v>1185732</v>
      </c>
      <c r="D443" s="6">
        <v>44203</v>
      </c>
      <c r="E443" s="5" t="s">
        <v>15</v>
      </c>
      <c r="F443" s="5" t="s">
        <v>37</v>
      </c>
      <c r="G443" s="5" t="s">
        <v>38</v>
      </c>
      <c r="H443" s="5" t="s">
        <v>22</v>
      </c>
      <c r="I443" s="7">
        <v>0.45</v>
      </c>
      <c r="J443" s="8">
        <v>2250</v>
      </c>
      <c r="K443" s="9">
        <f t="shared" si="2"/>
        <v>1012.5</v>
      </c>
      <c r="L443" s="9">
        <f t="shared" si="3"/>
        <v>303.75</v>
      </c>
      <c r="M443" s="10">
        <v>0.3</v>
      </c>
      <c r="O443" s="13"/>
      <c r="P443" s="11"/>
      <c r="Q443" s="14"/>
    </row>
    <row r="444" spans="1:17" ht="15.75" customHeight="1">
      <c r="A444" s="1"/>
      <c r="B444" s="5" t="s">
        <v>14</v>
      </c>
      <c r="C444" s="5">
        <v>1185732</v>
      </c>
      <c r="D444" s="6">
        <v>44232</v>
      </c>
      <c r="E444" s="5" t="s">
        <v>15</v>
      </c>
      <c r="F444" s="5" t="s">
        <v>37</v>
      </c>
      <c r="G444" s="5" t="s">
        <v>38</v>
      </c>
      <c r="H444" s="5" t="s">
        <v>17</v>
      </c>
      <c r="I444" s="7">
        <v>0.45</v>
      </c>
      <c r="J444" s="8">
        <v>4750</v>
      </c>
      <c r="K444" s="9">
        <f t="shared" si="2"/>
        <v>2137.5</v>
      </c>
      <c r="L444" s="9">
        <f t="shared" si="3"/>
        <v>1175.625</v>
      </c>
      <c r="M444" s="10">
        <v>0.55000000000000004</v>
      </c>
      <c r="O444" s="13"/>
      <c r="P444" s="11"/>
      <c r="Q444" s="14"/>
    </row>
    <row r="445" spans="1:17" ht="15.75" customHeight="1">
      <c r="A445" s="1"/>
      <c r="B445" s="5" t="s">
        <v>14</v>
      </c>
      <c r="C445" s="5">
        <v>1185732</v>
      </c>
      <c r="D445" s="6">
        <v>44232</v>
      </c>
      <c r="E445" s="5" t="s">
        <v>15</v>
      </c>
      <c r="F445" s="5" t="s">
        <v>37</v>
      </c>
      <c r="G445" s="5" t="s">
        <v>38</v>
      </c>
      <c r="H445" s="5" t="s">
        <v>18</v>
      </c>
      <c r="I445" s="7">
        <v>0.45</v>
      </c>
      <c r="J445" s="8">
        <v>1250</v>
      </c>
      <c r="K445" s="9">
        <f t="shared" si="2"/>
        <v>562.5</v>
      </c>
      <c r="L445" s="9">
        <f t="shared" si="3"/>
        <v>196.875</v>
      </c>
      <c r="M445" s="10">
        <v>0.35</v>
      </c>
      <c r="O445" s="13"/>
      <c r="P445" s="11"/>
      <c r="Q445" s="14"/>
    </row>
    <row r="446" spans="1:17" ht="15.75" customHeight="1">
      <c r="A446" s="1"/>
      <c r="B446" s="5" t="s">
        <v>14</v>
      </c>
      <c r="C446" s="5">
        <v>1185732</v>
      </c>
      <c r="D446" s="6">
        <v>44232</v>
      </c>
      <c r="E446" s="5" t="s">
        <v>15</v>
      </c>
      <c r="F446" s="5" t="s">
        <v>37</v>
      </c>
      <c r="G446" s="5" t="s">
        <v>38</v>
      </c>
      <c r="H446" s="5" t="s">
        <v>19</v>
      </c>
      <c r="I446" s="7">
        <v>0.35000000000000003</v>
      </c>
      <c r="J446" s="8">
        <v>1750</v>
      </c>
      <c r="K446" s="9">
        <f t="shared" si="2"/>
        <v>612.50000000000011</v>
      </c>
      <c r="L446" s="9">
        <f t="shared" si="3"/>
        <v>245.00000000000003</v>
      </c>
      <c r="M446" s="10">
        <v>0.39999999999999997</v>
      </c>
      <c r="O446" s="13"/>
      <c r="P446" s="11"/>
      <c r="Q446" s="14"/>
    </row>
    <row r="447" spans="1:17" ht="15.75" customHeight="1">
      <c r="A447" s="1"/>
      <c r="B447" s="5" t="s">
        <v>14</v>
      </c>
      <c r="C447" s="5">
        <v>1185732</v>
      </c>
      <c r="D447" s="6">
        <v>44232</v>
      </c>
      <c r="E447" s="5" t="s">
        <v>15</v>
      </c>
      <c r="F447" s="5" t="s">
        <v>37</v>
      </c>
      <c r="G447" s="5" t="s">
        <v>38</v>
      </c>
      <c r="H447" s="5" t="s">
        <v>20</v>
      </c>
      <c r="I447" s="7">
        <v>0.4</v>
      </c>
      <c r="J447" s="8">
        <v>500</v>
      </c>
      <c r="K447" s="9">
        <f t="shared" si="2"/>
        <v>200</v>
      </c>
      <c r="L447" s="9">
        <f t="shared" si="3"/>
        <v>80</v>
      </c>
      <c r="M447" s="10">
        <v>0.39999999999999997</v>
      </c>
      <c r="O447" s="13"/>
      <c r="P447" s="11"/>
      <c r="Q447" s="14"/>
    </row>
    <row r="448" spans="1:17" ht="15.75" customHeight="1">
      <c r="A448" s="1"/>
      <c r="B448" s="5" t="s">
        <v>14</v>
      </c>
      <c r="C448" s="5">
        <v>1185732</v>
      </c>
      <c r="D448" s="6">
        <v>44232</v>
      </c>
      <c r="E448" s="5" t="s">
        <v>15</v>
      </c>
      <c r="F448" s="5" t="s">
        <v>37</v>
      </c>
      <c r="G448" s="5" t="s">
        <v>38</v>
      </c>
      <c r="H448" s="5" t="s">
        <v>21</v>
      </c>
      <c r="I448" s="7">
        <v>0.54999999999999993</v>
      </c>
      <c r="J448" s="8">
        <v>1250</v>
      </c>
      <c r="K448" s="9">
        <f t="shared" si="2"/>
        <v>687.49999999999989</v>
      </c>
      <c r="L448" s="9">
        <f t="shared" si="3"/>
        <v>240.62499999999994</v>
      </c>
      <c r="M448" s="10">
        <v>0.35</v>
      </c>
      <c r="O448" s="13"/>
      <c r="P448" s="11"/>
      <c r="Q448" s="14"/>
    </row>
    <row r="449" spans="1:17" ht="15.75" customHeight="1">
      <c r="A449" s="1"/>
      <c r="B449" s="5" t="s">
        <v>14</v>
      </c>
      <c r="C449" s="5">
        <v>1185732</v>
      </c>
      <c r="D449" s="6">
        <v>44232</v>
      </c>
      <c r="E449" s="5" t="s">
        <v>15</v>
      </c>
      <c r="F449" s="5" t="s">
        <v>37</v>
      </c>
      <c r="G449" s="5" t="s">
        <v>38</v>
      </c>
      <c r="H449" s="5" t="s">
        <v>22</v>
      </c>
      <c r="I449" s="7">
        <v>0.45</v>
      </c>
      <c r="J449" s="8">
        <v>2250</v>
      </c>
      <c r="K449" s="9">
        <f t="shared" si="2"/>
        <v>1012.5</v>
      </c>
      <c r="L449" s="9">
        <f t="shared" si="3"/>
        <v>303.75</v>
      </c>
      <c r="M449" s="10">
        <v>0.3</v>
      </c>
      <c r="O449" s="13"/>
      <c r="P449" s="11"/>
      <c r="Q449" s="14"/>
    </row>
    <row r="450" spans="1:17" ht="15.75" customHeight="1">
      <c r="A450" s="1"/>
      <c r="B450" s="5" t="s">
        <v>14</v>
      </c>
      <c r="C450" s="5">
        <v>1185732</v>
      </c>
      <c r="D450" s="6">
        <v>44258</v>
      </c>
      <c r="E450" s="5" t="s">
        <v>15</v>
      </c>
      <c r="F450" s="5" t="s">
        <v>37</v>
      </c>
      <c r="G450" s="5" t="s">
        <v>38</v>
      </c>
      <c r="H450" s="5" t="s">
        <v>17</v>
      </c>
      <c r="I450" s="7">
        <v>0.5</v>
      </c>
      <c r="J450" s="8">
        <v>4450</v>
      </c>
      <c r="K450" s="9">
        <f t="shared" si="2"/>
        <v>2225</v>
      </c>
      <c r="L450" s="9">
        <f t="shared" si="3"/>
        <v>1223.75</v>
      </c>
      <c r="M450" s="10">
        <v>0.55000000000000004</v>
      </c>
      <c r="O450" s="13"/>
      <c r="P450" s="11"/>
      <c r="Q450" s="14"/>
    </row>
    <row r="451" spans="1:17" ht="15.75" customHeight="1">
      <c r="A451" s="1"/>
      <c r="B451" s="5" t="s">
        <v>14</v>
      </c>
      <c r="C451" s="5">
        <v>1185732</v>
      </c>
      <c r="D451" s="6">
        <v>44258</v>
      </c>
      <c r="E451" s="5" t="s">
        <v>15</v>
      </c>
      <c r="F451" s="5" t="s">
        <v>37</v>
      </c>
      <c r="G451" s="5" t="s">
        <v>38</v>
      </c>
      <c r="H451" s="5" t="s">
        <v>18</v>
      </c>
      <c r="I451" s="7">
        <v>0.5</v>
      </c>
      <c r="J451" s="8">
        <v>1500</v>
      </c>
      <c r="K451" s="9">
        <f t="shared" si="2"/>
        <v>750</v>
      </c>
      <c r="L451" s="9">
        <f t="shared" si="3"/>
        <v>262.5</v>
      </c>
      <c r="M451" s="10">
        <v>0.35</v>
      </c>
      <c r="O451" s="13"/>
      <c r="P451" s="11"/>
      <c r="Q451" s="14"/>
    </row>
    <row r="452" spans="1:17" ht="15.75" customHeight="1">
      <c r="A452" s="1"/>
      <c r="B452" s="5" t="s">
        <v>14</v>
      </c>
      <c r="C452" s="5">
        <v>1185732</v>
      </c>
      <c r="D452" s="6">
        <v>44258</v>
      </c>
      <c r="E452" s="5" t="s">
        <v>15</v>
      </c>
      <c r="F452" s="5" t="s">
        <v>37</v>
      </c>
      <c r="G452" s="5" t="s">
        <v>38</v>
      </c>
      <c r="H452" s="5" t="s">
        <v>19</v>
      </c>
      <c r="I452" s="7">
        <v>0.4</v>
      </c>
      <c r="J452" s="8">
        <v>1750</v>
      </c>
      <c r="K452" s="9">
        <f t="shared" si="2"/>
        <v>700</v>
      </c>
      <c r="L452" s="9">
        <f t="shared" si="3"/>
        <v>280</v>
      </c>
      <c r="M452" s="10">
        <v>0.39999999999999997</v>
      </c>
      <c r="O452" s="13"/>
      <c r="P452" s="11"/>
      <c r="Q452" s="14"/>
    </row>
    <row r="453" spans="1:17" ht="15.75" customHeight="1">
      <c r="A453" s="1"/>
      <c r="B453" s="5" t="s">
        <v>14</v>
      </c>
      <c r="C453" s="5">
        <v>1185732</v>
      </c>
      <c r="D453" s="6">
        <v>44258</v>
      </c>
      <c r="E453" s="5" t="s">
        <v>15</v>
      </c>
      <c r="F453" s="5" t="s">
        <v>37</v>
      </c>
      <c r="G453" s="5" t="s">
        <v>38</v>
      </c>
      <c r="H453" s="5" t="s">
        <v>20</v>
      </c>
      <c r="I453" s="7">
        <v>0.45</v>
      </c>
      <c r="J453" s="8">
        <v>250</v>
      </c>
      <c r="K453" s="9">
        <f t="shared" si="2"/>
        <v>112.5</v>
      </c>
      <c r="L453" s="9">
        <f t="shared" si="3"/>
        <v>44.999999999999993</v>
      </c>
      <c r="M453" s="10">
        <v>0.39999999999999997</v>
      </c>
      <c r="O453" s="13"/>
      <c r="P453" s="11"/>
      <c r="Q453" s="14"/>
    </row>
    <row r="454" spans="1:17" ht="15.75" customHeight="1">
      <c r="A454" s="1"/>
      <c r="B454" s="5" t="s">
        <v>14</v>
      </c>
      <c r="C454" s="5">
        <v>1185732</v>
      </c>
      <c r="D454" s="6">
        <v>44258</v>
      </c>
      <c r="E454" s="5" t="s">
        <v>15</v>
      </c>
      <c r="F454" s="5" t="s">
        <v>37</v>
      </c>
      <c r="G454" s="5" t="s">
        <v>38</v>
      </c>
      <c r="H454" s="5" t="s">
        <v>21</v>
      </c>
      <c r="I454" s="7">
        <v>0.6</v>
      </c>
      <c r="J454" s="8">
        <v>750</v>
      </c>
      <c r="K454" s="9">
        <f t="shared" si="2"/>
        <v>450</v>
      </c>
      <c r="L454" s="9">
        <f t="shared" si="3"/>
        <v>135</v>
      </c>
      <c r="M454" s="10">
        <v>0.3</v>
      </c>
      <c r="O454" s="13"/>
      <c r="P454" s="11"/>
      <c r="Q454" s="14"/>
    </row>
    <row r="455" spans="1:17" ht="15.75" customHeight="1">
      <c r="A455" s="1"/>
      <c r="B455" s="5" t="s">
        <v>14</v>
      </c>
      <c r="C455" s="5">
        <v>1185732</v>
      </c>
      <c r="D455" s="6">
        <v>44258</v>
      </c>
      <c r="E455" s="5" t="s">
        <v>15</v>
      </c>
      <c r="F455" s="5" t="s">
        <v>37</v>
      </c>
      <c r="G455" s="5" t="s">
        <v>38</v>
      </c>
      <c r="H455" s="5" t="s">
        <v>22</v>
      </c>
      <c r="I455" s="7">
        <v>0.5</v>
      </c>
      <c r="J455" s="8">
        <v>1750</v>
      </c>
      <c r="K455" s="9">
        <f t="shared" si="2"/>
        <v>875</v>
      </c>
      <c r="L455" s="9">
        <f t="shared" si="3"/>
        <v>218.75</v>
      </c>
      <c r="M455" s="10">
        <v>0.25</v>
      </c>
      <c r="O455" s="13"/>
      <c r="P455" s="11"/>
      <c r="Q455" s="14"/>
    </row>
    <row r="456" spans="1:17" ht="15.75" customHeight="1">
      <c r="A456" s="1"/>
      <c r="B456" s="5" t="s">
        <v>14</v>
      </c>
      <c r="C456" s="5">
        <v>1185732</v>
      </c>
      <c r="D456" s="6">
        <v>44290</v>
      </c>
      <c r="E456" s="5" t="s">
        <v>15</v>
      </c>
      <c r="F456" s="5" t="s">
        <v>37</v>
      </c>
      <c r="G456" s="5" t="s">
        <v>38</v>
      </c>
      <c r="H456" s="5" t="s">
        <v>17</v>
      </c>
      <c r="I456" s="7">
        <v>0.5</v>
      </c>
      <c r="J456" s="8">
        <v>4500</v>
      </c>
      <c r="K456" s="9">
        <f t="shared" si="2"/>
        <v>2250</v>
      </c>
      <c r="L456" s="9">
        <f t="shared" si="3"/>
        <v>1125</v>
      </c>
      <c r="M456" s="10">
        <v>0.5</v>
      </c>
      <c r="O456" s="13"/>
      <c r="P456" s="11"/>
      <c r="Q456" s="14"/>
    </row>
    <row r="457" spans="1:17" ht="15.75" customHeight="1">
      <c r="A457" s="1"/>
      <c r="B457" s="5" t="s">
        <v>14</v>
      </c>
      <c r="C457" s="5">
        <v>1185732</v>
      </c>
      <c r="D457" s="6">
        <v>44290</v>
      </c>
      <c r="E457" s="5" t="s">
        <v>15</v>
      </c>
      <c r="F457" s="5" t="s">
        <v>37</v>
      </c>
      <c r="G457" s="5" t="s">
        <v>38</v>
      </c>
      <c r="H457" s="5" t="s">
        <v>18</v>
      </c>
      <c r="I457" s="7">
        <v>0.5</v>
      </c>
      <c r="J457" s="8">
        <v>1500</v>
      </c>
      <c r="K457" s="9">
        <f t="shared" si="2"/>
        <v>750</v>
      </c>
      <c r="L457" s="9">
        <f t="shared" si="3"/>
        <v>225</v>
      </c>
      <c r="M457" s="10">
        <v>0.3</v>
      </c>
      <c r="O457" s="13"/>
      <c r="P457" s="11"/>
      <c r="Q457" s="14"/>
    </row>
    <row r="458" spans="1:17" ht="15.75" customHeight="1">
      <c r="A458" s="1"/>
      <c r="B458" s="5" t="s">
        <v>14</v>
      </c>
      <c r="C458" s="5">
        <v>1185732</v>
      </c>
      <c r="D458" s="6">
        <v>44290</v>
      </c>
      <c r="E458" s="5" t="s">
        <v>15</v>
      </c>
      <c r="F458" s="5" t="s">
        <v>37</v>
      </c>
      <c r="G458" s="5" t="s">
        <v>38</v>
      </c>
      <c r="H458" s="5" t="s">
        <v>19</v>
      </c>
      <c r="I458" s="7">
        <v>0.4</v>
      </c>
      <c r="J458" s="8">
        <v>1500</v>
      </c>
      <c r="K458" s="9">
        <f t="shared" si="2"/>
        <v>600</v>
      </c>
      <c r="L458" s="9">
        <f t="shared" si="3"/>
        <v>210</v>
      </c>
      <c r="M458" s="10">
        <v>0.35</v>
      </c>
      <c r="O458" s="13"/>
      <c r="P458" s="11"/>
      <c r="Q458" s="14"/>
    </row>
    <row r="459" spans="1:17" ht="15.75" customHeight="1">
      <c r="A459" s="1"/>
      <c r="B459" s="5" t="s">
        <v>14</v>
      </c>
      <c r="C459" s="5">
        <v>1185732</v>
      </c>
      <c r="D459" s="6">
        <v>44290</v>
      </c>
      <c r="E459" s="5" t="s">
        <v>15</v>
      </c>
      <c r="F459" s="5" t="s">
        <v>37</v>
      </c>
      <c r="G459" s="5" t="s">
        <v>38</v>
      </c>
      <c r="H459" s="5" t="s">
        <v>20</v>
      </c>
      <c r="I459" s="7">
        <v>0.45</v>
      </c>
      <c r="J459" s="8">
        <v>750</v>
      </c>
      <c r="K459" s="9">
        <f t="shared" si="2"/>
        <v>337.5</v>
      </c>
      <c r="L459" s="9">
        <f t="shared" si="3"/>
        <v>118.12499999999999</v>
      </c>
      <c r="M459" s="10">
        <v>0.35</v>
      </c>
      <c r="O459" s="13"/>
      <c r="P459" s="11"/>
      <c r="Q459" s="14"/>
    </row>
    <row r="460" spans="1:17" ht="15.75" customHeight="1">
      <c r="A460" s="1"/>
      <c r="B460" s="5" t="s">
        <v>14</v>
      </c>
      <c r="C460" s="5">
        <v>1185732</v>
      </c>
      <c r="D460" s="6">
        <v>44290</v>
      </c>
      <c r="E460" s="5" t="s">
        <v>15</v>
      </c>
      <c r="F460" s="5" t="s">
        <v>37</v>
      </c>
      <c r="G460" s="5" t="s">
        <v>38</v>
      </c>
      <c r="H460" s="5" t="s">
        <v>21</v>
      </c>
      <c r="I460" s="7">
        <v>0.6</v>
      </c>
      <c r="J460" s="8">
        <v>750</v>
      </c>
      <c r="K460" s="9">
        <f t="shared" si="2"/>
        <v>450</v>
      </c>
      <c r="L460" s="9">
        <f t="shared" si="3"/>
        <v>135</v>
      </c>
      <c r="M460" s="10">
        <v>0.3</v>
      </c>
      <c r="O460" s="13"/>
      <c r="P460" s="11"/>
      <c r="Q460" s="14"/>
    </row>
    <row r="461" spans="1:17" ht="15.75" customHeight="1">
      <c r="A461" s="1"/>
      <c r="B461" s="5" t="s">
        <v>14</v>
      </c>
      <c r="C461" s="5">
        <v>1185732</v>
      </c>
      <c r="D461" s="6">
        <v>44290</v>
      </c>
      <c r="E461" s="5" t="s">
        <v>15</v>
      </c>
      <c r="F461" s="5" t="s">
        <v>37</v>
      </c>
      <c r="G461" s="5" t="s">
        <v>38</v>
      </c>
      <c r="H461" s="5" t="s">
        <v>22</v>
      </c>
      <c r="I461" s="7">
        <v>0.5</v>
      </c>
      <c r="J461" s="8">
        <v>2000</v>
      </c>
      <c r="K461" s="9">
        <f t="shared" si="2"/>
        <v>1000</v>
      </c>
      <c r="L461" s="9">
        <f t="shared" si="3"/>
        <v>250</v>
      </c>
      <c r="M461" s="10">
        <v>0.25</v>
      </c>
      <c r="O461" s="13"/>
      <c r="P461" s="11"/>
      <c r="Q461" s="14"/>
    </row>
    <row r="462" spans="1:17" ht="15.75" customHeight="1">
      <c r="A462" s="1"/>
      <c r="B462" s="5" t="s">
        <v>14</v>
      </c>
      <c r="C462" s="5">
        <v>1185732</v>
      </c>
      <c r="D462" s="6">
        <v>44319</v>
      </c>
      <c r="E462" s="5" t="s">
        <v>15</v>
      </c>
      <c r="F462" s="5" t="s">
        <v>37</v>
      </c>
      <c r="G462" s="5" t="s">
        <v>38</v>
      </c>
      <c r="H462" s="5" t="s">
        <v>17</v>
      </c>
      <c r="I462" s="7">
        <v>0.6</v>
      </c>
      <c r="J462" s="8">
        <v>4700</v>
      </c>
      <c r="K462" s="9">
        <f t="shared" si="2"/>
        <v>2820</v>
      </c>
      <c r="L462" s="9">
        <f t="shared" si="3"/>
        <v>1410</v>
      </c>
      <c r="M462" s="10">
        <v>0.5</v>
      </c>
      <c r="O462" s="13"/>
      <c r="P462" s="11"/>
      <c r="Q462" s="14"/>
    </row>
    <row r="463" spans="1:17" ht="15.75" customHeight="1">
      <c r="A463" s="1"/>
      <c r="B463" s="5" t="s">
        <v>14</v>
      </c>
      <c r="C463" s="5">
        <v>1185732</v>
      </c>
      <c r="D463" s="6">
        <v>44319</v>
      </c>
      <c r="E463" s="5" t="s">
        <v>15</v>
      </c>
      <c r="F463" s="5" t="s">
        <v>37</v>
      </c>
      <c r="G463" s="5" t="s">
        <v>38</v>
      </c>
      <c r="H463" s="5" t="s">
        <v>18</v>
      </c>
      <c r="I463" s="7">
        <v>0.60000000000000009</v>
      </c>
      <c r="J463" s="8">
        <v>1750</v>
      </c>
      <c r="K463" s="9">
        <f t="shared" si="2"/>
        <v>1050.0000000000002</v>
      </c>
      <c r="L463" s="9">
        <f t="shared" si="3"/>
        <v>315.00000000000006</v>
      </c>
      <c r="M463" s="10">
        <v>0.3</v>
      </c>
      <c r="O463" s="13"/>
      <c r="P463" s="11"/>
      <c r="Q463" s="14"/>
    </row>
    <row r="464" spans="1:17" ht="15.75" customHeight="1">
      <c r="A464" s="1"/>
      <c r="B464" s="5" t="s">
        <v>14</v>
      </c>
      <c r="C464" s="5">
        <v>1185732</v>
      </c>
      <c r="D464" s="6">
        <v>44319</v>
      </c>
      <c r="E464" s="5" t="s">
        <v>15</v>
      </c>
      <c r="F464" s="5" t="s">
        <v>37</v>
      </c>
      <c r="G464" s="5" t="s">
        <v>38</v>
      </c>
      <c r="H464" s="5" t="s">
        <v>19</v>
      </c>
      <c r="I464" s="7">
        <v>0.55000000000000004</v>
      </c>
      <c r="J464" s="8">
        <v>1500</v>
      </c>
      <c r="K464" s="9">
        <f t="shared" si="2"/>
        <v>825.00000000000011</v>
      </c>
      <c r="L464" s="9">
        <f t="shared" si="3"/>
        <v>288.75</v>
      </c>
      <c r="M464" s="10">
        <v>0.35</v>
      </c>
      <c r="O464" s="13"/>
      <c r="P464" s="11"/>
      <c r="Q464" s="14"/>
    </row>
    <row r="465" spans="1:17" ht="15.75" customHeight="1">
      <c r="A465" s="1"/>
      <c r="B465" s="5" t="s">
        <v>14</v>
      </c>
      <c r="C465" s="5">
        <v>1185732</v>
      </c>
      <c r="D465" s="6">
        <v>44319</v>
      </c>
      <c r="E465" s="5" t="s">
        <v>15</v>
      </c>
      <c r="F465" s="5" t="s">
        <v>37</v>
      </c>
      <c r="G465" s="5" t="s">
        <v>38</v>
      </c>
      <c r="H465" s="5" t="s">
        <v>20</v>
      </c>
      <c r="I465" s="7">
        <v>0.55000000000000004</v>
      </c>
      <c r="J465" s="8">
        <v>1000</v>
      </c>
      <c r="K465" s="9">
        <f t="shared" si="2"/>
        <v>550</v>
      </c>
      <c r="L465" s="9">
        <f t="shared" si="3"/>
        <v>192.5</v>
      </c>
      <c r="M465" s="10">
        <v>0.35</v>
      </c>
      <c r="O465" s="13"/>
      <c r="P465" s="11"/>
      <c r="Q465" s="14"/>
    </row>
    <row r="466" spans="1:17" ht="15.75" customHeight="1">
      <c r="A466" s="1"/>
      <c r="B466" s="5" t="s">
        <v>14</v>
      </c>
      <c r="C466" s="5">
        <v>1185732</v>
      </c>
      <c r="D466" s="6">
        <v>44319</v>
      </c>
      <c r="E466" s="5" t="s">
        <v>15</v>
      </c>
      <c r="F466" s="5" t="s">
        <v>37</v>
      </c>
      <c r="G466" s="5" t="s">
        <v>38</v>
      </c>
      <c r="H466" s="5" t="s">
        <v>21</v>
      </c>
      <c r="I466" s="7">
        <v>0.65</v>
      </c>
      <c r="J466" s="8">
        <v>1250</v>
      </c>
      <c r="K466" s="9">
        <f t="shared" si="2"/>
        <v>812.5</v>
      </c>
      <c r="L466" s="9">
        <f t="shared" si="3"/>
        <v>243.75</v>
      </c>
      <c r="M466" s="10">
        <v>0.3</v>
      </c>
      <c r="O466" s="13"/>
      <c r="P466" s="11"/>
      <c r="Q466" s="14"/>
    </row>
    <row r="467" spans="1:17" ht="15.75" customHeight="1">
      <c r="A467" s="1"/>
      <c r="B467" s="5" t="s">
        <v>14</v>
      </c>
      <c r="C467" s="5">
        <v>1185732</v>
      </c>
      <c r="D467" s="6">
        <v>44319</v>
      </c>
      <c r="E467" s="5" t="s">
        <v>15</v>
      </c>
      <c r="F467" s="5" t="s">
        <v>37</v>
      </c>
      <c r="G467" s="5" t="s">
        <v>38</v>
      </c>
      <c r="H467" s="5" t="s">
        <v>22</v>
      </c>
      <c r="I467" s="7">
        <v>0.70000000000000007</v>
      </c>
      <c r="J467" s="8">
        <v>2500</v>
      </c>
      <c r="K467" s="9">
        <f t="shared" si="2"/>
        <v>1750.0000000000002</v>
      </c>
      <c r="L467" s="9">
        <f t="shared" si="3"/>
        <v>525</v>
      </c>
      <c r="M467" s="10">
        <v>0.3</v>
      </c>
      <c r="O467" s="13"/>
      <c r="P467" s="11"/>
      <c r="Q467" s="14"/>
    </row>
    <row r="468" spans="1:17" ht="15.75" customHeight="1">
      <c r="A468" s="1"/>
      <c r="B468" s="5" t="s">
        <v>14</v>
      </c>
      <c r="C468" s="5">
        <v>1185732</v>
      </c>
      <c r="D468" s="6">
        <v>44352</v>
      </c>
      <c r="E468" s="5" t="s">
        <v>15</v>
      </c>
      <c r="F468" s="5" t="s">
        <v>37</v>
      </c>
      <c r="G468" s="5" t="s">
        <v>38</v>
      </c>
      <c r="H468" s="5" t="s">
        <v>17</v>
      </c>
      <c r="I468" s="7">
        <v>0.65</v>
      </c>
      <c r="J468" s="8">
        <v>5000</v>
      </c>
      <c r="K468" s="9">
        <f t="shared" si="2"/>
        <v>3250</v>
      </c>
      <c r="L468" s="9">
        <f t="shared" si="3"/>
        <v>1787.5000000000002</v>
      </c>
      <c r="M468" s="10">
        <v>0.55000000000000004</v>
      </c>
      <c r="O468" s="13"/>
      <c r="P468" s="11"/>
      <c r="Q468" s="14"/>
    </row>
    <row r="469" spans="1:17" ht="15.75" customHeight="1">
      <c r="A469" s="1"/>
      <c r="B469" s="5" t="s">
        <v>14</v>
      </c>
      <c r="C469" s="5">
        <v>1185732</v>
      </c>
      <c r="D469" s="6">
        <v>44352</v>
      </c>
      <c r="E469" s="5" t="s">
        <v>15</v>
      </c>
      <c r="F469" s="5" t="s">
        <v>37</v>
      </c>
      <c r="G469" s="5" t="s">
        <v>38</v>
      </c>
      <c r="H469" s="5" t="s">
        <v>18</v>
      </c>
      <c r="I469" s="7">
        <v>0.60000000000000009</v>
      </c>
      <c r="J469" s="8">
        <v>2500</v>
      </c>
      <c r="K469" s="9">
        <f t="shared" si="2"/>
        <v>1500.0000000000002</v>
      </c>
      <c r="L469" s="9">
        <f t="shared" si="3"/>
        <v>525</v>
      </c>
      <c r="M469" s="10">
        <v>0.35</v>
      </c>
      <c r="O469" s="13"/>
      <c r="P469" s="11"/>
      <c r="Q469" s="14"/>
    </row>
    <row r="470" spans="1:17" ht="15.75" customHeight="1">
      <c r="A470" s="1"/>
      <c r="B470" s="5" t="s">
        <v>14</v>
      </c>
      <c r="C470" s="5">
        <v>1185732</v>
      </c>
      <c r="D470" s="6">
        <v>44352</v>
      </c>
      <c r="E470" s="5" t="s">
        <v>15</v>
      </c>
      <c r="F470" s="5" t="s">
        <v>37</v>
      </c>
      <c r="G470" s="5" t="s">
        <v>38</v>
      </c>
      <c r="H470" s="5" t="s">
        <v>19</v>
      </c>
      <c r="I470" s="7">
        <v>0.55000000000000004</v>
      </c>
      <c r="J470" s="8">
        <v>1750</v>
      </c>
      <c r="K470" s="9">
        <f t="shared" si="2"/>
        <v>962.50000000000011</v>
      </c>
      <c r="L470" s="9">
        <f t="shared" si="3"/>
        <v>385</v>
      </c>
      <c r="M470" s="10">
        <v>0.39999999999999997</v>
      </c>
      <c r="O470" s="13"/>
      <c r="P470" s="11"/>
      <c r="Q470" s="14"/>
    </row>
    <row r="471" spans="1:17" ht="15.75" customHeight="1">
      <c r="A471" s="1"/>
      <c r="B471" s="5" t="s">
        <v>14</v>
      </c>
      <c r="C471" s="5">
        <v>1185732</v>
      </c>
      <c r="D471" s="6">
        <v>44352</v>
      </c>
      <c r="E471" s="5" t="s">
        <v>15</v>
      </c>
      <c r="F471" s="5" t="s">
        <v>37</v>
      </c>
      <c r="G471" s="5" t="s">
        <v>38</v>
      </c>
      <c r="H471" s="5" t="s">
        <v>20</v>
      </c>
      <c r="I471" s="7">
        <v>0.55000000000000004</v>
      </c>
      <c r="J471" s="8">
        <v>1500</v>
      </c>
      <c r="K471" s="9">
        <f t="shared" si="2"/>
        <v>825.00000000000011</v>
      </c>
      <c r="L471" s="9">
        <f t="shared" si="3"/>
        <v>330</v>
      </c>
      <c r="M471" s="10">
        <v>0.39999999999999997</v>
      </c>
      <c r="O471" s="13"/>
      <c r="P471" s="11"/>
      <c r="Q471" s="14"/>
    </row>
    <row r="472" spans="1:17" ht="15.75" customHeight="1">
      <c r="A472" s="1"/>
      <c r="B472" s="5" t="s">
        <v>14</v>
      </c>
      <c r="C472" s="5">
        <v>1185732</v>
      </c>
      <c r="D472" s="6">
        <v>44352</v>
      </c>
      <c r="E472" s="5" t="s">
        <v>15</v>
      </c>
      <c r="F472" s="5" t="s">
        <v>37</v>
      </c>
      <c r="G472" s="5" t="s">
        <v>38</v>
      </c>
      <c r="H472" s="5" t="s">
        <v>21</v>
      </c>
      <c r="I472" s="7">
        <v>0.65</v>
      </c>
      <c r="J472" s="8">
        <v>1500</v>
      </c>
      <c r="K472" s="9">
        <f t="shared" si="2"/>
        <v>975</v>
      </c>
      <c r="L472" s="9">
        <f t="shared" si="3"/>
        <v>341.25</v>
      </c>
      <c r="M472" s="10">
        <v>0.35</v>
      </c>
      <c r="O472" s="13"/>
      <c r="P472" s="11"/>
      <c r="Q472" s="14"/>
    </row>
    <row r="473" spans="1:17" ht="15.75" customHeight="1">
      <c r="A473" s="1"/>
      <c r="B473" s="5" t="s">
        <v>14</v>
      </c>
      <c r="C473" s="5">
        <v>1185732</v>
      </c>
      <c r="D473" s="6">
        <v>44352</v>
      </c>
      <c r="E473" s="5" t="s">
        <v>15</v>
      </c>
      <c r="F473" s="5" t="s">
        <v>37</v>
      </c>
      <c r="G473" s="5" t="s">
        <v>38</v>
      </c>
      <c r="H473" s="5" t="s">
        <v>22</v>
      </c>
      <c r="I473" s="7">
        <v>0.70000000000000007</v>
      </c>
      <c r="J473" s="8">
        <v>3000</v>
      </c>
      <c r="K473" s="9">
        <f t="shared" si="2"/>
        <v>2100</v>
      </c>
      <c r="L473" s="9">
        <f t="shared" si="3"/>
        <v>630</v>
      </c>
      <c r="M473" s="10">
        <v>0.3</v>
      </c>
      <c r="O473" s="13"/>
      <c r="P473" s="11"/>
      <c r="Q473" s="14"/>
    </row>
    <row r="474" spans="1:17" ht="15.75" customHeight="1">
      <c r="A474" s="1"/>
      <c r="B474" s="5" t="s">
        <v>14</v>
      </c>
      <c r="C474" s="5">
        <v>1185732</v>
      </c>
      <c r="D474" s="6">
        <v>44380</v>
      </c>
      <c r="E474" s="5" t="s">
        <v>15</v>
      </c>
      <c r="F474" s="5" t="s">
        <v>37</v>
      </c>
      <c r="G474" s="5" t="s">
        <v>38</v>
      </c>
      <c r="H474" s="5" t="s">
        <v>17</v>
      </c>
      <c r="I474" s="7">
        <v>0.65</v>
      </c>
      <c r="J474" s="8">
        <v>5000</v>
      </c>
      <c r="K474" s="9">
        <f t="shared" si="2"/>
        <v>3250</v>
      </c>
      <c r="L474" s="9">
        <f t="shared" si="3"/>
        <v>1787.5000000000002</v>
      </c>
      <c r="M474" s="10">
        <v>0.55000000000000004</v>
      </c>
      <c r="O474" s="13"/>
      <c r="P474" s="11"/>
      <c r="Q474" s="14"/>
    </row>
    <row r="475" spans="1:17" ht="15.75" customHeight="1">
      <c r="A475" s="1"/>
      <c r="B475" s="5" t="s">
        <v>14</v>
      </c>
      <c r="C475" s="5">
        <v>1185732</v>
      </c>
      <c r="D475" s="6">
        <v>44380</v>
      </c>
      <c r="E475" s="5" t="s">
        <v>15</v>
      </c>
      <c r="F475" s="5" t="s">
        <v>37</v>
      </c>
      <c r="G475" s="5" t="s">
        <v>38</v>
      </c>
      <c r="H475" s="5" t="s">
        <v>18</v>
      </c>
      <c r="I475" s="7">
        <v>0.60000000000000009</v>
      </c>
      <c r="J475" s="8">
        <v>3000</v>
      </c>
      <c r="K475" s="9">
        <f t="shared" si="2"/>
        <v>1800.0000000000002</v>
      </c>
      <c r="L475" s="9">
        <f t="shared" si="3"/>
        <v>630</v>
      </c>
      <c r="M475" s="10">
        <v>0.35</v>
      </c>
      <c r="O475" s="13"/>
      <c r="P475" s="11"/>
      <c r="Q475" s="14"/>
    </row>
    <row r="476" spans="1:17" ht="15.75" customHeight="1">
      <c r="A476" s="1"/>
      <c r="B476" s="5" t="s">
        <v>14</v>
      </c>
      <c r="C476" s="5">
        <v>1185732</v>
      </c>
      <c r="D476" s="6">
        <v>44380</v>
      </c>
      <c r="E476" s="5" t="s">
        <v>15</v>
      </c>
      <c r="F476" s="5" t="s">
        <v>37</v>
      </c>
      <c r="G476" s="5" t="s">
        <v>38</v>
      </c>
      <c r="H476" s="5" t="s">
        <v>19</v>
      </c>
      <c r="I476" s="7">
        <v>0.55000000000000004</v>
      </c>
      <c r="J476" s="8">
        <v>2250</v>
      </c>
      <c r="K476" s="9">
        <f t="shared" si="2"/>
        <v>1237.5</v>
      </c>
      <c r="L476" s="9">
        <f t="shared" si="3"/>
        <v>494.99999999999994</v>
      </c>
      <c r="M476" s="10">
        <v>0.39999999999999997</v>
      </c>
      <c r="O476" s="13"/>
      <c r="P476" s="11"/>
      <c r="Q476" s="14"/>
    </row>
    <row r="477" spans="1:17" ht="15.75" customHeight="1">
      <c r="A477" s="1"/>
      <c r="B477" s="5" t="s">
        <v>14</v>
      </c>
      <c r="C477" s="5">
        <v>1185732</v>
      </c>
      <c r="D477" s="6">
        <v>44380</v>
      </c>
      <c r="E477" s="5" t="s">
        <v>15</v>
      </c>
      <c r="F477" s="5" t="s">
        <v>37</v>
      </c>
      <c r="G477" s="5" t="s">
        <v>38</v>
      </c>
      <c r="H477" s="5" t="s">
        <v>20</v>
      </c>
      <c r="I477" s="7">
        <v>0.55000000000000004</v>
      </c>
      <c r="J477" s="8">
        <v>1750</v>
      </c>
      <c r="K477" s="9">
        <f t="shared" si="2"/>
        <v>962.50000000000011</v>
      </c>
      <c r="L477" s="9">
        <f t="shared" si="3"/>
        <v>385</v>
      </c>
      <c r="M477" s="10">
        <v>0.39999999999999997</v>
      </c>
      <c r="O477" s="13"/>
      <c r="P477" s="11"/>
      <c r="Q477" s="14"/>
    </row>
    <row r="478" spans="1:17" ht="15.75" customHeight="1">
      <c r="A478" s="1"/>
      <c r="B478" s="5" t="s">
        <v>14</v>
      </c>
      <c r="C478" s="5">
        <v>1185732</v>
      </c>
      <c r="D478" s="6">
        <v>44380</v>
      </c>
      <c r="E478" s="5" t="s">
        <v>15</v>
      </c>
      <c r="F478" s="5" t="s">
        <v>37</v>
      </c>
      <c r="G478" s="5" t="s">
        <v>38</v>
      </c>
      <c r="H478" s="5" t="s">
        <v>21</v>
      </c>
      <c r="I478" s="7">
        <v>0.65</v>
      </c>
      <c r="J478" s="8">
        <v>2000</v>
      </c>
      <c r="K478" s="9">
        <f t="shared" si="2"/>
        <v>1300</v>
      </c>
      <c r="L478" s="9">
        <f t="shared" si="3"/>
        <v>454.99999999999994</v>
      </c>
      <c r="M478" s="10">
        <v>0.35</v>
      </c>
      <c r="O478" s="13"/>
      <c r="P478" s="11"/>
      <c r="Q478" s="14"/>
    </row>
    <row r="479" spans="1:17" ht="15.75" customHeight="1">
      <c r="A479" s="1"/>
      <c r="B479" s="5" t="s">
        <v>14</v>
      </c>
      <c r="C479" s="5">
        <v>1185732</v>
      </c>
      <c r="D479" s="6">
        <v>44380</v>
      </c>
      <c r="E479" s="5" t="s">
        <v>15</v>
      </c>
      <c r="F479" s="5" t="s">
        <v>37</v>
      </c>
      <c r="G479" s="5" t="s">
        <v>38</v>
      </c>
      <c r="H479" s="5" t="s">
        <v>22</v>
      </c>
      <c r="I479" s="7">
        <v>0.70000000000000007</v>
      </c>
      <c r="J479" s="8">
        <v>3750</v>
      </c>
      <c r="K479" s="9">
        <f t="shared" si="2"/>
        <v>2625.0000000000005</v>
      </c>
      <c r="L479" s="9">
        <f t="shared" si="3"/>
        <v>787.50000000000011</v>
      </c>
      <c r="M479" s="10">
        <v>0.3</v>
      </c>
      <c r="O479" s="13"/>
      <c r="P479" s="11"/>
      <c r="Q479" s="14"/>
    </row>
    <row r="480" spans="1:17" ht="15.75" customHeight="1">
      <c r="A480" s="1"/>
      <c r="B480" s="5" t="s">
        <v>14</v>
      </c>
      <c r="C480" s="5">
        <v>1185732</v>
      </c>
      <c r="D480" s="6">
        <v>44412</v>
      </c>
      <c r="E480" s="5" t="s">
        <v>15</v>
      </c>
      <c r="F480" s="5" t="s">
        <v>37</v>
      </c>
      <c r="G480" s="5" t="s">
        <v>38</v>
      </c>
      <c r="H480" s="5" t="s">
        <v>17</v>
      </c>
      <c r="I480" s="7">
        <v>0.65</v>
      </c>
      <c r="J480" s="8">
        <v>5250</v>
      </c>
      <c r="K480" s="9">
        <f t="shared" si="2"/>
        <v>3412.5</v>
      </c>
      <c r="L480" s="9">
        <f t="shared" si="3"/>
        <v>1876.8750000000002</v>
      </c>
      <c r="M480" s="10">
        <v>0.55000000000000004</v>
      </c>
      <c r="O480" s="13"/>
      <c r="P480" s="11"/>
      <c r="Q480" s="14"/>
    </row>
    <row r="481" spans="1:17" ht="15.75" customHeight="1">
      <c r="A481" s="1"/>
      <c r="B481" s="5" t="s">
        <v>14</v>
      </c>
      <c r="C481" s="5">
        <v>1185732</v>
      </c>
      <c r="D481" s="6">
        <v>44412</v>
      </c>
      <c r="E481" s="5" t="s">
        <v>15</v>
      </c>
      <c r="F481" s="5" t="s">
        <v>37</v>
      </c>
      <c r="G481" s="5" t="s">
        <v>38</v>
      </c>
      <c r="H481" s="5" t="s">
        <v>18</v>
      </c>
      <c r="I481" s="7">
        <v>0.60000000000000009</v>
      </c>
      <c r="J481" s="8">
        <v>3000</v>
      </c>
      <c r="K481" s="9">
        <f t="shared" si="2"/>
        <v>1800.0000000000002</v>
      </c>
      <c r="L481" s="9">
        <f t="shared" si="3"/>
        <v>630</v>
      </c>
      <c r="M481" s="10">
        <v>0.35</v>
      </c>
      <c r="O481" s="13"/>
      <c r="P481" s="11"/>
      <c r="Q481" s="14"/>
    </row>
    <row r="482" spans="1:17" ht="15.75" customHeight="1">
      <c r="A482" s="1"/>
      <c r="B482" s="5" t="s">
        <v>14</v>
      </c>
      <c r="C482" s="5">
        <v>1185732</v>
      </c>
      <c r="D482" s="6">
        <v>44412</v>
      </c>
      <c r="E482" s="5" t="s">
        <v>15</v>
      </c>
      <c r="F482" s="5" t="s">
        <v>37</v>
      </c>
      <c r="G482" s="5" t="s">
        <v>38</v>
      </c>
      <c r="H482" s="5" t="s">
        <v>19</v>
      </c>
      <c r="I482" s="7">
        <v>0.55000000000000004</v>
      </c>
      <c r="J482" s="8">
        <v>2250</v>
      </c>
      <c r="K482" s="9">
        <f t="shared" si="2"/>
        <v>1237.5</v>
      </c>
      <c r="L482" s="9">
        <f t="shared" si="3"/>
        <v>494.99999999999994</v>
      </c>
      <c r="M482" s="10">
        <v>0.39999999999999997</v>
      </c>
      <c r="O482" s="13"/>
      <c r="P482" s="11"/>
      <c r="Q482" s="14"/>
    </row>
    <row r="483" spans="1:17" ht="15.75" customHeight="1">
      <c r="A483" s="1"/>
      <c r="B483" s="5" t="s">
        <v>14</v>
      </c>
      <c r="C483" s="5">
        <v>1185732</v>
      </c>
      <c r="D483" s="6">
        <v>44412</v>
      </c>
      <c r="E483" s="5" t="s">
        <v>15</v>
      </c>
      <c r="F483" s="5" t="s">
        <v>37</v>
      </c>
      <c r="G483" s="5" t="s">
        <v>38</v>
      </c>
      <c r="H483" s="5" t="s">
        <v>20</v>
      </c>
      <c r="I483" s="7">
        <v>0.55000000000000004</v>
      </c>
      <c r="J483" s="8">
        <v>2000</v>
      </c>
      <c r="K483" s="9">
        <f t="shared" si="2"/>
        <v>1100</v>
      </c>
      <c r="L483" s="9">
        <f t="shared" si="3"/>
        <v>439.99999999999994</v>
      </c>
      <c r="M483" s="10">
        <v>0.39999999999999997</v>
      </c>
      <c r="O483" s="13"/>
      <c r="P483" s="11"/>
      <c r="Q483" s="14"/>
    </row>
    <row r="484" spans="1:17" ht="15.75" customHeight="1">
      <c r="A484" s="1"/>
      <c r="B484" s="5" t="s">
        <v>14</v>
      </c>
      <c r="C484" s="5">
        <v>1185732</v>
      </c>
      <c r="D484" s="6">
        <v>44412</v>
      </c>
      <c r="E484" s="5" t="s">
        <v>15</v>
      </c>
      <c r="F484" s="5" t="s">
        <v>37</v>
      </c>
      <c r="G484" s="5" t="s">
        <v>38</v>
      </c>
      <c r="H484" s="5" t="s">
        <v>21</v>
      </c>
      <c r="I484" s="7">
        <v>0.65</v>
      </c>
      <c r="J484" s="8">
        <v>1750</v>
      </c>
      <c r="K484" s="9">
        <f t="shared" si="2"/>
        <v>1137.5</v>
      </c>
      <c r="L484" s="9">
        <f t="shared" si="3"/>
        <v>398.125</v>
      </c>
      <c r="M484" s="10">
        <v>0.35</v>
      </c>
      <c r="O484" s="13"/>
      <c r="P484" s="11"/>
      <c r="Q484" s="14"/>
    </row>
    <row r="485" spans="1:17" ht="15.75" customHeight="1">
      <c r="A485" s="1"/>
      <c r="B485" s="5" t="s">
        <v>14</v>
      </c>
      <c r="C485" s="5">
        <v>1185732</v>
      </c>
      <c r="D485" s="6">
        <v>44412</v>
      </c>
      <c r="E485" s="5" t="s">
        <v>15</v>
      </c>
      <c r="F485" s="5" t="s">
        <v>37</v>
      </c>
      <c r="G485" s="5" t="s">
        <v>38</v>
      </c>
      <c r="H485" s="5" t="s">
        <v>22</v>
      </c>
      <c r="I485" s="7">
        <v>0.70000000000000007</v>
      </c>
      <c r="J485" s="8">
        <v>3500</v>
      </c>
      <c r="K485" s="9">
        <f t="shared" si="2"/>
        <v>2450.0000000000005</v>
      </c>
      <c r="L485" s="9">
        <f t="shared" si="3"/>
        <v>735.00000000000011</v>
      </c>
      <c r="M485" s="10">
        <v>0.3</v>
      </c>
      <c r="O485" s="13"/>
      <c r="P485" s="11"/>
      <c r="Q485" s="14"/>
    </row>
    <row r="486" spans="1:17" ht="15.75" customHeight="1">
      <c r="A486" s="1"/>
      <c r="B486" s="5" t="s">
        <v>14</v>
      </c>
      <c r="C486" s="5">
        <v>1185732</v>
      </c>
      <c r="D486" s="6">
        <v>44442</v>
      </c>
      <c r="E486" s="5" t="s">
        <v>15</v>
      </c>
      <c r="F486" s="5" t="s">
        <v>37</v>
      </c>
      <c r="G486" s="5" t="s">
        <v>38</v>
      </c>
      <c r="H486" s="5" t="s">
        <v>17</v>
      </c>
      <c r="I486" s="7">
        <v>0.65</v>
      </c>
      <c r="J486" s="8">
        <v>4750</v>
      </c>
      <c r="K486" s="9">
        <f t="shared" si="2"/>
        <v>3087.5</v>
      </c>
      <c r="L486" s="9">
        <f t="shared" si="3"/>
        <v>1543.75</v>
      </c>
      <c r="M486" s="10">
        <v>0.5</v>
      </c>
      <c r="O486" s="13"/>
      <c r="P486" s="11"/>
      <c r="Q486" s="14"/>
    </row>
    <row r="487" spans="1:17" ht="15.75" customHeight="1">
      <c r="A487" s="1"/>
      <c r="B487" s="5" t="s">
        <v>14</v>
      </c>
      <c r="C487" s="5">
        <v>1185732</v>
      </c>
      <c r="D487" s="6">
        <v>44442</v>
      </c>
      <c r="E487" s="5" t="s">
        <v>15</v>
      </c>
      <c r="F487" s="5" t="s">
        <v>37</v>
      </c>
      <c r="G487" s="5" t="s">
        <v>38</v>
      </c>
      <c r="H487" s="5" t="s">
        <v>18</v>
      </c>
      <c r="I487" s="7">
        <v>0.5</v>
      </c>
      <c r="J487" s="8">
        <v>2750</v>
      </c>
      <c r="K487" s="9">
        <f t="shared" si="2"/>
        <v>1375</v>
      </c>
      <c r="L487" s="9">
        <f t="shared" si="3"/>
        <v>412.5</v>
      </c>
      <c r="M487" s="10">
        <v>0.3</v>
      </c>
      <c r="O487" s="13"/>
      <c r="P487" s="11"/>
      <c r="Q487" s="14"/>
    </row>
    <row r="488" spans="1:17" ht="15.75" customHeight="1">
      <c r="A488" s="1"/>
      <c r="B488" s="5" t="s">
        <v>14</v>
      </c>
      <c r="C488" s="5">
        <v>1185732</v>
      </c>
      <c r="D488" s="6">
        <v>44442</v>
      </c>
      <c r="E488" s="5" t="s">
        <v>15</v>
      </c>
      <c r="F488" s="5" t="s">
        <v>37</v>
      </c>
      <c r="G488" s="5" t="s">
        <v>38</v>
      </c>
      <c r="H488" s="5" t="s">
        <v>19</v>
      </c>
      <c r="I488" s="7">
        <v>0.45</v>
      </c>
      <c r="J488" s="8">
        <v>2000</v>
      </c>
      <c r="K488" s="9">
        <f t="shared" si="2"/>
        <v>900</v>
      </c>
      <c r="L488" s="9">
        <f t="shared" si="3"/>
        <v>315</v>
      </c>
      <c r="M488" s="10">
        <v>0.35</v>
      </c>
      <c r="O488" s="13"/>
      <c r="P488" s="11"/>
      <c r="Q488" s="14"/>
    </row>
    <row r="489" spans="1:17" ht="15.75" customHeight="1">
      <c r="A489" s="1"/>
      <c r="B489" s="5" t="s">
        <v>14</v>
      </c>
      <c r="C489" s="5">
        <v>1185732</v>
      </c>
      <c r="D489" s="6">
        <v>44442</v>
      </c>
      <c r="E489" s="5" t="s">
        <v>15</v>
      </c>
      <c r="F489" s="5" t="s">
        <v>37</v>
      </c>
      <c r="G489" s="5" t="s">
        <v>38</v>
      </c>
      <c r="H489" s="5" t="s">
        <v>20</v>
      </c>
      <c r="I489" s="7">
        <v>0.45</v>
      </c>
      <c r="J489" s="8">
        <v>1750</v>
      </c>
      <c r="K489" s="9">
        <f t="shared" si="2"/>
        <v>787.5</v>
      </c>
      <c r="L489" s="9">
        <f t="shared" si="3"/>
        <v>275.625</v>
      </c>
      <c r="M489" s="10">
        <v>0.35</v>
      </c>
      <c r="O489" s="13"/>
      <c r="P489" s="11"/>
      <c r="Q489" s="14"/>
    </row>
    <row r="490" spans="1:17" ht="15.75" customHeight="1">
      <c r="A490" s="1"/>
      <c r="B490" s="5" t="s">
        <v>14</v>
      </c>
      <c r="C490" s="5">
        <v>1185732</v>
      </c>
      <c r="D490" s="6">
        <v>44442</v>
      </c>
      <c r="E490" s="5" t="s">
        <v>15</v>
      </c>
      <c r="F490" s="5" t="s">
        <v>37</v>
      </c>
      <c r="G490" s="5" t="s">
        <v>38</v>
      </c>
      <c r="H490" s="5" t="s">
        <v>21</v>
      </c>
      <c r="I490" s="7">
        <v>0.54999999999999993</v>
      </c>
      <c r="J490" s="8">
        <v>1250</v>
      </c>
      <c r="K490" s="9">
        <f t="shared" si="2"/>
        <v>687.49999999999989</v>
      </c>
      <c r="L490" s="9">
        <f t="shared" si="3"/>
        <v>206.24999999999997</v>
      </c>
      <c r="M490" s="10">
        <v>0.3</v>
      </c>
      <c r="O490" s="13"/>
      <c r="P490" s="11"/>
      <c r="Q490" s="14"/>
    </row>
    <row r="491" spans="1:17" ht="15.75" customHeight="1">
      <c r="A491" s="1"/>
      <c r="B491" s="5" t="s">
        <v>14</v>
      </c>
      <c r="C491" s="5">
        <v>1185732</v>
      </c>
      <c r="D491" s="6">
        <v>44442</v>
      </c>
      <c r="E491" s="5" t="s">
        <v>15</v>
      </c>
      <c r="F491" s="5" t="s">
        <v>37</v>
      </c>
      <c r="G491" s="5" t="s">
        <v>38</v>
      </c>
      <c r="H491" s="5" t="s">
        <v>22</v>
      </c>
      <c r="I491" s="7">
        <v>0.6</v>
      </c>
      <c r="J491" s="8">
        <v>2250</v>
      </c>
      <c r="K491" s="9">
        <f t="shared" si="2"/>
        <v>1350</v>
      </c>
      <c r="L491" s="9">
        <f t="shared" si="3"/>
        <v>337.5</v>
      </c>
      <c r="M491" s="10">
        <v>0.25</v>
      </c>
      <c r="O491" s="13"/>
      <c r="P491" s="11"/>
      <c r="Q491" s="14"/>
    </row>
    <row r="492" spans="1:17" ht="15.75" customHeight="1">
      <c r="A492" s="1"/>
      <c r="B492" s="5" t="s">
        <v>14</v>
      </c>
      <c r="C492" s="5">
        <v>1185732</v>
      </c>
      <c r="D492" s="6">
        <v>44474</v>
      </c>
      <c r="E492" s="5" t="s">
        <v>15</v>
      </c>
      <c r="F492" s="5" t="s">
        <v>37</v>
      </c>
      <c r="G492" s="5" t="s">
        <v>38</v>
      </c>
      <c r="H492" s="5" t="s">
        <v>17</v>
      </c>
      <c r="I492" s="7">
        <v>0.6</v>
      </c>
      <c r="J492" s="8">
        <v>4000</v>
      </c>
      <c r="K492" s="9">
        <f t="shared" si="2"/>
        <v>2400</v>
      </c>
      <c r="L492" s="9">
        <f t="shared" si="3"/>
        <v>1200</v>
      </c>
      <c r="M492" s="10">
        <v>0.5</v>
      </c>
      <c r="O492" s="13"/>
      <c r="P492" s="11"/>
      <c r="Q492" s="14"/>
    </row>
    <row r="493" spans="1:17" ht="15.75" customHeight="1">
      <c r="A493" s="1"/>
      <c r="B493" s="5" t="s">
        <v>14</v>
      </c>
      <c r="C493" s="5">
        <v>1185732</v>
      </c>
      <c r="D493" s="6">
        <v>44474</v>
      </c>
      <c r="E493" s="5" t="s">
        <v>15</v>
      </c>
      <c r="F493" s="5" t="s">
        <v>37</v>
      </c>
      <c r="G493" s="5" t="s">
        <v>38</v>
      </c>
      <c r="H493" s="5" t="s">
        <v>18</v>
      </c>
      <c r="I493" s="7">
        <v>0.5</v>
      </c>
      <c r="J493" s="8">
        <v>2250</v>
      </c>
      <c r="K493" s="9">
        <f t="shared" si="2"/>
        <v>1125</v>
      </c>
      <c r="L493" s="9">
        <f t="shared" si="3"/>
        <v>337.5</v>
      </c>
      <c r="M493" s="10">
        <v>0.3</v>
      </c>
      <c r="O493" s="13"/>
      <c r="P493" s="11"/>
      <c r="Q493" s="14"/>
    </row>
    <row r="494" spans="1:17" ht="15.75" customHeight="1">
      <c r="A494" s="1"/>
      <c r="B494" s="5" t="s">
        <v>14</v>
      </c>
      <c r="C494" s="5">
        <v>1185732</v>
      </c>
      <c r="D494" s="6">
        <v>44474</v>
      </c>
      <c r="E494" s="5" t="s">
        <v>15</v>
      </c>
      <c r="F494" s="5" t="s">
        <v>37</v>
      </c>
      <c r="G494" s="5" t="s">
        <v>38</v>
      </c>
      <c r="H494" s="5" t="s">
        <v>19</v>
      </c>
      <c r="I494" s="7">
        <v>0.5</v>
      </c>
      <c r="J494" s="8">
        <v>1250</v>
      </c>
      <c r="K494" s="9">
        <f t="shared" si="2"/>
        <v>625</v>
      </c>
      <c r="L494" s="9">
        <f t="shared" si="3"/>
        <v>218.75</v>
      </c>
      <c r="M494" s="10">
        <v>0.35</v>
      </c>
      <c r="O494" s="13"/>
      <c r="P494" s="11"/>
      <c r="Q494" s="14"/>
    </row>
    <row r="495" spans="1:17" ht="15.75" customHeight="1">
      <c r="A495" s="1"/>
      <c r="B495" s="5" t="s">
        <v>14</v>
      </c>
      <c r="C495" s="5">
        <v>1185732</v>
      </c>
      <c r="D495" s="6">
        <v>44474</v>
      </c>
      <c r="E495" s="5" t="s">
        <v>15</v>
      </c>
      <c r="F495" s="5" t="s">
        <v>37</v>
      </c>
      <c r="G495" s="5" t="s">
        <v>38</v>
      </c>
      <c r="H495" s="5" t="s">
        <v>20</v>
      </c>
      <c r="I495" s="7">
        <v>0.5</v>
      </c>
      <c r="J495" s="8">
        <v>1000</v>
      </c>
      <c r="K495" s="9">
        <f t="shared" si="2"/>
        <v>500</v>
      </c>
      <c r="L495" s="9">
        <f t="shared" si="3"/>
        <v>175</v>
      </c>
      <c r="M495" s="10">
        <v>0.35</v>
      </c>
      <c r="O495" s="13"/>
      <c r="P495" s="11"/>
      <c r="Q495" s="14"/>
    </row>
    <row r="496" spans="1:17" ht="15.75" customHeight="1">
      <c r="A496" s="1"/>
      <c r="B496" s="5" t="s">
        <v>14</v>
      </c>
      <c r="C496" s="5">
        <v>1185732</v>
      </c>
      <c r="D496" s="6">
        <v>44474</v>
      </c>
      <c r="E496" s="5" t="s">
        <v>15</v>
      </c>
      <c r="F496" s="5" t="s">
        <v>37</v>
      </c>
      <c r="G496" s="5" t="s">
        <v>38</v>
      </c>
      <c r="H496" s="5" t="s">
        <v>21</v>
      </c>
      <c r="I496" s="7">
        <v>0.6</v>
      </c>
      <c r="J496" s="8">
        <v>1000</v>
      </c>
      <c r="K496" s="9">
        <f t="shared" si="2"/>
        <v>600</v>
      </c>
      <c r="L496" s="9">
        <f t="shared" si="3"/>
        <v>180</v>
      </c>
      <c r="M496" s="10">
        <v>0.3</v>
      </c>
      <c r="O496" s="13"/>
      <c r="P496" s="11"/>
      <c r="Q496" s="14"/>
    </row>
    <row r="497" spans="1:18" ht="15.75" customHeight="1">
      <c r="A497" s="1"/>
      <c r="B497" s="5" t="s">
        <v>14</v>
      </c>
      <c r="C497" s="5">
        <v>1185732</v>
      </c>
      <c r="D497" s="6">
        <v>44474</v>
      </c>
      <c r="E497" s="5" t="s">
        <v>15</v>
      </c>
      <c r="F497" s="5" t="s">
        <v>37</v>
      </c>
      <c r="G497" s="5" t="s">
        <v>38</v>
      </c>
      <c r="H497" s="5" t="s">
        <v>22</v>
      </c>
      <c r="I497" s="7">
        <v>0.64999999999999991</v>
      </c>
      <c r="J497" s="8">
        <v>2250</v>
      </c>
      <c r="K497" s="9">
        <f t="shared" si="2"/>
        <v>1462.4999999999998</v>
      </c>
      <c r="L497" s="9">
        <f t="shared" si="3"/>
        <v>365.62499999999994</v>
      </c>
      <c r="M497" s="10">
        <v>0.25</v>
      </c>
      <c r="O497" s="13"/>
      <c r="P497" s="11"/>
      <c r="Q497" s="14"/>
    </row>
    <row r="498" spans="1:18" ht="15.75" customHeight="1">
      <c r="A498" s="1"/>
      <c r="B498" s="5" t="s">
        <v>14</v>
      </c>
      <c r="C498" s="5">
        <v>1185732</v>
      </c>
      <c r="D498" s="6">
        <v>44504</v>
      </c>
      <c r="E498" s="5" t="s">
        <v>15</v>
      </c>
      <c r="F498" s="5" t="s">
        <v>37</v>
      </c>
      <c r="G498" s="5" t="s">
        <v>38</v>
      </c>
      <c r="H498" s="5" t="s">
        <v>17</v>
      </c>
      <c r="I498" s="7">
        <v>0.70000000000000007</v>
      </c>
      <c r="J498" s="8">
        <v>3750</v>
      </c>
      <c r="K498" s="9">
        <f t="shared" si="2"/>
        <v>2625.0000000000005</v>
      </c>
      <c r="L498" s="9">
        <f t="shared" si="3"/>
        <v>1443.7500000000005</v>
      </c>
      <c r="M498" s="10">
        <v>0.55000000000000004</v>
      </c>
      <c r="O498" s="13"/>
      <c r="P498" s="11"/>
      <c r="Q498" s="14"/>
    </row>
    <row r="499" spans="1:18" ht="15.75" customHeight="1">
      <c r="A499" s="1"/>
      <c r="B499" s="5" t="s">
        <v>14</v>
      </c>
      <c r="C499" s="5">
        <v>1185732</v>
      </c>
      <c r="D499" s="6">
        <v>44504</v>
      </c>
      <c r="E499" s="5" t="s">
        <v>15</v>
      </c>
      <c r="F499" s="5" t="s">
        <v>37</v>
      </c>
      <c r="G499" s="5" t="s">
        <v>38</v>
      </c>
      <c r="H499" s="5" t="s">
        <v>18</v>
      </c>
      <c r="I499" s="7">
        <v>0.60000000000000009</v>
      </c>
      <c r="J499" s="8">
        <v>2000</v>
      </c>
      <c r="K499" s="9">
        <f t="shared" si="2"/>
        <v>1200.0000000000002</v>
      </c>
      <c r="L499" s="9">
        <f t="shared" si="3"/>
        <v>420.00000000000006</v>
      </c>
      <c r="M499" s="10">
        <v>0.35</v>
      </c>
      <c r="O499" s="13"/>
      <c r="P499" s="11"/>
      <c r="Q499" s="14"/>
    </row>
    <row r="500" spans="1:18" ht="15.75" customHeight="1">
      <c r="A500" s="1"/>
      <c r="B500" s="5" t="s">
        <v>14</v>
      </c>
      <c r="C500" s="5">
        <v>1185732</v>
      </c>
      <c r="D500" s="6">
        <v>44504</v>
      </c>
      <c r="E500" s="5" t="s">
        <v>15</v>
      </c>
      <c r="F500" s="5" t="s">
        <v>37</v>
      </c>
      <c r="G500" s="5" t="s">
        <v>38</v>
      </c>
      <c r="H500" s="5" t="s">
        <v>19</v>
      </c>
      <c r="I500" s="7">
        <v>0.60000000000000009</v>
      </c>
      <c r="J500" s="8">
        <v>1950</v>
      </c>
      <c r="K500" s="9">
        <f t="shared" si="2"/>
        <v>1170.0000000000002</v>
      </c>
      <c r="L500" s="9">
        <f t="shared" si="3"/>
        <v>468.00000000000006</v>
      </c>
      <c r="M500" s="10">
        <v>0.39999999999999997</v>
      </c>
      <c r="O500" s="13"/>
      <c r="P500" s="11"/>
      <c r="Q500" s="14"/>
    </row>
    <row r="501" spans="1:18" ht="15.75" customHeight="1">
      <c r="A501" s="1"/>
      <c r="B501" s="5" t="s">
        <v>14</v>
      </c>
      <c r="C501" s="5">
        <v>1185732</v>
      </c>
      <c r="D501" s="6">
        <v>44504</v>
      </c>
      <c r="E501" s="5" t="s">
        <v>15</v>
      </c>
      <c r="F501" s="5" t="s">
        <v>37</v>
      </c>
      <c r="G501" s="5" t="s">
        <v>38</v>
      </c>
      <c r="H501" s="5" t="s">
        <v>20</v>
      </c>
      <c r="I501" s="7">
        <v>0.60000000000000009</v>
      </c>
      <c r="J501" s="8">
        <v>1750</v>
      </c>
      <c r="K501" s="9">
        <f t="shared" si="2"/>
        <v>1050.0000000000002</v>
      </c>
      <c r="L501" s="9">
        <f t="shared" si="3"/>
        <v>420.00000000000006</v>
      </c>
      <c r="M501" s="10">
        <v>0.39999999999999997</v>
      </c>
      <c r="O501" s="13"/>
      <c r="P501" s="11"/>
      <c r="Q501" s="14"/>
    </row>
    <row r="502" spans="1:18" ht="15.75" customHeight="1">
      <c r="A502" s="1"/>
      <c r="B502" s="5" t="s">
        <v>14</v>
      </c>
      <c r="C502" s="5">
        <v>1185732</v>
      </c>
      <c r="D502" s="6">
        <v>44504</v>
      </c>
      <c r="E502" s="5" t="s">
        <v>15</v>
      </c>
      <c r="F502" s="5" t="s">
        <v>37</v>
      </c>
      <c r="G502" s="5" t="s">
        <v>38</v>
      </c>
      <c r="H502" s="5" t="s">
        <v>21</v>
      </c>
      <c r="I502" s="7">
        <v>0.70000000000000007</v>
      </c>
      <c r="J502" s="8">
        <v>1500</v>
      </c>
      <c r="K502" s="9">
        <f t="shared" si="2"/>
        <v>1050</v>
      </c>
      <c r="L502" s="9">
        <f t="shared" si="3"/>
        <v>367.5</v>
      </c>
      <c r="M502" s="10">
        <v>0.35</v>
      </c>
      <c r="O502" s="13"/>
      <c r="P502" s="11"/>
      <c r="Q502" s="14"/>
    </row>
    <row r="503" spans="1:18" ht="15.75" customHeight="1">
      <c r="A503" s="1"/>
      <c r="B503" s="5" t="s">
        <v>14</v>
      </c>
      <c r="C503" s="5">
        <v>1185732</v>
      </c>
      <c r="D503" s="6">
        <v>44504</v>
      </c>
      <c r="E503" s="5" t="s">
        <v>15</v>
      </c>
      <c r="F503" s="5" t="s">
        <v>37</v>
      </c>
      <c r="G503" s="5" t="s">
        <v>38</v>
      </c>
      <c r="H503" s="5" t="s">
        <v>22</v>
      </c>
      <c r="I503" s="7">
        <v>0.75</v>
      </c>
      <c r="J503" s="8">
        <v>2500</v>
      </c>
      <c r="K503" s="9">
        <f t="shared" si="2"/>
        <v>1875</v>
      </c>
      <c r="L503" s="9">
        <f t="shared" si="3"/>
        <v>562.5</v>
      </c>
      <c r="M503" s="10">
        <v>0.3</v>
      </c>
      <c r="O503" s="13"/>
      <c r="P503" s="11"/>
      <c r="Q503" s="14"/>
    </row>
    <row r="504" spans="1:18" ht="15.75" customHeight="1">
      <c r="A504" s="1"/>
      <c r="B504" s="5" t="s">
        <v>14</v>
      </c>
      <c r="C504" s="5">
        <v>1185732</v>
      </c>
      <c r="D504" s="6">
        <v>44533</v>
      </c>
      <c r="E504" s="5" t="s">
        <v>15</v>
      </c>
      <c r="F504" s="5" t="s">
        <v>37</v>
      </c>
      <c r="G504" s="5" t="s">
        <v>38</v>
      </c>
      <c r="H504" s="5" t="s">
        <v>17</v>
      </c>
      <c r="I504" s="7">
        <v>0.70000000000000007</v>
      </c>
      <c r="J504" s="8">
        <v>4750</v>
      </c>
      <c r="K504" s="9">
        <f t="shared" si="2"/>
        <v>3325.0000000000005</v>
      </c>
      <c r="L504" s="9">
        <f t="shared" si="3"/>
        <v>1828.7500000000005</v>
      </c>
      <c r="M504" s="10">
        <v>0.55000000000000004</v>
      </c>
      <c r="O504" s="13"/>
      <c r="P504" s="11"/>
      <c r="Q504" s="14"/>
    </row>
    <row r="505" spans="1:18" ht="15.75" customHeight="1">
      <c r="A505" s="1"/>
      <c r="B505" s="5" t="s">
        <v>14</v>
      </c>
      <c r="C505" s="5">
        <v>1185732</v>
      </c>
      <c r="D505" s="6">
        <v>44533</v>
      </c>
      <c r="E505" s="5" t="s">
        <v>15</v>
      </c>
      <c r="F505" s="5" t="s">
        <v>37</v>
      </c>
      <c r="G505" s="5" t="s">
        <v>38</v>
      </c>
      <c r="H505" s="5" t="s">
        <v>18</v>
      </c>
      <c r="I505" s="7">
        <v>0.60000000000000009</v>
      </c>
      <c r="J505" s="8">
        <v>2750</v>
      </c>
      <c r="K505" s="9">
        <f t="shared" si="2"/>
        <v>1650.0000000000002</v>
      </c>
      <c r="L505" s="9">
        <f t="shared" si="3"/>
        <v>577.5</v>
      </c>
      <c r="M505" s="10">
        <v>0.35</v>
      </c>
      <c r="O505" s="13"/>
      <c r="P505" s="11"/>
      <c r="Q505" s="14"/>
    </row>
    <row r="506" spans="1:18" ht="15.75" customHeight="1">
      <c r="A506" s="1"/>
      <c r="B506" s="5" t="s">
        <v>14</v>
      </c>
      <c r="C506" s="5">
        <v>1185732</v>
      </c>
      <c r="D506" s="6">
        <v>44533</v>
      </c>
      <c r="E506" s="5" t="s">
        <v>15</v>
      </c>
      <c r="F506" s="5" t="s">
        <v>37</v>
      </c>
      <c r="G506" s="5" t="s">
        <v>38</v>
      </c>
      <c r="H506" s="5" t="s">
        <v>19</v>
      </c>
      <c r="I506" s="7">
        <v>0.60000000000000009</v>
      </c>
      <c r="J506" s="8">
        <v>2250</v>
      </c>
      <c r="K506" s="9">
        <f t="shared" si="2"/>
        <v>1350.0000000000002</v>
      </c>
      <c r="L506" s="9">
        <f t="shared" si="3"/>
        <v>540</v>
      </c>
      <c r="M506" s="10">
        <v>0.39999999999999997</v>
      </c>
      <c r="O506" s="13"/>
      <c r="P506" s="11"/>
      <c r="Q506" s="14"/>
    </row>
    <row r="507" spans="1:18" ht="15.75" customHeight="1">
      <c r="A507" s="1"/>
      <c r="B507" s="5" t="s">
        <v>14</v>
      </c>
      <c r="C507" s="5">
        <v>1185732</v>
      </c>
      <c r="D507" s="6">
        <v>44533</v>
      </c>
      <c r="E507" s="5" t="s">
        <v>15</v>
      </c>
      <c r="F507" s="5" t="s">
        <v>37</v>
      </c>
      <c r="G507" s="5" t="s">
        <v>38</v>
      </c>
      <c r="H507" s="5" t="s">
        <v>20</v>
      </c>
      <c r="I507" s="7">
        <v>0.60000000000000009</v>
      </c>
      <c r="J507" s="8">
        <v>1750</v>
      </c>
      <c r="K507" s="9">
        <f t="shared" si="2"/>
        <v>1050.0000000000002</v>
      </c>
      <c r="L507" s="9">
        <f t="shared" si="3"/>
        <v>420.00000000000006</v>
      </c>
      <c r="M507" s="10">
        <v>0.39999999999999997</v>
      </c>
      <c r="O507" s="13"/>
      <c r="P507" s="11"/>
      <c r="Q507" s="14"/>
    </row>
    <row r="508" spans="1:18" ht="15.75" customHeight="1">
      <c r="A508" s="1"/>
      <c r="B508" s="5" t="s">
        <v>14</v>
      </c>
      <c r="C508" s="5">
        <v>1185732</v>
      </c>
      <c r="D508" s="6">
        <v>44533</v>
      </c>
      <c r="E508" s="5" t="s">
        <v>15</v>
      </c>
      <c r="F508" s="5" t="s">
        <v>37</v>
      </c>
      <c r="G508" s="5" t="s">
        <v>38</v>
      </c>
      <c r="H508" s="5" t="s">
        <v>21</v>
      </c>
      <c r="I508" s="7">
        <v>0.70000000000000007</v>
      </c>
      <c r="J508" s="8">
        <v>1750</v>
      </c>
      <c r="K508" s="9">
        <f t="shared" si="2"/>
        <v>1225.0000000000002</v>
      </c>
      <c r="L508" s="9">
        <f t="shared" si="3"/>
        <v>428.75000000000006</v>
      </c>
      <c r="M508" s="10">
        <v>0.35</v>
      </c>
      <c r="O508" s="13"/>
      <c r="P508" s="11"/>
      <c r="Q508" s="14"/>
    </row>
    <row r="509" spans="1:18" ht="15.75" customHeight="1">
      <c r="A509" s="1"/>
      <c r="B509" s="5" t="s">
        <v>14</v>
      </c>
      <c r="C509" s="5">
        <v>1185732</v>
      </c>
      <c r="D509" s="6">
        <v>44533</v>
      </c>
      <c r="E509" s="5" t="s">
        <v>15</v>
      </c>
      <c r="F509" s="5" t="s">
        <v>37</v>
      </c>
      <c r="G509" s="5" t="s">
        <v>38</v>
      </c>
      <c r="H509" s="5" t="s">
        <v>22</v>
      </c>
      <c r="I509" s="7">
        <v>0.75</v>
      </c>
      <c r="J509" s="8">
        <v>2750</v>
      </c>
      <c r="K509" s="9">
        <f t="shared" si="2"/>
        <v>2062.5</v>
      </c>
      <c r="L509" s="9">
        <f t="shared" si="3"/>
        <v>618.75</v>
      </c>
      <c r="M509" s="10">
        <v>0.3</v>
      </c>
      <c r="O509" s="13"/>
      <c r="P509" s="11"/>
      <c r="Q509" s="14"/>
    </row>
    <row r="510" spans="1:18" ht="15.75" customHeight="1">
      <c r="A510" s="1" t="s">
        <v>39</v>
      </c>
      <c r="B510" s="5" t="s">
        <v>27</v>
      </c>
      <c r="C510" s="5">
        <v>1128299</v>
      </c>
      <c r="D510" s="6">
        <v>44211</v>
      </c>
      <c r="E510" s="5" t="s">
        <v>28</v>
      </c>
      <c r="F510" s="5" t="s">
        <v>40</v>
      </c>
      <c r="G510" s="5" t="s">
        <v>41</v>
      </c>
      <c r="H510" s="5" t="s">
        <v>17</v>
      </c>
      <c r="I510" s="7">
        <v>0.35</v>
      </c>
      <c r="J510" s="8">
        <v>4500</v>
      </c>
      <c r="K510" s="9">
        <f t="shared" si="2"/>
        <v>1575</v>
      </c>
      <c r="L510" s="9">
        <f t="shared" si="3"/>
        <v>630</v>
      </c>
      <c r="M510" s="10">
        <v>0.4</v>
      </c>
      <c r="O510" s="15"/>
      <c r="P510" s="13"/>
      <c r="Q510" s="11"/>
      <c r="R510" s="12"/>
    </row>
    <row r="511" spans="1:18" ht="15.75" customHeight="1">
      <c r="A511" s="1"/>
      <c r="B511" s="5" t="s">
        <v>27</v>
      </c>
      <c r="C511" s="5">
        <v>1128299</v>
      </c>
      <c r="D511" s="6">
        <v>44211</v>
      </c>
      <c r="E511" s="5" t="s">
        <v>28</v>
      </c>
      <c r="F511" s="5" t="s">
        <v>40</v>
      </c>
      <c r="G511" s="5" t="s">
        <v>41</v>
      </c>
      <c r="H511" s="5" t="s">
        <v>18</v>
      </c>
      <c r="I511" s="7">
        <v>0.45</v>
      </c>
      <c r="J511" s="8">
        <v>4500</v>
      </c>
      <c r="K511" s="9">
        <f t="shared" si="2"/>
        <v>2025</v>
      </c>
      <c r="L511" s="9">
        <f t="shared" si="3"/>
        <v>506.25</v>
      </c>
      <c r="M511" s="10">
        <v>0.25</v>
      </c>
      <c r="O511" s="15"/>
      <c r="P511" s="13"/>
      <c r="Q511" s="11"/>
      <c r="R511" s="12"/>
    </row>
    <row r="512" spans="1:18" ht="15.75" customHeight="1">
      <c r="A512" s="1"/>
      <c r="B512" s="5" t="s">
        <v>27</v>
      </c>
      <c r="C512" s="5">
        <v>1128299</v>
      </c>
      <c r="D512" s="6">
        <v>44211</v>
      </c>
      <c r="E512" s="5" t="s">
        <v>28</v>
      </c>
      <c r="F512" s="5" t="s">
        <v>40</v>
      </c>
      <c r="G512" s="5" t="s">
        <v>41</v>
      </c>
      <c r="H512" s="5" t="s">
        <v>19</v>
      </c>
      <c r="I512" s="7">
        <v>0.45</v>
      </c>
      <c r="J512" s="8">
        <v>4500</v>
      </c>
      <c r="K512" s="9">
        <f t="shared" si="2"/>
        <v>2025</v>
      </c>
      <c r="L512" s="9">
        <f t="shared" si="3"/>
        <v>810</v>
      </c>
      <c r="M512" s="10">
        <v>0.4</v>
      </c>
      <c r="O512" s="15"/>
      <c r="P512" s="13"/>
      <c r="Q512" s="11"/>
      <c r="R512" s="12"/>
    </row>
    <row r="513" spans="1:18" ht="15.75" customHeight="1">
      <c r="A513" s="1"/>
      <c r="B513" s="5" t="s">
        <v>27</v>
      </c>
      <c r="C513" s="5">
        <v>1128299</v>
      </c>
      <c r="D513" s="6">
        <v>44211</v>
      </c>
      <c r="E513" s="5" t="s">
        <v>28</v>
      </c>
      <c r="F513" s="5" t="s">
        <v>40</v>
      </c>
      <c r="G513" s="5" t="s">
        <v>41</v>
      </c>
      <c r="H513" s="5" t="s">
        <v>20</v>
      </c>
      <c r="I513" s="7">
        <v>0.45</v>
      </c>
      <c r="J513" s="8">
        <v>3000</v>
      </c>
      <c r="K513" s="9">
        <f t="shared" si="2"/>
        <v>1350</v>
      </c>
      <c r="L513" s="9">
        <f t="shared" si="3"/>
        <v>472.49999999999994</v>
      </c>
      <c r="M513" s="10">
        <v>0.35</v>
      </c>
      <c r="O513" s="15"/>
      <c r="P513" s="13"/>
      <c r="Q513" s="11"/>
      <c r="R513" s="12"/>
    </row>
    <row r="514" spans="1:18" ht="15.75" customHeight="1">
      <c r="A514" s="1"/>
      <c r="B514" s="5" t="s">
        <v>27</v>
      </c>
      <c r="C514" s="5">
        <v>1128299</v>
      </c>
      <c r="D514" s="6">
        <v>44211</v>
      </c>
      <c r="E514" s="5" t="s">
        <v>28</v>
      </c>
      <c r="F514" s="5" t="s">
        <v>40</v>
      </c>
      <c r="G514" s="5" t="s">
        <v>41</v>
      </c>
      <c r="H514" s="5" t="s">
        <v>21</v>
      </c>
      <c r="I514" s="7">
        <v>0.5</v>
      </c>
      <c r="J514" s="8">
        <v>2500</v>
      </c>
      <c r="K514" s="9">
        <f t="shared" si="2"/>
        <v>1250</v>
      </c>
      <c r="L514" s="9">
        <f t="shared" si="3"/>
        <v>687.5</v>
      </c>
      <c r="M514" s="10">
        <v>0.55000000000000004</v>
      </c>
      <c r="O514" s="15"/>
      <c r="P514" s="13"/>
      <c r="Q514" s="11"/>
      <c r="R514" s="12"/>
    </row>
    <row r="515" spans="1:18" ht="15.75" customHeight="1">
      <c r="A515" s="1"/>
      <c r="B515" s="5" t="s">
        <v>27</v>
      </c>
      <c r="C515" s="5">
        <v>1128299</v>
      </c>
      <c r="D515" s="6">
        <v>44211</v>
      </c>
      <c r="E515" s="5" t="s">
        <v>28</v>
      </c>
      <c r="F515" s="5" t="s">
        <v>40</v>
      </c>
      <c r="G515" s="5" t="s">
        <v>41</v>
      </c>
      <c r="H515" s="5" t="s">
        <v>22</v>
      </c>
      <c r="I515" s="7">
        <v>0.45</v>
      </c>
      <c r="J515" s="8">
        <v>4750</v>
      </c>
      <c r="K515" s="9">
        <f t="shared" si="2"/>
        <v>2137.5</v>
      </c>
      <c r="L515" s="9">
        <f t="shared" si="3"/>
        <v>427.5</v>
      </c>
      <c r="M515" s="10">
        <v>0.2</v>
      </c>
      <c r="O515" s="15"/>
      <c r="P515" s="13"/>
      <c r="Q515" s="11"/>
      <c r="R515" s="12"/>
    </row>
    <row r="516" spans="1:18" ht="15.75" customHeight="1">
      <c r="A516" s="1"/>
      <c r="B516" s="5" t="s">
        <v>27</v>
      </c>
      <c r="C516" s="5">
        <v>1128299</v>
      </c>
      <c r="D516" s="6">
        <v>44242</v>
      </c>
      <c r="E516" s="5" t="s">
        <v>28</v>
      </c>
      <c r="F516" s="5" t="s">
        <v>40</v>
      </c>
      <c r="G516" s="5" t="s">
        <v>41</v>
      </c>
      <c r="H516" s="5" t="s">
        <v>17</v>
      </c>
      <c r="I516" s="7">
        <v>0.35</v>
      </c>
      <c r="J516" s="8">
        <v>5250</v>
      </c>
      <c r="K516" s="9">
        <f t="shared" ref="K516:K770" si="4">I516*J516</f>
        <v>1837.4999999999998</v>
      </c>
      <c r="L516" s="9">
        <f t="shared" ref="L516:L770" si="5">K516*M516</f>
        <v>735</v>
      </c>
      <c r="M516" s="10">
        <v>0.4</v>
      </c>
      <c r="O516" s="15"/>
      <c r="P516" s="13"/>
      <c r="Q516" s="11"/>
      <c r="R516" s="12"/>
    </row>
    <row r="517" spans="1:18" ht="15.75" customHeight="1">
      <c r="A517" s="1"/>
      <c r="B517" s="5" t="s">
        <v>27</v>
      </c>
      <c r="C517" s="5">
        <v>1128299</v>
      </c>
      <c r="D517" s="6">
        <v>44242</v>
      </c>
      <c r="E517" s="5" t="s">
        <v>28</v>
      </c>
      <c r="F517" s="5" t="s">
        <v>40</v>
      </c>
      <c r="G517" s="5" t="s">
        <v>41</v>
      </c>
      <c r="H517" s="5" t="s">
        <v>18</v>
      </c>
      <c r="I517" s="7">
        <v>0.45</v>
      </c>
      <c r="J517" s="8">
        <v>4250</v>
      </c>
      <c r="K517" s="9">
        <f t="shared" si="4"/>
        <v>1912.5</v>
      </c>
      <c r="L517" s="9">
        <f t="shared" si="5"/>
        <v>478.125</v>
      </c>
      <c r="M517" s="10">
        <v>0.25</v>
      </c>
      <c r="O517" s="15"/>
      <c r="P517" s="13"/>
      <c r="Q517" s="11"/>
      <c r="R517" s="12"/>
    </row>
    <row r="518" spans="1:18" ht="15.75" customHeight="1">
      <c r="A518" s="1"/>
      <c r="B518" s="5" t="s">
        <v>27</v>
      </c>
      <c r="C518" s="5">
        <v>1128299</v>
      </c>
      <c r="D518" s="6">
        <v>44242</v>
      </c>
      <c r="E518" s="5" t="s">
        <v>28</v>
      </c>
      <c r="F518" s="5" t="s">
        <v>40</v>
      </c>
      <c r="G518" s="5" t="s">
        <v>41</v>
      </c>
      <c r="H518" s="5" t="s">
        <v>19</v>
      </c>
      <c r="I518" s="7">
        <v>0.45</v>
      </c>
      <c r="J518" s="8">
        <v>4250</v>
      </c>
      <c r="K518" s="9">
        <f t="shared" si="4"/>
        <v>1912.5</v>
      </c>
      <c r="L518" s="9">
        <f t="shared" si="5"/>
        <v>765</v>
      </c>
      <c r="M518" s="10">
        <v>0.4</v>
      </c>
      <c r="O518" s="15"/>
      <c r="P518" s="13"/>
      <c r="Q518" s="11"/>
      <c r="R518" s="12"/>
    </row>
    <row r="519" spans="1:18" ht="15.75" customHeight="1">
      <c r="A519" s="1"/>
      <c r="B519" s="5" t="s">
        <v>27</v>
      </c>
      <c r="C519" s="5">
        <v>1128299</v>
      </c>
      <c r="D519" s="6">
        <v>44242</v>
      </c>
      <c r="E519" s="5" t="s">
        <v>28</v>
      </c>
      <c r="F519" s="5" t="s">
        <v>40</v>
      </c>
      <c r="G519" s="5" t="s">
        <v>41</v>
      </c>
      <c r="H519" s="5" t="s">
        <v>20</v>
      </c>
      <c r="I519" s="7">
        <v>0.45</v>
      </c>
      <c r="J519" s="8">
        <v>2750</v>
      </c>
      <c r="K519" s="9">
        <f t="shared" si="4"/>
        <v>1237.5</v>
      </c>
      <c r="L519" s="9">
        <f t="shared" si="5"/>
        <v>433.125</v>
      </c>
      <c r="M519" s="10">
        <v>0.35</v>
      </c>
      <c r="O519" s="15"/>
      <c r="P519" s="13"/>
      <c r="Q519" s="11"/>
      <c r="R519" s="12"/>
    </row>
    <row r="520" spans="1:18" ht="15.75" customHeight="1">
      <c r="A520" s="1"/>
      <c r="B520" s="5" t="s">
        <v>27</v>
      </c>
      <c r="C520" s="5">
        <v>1128299</v>
      </c>
      <c r="D520" s="6">
        <v>44242</v>
      </c>
      <c r="E520" s="5" t="s">
        <v>28</v>
      </c>
      <c r="F520" s="5" t="s">
        <v>40</v>
      </c>
      <c r="G520" s="5" t="s">
        <v>41</v>
      </c>
      <c r="H520" s="5" t="s">
        <v>21</v>
      </c>
      <c r="I520" s="7">
        <v>0.5</v>
      </c>
      <c r="J520" s="8">
        <v>2000</v>
      </c>
      <c r="K520" s="9">
        <f t="shared" si="4"/>
        <v>1000</v>
      </c>
      <c r="L520" s="9">
        <f t="shared" si="5"/>
        <v>550</v>
      </c>
      <c r="M520" s="10">
        <v>0.55000000000000004</v>
      </c>
      <c r="O520" s="15"/>
      <c r="P520" s="13"/>
      <c r="Q520" s="11"/>
      <c r="R520" s="12"/>
    </row>
    <row r="521" spans="1:18" ht="15.75" customHeight="1">
      <c r="A521" s="1"/>
      <c r="B521" s="5" t="s">
        <v>27</v>
      </c>
      <c r="C521" s="5">
        <v>1128299</v>
      </c>
      <c r="D521" s="6">
        <v>44242</v>
      </c>
      <c r="E521" s="5" t="s">
        <v>28</v>
      </c>
      <c r="F521" s="5" t="s">
        <v>40</v>
      </c>
      <c r="G521" s="5" t="s">
        <v>41</v>
      </c>
      <c r="H521" s="5" t="s">
        <v>22</v>
      </c>
      <c r="I521" s="7">
        <v>0.45</v>
      </c>
      <c r="J521" s="8">
        <v>4000</v>
      </c>
      <c r="K521" s="9">
        <f t="shared" si="4"/>
        <v>1800</v>
      </c>
      <c r="L521" s="9">
        <f t="shared" si="5"/>
        <v>360</v>
      </c>
      <c r="M521" s="10">
        <v>0.2</v>
      </c>
      <c r="O521" s="15"/>
      <c r="P521" s="13"/>
      <c r="Q521" s="11"/>
      <c r="R521" s="12"/>
    </row>
    <row r="522" spans="1:18" ht="15.75" customHeight="1">
      <c r="A522" s="1"/>
      <c r="B522" s="5" t="s">
        <v>27</v>
      </c>
      <c r="C522" s="5">
        <v>1128299</v>
      </c>
      <c r="D522" s="6">
        <v>44269</v>
      </c>
      <c r="E522" s="5" t="s">
        <v>28</v>
      </c>
      <c r="F522" s="5" t="s">
        <v>40</v>
      </c>
      <c r="G522" s="5" t="s">
        <v>41</v>
      </c>
      <c r="H522" s="5" t="s">
        <v>17</v>
      </c>
      <c r="I522" s="7">
        <v>0.45</v>
      </c>
      <c r="J522" s="8">
        <v>5500</v>
      </c>
      <c r="K522" s="9">
        <f t="shared" si="4"/>
        <v>2475</v>
      </c>
      <c r="L522" s="9">
        <f t="shared" si="5"/>
        <v>990</v>
      </c>
      <c r="M522" s="10">
        <v>0.4</v>
      </c>
      <c r="O522" s="15"/>
      <c r="P522" s="13"/>
      <c r="Q522" s="11"/>
      <c r="R522" s="12"/>
    </row>
    <row r="523" spans="1:18" ht="15.75" customHeight="1">
      <c r="A523" s="1"/>
      <c r="B523" s="5" t="s">
        <v>27</v>
      </c>
      <c r="C523" s="5">
        <v>1128299</v>
      </c>
      <c r="D523" s="6">
        <v>44269</v>
      </c>
      <c r="E523" s="5" t="s">
        <v>28</v>
      </c>
      <c r="F523" s="5" t="s">
        <v>40</v>
      </c>
      <c r="G523" s="5" t="s">
        <v>41</v>
      </c>
      <c r="H523" s="5" t="s">
        <v>18</v>
      </c>
      <c r="I523" s="7">
        <v>0.54999999999999993</v>
      </c>
      <c r="J523" s="8">
        <v>4000</v>
      </c>
      <c r="K523" s="9">
        <f t="shared" si="4"/>
        <v>2199.9999999999995</v>
      </c>
      <c r="L523" s="9">
        <f t="shared" si="5"/>
        <v>549.99999999999989</v>
      </c>
      <c r="M523" s="10">
        <v>0.25</v>
      </c>
      <c r="O523" s="15"/>
      <c r="P523" s="13"/>
      <c r="Q523" s="11"/>
      <c r="R523" s="12"/>
    </row>
    <row r="524" spans="1:18" ht="15.75" customHeight="1">
      <c r="A524" s="1"/>
      <c r="B524" s="5" t="s">
        <v>27</v>
      </c>
      <c r="C524" s="5">
        <v>1128299</v>
      </c>
      <c r="D524" s="6">
        <v>44269</v>
      </c>
      <c r="E524" s="5" t="s">
        <v>28</v>
      </c>
      <c r="F524" s="5" t="s">
        <v>40</v>
      </c>
      <c r="G524" s="5" t="s">
        <v>41</v>
      </c>
      <c r="H524" s="5" t="s">
        <v>19</v>
      </c>
      <c r="I524" s="7">
        <v>0.54999999999999993</v>
      </c>
      <c r="J524" s="8">
        <v>4000</v>
      </c>
      <c r="K524" s="9">
        <f t="shared" si="4"/>
        <v>2199.9999999999995</v>
      </c>
      <c r="L524" s="9">
        <f t="shared" si="5"/>
        <v>879.99999999999989</v>
      </c>
      <c r="M524" s="10">
        <v>0.4</v>
      </c>
      <c r="O524" s="15"/>
      <c r="P524" s="13"/>
      <c r="Q524" s="11"/>
      <c r="R524" s="12"/>
    </row>
    <row r="525" spans="1:18" ht="15.75" customHeight="1">
      <c r="A525" s="1"/>
      <c r="B525" s="5" t="s">
        <v>27</v>
      </c>
      <c r="C525" s="5">
        <v>1128299</v>
      </c>
      <c r="D525" s="6">
        <v>44269</v>
      </c>
      <c r="E525" s="5" t="s">
        <v>28</v>
      </c>
      <c r="F525" s="5" t="s">
        <v>40</v>
      </c>
      <c r="G525" s="5" t="s">
        <v>41</v>
      </c>
      <c r="H525" s="5" t="s">
        <v>20</v>
      </c>
      <c r="I525" s="7">
        <v>0.54999999999999993</v>
      </c>
      <c r="J525" s="8">
        <v>3000</v>
      </c>
      <c r="K525" s="9">
        <f t="shared" si="4"/>
        <v>1649.9999999999998</v>
      </c>
      <c r="L525" s="9">
        <f t="shared" si="5"/>
        <v>577.49999999999989</v>
      </c>
      <c r="M525" s="10">
        <v>0.35</v>
      </c>
      <c r="O525" s="15"/>
      <c r="P525" s="13"/>
      <c r="Q525" s="11"/>
      <c r="R525" s="12"/>
    </row>
    <row r="526" spans="1:18" ht="15.75" customHeight="1">
      <c r="A526" s="1"/>
      <c r="B526" s="5" t="s">
        <v>27</v>
      </c>
      <c r="C526" s="5">
        <v>1128299</v>
      </c>
      <c r="D526" s="6">
        <v>44269</v>
      </c>
      <c r="E526" s="5" t="s">
        <v>28</v>
      </c>
      <c r="F526" s="5" t="s">
        <v>40</v>
      </c>
      <c r="G526" s="5" t="s">
        <v>41</v>
      </c>
      <c r="H526" s="5" t="s">
        <v>21</v>
      </c>
      <c r="I526" s="7">
        <v>0.6</v>
      </c>
      <c r="J526" s="8">
        <v>1750</v>
      </c>
      <c r="K526" s="9">
        <f t="shared" si="4"/>
        <v>1050</v>
      </c>
      <c r="L526" s="9">
        <f t="shared" si="5"/>
        <v>577.5</v>
      </c>
      <c r="M526" s="10">
        <v>0.55000000000000004</v>
      </c>
      <c r="O526" s="15"/>
      <c r="P526" s="13"/>
      <c r="Q526" s="11"/>
      <c r="R526" s="12"/>
    </row>
    <row r="527" spans="1:18" ht="15.75" customHeight="1">
      <c r="A527" s="1"/>
      <c r="B527" s="5" t="s">
        <v>27</v>
      </c>
      <c r="C527" s="5">
        <v>1128299</v>
      </c>
      <c r="D527" s="6">
        <v>44269</v>
      </c>
      <c r="E527" s="5" t="s">
        <v>28</v>
      </c>
      <c r="F527" s="5" t="s">
        <v>40</v>
      </c>
      <c r="G527" s="5" t="s">
        <v>41</v>
      </c>
      <c r="H527" s="5" t="s">
        <v>22</v>
      </c>
      <c r="I527" s="7">
        <v>0.54999999999999993</v>
      </c>
      <c r="J527" s="8">
        <v>3750</v>
      </c>
      <c r="K527" s="9">
        <f t="shared" si="4"/>
        <v>2062.4999999999995</v>
      </c>
      <c r="L527" s="9">
        <f t="shared" si="5"/>
        <v>412.49999999999994</v>
      </c>
      <c r="M527" s="10">
        <v>0.2</v>
      </c>
      <c r="O527" s="15"/>
      <c r="P527" s="13"/>
      <c r="Q527" s="11"/>
      <c r="R527" s="12"/>
    </row>
    <row r="528" spans="1:18" ht="15.75" customHeight="1">
      <c r="A528" s="1"/>
      <c r="B528" s="5" t="s">
        <v>27</v>
      </c>
      <c r="C528" s="5">
        <v>1128299</v>
      </c>
      <c r="D528" s="6">
        <v>44301</v>
      </c>
      <c r="E528" s="5" t="s">
        <v>28</v>
      </c>
      <c r="F528" s="5" t="s">
        <v>40</v>
      </c>
      <c r="G528" s="5" t="s">
        <v>41</v>
      </c>
      <c r="H528" s="5" t="s">
        <v>17</v>
      </c>
      <c r="I528" s="7">
        <v>0.6</v>
      </c>
      <c r="J528" s="8">
        <v>5500</v>
      </c>
      <c r="K528" s="9">
        <f t="shared" si="4"/>
        <v>3300</v>
      </c>
      <c r="L528" s="9">
        <f t="shared" si="5"/>
        <v>1320</v>
      </c>
      <c r="M528" s="10">
        <v>0.4</v>
      </c>
      <c r="O528" s="15"/>
      <c r="P528" s="13"/>
      <c r="Q528" s="11"/>
      <c r="R528" s="12"/>
    </row>
    <row r="529" spans="1:18" ht="15.75" customHeight="1">
      <c r="A529" s="1"/>
      <c r="B529" s="5" t="s">
        <v>27</v>
      </c>
      <c r="C529" s="5">
        <v>1128299</v>
      </c>
      <c r="D529" s="6">
        <v>44301</v>
      </c>
      <c r="E529" s="5" t="s">
        <v>28</v>
      </c>
      <c r="F529" s="5" t="s">
        <v>40</v>
      </c>
      <c r="G529" s="5" t="s">
        <v>41</v>
      </c>
      <c r="H529" s="5" t="s">
        <v>18</v>
      </c>
      <c r="I529" s="7">
        <v>0.65</v>
      </c>
      <c r="J529" s="8">
        <v>3500</v>
      </c>
      <c r="K529" s="9">
        <f t="shared" si="4"/>
        <v>2275</v>
      </c>
      <c r="L529" s="9">
        <f t="shared" si="5"/>
        <v>568.75</v>
      </c>
      <c r="M529" s="10">
        <v>0.25</v>
      </c>
      <c r="O529" s="15"/>
      <c r="P529" s="13"/>
      <c r="Q529" s="11"/>
      <c r="R529" s="12"/>
    </row>
    <row r="530" spans="1:18" ht="15.75" customHeight="1">
      <c r="A530" s="1"/>
      <c r="B530" s="5" t="s">
        <v>27</v>
      </c>
      <c r="C530" s="5">
        <v>1128299</v>
      </c>
      <c r="D530" s="6">
        <v>44301</v>
      </c>
      <c r="E530" s="5" t="s">
        <v>28</v>
      </c>
      <c r="F530" s="5" t="s">
        <v>40</v>
      </c>
      <c r="G530" s="5" t="s">
        <v>41</v>
      </c>
      <c r="H530" s="5" t="s">
        <v>19</v>
      </c>
      <c r="I530" s="7">
        <v>0.65</v>
      </c>
      <c r="J530" s="8">
        <v>4000</v>
      </c>
      <c r="K530" s="9">
        <f t="shared" si="4"/>
        <v>2600</v>
      </c>
      <c r="L530" s="9">
        <f t="shared" si="5"/>
        <v>1040</v>
      </c>
      <c r="M530" s="10">
        <v>0.4</v>
      </c>
      <c r="O530" s="15"/>
      <c r="P530" s="13"/>
      <c r="Q530" s="11"/>
      <c r="R530" s="12"/>
    </row>
    <row r="531" spans="1:18" ht="15.75" customHeight="1">
      <c r="A531" s="1"/>
      <c r="B531" s="5" t="s">
        <v>27</v>
      </c>
      <c r="C531" s="5">
        <v>1128299</v>
      </c>
      <c r="D531" s="6">
        <v>44301</v>
      </c>
      <c r="E531" s="5" t="s">
        <v>28</v>
      </c>
      <c r="F531" s="5" t="s">
        <v>40</v>
      </c>
      <c r="G531" s="5" t="s">
        <v>41</v>
      </c>
      <c r="H531" s="5" t="s">
        <v>20</v>
      </c>
      <c r="I531" s="7">
        <v>0.6</v>
      </c>
      <c r="J531" s="8">
        <v>3000</v>
      </c>
      <c r="K531" s="9">
        <f t="shared" si="4"/>
        <v>1800</v>
      </c>
      <c r="L531" s="9">
        <f t="shared" si="5"/>
        <v>630</v>
      </c>
      <c r="M531" s="10">
        <v>0.35</v>
      </c>
      <c r="O531" s="15"/>
      <c r="P531" s="13"/>
      <c r="Q531" s="11"/>
      <c r="R531" s="12"/>
    </row>
    <row r="532" spans="1:18" ht="15.75" customHeight="1">
      <c r="A532" s="1"/>
      <c r="B532" s="5" t="s">
        <v>27</v>
      </c>
      <c r="C532" s="5">
        <v>1128299</v>
      </c>
      <c r="D532" s="6">
        <v>44301</v>
      </c>
      <c r="E532" s="5" t="s">
        <v>28</v>
      </c>
      <c r="F532" s="5" t="s">
        <v>40</v>
      </c>
      <c r="G532" s="5" t="s">
        <v>41</v>
      </c>
      <c r="H532" s="5" t="s">
        <v>21</v>
      </c>
      <c r="I532" s="7">
        <v>0.65</v>
      </c>
      <c r="J532" s="8">
        <v>2000</v>
      </c>
      <c r="K532" s="9">
        <f t="shared" si="4"/>
        <v>1300</v>
      </c>
      <c r="L532" s="9">
        <f t="shared" si="5"/>
        <v>715.00000000000011</v>
      </c>
      <c r="M532" s="10">
        <v>0.55000000000000004</v>
      </c>
      <c r="O532" s="15"/>
      <c r="P532" s="13"/>
      <c r="Q532" s="11"/>
      <c r="R532" s="12"/>
    </row>
    <row r="533" spans="1:18" ht="15.75" customHeight="1">
      <c r="A533" s="1"/>
      <c r="B533" s="5" t="s">
        <v>27</v>
      </c>
      <c r="C533" s="5">
        <v>1128299</v>
      </c>
      <c r="D533" s="6">
        <v>44301</v>
      </c>
      <c r="E533" s="5" t="s">
        <v>28</v>
      </c>
      <c r="F533" s="5" t="s">
        <v>40</v>
      </c>
      <c r="G533" s="5" t="s">
        <v>41</v>
      </c>
      <c r="H533" s="5" t="s">
        <v>22</v>
      </c>
      <c r="I533" s="7">
        <v>0.8</v>
      </c>
      <c r="J533" s="8">
        <v>3500</v>
      </c>
      <c r="K533" s="9">
        <f t="shared" si="4"/>
        <v>2800</v>
      </c>
      <c r="L533" s="9">
        <f t="shared" si="5"/>
        <v>560</v>
      </c>
      <c r="M533" s="10">
        <v>0.2</v>
      </c>
      <c r="O533" s="15"/>
      <c r="P533" s="13"/>
      <c r="Q533" s="11"/>
      <c r="R533" s="12"/>
    </row>
    <row r="534" spans="1:18" ht="15.75" customHeight="1">
      <c r="A534" s="1"/>
      <c r="B534" s="5" t="s">
        <v>27</v>
      </c>
      <c r="C534" s="5">
        <v>1128299</v>
      </c>
      <c r="D534" s="6">
        <v>44332</v>
      </c>
      <c r="E534" s="5" t="s">
        <v>28</v>
      </c>
      <c r="F534" s="5" t="s">
        <v>40</v>
      </c>
      <c r="G534" s="5" t="s">
        <v>41</v>
      </c>
      <c r="H534" s="5" t="s">
        <v>17</v>
      </c>
      <c r="I534" s="7">
        <v>0.6</v>
      </c>
      <c r="J534" s="8">
        <v>5500</v>
      </c>
      <c r="K534" s="9">
        <f t="shared" si="4"/>
        <v>3300</v>
      </c>
      <c r="L534" s="9">
        <f t="shared" si="5"/>
        <v>1485</v>
      </c>
      <c r="M534" s="10">
        <v>0.45</v>
      </c>
      <c r="O534" s="15"/>
      <c r="P534" s="13"/>
      <c r="Q534" s="11"/>
      <c r="R534" s="12"/>
    </row>
    <row r="535" spans="1:18" ht="15.75" customHeight="1">
      <c r="A535" s="1"/>
      <c r="B535" s="5" t="s">
        <v>27</v>
      </c>
      <c r="C535" s="5">
        <v>1128299</v>
      </c>
      <c r="D535" s="6">
        <v>44332</v>
      </c>
      <c r="E535" s="5" t="s">
        <v>28</v>
      </c>
      <c r="F535" s="5" t="s">
        <v>40</v>
      </c>
      <c r="G535" s="5" t="s">
        <v>41</v>
      </c>
      <c r="H535" s="5" t="s">
        <v>18</v>
      </c>
      <c r="I535" s="7">
        <v>0.65</v>
      </c>
      <c r="J535" s="8">
        <v>4000</v>
      </c>
      <c r="K535" s="9">
        <f t="shared" si="4"/>
        <v>2600</v>
      </c>
      <c r="L535" s="9">
        <f t="shared" si="5"/>
        <v>780</v>
      </c>
      <c r="M535" s="10">
        <v>0.3</v>
      </c>
      <c r="O535" s="15"/>
      <c r="P535" s="13"/>
      <c r="Q535" s="11"/>
      <c r="R535" s="12"/>
    </row>
    <row r="536" spans="1:18" ht="15.75" customHeight="1">
      <c r="A536" s="1"/>
      <c r="B536" s="5" t="s">
        <v>27</v>
      </c>
      <c r="C536" s="5">
        <v>1128299</v>
      </c>
      <c r="D536" s="6">
        <v>44332</v>
      </c>
      <c r="E536" s="5" t="s">
        <v>28</v>
      </c>
      <c r="F536" s="5" t="s">
        <v>40</v>
      </c>
      <c r="G536" s="5" t="s">
        <v>41</v>
      </c>
      <c r="H536" s="5" t="s">
        <v>19</v>
      </c>
      <c r="I536" s="7">
        <v>0.65</v>
      </c>
      <c r="J536" s="8">
        <v>4000</v>
      </c>
      <c r="K536" s="9">
        <f t="shared" si="4"/>
        <v>2600</v>
      </c>
      <c r="L536" s="9">
        <f t="shared" si="5"/>
        <v>1170</v>
      </c>
      <c r="M536" s="10">
        <v>0.45</v>
      </c>
      <c r="O536" s="15"/>
      <c r="P536" s="13"/>
      <c r="Q536" s="11"/>
      <c r="R536" s="12"/>
    </row>
    <row r="537" spans="1:18" ht="15.75" customHeight="1">
      <c r="A537" s="1"/>
      <c r="B537" s="5" t="s">
        <v>27</v>
      </c>
      <c r="C537" s="5">
        <v>1128299</v>
      </c>
      <c r="D537" s="6">
        <v>44332</v>
      </c>
      <c r="E537" s="5" t="s">
        <v>28</v>
      </c>
      <c r="F537" s="5" t="s">
        <v>40</v>
      </c>
      <c r="G537" s="5" t="s">
        <v>41</v>
      </c>
      <c r="H537" s="5" t="s">
        <v>20</v>
      </c>
      <c r="I537" s="7">
        <v>0.6</v>
      </c>
      <c r="J537" s="8">
        <v>3000</v>
      </c>
      <c r="K537" s="9">
        <f t="shared" si="4"/>
        <v>1800</v>
      </c>
      <c r="L537" s="9">
        <f t="shared" si="5"/>
        <v>719.99999999999989</v>
      </c>
      <c r="M537" s="10">
        <v>0.39999999999999997</v>
      </c>
      <c r="O537" s="15"/>
      <c r="P537" s="13"/>
      <c r="Q537" s="11"/>
      <c r="R537" s="12"/>
    </row>
    <row r="538" spans="1:18" ht="15.75" customHeight="1">
      <c r="A538" s="1"/>
      <c r="B538" s="5" t="s">
        <v>27</v>
      </c>
      <c r="C538" s="5">
        <v>1128299</v>
      </c>
      <c r="D538" s="6">
        <v>44332</v>
      </c>
      <c r="E538" s="5" t="s">
        <v>28</v>
      </c>
      <c r="F538" s="5" t="s">
        <v>40</v>
      </c>
      <c r="G538" s="5" t="s">
        <v>41</v>
      </c>
      <c r="H538" s="5" t="s">
        <v>21</v>
      </c>
      <c r="I538" s="7">
        <v>0.65</v>
      </c>
      <c r="J538" s="8">
        <v>2000</v>
      </c>
      <c r="K538" s="9">
        <f t="shared" si="4"/>
        <v>1300</v>
      </c>
      <c r="L538" s="9">
        <f t="shared" si="5"/>
        <v>780.00000000000011</v>
      </c>
      <c r="M538" s="10">
        <v>0.60000000000000009</v>
      </c>
      <c r="O538" s="15"/>
      <c r="P538" s="13"/>
      <c r="Q538" s="11"/>
      <c r="R538" s="12"/>
    </row>
    <row r="539" spans="1:18" ht="15.75" customHeight="1">
      <c r="A539" s="1"/>
      <c r="B539" s="5" t="s">
        <v>27</v>
      </c>
      <c r="C539" s="5">
        <v>1128299</v>
      </c>
      <c r="D539" s="6">
        <v>44332</v>
      </c>
      <c r="E539" s="5" t="s">
        <v>28</v>
      </c>
      <c r="F539" s="5" t="s">
        <v>40</v>
      </c>
      <c r="G539" s="5" t="s">
        <v>41</v>
      </c>
      <c r="H539" s="5" t="s">
        <v>22</v>
      </c>
      <c r="I539" s="7">
        <v>0.8</v>
      </c>
      <c r="J539" s="8">
        <v>4500</v>
      </c>
      <c r="K539" s="9">
        <f t="shared" si="4"/>
        <v>3600</v>
      </c>
      <c r="L539" s="9">
        <f t="shared" si="5"/>
        <v>900</v>
      </c>
      <c r="M539" s="10">
        <v>0.25</v>
      </c>
      <c r="O539" s="15"/>
      <c r="P539" s="13"/>
      <c r="Q539" s="11"/>
      <c r="R539" s="12"/>
    </row>
    <row r="540" spans="1:18" ht="15.75" customHeight="1">
      <c r="A540" s="1"/>
      <c r="B540" s="5" t="s">
        <v>27</v>
      </c>
      <c r="C540" s="5">
        <v>1128299</v>
      </c>
      <c r="D540" s="6">
        <v>44362</v>
      </c>
      <c r="E540" s="5" t="s">
        <v>28</v>
      </c>
      <c r="F540" s="5" t="s">
        <v>40</v>
      </c>
      <c r="G540" s="5" t="s">
        <v>41</v>
      </c>
      <c r="H540" s="5" t="s">
        <v>17</v>
      </c>
      <c r="I540" s="7">
        <v>0.6</v>
      </c>
      <c r="J540" s="8">
        <v>7000</v>
      </c>
      <c r="K540" s="9">
        <f t="shared" si="4"/>
        <v>4200</v>
      </c>
      <c r="L540" s="9">
        <f t="shared" si="5"/>
        <v>1890</v>
      </c>
      <c r="M540" s="10">
        <v>0.45</v>
      </c>
      <c r="O540" s="15"/>
      <c r="P540" s="13"/>
      <c r="Q540" s="11"/>
      <c r="R540" s="12"/>
    </row>
    <row r="541" spans="1:18" ht="15.75" customHeight="1">
      <c r="A541" s="1"/>
      <c r="B541" s="5" t="s">
        <v>27</v>
      </c>
      <c r="C541" s="5">
        <v>1128299</v>
      </c>
      <c r="D541" s="6">
        <v>44362</v>
      </c>
      <c r="E541" s="5" t="s">
        <v>28</v>
      </c>
      <c r="F541" s="5" t="s">
        <v>40</v>
      </c>
      <c r="G541" s="5" t="s">
        <v>41</v>
      </c>
      <c r="H541" s="5" t="s">
        <v>18</v>
      </c>
      <c r="I541" s="7">
        <v>0.65</v>
      </c>
      <c r="J541" s="8">
        <v>5500</v>
      </c>
      <c r="K541" s="9">
        <f t="shared" si="4"/>
        <v>3575</v>
      </c>
      <c r="L541" s="9">
        <f t="shared" si="5"/>
        <v>1072.5</v>
      </c>
      <c r="M541" s="10">
        <v>0.3</v>
      </c>
      <c r="O541" s="15"/>
      <c r="P541" s="13"/>
      <c r="Q541" s="11"/>
      <c r="R541" s="12"/>
    </row>
    <row r="542" spans="1:18" ht="15.75" customHeight="1">
      <c r="A542" s="1"/>
      <c r="B542" s="5" t="s">
        <v>27</v>
      </c>
      <c r="C542" s="5">
        <v>1128299</v>
      </c>
      <c r="D542" s="6">
        <v>44362</v>
      </c>
      <c r="E542" s="5" t="s">
        <v>28</v>
      </c>
      <c r="F542" s="5" t="s">
        <v>40</v>
      </c>
      <c r="G542" s="5" t="s">
        <v>41</v>
      </c>
      <c r="H542" s="5" t="s">
        <v>19</v>
      </c>
      <c r="I542" s="7">
        <v>0.65</v>
      </c>
      <c r="J542" s="8">
        <v>5500</v>
      </c>
      <c r="K542" s="9">
        <f t="shared" si="4"/>
        <v>3575</v>
      </c>
      <c r="L542" s="9">
        <f t="shared" si="5"/>
        <v>1608.75</v>
      </c>
      <c r="M542" s="10">
        <v>0.45</v>
      </c>
      <c r="O542" s="15"/>
      <c r="P542" s="13"/>
      <c r="Q542" s="11"/>
      <c r="R542" s="12"/>
    </row>
    <row r="543" spans="1:18" ht="15.75" customHeight="1">
      <c r="A543" s="1"/>
      <c r="B543" s="5" t="s">
        <v>27</v>
      </c>
      <c r="C543" s="5">
        <v>1128299</v>
      </c>
      <c r="D543" s="6">
        <v>44362</v>
      </c>
      <c r="E543" s="5" t="s">
        <v>28</v>
      </c>
      <c r="F543" s="5" t="s">
        <v>40</v>
      </c>
      <c r="G543" s="5" t="s">
        <v>41</v>
      </c>
      <c r="H543" s="5" t="s">
        <v>20</v>
      </c>
      <c r="I543" s="7">
        <v>0.6</v>
      </c>
      <c r="J543" s="8">
        <v>4250</v>
      </c>
      <c r="K543" s="9">
        <f t="shared" si="4"/>
        <v>2550</v>
      </c>
      <c r="L543" s="9">
        <f t="shared" si="5"/>
        <v>1019.9999999999999</v>
      </c>
      <c r="M543" s="10">
        <v>0.39999999999999997</v>
      </c>
      <c r="O543" s="15"/>
      <c r="P543" s="13"/>
      <c r="Q543" s="11"/>
      <c r="R543" s="12"/>
    </row>
    <row r="544" spans="1:18" ht="15.75" customHeight="1">
      <c r="A544" s="1"/>
      <c r="B544" s="5" t="s">
        <v>27</v>
      </c>
      <c r="C544" s="5">
        <v>1128299</v>
      </c>
      <c r="D544" s="6">
        <v>44362</v>
      </c>
      <c r="E544" s="5" t="s">
        <v>28</v>
      </c>
      <c r="F544" s="5" t="s">
        <v>40</v>
      </c>
      <c r="G544" s="5" t="s">
        <v>41</v>
      </c>
      <c r="H544" s="5" t="s">
        <v>21</v>
      </c>
      <c r="I544" s="7">
        <v>0.65</v>
      </c>
      <c r="J544" s="8">
        <v>3000</v>
      </c>
      <c r="K544" s="9">
        <f t="shared" si="4"/>
        <v>1950</v>
      </c>
      <c r="L544" s="9">
        <f t="shared" si="5"/>
        <v>1170.0000000000002</v>
      </c>
      <c r="M544" s="10">
        <v>0.60000000000000009</v>
      </c>
      <c r="O544" s="15"/>
      <c r="P544" s="13"/>
      <c r="Q544" s="11"/>
      <c r="R544" s="12"/>
    </row>
    <row r="545" spans="1:18" ht="15.75" customHeight="1">
      <c r="A545" s="1"/>
      <c r="B545" s="5" t="s">
        <v>27</v>
      </c>
      <c r="C545" s="5">
        <v>1128299</v>
      </c>
      <c r="D545" s="6">
        <v>44362</v>
      </c>
      <c r="E545" s="5" t="s">
        <v>28</v>
      </c>
      <c r="F545" s="5" t="s">
        <v>40</v>
      </c>
      <c r="G545" s="5" t="s">
        <v>41</v>
      </c>
      <c r="H545" s="5" t="s">
        <v>22</v>
      </c>
      <c r="I545" s="7">
        <v>0.8</v>
      </c>
      <c r="J545" s="8">
        <v>6000</v>
      </c>
      <c r="K545" s="9">
        <f t="shared" si="4"/>
        <v>4800</v>
      </c>
      <c r="L545" s="9">
        <f t="shared" si="5"/>
        <v>1200</v>
      </c>
      <c r="M545" s="10">
        <v>0.25</v>
      </c>
      <c r="O545" s="15"/>
      <c r="P545" s="13"/>
      <c r="Q545" s="11"/>
      <c r="R545" s="12"/>
    </row>
    <row r="546" spans="1:18" ht="15.75" customHeight="1">
      <c r="A546" s="1"/>
      <c r="B546" s="5" t="s">
        <v>27</v>
      </c>
      <c r="C546" s="5">
        <v>1128299</v>
      </c>
      <c r="D546" s="6">
        <v>44391</v>
      </c>
      <c r="E546" s="5" t="s">
        <v>28</v>
      </c>
      <c r="F546" s="5" t="s">
        <v>40</v>
      </c>
      <c r="G546" s="5" t="s">
        <v>41</v>
      </c>
      <c r="H546" s="5" t="s">
        <v>17</v>
      </c>
      <c r="I546" s="7">
        <v>0.6</v>
      </c>
      <c r="J546" s="8">
        <v>7500</v>
      </c>
      <c r="K546" s="9">
        <f t="shared" si="4"/>
        <v>4500</v>
      </c>
      <c r="L546" s="9">
        <f t="shared" si="5"/>
        <v>1800</v>
      </c>
      <c r="M546" s="10">
        <v>0.4</v>
      </c>
      <c r="O546" s="15"/>
      <c r="P546" s="13"/>
      <c r="Q546" s="11"/>
      <c r="R546" s="12"/>
    </row>
    <row r="547" spans="1:18" ht="15.75" customHeight="1">
      <c r="A547" s="1"/>
      <c r="B547" s="5" t="s">
        <v>27</v>
      </c>
      <c r="C547" s="5">
        <v>1128299</v>
      </c>
      <c r="D547" s="6">
        <v>44391</v>
      </c>
      <c r="E547" s="5" t="s">
        <v>28</v>
      </c>
      <c r="F547" s="5" t="s">
        <v>40</v>
      </c>
      <c r="G547" s="5" t="s">
        <v>41</v>
      </c>
      <c r="H547" s="5" t="s">
        <v>18</v>
      </c>
      <c r="I547" s="7">
        <v>0.65</v>
      </c>
      <c r="J547" s="8">
        <v>6000</v>
      </c>
      <c r="K547" s="9">
        <f t="shared" si="4"/>
        <v>3900</v>
      </c>
      <c r="L547" s="9">
        <f t="shared" si="5"/>
        <v>975</v>
      </c>
      <c r="M547" s="10">
        <v>0.25</v>
      </c>
      <c r="O547" s="15"/>
      <c r="P547" s="13"/>
      <c r="Q547" s="11"/>
      <c r="R547" s="12"/>
    </row>
    <row r="548" spans="1:18" ht="15.75" customHeight="1">
      <c r="A548" s="1"/>
      <c r="B548" s="5" t="s">
        <v>27</v>
      </c>
      <c r="C548" s="5">
        <v>1128299</v>
      </c>
      <c r="D548" s="6">
        <v>44391</v>
      </c>
      <c r="E548" s="5" t="s">
        <v>28</v>
      </c>
      <c r="F548" s="5" t="s">
        <v>40</v>
      </c>
      <c r="G548" s="5" t="s">
        <v>41</v>
      </c>
      <c r="H548" s="5" t="s">
        <v>19</v>
      </c>
      <c r="I548" s="7">
        <v>0.65</v>
      </c>
      <c r="J548" s="8">
        <v>5500</v>
      </c>
      <c r="K548" s="9">
        <f t="shared" si="4"/>
        <v>3575</v>
      </c>
      <c r="L548" s="9">
        <f t="shared" si="5"/>
        <v>1430</v>
      </c>
      <c r="M548" s="10">
        <v>0.4</v>
      </c>
      <c r="O548" s="15"/>
      <c r="P548" s="13"/>
      <c r="Q548" s="11"/>
      <c r="R548" s="12"/>
    </row>
    <row r="549" spans="1:18" ht="15.75" customHeight="1">
      <c r="A549" s="1"/>
      <c r="B549" s="5" t="s">
        <v>27</v>
      </c>
      <c r="C549" s="5">
        <v>1128299</v>
      </c>
      <c r="D549" s="6">
        <v>44391</v>
      </c>
      <c r="E549" s="5" t="s">
        <v>28</v>
      </c>
      <c r="F549" s="5" t="s">
        <v>40</v>
      </c>
      <c r="G549" s="5" t="s">
        <v>41</v>
      </c>
      <c r="H549" s="5" t="s">
        <v>20</v>
      </c>
      <c r="I549" s="7">
        <v>0.6</v>
      </c>
      <c r="J549" s="8">
        <v>4500</v>
      </c>
      <c r="K549" s="9">
        <f t="shared" si="4"/>
        <v>2700</v>
      </c>
      <c r="L549" s="9">
        <f t="shared" si="5"/>
        <v>944.99999999999989</v>
      </c>
      <c r="M549" s="10">
        <v>0.35</v>
      </c>
      <c r="O549" s="15"/>
      <c r="P549" s="13"/>
      <c r="Q549" s="11"/>
      <c r="R549" s="12"/>
    </row>
    <row r="550" spans="1:18" ht="15.75" customHeight="1">
      <c r="A550" s="1"/>
      <c r="B550" s="5" t="s">
        <v>27</v>
      </c>
      <c r="C550" s="5">
        <v>1128299</v>
      </c>
      <c r="D550" s="6">
        <v>44391</v>
      </c>
      <c r="E550" s="5" t="s">
        <v>28</v>
      </c>
      <c r="F550" s="5" t="s">
        <v>40</v>
      </c>
      <c r="G550" s="5" t="s">
        <v>41</v>
      </c>
      <c r="H550" s="5" t="s">
        <v>21</v>
      </c>
      <c r="I550" s="7">
        <v>0.65</v>
      </c>
      <c r="J550" s="8">
        <v>5000</v>
      </c>
      <c r="K550" s="9">
        <f t="shared" si="4"/>
        <v>3250</v>
      </c>
      <c r="L550" s="9">
        <f t="shared" si="5"/>
        <v>1787.5000000000002</v>
      </c>
      <c r="M550" s="10">
        <v>0.55000000000000004</v>
      </c>
      <c r="O550" s="15"/>
      <c r="P550" s="13"/>
      <c r="Q550" s="11"/>
      <c r="R550" s="12"/>
    </row>
    <row r="551" spans="1:18" ht="15.75" customHeight="1">
      <c r="A551" s="1"/>
      <c r="B551" s="5" t="s">
        <v>27</v>
      </c>
      <c r="C551" s="5">
        <v>1128299</v>
      </c>
      <c r="D551" s="6">
        <v>44391</v>
      </c>
      <c r="E551" s="5" t="s">
        <v>28</v>
      </c>
      <c r="F551" s="5" t="s">
        <v>40</v>
      </c>
      <c r="G551" s="5" t="s">
        <v>41</v>
      </c>
      <c r="H551" s="5" t="s">
        <v>22</v>
      </c>
      <c r="I551" s="7">
        <v>0.8</v>
      </c>
      <c r="J551" s="8">
        <v>5000</v>
      </c>
      <c r="K551" s="9">
        <f t="shared" si="4"/>
        <v>4000</v>
      </c>
      <c r="L551" s="9">
        <f t="shared" si="5"/>
        <v>800</v>
      </c>
      <c r="M551" s="10">
        <v>0.2</v>
      </c>
      <c r="O551" s="15"/>
      <c r="P551" s="13"/>
      <c r="Q551" s="11"/>
      <c r="R551" s="12"/>
    </row>
    <row r="552" spans="1:18" ht="15.75" customHeight="1">
      <c r="A552" s="1"/>
      <c r="B552" s="5" t="s">
        <v>27</v>
      </c>
      <c r="C552" s="5">
        <v>1128299</v>
      </c>
      <c r="D552" s="6">
        <v>44423</v>
      </c>
      <c r="E552" s="5" t="s">
        <v>28</v>
      </c>
      <c r="F552" s="5" t="s">
        <v>40</v>
      </c>
      <c r="G552" s="5" t="s">
        <v>41</v>
      </c>
      <c r="H552" s="5" t="s">
        <v>17</v>
      </c>
      <c r="I552" s="7">
        <v>0.65</v>
      </c>
      <c r="J552" s="8">
        <v>7000</v>
      </c>
      <c r="K552" s="9">
        <f t="shared" si="4"/>
        <v>4550</v>
      </c>
      <c r="L552" s="9">
        <f t="shared" si="5"/>
        <v>1820</v>
      </c>
      <c r="M552" s="10">
        <v>0.4</v>
      </c>
      <c r="O552" s="15"/>
      <c r="P552" s="13"/>
      <c r="Q552" s="11"/>
      <c r="R552" s="12"/>
    </row>
    <row r="553" spans="1:18" ht="15.75" customHeight="1">
      <c r="A553" s="1"/>
      <c r="B553" s="5" t="s">
        <v>27</v>
      </c>
      <c r="C553" s="5">
        <v>1128299</v>
      </c>
      <c r="D553" s="6">
        <v>44423</v>
      </c>
      <c r="E553" s="5" t="s">
        <v>28</v>
      </c>
      <c r="F553" s="5" t="s">
        <v>40</v>
      </c>
      <c r="G553" s="5" t="s">
        <v>41</v>
      </c>
      <c r="H553" s="5" t="s">
        <v>18</v>
      </c>
      <c r="I553" s="7">
        <v>0.70000000000000007</v>
      </c>
      <c r="J553" s="8">
        <v>6500</v>
      </c>
      <c r="K553" s="9">
        <f t="shared" si="4"/>
        <v>4550</v>
      </c>
      <c r="L553" s="9">
        <f t="shared" si="5"/>
        <v>1137.5</v>
      </c>
      <c r="M553" s="10">
        <v>0.25</v>
      </c>
      <c r="O553" s="15"/>
      <c r="P553" s="13"/>
      <c r="Q553" s="11"/>
      <c r="R553" s="12"/>
    </row>
    <row r="554" spans="1:18" ht="15.75" customHeight="1">
      <c r="A554" s="1"/>
      <c r="B554" s="5" t="s">
        <v>27</v>
      </c>
      <c r="C554" s="5">
        <v>1128299</v>
      </c>
      <c r="D554" s="6">
        <v>44423</v>
      </c>
      <c r="E554" s="5" t="s">
        <v>28</v>
      </c>
      <c r="F554" s="5" t="s">
        <v>40</v>
      </c>
      <c r="G554" s="5" t="s">
        <v>41</v>
      </c>
      <c r="H554" s="5" t="s">
        <v>19</v>
      </c>
      <c r="I554" s="7">
        <v>0.65</v>
      </c>
      <c r="J554" s="8">
        <v>5250</v>
      </c>
      <c r="K554" s="9">
        <f t="shared" si="4"/>
        <v>3412.5</v>
      </c>
      <c r="L554" s="9">
        <f t="shared" si="5"/>
        <v>1365</v>
      </c>
      <c r="M554" s="10">
        <v>0.4</v>
      </c>
      <c r="O554" s="15"/>
      <c r="P554" s="13"/>
      <c r="Q554" s="11"/>
      <c r="R554" s="12"/>
    </row>
    <row r="555" spans="1:18" ht="15.75" customHeight="1">
      <c r="A555" s="1"/>
      <c r="B555" s="5" t="s">
        <v>27</v>
      </c>
      <c r="C555" s="5">
        <v>1128299</v>
      </c>
      <c r="D555" s="6">
        <v>44423</v>
      </c>
      <c r="E555" s="5" t="s">
        <v>28</v>
      </c>
      <c r="F555" s="5" t="s">
        <v>40</v>
      </c>
      <c r="G555" s="5" t="s">
        <v>41</v>
      </c>
      <c r="H555" s="5" t="s">
        <v>20</v>
      </c>
      <c r="I555" s="7">
        <v>0.65</v>
      </c>
      <c r="J555" s="8">
        <v>4750</v>
      </c>
      <c r="K555" s="9">
        <f t="shared" si="4"/>
        <v>3087.5</v>
      </c>
      <c r="L555" s="9">
        <f t="shared" si="5"/>
        <v>1080.625</v>
      </c>
      <c r="M555" s="10">
        <v>0.35</v>
      </c>
      <c r="O555" s="15"/>
      <c r="P555" s="13"/>
      <c r="Q555" s="11"/>
      <c r="R555" s="12"/>
    </row>
    <row r="556" spans="1:18" ht="15.75" customHeight="1">
      <c r="A556" s="1"/>
      <c r="B556" s="5" t="s">
        <v>27</v>
      </c>
      <c r="C556" s="5">
        <v>1128299</v>
      </c>
      <c r="D556" s="6">
        <v>44423</v>
      </c>
      <c r="E556" s="5" t="s">
        <v>28</v>
      </c>
      <c r="F556" s="5" t="s">
        <v>40</v>
      </c>
      <c r="G556" s="5" t="s">
        <v>41</v>
      </c>
      <c r="H556" s="5" t="s">
        <v>21</v>
      </c>
      <c r="I556" s="7">
        <v>0.75</v>
      </c>
      <c r="J556" s="8">
        <v>4750</v>
      </c>
      <c r="K556" s="9">
        <f t="shared" si="4"/>
        <v>3562.5</v>
      </c>
      <c r="L556" s="9">
        <f t="shared" si="5"/>
        <v>1959.3750000000002</v>
      </c>
      <c r="M556" s="10">
        <v>0.55000000000000004</v>
      </c>
      <c r="O556" s="15"/>
      <c r="P556" s="13"/>
      <c r="Q556" s="11"/>
      <c r="R556" s="12"/>
    </row>
    <row r="557" spans="1:18" ht="15.75" customHeight="1">
      <c r="A557" s="1"/>
      <c r="B557" s="5" t="s">
        <v>27</v>
      </c>
      <c r="C557" s="5">
        <v>1128299</v>
      </c>
      <c r="D557" s="6">
        <v>44423</v>
      </c>
      <c r="E557" s="5" t="s">
        <v>28</v>
      </c>
      <c r="F557" s="5" t="s">
        <v>40</v>
      </c>
      <c r="G557" s="5" t="s">
        <v>41</v>
      </c>
      <c r="H557" s="5" t="s">
        <v>22</v>
      </c>
      <c r="I557" s="7">
        <v>0.8</v>
      </c>
      <c r="J557" s="8">
        <v>4000</v>
      </c>
      <c r="K557" s="9">
        <f t="shared" si="4"/>
        <v>3200</v>
      </c>
      <c r="L557" s="9">
        <f t="shared" si="5"/>
        <v>640</v>
      </c>
      <c r="M557" s="10">
        <v>0.2</v>
      </c>
      <c r="O557" s="15"/>
      <c r="P557" s="13"/>
      <c r="Q557" s="11"/>
      <c r="R557" s="12"/>
    </row>
    <row r="558" spans="1:18" ht="15.75" customHeight="1">
      <c r="A558" s="1"/>
      <c r="B558" s="5" t="s">
        <v>27</v>
      </c>
      <c r="C558" s="5">
        <v>1128299</v>
      </c>
      <c r="D558" s="6">
        <v>44455</v>
      </c>
      <c r="E558" s="5" t="s">
        <v>28</v>
      </c>
      <c r="F558" s="5" t="s">
        <v>40</v>
      </c>
      <c r="G558" s="5" t="s">
        <v>41</v>
      </c>
      <c r="H558" s="5" t="s">
        <v>17</v>
      </c>
      <c r="I558" s="7">
        <v>0.60000000000000009</v>
      </c>
      <c r="J558" s="8">
        <v>6000</v>
      </c>
      <c r="K558" s="9">
        <f t="shared" si="4"/>
        <v>3600.0000000000005</v>
      </c>
      <c r="L558" s="9">
        <f t="shared" si="5"/>
        <v>1260.0000000000002</v>
      </c>
      <c r="M558" s="10">
        <v>0.35000000000000003</v>
      </c>
      <c r="O558" s="15"/>
      <c r="P558" s="13"/>
      <c r="Q558" s="11"/>
      <c r="R558" s="12"/>
    </row>
    <row r="559" spans="1:18" ht="15.75" customHeight="1">
      <c r="A559" s="1"/>
      <c r="B559" s="5" t="s">
        <v>27</v>
      </c>
      <c r="C559" s="5">
        <v>1128299</v>
      </c>
      <c r="D559" s="6">
        <v>44455</v>
      </c>
      <c r="E559" s="5" t="s">
        <v>28</v>
      </c>
      <c r="F559" s="5" t="s">
        <v>40</v>
      </c>
      <c r="G559" s="5" t="s">
        <v>41</v>
      </c>
      <c r="H559" s="5" t="s">
        <v>18</v>
      </c>
      <c r="I559" s="7">
        <v>0.65000000000000013</v>
      </c>
      <c r="J559" s="8">
        <v>6000</v>
      </c>
      <c r="K559" s="9">
        <f t="shared" si="4"/>
        <v>3900.0000000000009</v>
      </c>
      <c r="L559" s="9">
        <f t="shared" si="5"/>
        <v>780.00000000000023</v>
      </c>
      <c r="M559" s="10">
        <v>0.2</v>
      </c>
      <c r="O559" s="15"/>
      <c r="P559" s="13"/>
      <c r="Q559" s="11"/>
      <c r="R559" s="12"/>
    </row>
    <row r="560" spans="1:18" ht="15.75" customHeight="1">
      <c r="A560" s="1"/>
      <c r="B560" s="5" t="s">
        <v>27</v>
      </c>
      <c r="C560" s="5">
        <v>1128299</v>
      </c>
      <c r="D560" s="6">
        <v>44455</v>
      </c>
      <c r="E560" s="5" t="s">
        <v>28</v>
      </c>
      <c r="F560" s="5" t="s">
        <v>40</v>
      </c>
      <c r="G560" s="5" t="s">
        <v>41</v>
      </c>
      <c r="H560" s="5" t="s">
        <v>19</v>
      </c>
      <c r="I560" s="7">
        <v>0.60000000000000009</v>
      </c>
      <c r="J560" s="8">
        <v>4500</v>
      </c>
      <c r="K560" s="9">
        <f t="shared" si="4"/>
        <v>2700.0000000000005</v>
      </c>
      <c r="L560" s="9">
        <f t="shared" si="5"/>
        <v>945.00000000000023</v>
      </c>
      <c r="M560" s="10">
        <v>0.35000000000000003</v>
      </c>
      <c r="O560" s="15"/>
      <c r="P560" s="13"/>
      <c r="Q560" s="11"/>
      <c r="R560" s="12"/>
    </row>
    <row r="561" spans="1:18" ht="15.75" customHeight="1">
      <c r="A561" s="1"/>
      <c r="B561" s="5" t="s">
        <v>27</v>
      </c>
      <c r="C561" s="5">
        <v>1128299</v>
      </c>
      <c r="D561" s="6">
        <v>44455</v>
      </c>
      <c r="E561" s="5" t="s">
        <v>28</v>
      </c>
      <c r="F561" s="5" t="s">
        <v>40</v>
      </c>
      <c r="G561" s="5" t="s">
        <v>41</v>
      </c>
      <c r="H561" s="5" t="s">
        <v>20</v>
      </c>
      <c r="I561" s="7">
        <v>0.60000000000000009</v>
      </c>
      <c r="J561" s="8">
        <v>4000</v>
      </c>
      <c r="K561" s="9">
        <f t="shared" si="4"/>
        <v>2400.0000000000005</v>
      </c>
      <c r="L561" s="9">
        <f t="shared" si="5"/>
        <v>720.00000000000011</v>
      </c>
      <c r="M561" s="10">
        <v>0.3</v>
      </c>
      <c r="O561" s="15"/>
      <c r="P561" s="13"/>
      <c r="Q561" s="11"/>
      <c r="R561" s="12"/>
    </row>
    <row r="562" spans="1:18" ht="15.75" customHeight="1">
      <c r="A562" s="1"/>
      <c r="B562" s="5" t="s">
        <v>27</v>
      </c>
      <c r="C562" s="5">
        <v>1128299</v>
      </c>
      <c r="D562" s="6">
        <v>44455</v>
      </c>
      <c r="E562" s="5" t="s">
        <v>28</v>
      </c>
      <c r="F562" s="5" t="s">
        <v>40</v>
      </c>
      <c r="G562" s="5" t="s">
        <v>41</v>
      </c>
      <c r="H562" s="5" t="s">
        <v>21</v>
      </c>
      <c r="I562" s="7">
        <v>0.70000000000000007</v>
      </c>
      <c r="J562" s="8">
        <v>4000</v>
      </c>
      <c r="K562" s="9">
        <f t="shared" si="4"/>
        <v>2800.0000000000005</v>
      </c>
      <c r="L562" s="9">
        <f t="shared" si="5"/>
        <v>1400.0000000000005</v>
      </c>
      <c r="M562" s="10">
        <v>0.50000000000000011</v>
      </c>
      <c r="O562" s="15"/>
      <c r="P562" s="13"/>
      <c r="Q562" s="11"/>
      <c r="R562" s="12"/>
    </row>
    <row r="563" spans="1:18" ht="15.75" customHeight="1">
      <c r="A563" s="1"/>
      <c r="B563" s="5" t="s">
        <v>27</v>
      </c>
      <c r="C563" s="5">
        <v>1128299</v>
      </c>
      <c r="D563" s="6">
        <v>44455</v>
      </c>
      <c r="E563" s="5" t="s">
        <v>28</v>
      </c>
      <c r="F563" s="5" t="s">
        <v>40</v>
      </c>
      <c r="G563" s="5" t="s">
        <v>41</v>
      </c>
      <c r="H563" s="5" t="s">
        <v>22</v>
      </c>
      <c r="I563" s="7">
        <v>0.75000000000000011</v>
      </c>
      <c r="J563" s="8">
        <v>4500</v>
      </c>
      <c r="K563" s="9">
        <f t="shared" si="4"/>
        <v>3375.0000000000005</v>
      </c>
      <c r="L563" s="9">
        <f t="shared" si="5"/>
        <v>506.25000000000017</v>
      </c>
      <c r="M563" s="10">
        <v>0.15000000000000002</v>
      </c>
      <c r="O563" s="15"/>
      <c r="P563" s="13"/>
      <c r="Q563" s="11"/>
      <c r="R563" s="12"/>
    </row>
    <row r="564" spans="1:18" ht="15.75" customHeight="1">
      <c r="A564" s="1"/>
      <c r="B564" s="5" t="s">
        <v>27</v>
      </c>
      <c r="C564" s="5">
        <v>1128299</v>
      </c>
      <c r="D564" s="6">
        <v>44484</v>
      </c>
      <c r="E564" s="5" t="s">
        <v>28</v>
      </c>
      <c r="F564" s="5" t="s">
        <v>40</v>
      </c>
      <c r="G564" s="5" t="s">
        <v>41</v>
      </c>
      <c r="H564" s="5" t="s">
        <v>17</v>
      </c>
      <c r="I564" s="7">
        <v>0.60000000000000009</v>
      </c>
      <c r="J564" s="8">
        <v>5500</v>
      </c>
      <c r="K564" s="9">
        <f t="shared" si="4"/>
        <v>3300.0000000000005</v>
      </c>
      <c r="L564" s="9">
        <f t="shared" si="5"/>
        <v>1155.0000000000002</v>
      </c>
      <c r="M564" s="10">
        <v>0.35000000000000003</v>
      </c>
      <c r="O564" s="15"/>
      <c r="P564" s="13"/>
      <c r="Q564" s="11"/>
      <c r="R564" s="12"/>
    </row>
    <row r="565" spans="1:18" ht="15.75" customHeight="1">
      <c r="A565" s="1"/>
      <c r="B565" s="5" t="s">
        <v>27</v>
      </c>
      <c r="C565" s="5">
        <v>1128299</v>
      </c>
      <c r="D565" s="6">
        <v>44484</v>
      </c>
      <c r="E565" s="5" t="s">
        <v>28</v>
      </c>
      <c r="F565" s="5" t="s">
        <v>40</v>
      </c>
      <c r="G565" s="5" t="s">
        <v>41</v>
      </c>
      <c r="H565" s="5" t="s">
        <v>18</v>
      </c>
      <c r="I565" s="7">
        <v>0.65000000000000013</v>
      </c>
      <c r="J565" s="8">
        <v>5500</v>
      </c>
      <c r="K565" s="9">
        <f t="shared" si="4"/>
        <v>3575.0000000000009</v>
      </c>
      <c r="L565" s="9">
        <f t="shared" si="5"/>
        <v>715.00000000000023</v>
      </c>
      <c r="M565" s="10">
        <v>0.2</v>
      </c>
      <c r="O565" s="15"/>
      <c r="P565" s="13"/>
      <c r="Q565" s="11"/>
      <c r="R565" s="12"/>
    </row>
    <row r="566" spans="1:18" ht="15.75" customHeight="1">
      <c r="A566" s="1"/>
      <c r="B566" s="5" t="s">
        <v>27</v>
      </c>
      <c r="C566" s="5">
        <v>1128299</v>
      </c>
      <c r="D566" s="6">
        <v>44484</v>
      </c>
      <c r="E566" s="5" t="s">
        <v>28</v>
      </c>
      <c r="F566" s="5" t="s">
        <v>40</v>
      </c>
      <c r="G566" s="5" t="s">
        <v>41</v>
      </c>
      <c r="H566" s="5" t="s">
        <v>19</v>
      </c>
      <c r="I566" s="7">
        <v>0.60000000000000009</v>
      </c>
      <c r="J566" s="8">
        <v>3750</v>
      </c>
      <c r="K566" s="9">
        <f t="shared" si="4"/>
        <v>2250.0000000000005</v>
      </c>
      <c r="L566" s="9">
        <f t="shared" si="5"/>
        <v>787.50000000000023</v>
      </c>
      <c r="M566" s="10">
        <v>0.35000000000000003</v>
      </c>
      <c r="O566" s="15"/>
      <c r="P566" s="13"/>
      <c r="Q566" s="11"/>
      <c r="R566" s="12"/>
    </row>
    <row r="567" spans="1:18" ht="15.75" customHeight="1">
      <c r="A567" s="1"/>
      <c r="B567" s="5" t="s">
        <v>27</v>
      </c>
      <c r="C567" s="5">
        <v>1128299</v>
      </c>
      <c r="D567" s="6">
        <v>44484</v>
      </c>
      <c r="E567" s="5" t="s">
        <v>28</v>
      </c>
      <c r="F567" s="5" t="s">
        <v>40</v>
      </c>
      <c r="G567" s="5" t="s">
        <v>41</v>
      </c>
      <c r="H567" s="5" t="s">
        <v>20</v>
      </c>
      <c r="I567" s="7">
        <v>0.60000000000000009</v>
      </c>
      <c r="J567" s="8">
        <v>3500</v>
      </c>
      <c r="K567" s="9">
        <f t="shared" si="4"/>
        <v>2100.0000000000005</v>
      </c>
      <c r="L567" s="9">
        <f t="shared" si="5"/>
        <v>630.00000000000011</v>
      </c>
      <c r="M567" s="10">
        <v>0.3</v>
      </c>
      <c r="O567" s="15"/>
      <c r="P567" s="13"/>
      <c r="Q567" s="11"/>
      <c r="R567" s="12"/>
    </row>
    <row r="568" spans="1:18" ht="15.75" customHeight="1">
      <c r="A568" s="1"/>
      <c r="B568" s="5" t="s">
        <v>27</v>
      </c>
      <c r="C568" s="5">
        <v>1128299</v>
      </c>
      <c r="D568" s="6">
        <v>44484</v>
      </c>
      <c r="E568" s="5" t="s">
        <v>28</v>
      </c>
      <c r="F568" s="5" t="s">
        <v>40</v>
      </c>
      <c r="G568" s="5" t="s">
        <v>41</v>
      </c>
      <c r="H568" s="5" t="s">
        <v>21</v>
      </c>
      <c r="I568" s="7">
        <v>0.70000000000000007</v>
      </c>
      <c r="J568" s="8">
        <v>3250</v>
      </c>
      <c r="K568" s="9">
        <f t="shared" si="4"/>
        <v>2275</v>
      </c>
      <c r="L568" s="9">
        <f t="shared" si="5"/>
        <v>1137.5000000000002</v>
      </c>
      <c r="M568" s="10">
        <v>0.50000000000000011</v>
      </c>
      <c r="O568" s="15"/>
      <c r="P568" s="13"/>
      <c r="Q568" s="11"/>
      <c r="R568" s="12"/>
    </row>
    <row r="569" spans="1:18" ht="15.75" customHeight="1">
      <c r="A569" s="1"/>
      <c r="B569" s="5" t="s">
        <v>27</v>
      </c>
      <c r="C569" s="5">
        <v>1128299</v>
      </c>
      <c r="D569" s="6">
        <v>44484</v>
      </c>
      <c r="E569" s="5" t="s">
        <v>28</v>
      </c>
      <c r="F569" s="5" t="s">
        <v>40</v>
      </c>
      <c r="G569" s="5" t="s">
        <v>41</v>
      </c>
      <c r="H569" s="5" t="s">
        <v>22</v>
      </c>
      <c r="I569" s="7">
        <v>0.75000000000000011</v>
      </c>
      <c r="J569" s="8">
        <v>3750</v>
      </c>
      <c r="K569" s="9">
        <f t="shared" si="4"/>
        <v>2812.5000000000005</v>
      </c>
      <c r="L569" s="9">
        <f t="shared" si="5"/>
        <v>421.87500000000011</v>
      </c>
      <c r="M569" s="10">
        <v>0.15000000000000002</v>
      </c>
      <c r="O569" s="15"/>
      <c r="P569" s="13"/>
      <c r="Q569" s="11"/>
      <c r="R569" s="12"/>
    </row>
    <row r="570" spans="1:18" ht="15.75" customHeight="1">
      <c r="A570" s="1"/>
      <c r="B570" s="5" t="s">
        <v>27</v>
      </c>
      <c r="C570" s="5">
        <v>1128299</v>
      </c>
      <c r="D570" s="6">
        <v>44515</v>
      </c>
      <c r="E570" s="5" t="s">
        <v>28</v>
      </c>
      <c r="F570" s="5" t="s">
        <v>40</v>
      </c>
      <c r="G570" s="5" t="s">
        <v>41</v>
      </c>
      <c r="H570" s="5" t="s">
        <v>17</v>
      </c>
      <c r="I570" s="7">
        <v>0.60000000000000009</v>
      </c>
      <c r="J570" s="8">
        <v>5750</v>
      </c>
      <c r="K570" s="9">
        <f t="shared" si="4"/>
        <v>3450.0000000000005</v>
      </c>
      <c r="L570" s="9">
        <f t="shared" si="5"/>
        <v>1207.5000000000002</v>
      </c>
      <c r="M570" s="10">
        <v>0.35000000000000003</v>
      </c>
      <c r="O570" s="15"/>
      <c r="P570" s="13"/>
      <c r="Q570" s="11"/>
      <c r="R570" s="12"/>
    </row>
    <row r="571" spans="1:18" ht="15.75" customHeight="1">
      <c r="A571" s="1"/>
      <c r="B571" s="5" t="s">
        <v>27</v>
      </c>
      <c r="C571" s="5">
        <v>1128299</v>
      </c>
      <c r="D571" s="6">
        <v>44515</v>
      </c>
      <c r="E571" s="5" t="s">
        <v>28</v>
      </c>
      <c r="F571" s="5" t="s">
        <v>40</v>
      </c>
      <c r="G571" s="5" t="s">
        <v>41</v>
      </c>
      <c r="H571" s="5" t="s">
        <v>18</v>
      </c>
      <c r="I571" s="7">
        <v>0.65000000000000013</v>
      </c>
      <c r="J571" s="8">
        <v>5750</v>
      </c>
      <c r="K571" s="9">
        <f t="shared" si="4"/>
        <v>3737.5000000000009</v>
      </c>
      <c r="L571" s="9">
        <f t="shared" si="5"/>
        <v>747.50000000000023</v>
      </c>
      <c r="M571" s="10">
        <v>0.2</v>
      </c>
      <c r="O571" s="15"/>
      <c r="P571" s="13"/>
      <c r="Q571" s="11"/>
      <c r="R571" s="12"/>
    </row>
    <row r="572" spans="1:18" ht="15.75" customHeight="1">
      <c r="A572" s="1"/>
      <c r="B572" s="5" t="s">
        <v>27</v>
      </c>
      <c r="C572" s="5">
        <v>1128299</v>
      </c>
      <c r="D572" s="6">
        <v>44515</v>
      </c>
      <c r="E572" s="5" t="s">
        <v>28</v>
      </c>
      <c r="F572" s="5" t="s">
        <v>40</v>
      </c>
      <c r="G572" s="5" t="s">
        <v>41</v>
      </c>
      <c r="H572" s="5" t="s">
        <v>19</v>
      </c>
      <c r="I572" s="7">
        <v>0.60000000000000009</v>
      </c>
      <c r="J572" s="8">
        <v>4250</v>
      </c>
      <c r="K572" s="9">
        <f t="shared" si="4"/>
        <v>2550.0000000000005</v>
      </c>
      <c r="L572" s="9">
        <f t="shared" si="5"/>
        <v>892.50000000000023</v>
      </c>
      <c r="M572" s="10">
        <v>0.35000000000000003</v>
      </c>
      <c r="O572" s="15"/>
      <c r="P572" s="13"/>
      <c r="Q572" s="11"/>
      <c r="R572" s="12"/>
    </row>
    <row r="573" spans="1:18" ht="15.75" customHeight="1">
      <c r="A573" s="1"/>
      <c r="B573" s="5" t="s">
        <v>27</v>
      </c>
      <c r="C573" s="5">
        <v>1128299</v>
      </c>
      <c r="D573" s="6">
        <v>44515</v>
      </c>
      <c r="E573" s="5" t="s">
        <v>28</v>
      </c>
      <c r="F573" s="5" t="s">
        <v>40</v>
      </c>
      <c r="G573" s="5" t="s">
        <v>41</v>
      </c>
      <c r="H573" s="5" t="s">
        <v>20</v>
      </c>
      <c r="I573" s="7">
        <v>0.60000000000000009</v>
      </c>
      <c r="J573" s="8">
        <v>4000</v>
      </c>
      <c r="K573" s="9">
        <f t="shared" si="4"/>
        <v>2400.0000000000005</v>
      </c>
      <c r="L573" s="9">
        <f t="shared" si="5"/>
        <v>720.00000000000011</v>
      </c>
      <c r="M573" s="10">
        <v>0.3</v>
      </c>
      <c r="O573" s="15"/>
      <c r="P573" s="13"/>
      <c r="Q573" s="11"/>
      <c r="R573" s="12"/>
    </row>
    <row r="574" spans="1:18" ht="15.75" customHeight="1">
      <c r="A574" s="1"/>
      <c r="B574" s="5" t="s">
        <v>27</v>
      </c>
      <c r="C574" s="5">
        <v>1128299</v>
      </c>
      <c r="D574" s="6">
        <v>44515</v>
      </c>
      <c r="E574" s="5" t="s">
        <v>28</v>
      </c>
      <c r="F574" s="5" t="s">
        <v>40</v>
      </c>
      <c r="G574" s="5" t="s">
        <v>41</v>
      </c>
      <c r="H574" s="5" t="s">
        <v>21</v>
      </c>
      <c r="I574" s="7">
        <v>0.70000000000000007</v>
      </c>
      <c r="J574" s="8">
        <v>3500</v>
      </c>
      <c r="K574" s="9">
        <f t="shared" si="4"/>
        <v>2450.0000000000005</v>
      </c>
      <c r="L574" s="9">
        <f t="shared" si="5"/>
        <v>1225.0000000000005</v>
      </c>
      <c r="M574" s="10">
        <v>0.50000000000000011</v>
      </c>
      <c r="O574" s="15"/>
      <c r="P574" s="13"/>
      <c r="Q574" s="11"/>
      <c r="R574" s="12"/>
    </row>
    <row r="575" spans="1:18" ht="15.75" customHeight="1">
      <c r="A575" s="1"/>
      <c r="B575" s="5" t="s">
        <v>27</v>
      </c>
      <c r="C575" s="5">
        <v>1128299</v>
      </c>
      <c r="D575" s="6">
        <v>44515</v>
      </c>
      <c r="E575" s="5" t="s">
        <v>28</v>
      </c>
      <c r="F575" s="5" t="s">
        <v>40</v>
      </c>
      <c r="G575" s="5" t="s">
        <v>41</v>
      </c>
      <c r="H575" s="5" t="s">
        <v>22</v>
      </c>
      <c r="I575" s="7">
        <v>0.75000000000000011</v>
      </c>
      <c r="J575" s="8">
        <v>4750</v>
      </c>
      <c r="K575" s="9">
        <f t="shared" si="4"/>
        <v>3562.5000000000005</v>
      </c>
      <c r="L575" s="9">
        <f t="shared" si="5"/>
        <v>534.37500000000011</v>
      </c>
      <c r="M575" s="10">
        <v>0.15000000000000002</v>
      </c>
      <c r="O575" s="15"/>
      <c r="P575" s="13"/>
      <c r="Q575" s="11"/>
      <c r="R575" s="12"/>
    </row>
    <row r="576" spans="1:18" ht="15.75" customHeight="1">
      <c r="A576" s="1"/>
      <c r="B576" s="5" t="s">
        <v>27</v>
      </c>
      <c r="C576" s="5">
        <v>1128299</v>
      </c>
      <c r="D576" s="6">
        <v>44544</v>
      </c>
      <c r="E576" s="5" t="s">
        <v>28</v>
      </c>
      <c r="F576" s="5" t="s">
        <v>40</v>
      </c>
      <c r="G576" s="5" t="s">
        <v>41</v>
      </c>
      <c r="H576" s="5" t="s">
        <v>17</v>
      </c>
      <c r="I576" s="7">
        <v>0.60000000000000009</v>
      </c>
      <c r="J576" s="8">
        <v>6750</v>
      </c>
      <c r="K576" s="9">
        <f t="shared" si="4"/>
        <v>4050.0000000000005</v>
      </c>
      <c r="L576" s="9">
        <f t="shared" si="5"/>
        <v>1417.5000000000002</v>
      </c>
      <c r="M576" s="10">
        <v>0.35000000000000003</v>
      </c>
      <c r="O576" s="15"/>
      <c r="P576" s="13"/>
      <c r="Q576" s="11"/>
      <c r="R576" s="12"/>
    </row>
    <row r="577" spans="1:18" ht="15.75" customHeight="1">
      <c r="A577" s="1"/>
      <c r="B577" s="5" t="s">
        <v>27</v>
      </c>
      <c r="C577" s="5">
        <v>1128299</v>
      </c>
      <c r="D577" s="6">
        <v>44544</v>
      </c>
      <c r="E577" s="5" t="s">
        <v>28</v>
      </c>
      <c r="F577" s="5" t="s">
        <v>40</v>
      </c>
      <c r="G577" s="5" t="s">
        <v>41</v>
      </c>
      <c r="H577" s="5" t="s">
        <v>18</v>
      </c>
      <c r="I577" s="7">
        <v>0.65000000000000013</v>
      </c>
      <c r="J577" s="8">
        <v>6750</v>
      </c>
      <c r="K577" s="9">
        <f t="shared" si="4"/>
        <v>4387.5000000000009</v>
      </c>
      <c r="L577" s="9">
        <f t="shared" si="5"/>
        <v>877.50000000000023</v>
      </c>
      <c r="M577" s="10">
        <v>0.2</v>
      </c>
      <c r="O577" s="15"/>
      <c r="P577" s="13"/>
      <c r="Q577" s="11"/>
      <c r="R577" s="12"/>
    </row>
    <row r="578" spans="1:18" ht="15.75" customHeight="1">
      <c r="A578" s="1"/>
      <c r="B578" s="5" t="s">
        <v>27</v>
      </c>
      <c r="C578" s="5">
        <v>1128299</v>
      </c>
      <c r="D578" s="6">
        <v>44544</v>
      </c>
      <c r="E578" s="5" t="s">
        <v>28</v>
      </c>
      <c r="F578" s="5" t="s">
        <v>40</v>
      </c>
      <c r="G578" s="5" t="s">
        <v>41</v>
      </c>
      <c r="H578" s="5" t="s">
        <v>19</v>
      </c>
      <c r="I578" s="7">
        <v>0.60000000000000009</v>
      </c>
      <c r="J578" s="8">
        <v>4750</v>
      </c>
      <c r="K578" s="9">
        <f t="shared" si="4"/>
        <v>2850.0000000000005</v>
      </c>
      <c r="L578" s="9">
        <f t="shared" si="5"/>
        <v>997.50000000000023</v>
      </c>
      <c r="M578" s="10">
        <v>0.35000000000000003</v>
      </c>
      <c r="O578" s="15"/>
      <c r="P578" s="13"/>
      <c r="Q578" s="11"/>
      <c r="R578" s="12"/>
    </row>
    <row r="579" spans="1:18" ht="15.75" customHeight="1">
      <c r="A579" s="1"/>
      <c r="B579" s="5" t="s">
        <v>27</v>
      </c>
      <c r="C579" s="5">
        <v>1128299</v>
      </c>
      <c r="D579" s="6">
        <v>44544</v>
      </c>
      <c r="E579" s="5" t="s">
        <v>28</v>
      </c>
      <c r="F579" s="5" t="s">
        <v>40</v>
      </c>
      <c r="G579" s="5" t="s">
        <v>41</v>
      </c>
      <c r="H579" s="5" t="s">
        <v>20</v>
      </c>
      <c r="I579" s="7">
        <v>0.60000000000000009</v>
      </c>
      <c r="J579" s="8">
        <v>4750</v>
      </c>
      <c r="K579" s="9">
        <f t="shared" si="4"/>
        <v>2850.0000000000005</v>
      </c>
      <c r="L579" s="9">
        <f t="shared" si="5"/>
        <v>855.00000000000011</v>
      </c>
      <c r="M579" s="10">
        <v>0.3</v>
      </c>
      <c r="O579" s="15"/>
      <c r="P579" s="13"/>
      <c r="Q579" s="11"/>
      <c r="R579" s="12"/>
    </row>
    <row r="580" spans="1:18" ht="15.75" customHeight="1">
      <c r="A580" s="1"/>
      <c r="B580" s="5" t="s">
        <v>27</v>
      </c>
      <c r="C580" s="5">
        <v>1128299</v>
      </c>
      <c r="D580" s="6">
        <v>44544</v>
      </c>
      <c r="E580" s="5" t="s">
        <v>28</v>
      </c>
      <c r="F580" s="5" t="s">
        <v>40</v>
      </c>
      <c r="G580" s="5" t="s">
        <v>41</v>
      </c>
      <c r="H580" s="5" t="s">
        <v>21</v>
      </c>
      <c r="I580" s="7">
        <v>0.70000000000000007</v>
      </c>
      <c r="J580" s="8">
        <v>4000</v>
      </c>
      <c r="K580" s="9">
        <f t="shared" si="4"/>
        <v>2800.0000000000005</v>
      </c>
      <c r="L580" s="9">
        <f t="shared" si="5"/>
        <v>1400.0000000000005</v>
      </c>
      <c r="M580" s="10">
        <v>0.50000000000000011</v>
      </c>
      <c r="O580" s="15"/>
      <c r="P580" s="13"/>
      <c r="Q580" s="11"/>
      <c r="R580" s="12"/>
    </row>
    <row r="581" spans="1:18" ht="15.75" customHeight="1">
      <c r="A581" s="1"/>
      <c r="B581" s="5" t="s">
        <v>27</v>
      </c>
      <c r="C581" s="5">
        <v>1128299</v>
      </c>
      <c r="D581" s="6">
        <v>44544</v>
      </c>
      <c r="E581" s="5" t="s">
        <v>28</v>
      </c>
      <c r="F581" s="5" t="s">
        <v>40</v>
      </c>
      <c r="G581" s="5" t="s">
        <v>41</v>
      </c>
      <c r="H581" s="5" t="s">
        <v>22</v>
      </c>
      <c r="I581" s="7">
        <v>0.75000000000000011</v>
      </c>
      <c r="J581" s="8">
        <v>5000</v>
      </c>
      <c r="K581" s="9">
        <f t="shared" si="4"/>
        <v>3750.0000000000005</v>
      </c>
      <c r="L581" s="9">
        <f t="shared" si="5"/>
        <v>562.50000000000011</v>
      </c>
      <c r="M581" s="10">
        <v>0.15000000000000002</v>
      </c>
      <c r="O581" s="15"/>
      <c r="P581" s="13"/>
      <c r="Q581" s="11"/>
      <c r="R581" s="12"/>
    </row>
    <row r="582" spans="1:18" ht="15.75" customHeight="1">
      <c r="A582" s="1" t="s">
        <v>39</v>
      </c>
      <c r="B582" s="5" t="s">
        <v>27</v>
      </c>
      <c r="C582" s="5">
        <v>1128299</v>
      </c>
      <c r="D582" s="6">
        <v>44201</v>
      </c>
      <c r="E582" s="5" t="s">
        <v>28</v>
      </c>
      <c r="F582" s="5" t="s">
        <v>42</v>
      </c>
      <c r="G582" s="5" t="s">
        <v>43</v>
      </c>
      <c r="H582" s="5" t="s">
        <v>17</v>
      </c>
      <c r="I582" s="7">
        <v>0.3</v>
      </c>
      <c r="J582" s="8">
        <v>4250</v>
      </c>
      <c r="K582" s="9">
        <f t="shared" si="4"/>
        <v>1275</v>
      </c>
      <c r="L582" s="9">
        <f t="shared" si="5"/>
        <v>446.25000000000006</v>
      </c>
      <c r="M582" s="10">
        <v>0.35000000000000003</v>
      </c>
      <c r="O582" s="15"/>
      <c r="P582" s="13"/>
      <c r="Q582" s="11"/>
      <c r="R582" s="12"/>
    </row>
    <row r="583" spans="1:18" ht="15.75" customHeight="1">
      <c r="A583" s="1"/>
      <c r="B583" s="5" t="s">
        <v>27</v>
      </c>
      <c r="C583" s="5">
        <v>1128299</v>
      </c>
      <c r="D583" s="6">
        <v>44201</v>
      </c>
      <c r="E583" s="5" t="s">
        <v>28</v>
      </c>
      <c r="F583" s="5" t="s">
        <v>42</v>
      </c>
      <c r="G583" s="5" t="s">
        <v>43</v>
      </c>
      <c r="H583" s="5" t="s">
        <v>18</v>
      </c>
      <c r="I583" s="7">
        <v>0.4</v>
      </c>
      <c r="J583" s="8">
        <v>4250</v>
      </c>
      <c r="K583" s="9">
        <f t="shared" si="4"/>
        <v>1700</v>
      </c>
      <c r="L583" s="9">
        <f t="shared" si="5"/>
        <v>340</v>
      </c>
      <c r="M583" s="10">
        <v>0.2</v>
      </c>
      <c r="O583" s="15"/>
      <c r="P583" s="13"/>
      <c r="Q583" s="11"/>
      <c r="R583" s="12"/>
    </row>
    <row r="584" spans="1:18" ht="15.75" customHeight="1">
      <c r="A584" s="1"/>
      <c r="B584" s="5" t="s">
        <v>27</v>
      </c>
      <c r="C584" s="5">
        <v>1128299</v>
      </c>
      <c r="D584" s="6">
        <v>44201</v>
      </c>
      <c r="E584" s="5" t="s">
        <v>28</v>
      </c>
      <c r="F584" s="5" t="s">
        <v>42</v>
      </c>
      <c r="G584" s="5" t="s">
        <v>43</v>
      </c>
      <c r="H584" s="5" t="s">
        <v>19</v>
      </c>
      <c r="I584" s="7">
        <v>0.4</v>
      </c>
      <c r="J584" s="8">
        <v>4250</v>
      </c>
      <c r="K584" s="9">
        <f t="shared" si="4"/>
        <v>1700</v>
      </c>
      <c r="L584" s="9">
        <f t="shared" si="5"/>
        <v>595</v>
      </c>
      <c r="M584" s="10">
        <v>0.35000000000000003</v>
      </c>
      <c r="O584" s="15"/>
      <c r="P584" s="13"/>
      <c r="Q584" s="11"/>
      <c r="R584" s="12"/>
    </row>
    <row r="585" spans="1:18" ht="15.75" customHeight="1">
      <c r="A585" s="1"/>
      <c r="B585" s="5" t="s">
        <v>27</v>
      </c>
      <c r="C585" s="5">
        <v>1128299</v>
      </c>
      <c r="D585" s="6">
        <v>44201</v>
      </c>
      <c r="E585" s="5" t="s">
        <v>28</v>
      </c>
      <c r="F585" s="5" t="s">
        <v>42</v>
      </c>
      <c r="G585" s="5" t="s">
        <v>43</v>
      </c>
      <c r="H585" s="5" t="s">
        <v>20</v>
      </c>
      <c r="I585" s="7">
        <v>0.4</v>
      </c>
      <c r="J585" s="8">
        <v>2750</v>
      </c>
      <c r="K585" s="9">
        <f t="shared" si="4"/>
        <v>1100</v>
      </c>
      <c r="L585" s="9">
        <f t="shared" si="5"/>
        <v>330</v>
      </c>
      <c r="M585" s="10">
        <v>0.3</v>
      </c>
      <c r="O585" s="15"/>
      <c r="P585" s="13"/>
      <c r="Q585" s="11"/>
      <c r="R585" s="12"/>
    </row>
    <row r="586" spans="1:18" ht="15.75" customHeight="1">
      <c r="A586" s="1"/>
      <c r="B586" s="5" t="s">
        <v>27</v>
      </c>
      <c r="C586" s="5">
        <v>1128299</v>
      </c>
      <c r="D586" s="6">
        <v>44201</v>
      </c>
      <c r="E586" s="5" t="s">
        <v>28</v>
      </c>
      <c r="F586" s="5" t="s">
        <v>42</v>
      </c>
      <c r="G586" s="5" t="s">
        <v>43</v>
      </c>
      <c r="H586" s="5" t="s">
        <v>21</v>
      </c>
      <c r="I586" s="7">
        <v>0.45</v>
      </c>
      <c r="J586" s="8">
        <v>2250</v>
      </c>
      <c r="K586" s="9">
        <f t="shared" si="4"/>
        <v>1012.5</v>
      </c>
      <c r="L586" s="9">
        <f t="shared" si="5"/>
        <v>506.25</v>
      </c>
      <c r="M586" s="10">
        <v>0.5</v>
      </c>
      <c r="O586" s="15"/>
      <c r="P586" s="13"/>
      <c r="Q586" s="11"/>
      <c r="R586" s="12"/>
    </row>
    <row r="587" spans="1:18" ht="15.75" customHeight="1">
      <c r="A587" s="1"/>
      <c r="B587" s="5" t="s">
        <v>27</v>
      </c>
      <c r="C587" s="5">
        <v>1128299</v>
      </c>
      <c r="D587" s="6">
        <v>44201</v>
      </c>
      <c r="E587" s="5" t="s">
        <v>28</v>
      </c>
      <c r="F587" s="5" t="s">
        <v>42</v>
      </c>
      <c r="G587" s="5" t="s">
        <v>43</v>
      </c>
      <c r="H587" s="5" t="s">
        <v>22</v>
      </c>
      <c r="I587" s="7">
        <v>0.4</v>
      </c>
      <c r="J587" s="8">
        <v>4750</v>
      </c>
      <c r="K587" s="9">
        <f t="shared" si="4"/>
        <v>1900</v>
      </c>
      <c r="L587" s="9">
        <f t="shared" si="5"/>
        <v>285.00000000000006</v>
      </c>
      <c r="M587" s="10">
        <v>0.15000000000000002</v>
      </c>
      <c r="O587" s="15"/>
      <c r="P587" s="13"/>
      <c r="Q587" s="11"/>
      <c r="R587" s="12"/>
    </row>
    <row r="588" spans="1:18" ht="15.75" customHeight="1">
      <c r="A588" s="1"/>
      <c r="B588" s="5" t="s">
        <v>27</v>
      </c>
      <c r="C588" s="5">
        <v>1128299</v>
      </c>
      <c r="D588" s="6">
        <v>44232</v>
      </c>
      <c r="E588" s="5" t="s">
        <v>28</v>
      </c>
      <c r="F588" s="5" t="s">
        <v>42</v>
      </c>
      <c r="G588" s="5" t="s">
        <v>43</v>
      </c>
      <c r="H588" s="5" t="s">
        <v>17</v>
      </c>
      <c r="I588" s="7">
        <v>0.3</v>
      </c>
      <c r="J588" s="8">
        <v>5250</v>
      </c>
      <c r="K588" s="9">
        <f t="shared" si="4"/>
        <v>1575</v>
      </c>
      <c r="L588" s="9">
        <f t="shared" si="5"/>
        <v>551.25</v>
      </c>
      <c r="M588" s="10">
        <v>0.35000000000000003</v>
      </c>
      <c r="O588" s="15"/>
      <c r="P588" s="13"/>
      <c r="Q588" s="11"/>
      <c r="R588" s="12"/>
    </row>
    <row r="589" spans="1:18" ht="15.75" customHeight="1">
      <c r="A589" s="1"/>
      <c r="B589" s="5" t="s">
        <v>27</v>
      </c>
      <c r="C589" s="5">
        <v>1128299</v>
      </c>
      <c r="D589" s="6">
        <v>44232</v>
      </c>
      <c r="E589" s="5" t="s">
        <v>28</v>
      </c>
      <c r="F589" s="5" t="s">
        <v>42</v>
      </c>
      <c r="G589" s="5" t="s">
        <v>43</v>
      </c>
      <c r="H589" s="5" t="s">
        <v>18</v>
      </c>
      <c r="I589" s="7">
        <v>0.4</v>
      </c>
      <c r="J589" s="8">
        <v>4250</v>
      </c>
      <c r="K589" s="9">
        <f t="shared" si="4"/>
        <v>1700</v>
      </c>
      <c r="L589" s="9">
        <f t="shared" si="5"/>
        <v>340</v>
      </c>
      <c r="M589" s="10">
        <v>0.2</v>
      </c>
      <c r="O589" s="15"/>
      <c r="P589" s="13"/>
      <c r="Q589" s="11"/>
      <c r="R589" s="12"/>
    </row>
    <row r="590" spans="1:18" ht="15.75" customHeight="1">
      <c r="A590" s="1"/>
      <c r="B590" s="5" t="s">
        <v>27</v>
      </c>
      <c r="C590" s="5">
        <v>1128299</v>
      </c>
      <c r="D590" s="6">
        <v>44232</v>
      </c>
      <c r="E590" s="5" t="s">
        <v>28</v>
      </c>
      <c r="F590" s="5" t="s">
        <v>42</v>
      </c>
      <c r="G590" s="5" t="s">
        <v>43</v>
      </c>
      <c r="H590" s="5" t="s">
        <v>19</v>
      </c>
      <c r="I590" s="7">
        <v>0.4</v>
      </c>
      <c r="J590" s="8">
        <v>4250</v>
      </c>
      <c r="K590" s="9">
        <f t="shared" si="4"/>
        <v>1700</v>
      </c>
      <c r="L590" s="9">
        <f t="shared" si="5"/>
        <v>595</v>
      </c>
      <c r="M590" s="10">
        <v>0.35000000000000003</v>
      </c>
      <c r="O590" s="15"/>
      <c r="P590" s="13"/>
      <c r="Q590" s="11"/>
      <c r="R590" s="12"/>
    </row>
    <row r="591" spans="1:18" ht="15.75" customHeight="1">
      <c r="A591" s="1"/>
      <c r="B591" s="5" t="s">
        <v>27</v>
      </c>
      <c r="C591" s="5">
        <v>1128299</v>
      </c>
      <c r="D591" s="6">
        <v>44232</v>
      </c>
      <c r="E591" s="5" t="s">
        <v>28</v>
      </c>
      <c r="F591" s="5" t="s">
        <v>42</v>
      </c>
      <c r="G591" s="5" t="s">
        <v>43</v>
      </c>
      <c r="H591" s="5" t="s">
        <v>20</v>
      </c>
      <c r="I591" s="7">
        <v>0.4</v>
      </c>
      <c r="J591" s="8">
        <v>2750</v>
      </c>
      <c r="K591" s="9">
        <f t="shared" si="4"/>
        <v>1100</v>
      </c>
      <c r="L591" s="9">
        <f t="shared" si="5"/>
        <v>330</v>
      </c>
      <c r="M591" s="10">
        <v>0.3</v>
      </c>
      <c r="O591" s="15"/>
      <c r="P591" s="13"/>
      <c r="Q591" s="11"/>
      <c r="R591" s="12"/>
    </row>
    <row r="592" spans="1:18" ht="15.75" customHeight="1">
      <c r="A592" s="1"/>
      <c r="B592" s="5" t="s">
        <v>27</v>
      </c>
      <c r="C592" s="5">
        <v>1128299</v>
      </c>
      <c r="D592" s="6">
        <v>44232</v>
      </c>
      <c r="E592" s="5" t="s">
        <v>28</v>
      </c>
      <c r="F592" s="5" t="s">
        <v>42</v>
      </c>
      <c r="G592" s="5" t="s">
        <v>43</v>
      </c>
      <c r="H592" s="5" t="s">
        <v>21</v>
      </c>
      <c r="I592" s="7">
        <v>0.45</v>
      </c>
      <c r="J592" s="8">
        <v>2000</v>
      </c>
      <c r="K592" s="9">
        <f t="shared" si="4"/>
        <v>900</v>
      </c>
      <c r="L592" s="9">
        <f t="shared" si="5"/>
        <v>450</v>
      </c>
      <c r="M592" s="10">
        <v>0.5</v>
      </c>
      <c r="O592" s="15"/>
      <c r="P592" s="13"/>
      <c r="Q592" s="11"/>
      <c r="R592" s="12"/>
    </row>
    <row r="593" spans="1:18" ht="15.75" customHeight="1">
      <c r="A593" s="1"/>
      <c r="B593" s="5" t="s">
        <v>27</v>
      </c>
      <c r="C593" s="5">
        <v>1128299</v>
      </c>
      <c r="D593" s="6">
        <v>44232</v>
      </c>
      <c r="E593" s="5" t="s">
        <v>28</v>
      </c>
      <c r="F593" s="5" t="s">
        <v>42</v>
      </c>
      <c r="G593" s="5" t="s">
        <v>43</v>
      </c>
      <c r="H593" s="5" t="s">
        <v>22</v>
      </c>
      <c r="I593" s="7">
        <v>0.4</v>
      </c>
      <c r="J593" s="8">
        <v>4000</v>
      </c>
      <c r="K593" s="9">
        <f t="shared" si="4"/>
        <v>1600</v>
      </c>
      <c r="L593" s="9">
        <f t="shared" si="5"/>
        <v>240.00000000000003</v>
      </c>
      <c r="M593" s="10">
        <v>0.15000000000000002</v>
      </c>
      <c r="O593" s="15"/>
      <c r="P593" s="13"/>
      <c r="Q593" s="11"/>
      <c r="R593" s="12"/>
    </row>
    <row r="594" spans="1:18" ht="15.75" customHeight="1">
      <c r="A594" s="1"/>
      <c r="B594" s="5" t="s">
        <v>27</v>
      </c>
      <c r="C594" s="5">
        <v>1128299</v>
      </c>
      <c r="D594" s="6">
        <v>44259</v>
      </c>
      <c r="E594" s="5" t="s">
        <v>28</v>
      </c>
      <c r="F594" s="5" t="s">
        <v>42</v>
      </c>
      <c r="G594" s="5" t="s">
        <v>43</v>
      </c>
      <c r="H594" s="5" t="s">
        <v>17</v>
      </c>
      <c r="I594" s="7">
        <v>0.4</v>
      </c>
      <c r="J594" s="8">
        <v>5500</v>
      </c>
      <c r="K594" s="9">
        <f t="shared" si="4"/>
        <v>2200</v>
      </c>
      <c r="L594" s="9">
        <f t="shared" si="5"/>
        <v>770.00000000000011</v>
      </c>
      <c r="M594" s="10">
        <v>0.35000000000000003</v>
      </c>
      <c r="O594" s="15"/>
      <c r="P594" s="13"/>
      <c r="Q594" s="11"/>
      <c r="R594" s="12"/>
    </row>
    <row r="595" spans="1:18" ht="15.75" customHeight="1">
      <c r="A595" s="1"/>
      <c r="B595" s="5" t="s">
        <v>27</v>
      </c>
      <c r="C595" s="5">
        <v>1128299</v>
      </c>
      <c r="D595" s="6">
        <v>44259</v>
      </c>
      <c r="E595" s="5" t="s">
        <v>28</v>
      </c>
      <c r="F595" s="5" t="s">
        <v>42</v>
      </c>
      <c r="G595" s="5" t="s">
        <v>43</v>
      </c>
      <c r="H595" s="5" t="s">
        <v>18</v>
      </c>
      <c r="I595" s="7">
        <v>0.49999999999999994</v>
      </c>
      <c r="J595" s="8">
        <v>4000</v>
      </c>
      <c r="K595" s="9">
        <f t="shared" si="4"/>
        <v>1999.9999999999998</v>
      </c>
      <c r="L595" s="9">
        <f t="shared" si="5"/>
        <v>400</v>
      </c>
      <c r="M595" s="10">
        <v>0.2</v>
      </c>
      <c r="O595" s="15"/>
      <c r="P595" s="13"/>
      <c r="Q595" s="11"/>
      <c r="R595" s="12"/>
    </row>
    <row r="596" spans="1:18" ht="15.75" customHeight="1">
      <c r="A596" s="1"/>
      <c r="B596" s="5" t="s">
        <v>27</v>
      </c>
      <c r="C596" s="5">
        <v>1128299</v>
      </c>
      <c r="D596" s="6">
        <v>44259</v>
      </c>
      <c r="E596" s="5" t="s">
        <v>28</v>
      </c>
      <c r="F596" s="5" t="s">
        <v>42</v>
      </c>
      <c r="G596" s="5" t="s">
        <v>43</v>
      </c>
      <c r="H596" s="5" t="s">
        <v>19</v>
      </c>
      <c r="I596" s="7">
        <v>0.54999999999999993</v>
      </c>
      <c r="J596" s="8">
        <v>4000</v>
      </c>
      <c r="K596" s="9">
        <f t="shared" si="4"/>
        <v>2199.9999999999995</v>
      </c>
      <c r="L596" s="9">
        <f t="shared" si="5"/>
        <v>769.99999999999989</v>
      </c>
      <c r="M596" s="10">
        <v>0.35000000000000003</v>
      </c>
      <c r="O596" s="15"/>
      <c r="P596" s="13"/>
      <c r="Q596" s="11"/>
      <c r="R596" s="12"/>
    </row>
    <row r="597" spans="1:18" ht="15.75" customHeight="1">
      <c r="A597" s="1"/>
      <c r="B597" s="5" t="s">
        <v>27</v>
      </c>
      <c r="C597" s="5">
        <v>1128299</v>
      </c>
      <c r="D597" s="6">
        <v>44259</v>
      </c>
      <c r="E597" s="5" t="s">
        <v>28</v>
      </c>
      <c r="F597" s="5" t="s">
        <v>42</v>
      </c>
      <c r="G597" s="5" t="s">
        <v>43</v>
      </c>
      <c r="H597" s="5" t="s">
        <v>20</v>
      </c>
      <c r="I597" s="7">
        <v>0.54999999999999993</v>
      </c>
      <c r="J597" s="8">
        <v>3000</v>
      </c>
      <c r="K597" s="9">
        <f t="shared" si="4"/>
        <v>1649.9999999999998</v>
      </c>
      <c r="L597" s="9">
        <f t="shared" si="5"/>
        <v>494.99999999999989</v>
      </c>
      <c r="M597" s="10">
        <v>0.3</v>
      </c>
      <c r="O597" s="15"/>
      <c r="P597" s="13"/>
      <c r="Q597" s="11"/>
      <c r="R597" s="12"/>
    </row>
    <row r="598" spans="1:18" ht="15.75" customHeight="1">
      <c r="A598" s="1"/>
      <c r="B598" s="5" t="s">
        <v>27</v>
      </c>
      <c r="C598" s="5">
        <v>1128299</v>
      </c>
      <c r="D598" s="6">
        <v>44259</v>
      </c>
      <c r="E598" s="5" t="s">
        <v>28</v>
      </c>
      <c r="F598" s="5" t="s">
        <v>42</v>
      </c>
      <c r="G598" s="5" t="s">
        <v>43</v>
      </c>
      <c r="H598" s="5" t="s">
        <v>21</v>
      </c>
      <c r="I598" s="7">
        <v>0.6</v>
      </c>
      <c r="J598" s="8">
        <v>1500</v>
      </c>
      <c r="K598" s="9">
        <f t="shared" si="4"/>
        <v>900</v>
      </c>
      <c r="L598" s="9">
        <f t="shared" si="5"/>
        <v>450</v>
      </c>
      <c r="M598" s="10">
        <v>0.5</v>
      </c>
      <c r="O598" s="15"/>
      <c r="P598" s="13"/>
      <c r="Q598" s="11"/>
      <c r="R598" s="12"/>
    </row>
    <row r="599" spans="1:18" ht="15.75" customHeight="1">
      <c r="A599" s="1"/>
      <c r="B599" s="5" t="s">
        <v>27</v>
      </c>
      <c r="C599" s="5">
        <v>1128299</v>
      </c>
      <c r="D599" s="6">
        <v>44259</v>
      </c>
      <c r="E599" s="5" t="s">
        <v>28</v>
      </c>
      <c r="F599" s="5" t="s">
        <v>42</v>
      </c>
      <c r="G599" s="5" t="s">
        <v>43</v>
      </c>
      <c r="H599" s="5" t="s">
        <v>22</v>
      </c>
      <c r="I599" s="7">
        <v>0.54999999999999993</v>
      </c>
      <c r="J599" s="8">
        <v>3500</v>
      </c>
      <c r="K599" s="9">
        <f t="shared" si="4"/>
        <v>1924.9999999999998</v>
      </c>
      <c r="L599" s="9">
        <f t="shared" si="5"/>
        <v>288.75</v>
      </c>
      <c r="M599" s="10">
        <v>0.15000000000000002</v>
      </c>
      <c r="O599" s="15"/>
      <c r="P599" s="13"/>
      <c r="Q599" s="11"/>
      <c r="R599" s="12"/>
    </row>
    <row r="600" spans="1:18" ht="15.75" customHeight="1">
      <c r="A600" s="1"/>
      <c r="B600" s="5" t="s">
        <v>27</v>
      </c>
      <c r="C600" s="5">
        <v>1128299</v>
      </c>
      <c r="D600" s="6">
        <v>44291</v>
      </c>
      <c r="E600" s="5" t="s">
        <v>28</v>
      </c>
      <c r="F600" s="5" t="s">
        <v>42</v>
      </c>
      <c r="G600" s="5" t="s">
        <v>43</v>
      </c>
      <c r="H600" s="5" t="s">
        <v>17</v>
      </c>
      <c r="I600" s="7">
        <v>0.6</v>
      </c>
      <c r="J600" s="8">
        <v>5250</v>
      </c>
      <c r="K600" s="9">
        <f t="shared" si="4"/>
        <v>3150</v>
      </c>
      <c r="L600" s="9">
        <f t="shared" si="5"/>
        <v>1102.5</v>
      </c>
      <c r="M600" s="10">
        <v>0.35000000000000003</v>
      </c>
      <c r="O600" s="15"/>
      <c r="P600" s="13"/>
      <c r="Q600" s="11"/>
      <c r="R600" s="12"/>
    </row>
    <row r="601" spans="1:18" ht="15.75" customHeight="1">
      <c r="A601" s="1"/>
      <c r="B601" s="5" t="s">
        <v>27</v>
      </c>
      <c r="C601" s="5">
        <v>1128299</v>
      </c>
      <c r="D601" s="6">
        <v>44291</v>
      </c>
      <c r="E601" s="5" t="s">
        <v>28</v>
      </c>
      <c r="F601" s="5" t="s">
        <v>42</v>
      </c>
      <c r="G601" s="5" t="s">
        <v>43</v>
      </c>
      <c r="H601" s="5" t="s">
        <v>18</v>
      </c>
      <c r="I601" s="7">
        <v>0.65</v>
      </c>
      <c r="J601" s="8">
        <v>3250</v>
      </c>
      <c r="K601" s="9">
        <f t="shared" si="4"/>
        <v>2112.5</v>
      </c>
      <c r="L601" s="9">
        <f t="shared" si="5"/>
        <v>422.5</v>
      </c>
      <c r="M601" s="10">
        <v>0.2</v>
      </c>
      <c r="O601" s="15"/>
      <c r="P601" s="13"/>
      <c r="Q601" s="11"/>
      <c r="R601" s="12"/>
    </row>
    <row r="602" spans="1:18" ht="15.75" customHeight="1">
      <c r="A602" s="1"/>
      <c r="B602" s="5" t="s">
        <v>27</v>
      </c>
      <c r="C602" s="5">
        <v>1128299</v>
      </c>
      <c r="D602" s="6">
        <v>44291</v>
      </c>
      <c r="E602" s="5" t="s">
        <v>28</v>
      </c>
      <c r="F602" s="5" t="s">
        <v>42</v>
      </c>
      <c r="G602" s="5" t="s">
        <v>43</v>
      </c>
      <c r="H602" s="5" t="s">
        <v>19</v>
      </c>
      <c r="I602" s="7">
        <v>0.65</v>
      </c>
      <c r="J602" s="8">
        <v>3750</v>
      </c>
      <c r="K602" s="9">
        <f t="shared" si="4"/>
        <v>2437.5</v>
      </c>
      <c r="L602" s="9">
        <f t="shared" si="5"/>
        <v>853.12500000000011</v>
      </c>
      <c r="M602" s="10">
        <v>0.35000000000000003</v>
      </c>
      <c r="O602" s="15"/>
      <c r="P602" s="13"/>
      <c r="Q602" s="11"/>
      <c r="R602" s="12"/>
    </row>
    <row r="603" spans="1:18" ht="15.75" customHeight="1">
      <c r="A603" s="1"/>
      <c r="B603" s="5" t="s">
        <v>27</v>
      </c>
      <c r="C603" s="5">
        <v>1128299</v>
      </c>
      <c r="D603" s="6">
        <v>44291</v>
      </c>
      <c r="E603" s="5" t="s">
        <v>28</v>
      </c>
      <c r="F603" s="5" t="s">
        <v>42</v>
      </c>
      <c r="G603" s="5" t="s">
        <v>43</v>
      </c>
      <c r="H603" s="5" t="s">
        <v>20</v>
      </c>
      <c r="I603" s="7">
        <v>0.6</v>
      </c>
      <c r="J603" s="8">
        <v>2750</v>
      </c>
      <c r="K603" s="9">
        <f t="shared" si="4"/>
        <v>1650</v>
      </c>
      <c r="L603" s="9">
        <f t="shared" si="5"/>
        <v>495</v>
      </c>
      <c r="M603" s="10">
        <v>0.3</v>
      </c>
      <c r="O603" s="15"/>
      <c r="P603" s="13"/>
      <c r="Q603" s="11"/>
      <c r="R603" s="12"/>
    </row>
    <row r="604" spans="1:18" ht="15.75" customHeight="1">
      <c r="A604" s="1"/>
      <c r="B604" s="5" t="s">
        <v>27</v>
      </c>
      <c r="C604" s="5">
        <v>1128299</v>
      </c>
      <c r="D604" s="6">
        <v>44291</v>
      </c>
      <c r="E604" s="5" t="s">
        <v>28</v>
      </c>
      <c r="F604" s="5" t="s">
        <v>42</v>
      </c>
      <c r="G604" s="5" t="s">
        <v>43</v>
      </c>
      <c r="H604" s="5" t="s">
        <v>21</v>
      </c>
      <c r="I604" s="7">
        <v>0.65</v>
      </c>
      <c r="J604" s="8">
        <v>1750</v>
      </c>
      <c r="K604" s="9">
        <f t="shared" si="4"/>
        <v>1137.5</v>
      </c>
      <c r="L604" s="9">
        <f t="shared" si="5"/>
        <v>568.75</v>
      </c>
      <c r="M604" s="10">
        <v>0.5</v>
      </c>
      <c r="O604" s="15"/>
      <c r="P604" s="13"/>
      <c r="Q604" s="11"/>
      <c r="R604" s="12"/>
    </row>
    <row r="605" spans="1:18" ht="15.75" customHeight="1">
      <c r="A605" s="1"/>
      <c r="B605" s="5" t="s">
        <v>27</v>
      </c>
      <c r="C605" s="5">
        <v>1128299</v>
      </c>
      <c r="D605" s="6">
        <v>44291</v>
      </c>
      <c r="E605" s="5" t="s">
        <v>28</v>
      </c>
      <c r="F605" s="5" t="s">
        <v>42</v>
      </c>
      <c r="G605" s="5" t="s">
        <v>43</v>
      </c>
      <c r="H605" s="5" t="s">
        <v>22</v>
      </c>
      <c r="I605" s="7">
        <v>0.8</v>
      </c>
      <c r="J605" s="8">
        <v>3250</v>
      </c>
      <c r="K605" s="9">
        <f t="shared" si="4"/>
        <v>2600</v>
      </c>
      <c r="L605" s="9">
        <f t="shared" si="5"/>
        <v>390.00000000000006</v>
      </c>
      <c r="M605" s="10">
        <v>0.15000000000000002</v>
      </c>
      <c r="O605" s="15"/>
      <c r="P605" s="13"/>
      <c r="Q605" s="11"/>
      <c r="R605" s="12"/>
    </row>
    <row r="606" spans="1:18" ht="15.75" customHeight="1">
      <c r="A606" s="1"/>
      <c r="B606" s="5" t="s">
        <v>27</v>
      </c>
      <c r="C606" s="5">
        <v>1128299</v>
      </c>
      <c r="D606" s="6">
        <v>44322</v>
      </c>
      <c r="E606" s="5" t="s">
        <v>28</v>
      </c>
      <c r="F606" s="5" t="s">
        <v>42</v>
      </c>
      <c r="G606" s="5" t="s">
        <v>43</v>
      </c>
      <c r="H606" s="5" t="s">
        <v>17</v>
      </c>
      <c r="I606" s="7">
        <v>0.6</v>
      </c>
      <c r="J606" s="8">
        <v>5250</v>
      </c>
      <c r="K606" s="9">
        <f t="shared" si="4"/>
        <v>3150</v>
      </c>
      <c r="L606" s="9">
        <f t="shared" si="5"/>
        <v>1575</v>
      </c>
      <c r="M606" s="10">
        <v>0.5</v>
      </c>
      <c r="O606" s="15"/>
      <c r="P606" s="13"/>
      <c r="Q606" s="11"/>
      <c r="R606" s="12"/>
    </row>
    <row r="607" spans="1:18" ht="15.75" customHeight="1">
      <c r="A607" s="1"/>
      <c r="B607" s="5" t="s">
        <v>27</v>
      </c>
      <c r="C607" s="5">
        <v>1128299</v>
      </c>
      <c r="D607" s="6">
        <v>44322</v>
      </c>
      <c r="E607" s="5" t="s">
        <v>28</v>
      </c>
      <c r="F607" s="5" t="s">
        <v>42</v>
      </c>
      <c r="G607" s="5" t="s">
        <v>43</v>
      </c>
      <c r="H607" s="5" t="s">
        <v>18</v>
      </c>
      <c r="I607" s="7">
        <v>0.65</v>
      </c>
      <c r="J607" s="8">
        <v>3750</v>
      </c>
      <c r="K607" s="9">
        <f t="shared" si="4"/>
        <v>2437.5</v>
      </c>
      <c r="L607" s="9">
        <f t="shared" si="5"/>
        <v>853.125</v>
      </c>
      <c r="M607" s="10">
        <v>0.35</v>
      </c>
      <c r="O607" s="15"/>
      <c r="P607" s="13"/>
      <c r="Q607" s="11"/>
      <c r="R607" s="12"/>
    </row>
    <row r="608" spans="1:18" ht="15.75" customHeight="1">
      <c r="A608" s="1"/>
      <c r="B608" s="5" t="s">
        <v>27</v>
      </c>
      <c r="C608" s="5">
        <v>1128299</v>
      </c>
      <c r="D608" s="6">
        <v>44322</v>
      </c>
      <c r="E608" s="5" t="s">
        <v>28</v>
      </c>
      <c r="F608" s="5" t="s">
        <v>42</v>
      </c>
      <c r="G608" s="5" t="s">
        <v>43</v>
      </c>
      <c r="H608" s="5" t="s">
        <v>19</v>
      </c>
      <c r="I608" s="7">
        <v>0.65</v>
      </c>
      <c r="J608" s="8">
        <v>3750</v>
      </c>
      <c r="K608" s="9">
        <f t="shared" si="4"/>
        <v>2437.5</v>
      </c>
      <c r="L608" s="9">
        <f t="shared" si="5"/>
        <v>1218.75</v>
      </c>
      <c r="M608" s="10">
        <v>0.5</v>
      </c>
      <c r="O608" s="15"/>
      <c r="P608" s="13"/>
      <c r="Q608" s="11"/>
      <c r="R608" s="12"/>
    </row>
    <row r="609" spans="1:18" ht="15.75" customHeight="1">
      <c r="A609" s="1"/>
      <c r="B609" s="5" t="s">
        <v>27</v>
      </c>
      <c r="C609" s="5">
        <v>1128299</v>
      </c>
      <c r="D609" s="6">
        <v>44322</v>
      </c>
      <c r="E609" s="5" t="s">
        <v>28</v>
      </c>
      <c r="F609" s="5" t="s">
        <v>42</v>
      </c>
      <c r="G609" s="5" t="s">
        <v>43</v>
      </c>
      <c r="H609" s="5" t="s">
        <v>20</v>
      </c>
      <c r="I609" s="7">
        <v>0.6</v>
      </c>
      <c r="J609" s="8">
        <v>2750</v>
      </c>
      <c r="K609" s="9">
        <f t="shared" si="4"/>
        <v>1650</v>
      </c>
      <c r="L609" s="9">
        <f t="shared" si="5"/>
        <v>742.49999999999989</v>
      </c>
      <c r="M609" s="10">
        <v>0.44999999999999996</v>
      </c>
      <c r="O609" s="15"/>
      <c r="P609" s="13"/>
      <c r="Q609" s="11"/>
      <c r="R609" s="12"/>
    </row>
    <row r="610" spans="1:18" ht="15.75" customHeight="1">
      <c r="A610" s="1"/>
      <c r="B610" s="5" t="s">
        <v>27</v>
      </c>
      <c r="C610" s="5">
        <v>1128299</v>
      </c>
      <c r="D610" s="6">
        <v>44322</v>
      </c>
      <c r="E610" s="5" t="s">
        <v>28</v>
      </c>
      <c r="F610" s="5" t="s">
        <v>42</v>
      </c>
      <c r="G610" s="5" t="s">
        <v>43</v>
      </c>
      <c r="H610" s="5" t="s">
        <v>21</v>
      </c>
      <c r="I610" s="7">
        <v>0.65</v>
      </c>
      <c r="J610" s="8">
        <v>1750</v>
      </c>
      <c r="K610" s="9">
        <f t="shared" si="4"/>
        <v>1137.5</v>
      </c>
      <c r="L610" s="9">
        <f t="shared" si="5"/>
        <v>739.37500000000011</v>
      </c>
      <c r="M610" s="10">
        <v>0.65000000000000013</v>
      </c>
      <c r="O610" s="15"/>
      <c r="P610" s="13"/>
      <c r="Q610" s="11"/>
      <c r="R610" s="12"/>
    </row>
    <row r="611" spans="1:18" ht="15.75" customHeight="1">
      <c r="A611" s="1"/>
      <c r="B611" s="5" t="s">
        <v>27</v>
      </c>
      <c r="C611" s="5">
        <v>1128299</v>
      </c>
      <c r="D611" s="6">
        <v>44322</v>
      </c>
      <c r="E611" s="5" t="s">
        <v>28</v>
      </c>
      <c r="F611" s="5" t="s">
        <v>42</v>
      </c>
      <c r="G611" s="5" t="s">
        <v>43</v>
      </c>
      <c r="H611" s="5" t="s">
        <v>22</v>
      </c>
      <c r="I611" s="7">
        <v>0.8</v>
      </c>
      <c r="J611" s="8">
        <v>4750</v>
      </c>
      <c r="K611" s="9">
        <f t="shared" si="4"/>
        <v>3800</v>
      </c>
      <c r="L611" s="9">
        <f t="shared" si="5"/>
        <v>1140</v>
      </c>
      <c r="M611" s="10">
        <v>0.3</v>
      </c>
      <c r="O611" s="15"/>
      <c r="P611" s="13"/>
      <c r="Q611" s="11"/>
      <c r="R611" s="12"/>
    </row>
    <row r="612" spans="1:18" ht="15.75" customHeight="1">
      <c r="A612" s="1"/>
      <c r="B612" s="5" t="s">
        <v>27</v>
      </c>
      <c r="C612" s="5">
        <v>1128299</v>
      </c>
      <c r="D612" s="6">
        <v>44352</v>
      </c>
      <c r="E612" s="5" t="s">
        <v>28</v>
      </c>
      <c r="F612" s="5" t="s">
        <v>42</v>
      </c>
      <c r="G612" s="5" t="s">
        <v>43</v>
      </c>
      <c r="H612" s="5" t="s">
        <v>17</v>
      </c>
      <c r="I612" s="7">
        <v>0.6</v>
      </c>
      <c r="J612" s="8">
        <v>7250</v>
      </c>
      <c r="K612" s="9">
        <f t="shared" si="4"/>
        <v>4350</v>
      </c>
      <c r="L612" s="9">
        <f t="shared" si="5"/>
        <v>2175</v>
      </c>
      <c r="M612" s="10">
        <v>0.5</v>
      </c>
      <c r="O612" s="15"/>
      <c r="P612" s="13"/>
      <c r="Q612" s="11"/>
      <c r="R612" s="12"/>
    </row>
    <row r="613" spans="1:18" ht="15.75" customHeight="1">
      <c r="A613" s="1"/>
      <c r="B613" s="5" t="s">
        <v>27</v>
      </c>
      <c r="C613" s="5">
        <v>1128299</v>
      </c>
      <c r="D613" s="6">
        <v>44352</v>
      </c>
      <c r="E613" s="5" t="s">
        <v>28</v>
      </c>
      <c r="F613" s="5" t="s">
        <v>42</v>
      </c>
      <c r="G613" s="5" t="s">
        <v>43</v>
      </c>
      <c r="H613" s="5" t="s">
        <v>18</v>
      </c>
      <c r="I613" s="7">
        <v>0.65</v>
      </c>
      <c r="J613" s="8">
        <v>5750</v>
      </c>
      <c r="K613" s="9">
        <f t="shared" si="4"/>
        <v>3737.5</v>
      </c>
      <c r="L613" s="9">
        <f t="shared" si="5"/>
        <v>1308.125</v>
      </c>
      <c r="M613" s="10">
        <v>0.35</v>
      </c>
      <c r="O613" s="15"/>
      <c r="P613" s="13"/>
      <c r="Q613" s="11"/>
      <c r="R613" s="12"/>
    </row>
    <row r="614" spans="1:18" ht="15.75" customHeight="1">
      <c r="A614" s="1"/>
      <c r="B614" s="5" t="s">
        <v>27</v>
      </c>
      <c r="C614" s="5">
        <v>1128299</v>
      </c>
      <c r="D614" s="6">
        <v>44352</v>
      </c>
      <c r="E614" s="5" t="s">
        <v>28</v>
      </c>
      <c r="F614" s="5" t="s">
        <v>42</v>
      </c>
      <c r="G614" s="5" t="s">
        <v>43</v>
      </c>
      <c r="H614" s="5" t="s">
        <v>19</v>
      </c>
      <c r="I614" s="7">
        <v>0.65</v>
      </c>
      <c r="J614" s="8">
        <v>5750</v>
      </c>
      <c r="K614" s="9">
        <f t="shared" si="4"/>
        <v>3737.5</v>
      </c>
      <c r="L614" s="9">
        <f t="shared" si="5"/>
        <v>1868.75</v>
      </c>
      <c r="M614" s="10">
        <v>0.5</v>
      </c>
      <c r="O614" s="15"/>
      <c r="P614" s="13"/>
      <c r="Q614" s="11"/>
      <c r="R614" s="12"/>
    </row>
    <row r="615" spans="1:18" ht="15.75" customHeight="1">
      <c r="A615" s="1"/>
      <c r="B615" s="5" t="s">
        <v>27</v>
      </c>
      <c r="C615" s="5">
        <v>1128299</v>
      </c>
      <c r="D615" s="6">
        <v>44352</v>
      </c>
      <c r="E615" s="5" t="s">
        <v>28</v>
      </c>
      <c r="F615" s="5" t="s">
        <v>42</v>
      </c>
      <c r="G615" s="5" t="s">
        <v>43</v>
      </c>
      <c r="H615" s="5" t="s">
        <v>20</v>
      </c>
      <c r="I615" s="7">
        <v>0.65</v>
      </c>
      <c r="J615" s="8">
        <v>4500</v>
      </c>
      <c r="K615" s="9">
        <f t="shared" si="4"/>
        <v>2925</v>
      </c>
      <c r="L615" s="9">
        <f t="shared" si="5"/>
        <v>1316.2499999999998</v>
      </c>
      <c r="M615" s="10">
        <v>0.44999999999999996</v>
      </c>
      <c r="O615" s="15"/>
      <c r="P615" s="13"/>
      <c r="Q615" s="11"/>
      <c r="R615" s="12"/>
    </row>
    <row r="616" spans="1:18" ht="15.75" customHeight="1">
      <c r="A616" s="1"/>
      <c r="B616" s="5" t="s">
        <v>27</v>
      </c>
      <c r="C616" s="5">
        <v>1128299</v>
      </c>
      <c r="D616" s="6">
        <v>44352</v>
      </c>
      <c r="E616" s="5" t="s">
        <v>28</v>
      </c>
      <c r="F616" s="5" t="s">
        <v>42</v>
      </c>
      <c r="G616" s="5" t="s">
        <v>43</v>
      </c>
      <c r="H616" s="5" t="s">
        <v>21</v>
      </c>
      <c r="I616" s="7">
        <v>0.70000000000000007</v>
      </c>
      <c r="J616" s="8">
        <v>3250</v>
      </c>
      <c r="K616" s="9">
        <f t="shared" si="4"/>
        <v>2275</v>
      </c>
      <c r="L616" s="9">
        <f t="shared" si="5"/>
        <v>1478.7500000000002</v>
      </c>
      <c r="M616" s="10">
        <v>0.65000000000000013</v>
      </c>
      <c r="O616" s="15"/>
      <c r="P616" s="13"/>
      <c r="Q616" s="11"/>
      <c r="R616" s="12"/>
    </row>
    <row r="617" spans="1:18" ht="15.75" customHeight="1">
      <c r="A617" s="1"/>
      <c r="B617" s="5" t="s">
        <v>27</v>
      </c>
      <c r="C617" s="5">
        <v>1128299</v>
      </c>
      <c r="D617" s="6">
        <v>44352</v>
      </c>
      <c r="E617" s="5" t="s">
        <v>28</v>
      </c>
      <c r="F617" s="5" t="s">
        <v>42</v>
      </c>
      <c r="G617" s="5" t="s">
        <v>43</v>
      </c>
      <c r="H617" s="5" t="s">
        <v>22</v>
      </c>
      <c r="I617" s="7">
        <v>0.85000000000000009</v>
      </c>
      <c r="J617" s="8">
        <v>6250</v>
      </c>
      <c r="K617" s="9">
        <f t="shared" si="4"/>
        <v>5312.5000000000009</v>
      </c>
      <c r="L617" s="9">
        <f t="shared" si="5"/>
        <v>1593.7500000000002</v>
      </c>
      <c r="M617" s="10">
        <v>0.3</v>
      </c>
      <c r="O617" s="15"/>
      <c r="P617" s="13"/>
      <c r="Q617" s="11"/>
      <c r="R617" s="12"/>
    </row>
    <row r="618" spans="1:18" ht="15.75" customHeight="1">
      <c r="A618" s="1"/>
      <c r="B618" s="5" t="s">
        <v>27</v>
      </c>
      <c r="C618" s="5">
        <v>1128299</v>
      </c>
      <c r="D618" s="6">
        <v>44381</v>
      </c>
      <c r="E618" s="5" t="s">
        <v>28</v>
      </c>
      <c r="F618" s="5" t="s">
        <v>42</v>
      </c>
      <c r="G618" s="5" t="s">
        <v>43</v>
      </c>
      <c r="H618" s="5" t="s">
        <v>17</v>
      </c>
      <c r="I618" s="7">
        <v>0.65</v>
      </c>
      <c r="J618" s="8">
        <v>7750</v>
      </c>
      <c r="K618" s="9">
        <f t="shared" si="4"/>
        <v>5037.5</v>
      </c>
      <c r="L618" s="9">
        <f t="shared" si="5"/>
        <v>2266.875</v>
      </c>
      <c r="M618" s="10">
        <v>0.45</v>
      </c>
      <c r="O618" s="15"/>
      <c r="P618" s="13"/>
      <c r="Q618" s="11"/>
      <c r="R618" s="12"/>
    </row>
    <row r="619" spans="1:18" ht="15.75" customHeight="1">
      <c r="A619" s="1"/>
      <c r="B619" s="5" t="s">
        <v>27</v>
      </c>
      <c r="C619" s="5">
        <v>1128299</v>
      </c>
      <c r="D619" s="6">
        <v>44381</v>
      </c>
      <c r="E619" s="5" t="s">
        <v>28</v>
      </c>
      <c r="F619" s="5" t="s">
        <v>42</v>
      </c>
      <c r="G619" s="5" t="s">
        <v>43</v>
      </c>
      <c r="H619" s="5" t="s">
        <v>18</v>
      </c>
      <c r="I619" s="7">
        <v>0.70000000000000007</v>
      </c>
      <c r="J619" s="8">
        <v>6250</v>
      </c>
      <c r="K619" s="9">
        <f t="shared" si="4"/>
        <v>4375</v>
      </c>
      <c r="L619" s="9">
        <f t="shared" si="5"/>
        <v>1312.5</v>
      </c>
      <c r="M619" s="10">
        <v>0.3</v>
      </c>
      <c r="O619" s="15"/>
      <c r="P619" s="13"/>
      <c r="Q619" s="11"/>
      <c r="R619" s="12"/>
    </row>
    <row r="620" spans="1:18" ht="15.75" customHeight="1">
      <c r="A620" s="1"/>
      <c r="B620" s="5" t="s">
        <v>27</v>
      </c>
      <c r="C620" s="5">
        <v>1128299</v>
      </c>
      <c r="D620" s="6">
        <v>44381</v>
      </c>
      <c r="E620" s="5" t="s">
        <v>28</v>
      </c>
      <c r="F620" s="5" t="s">
        <v>42</v>
      </c>
      <c r="G620" s="5" t="s">
        <v>43</v>
      </c>
      <c r="H620" s="5" t="s">
        <v>19</v>
      </c>
      <c r="I620" s="7">
        <v>0.70000000000000007</v>
      </c>
      <c r="J620" s="8">
        <v>5750</v>
      </c>
      <c r="K620" s="9">
        <f t="shared" si="4"/>
        <v>4025.0000000000005</v>
      </c>
      <c r="L620" s="9">
        <f t="shared" si="5"/>
        <v>1811.2500000000002</v>
      </c>
      <c r="M620" s="10">
        <v>0.45</v>
      </c>
      <c r="O620" s="15"/>
      <c r="P620" s="13"/>
      <c r="Q620" s="11"/>
      <c r="R620" s="12"/>
    </row>
    <row r="621" spans="1:18" ht="15.75" customHeight="1">
      <c r="A621" s="1"/>
      <c r="B621" s="5" t="s">
        <v>27</v>
      </c>
      <c r="C621" s="5">
        <v>1128299</v>
      </c>
      <c r="D621" s="6">
        <v>44381</v>
      </c>
      <c r="E621" s="5" t="s">
        <v>28</v>
      </c>
      <c r="F621" s="5" t="s">
        <v>42</v>
      </c>
      <c r="G621" s="5" t="s">
        <v>43</v>
      </c>
      <c r="H621" s="5" t="s">
        <v>20</v>
      </c>
      <c r="I621" s="7">
        <v>0.65</v>
      </c>
      <c r="J621" s="8">
        <v>4750</v>
      </c>
      <c r="K621" s="9">
        <f t="shared" si="4"/>
        <v>3087.5</v>
      </c>
      <c r="L621" s="9">
        <f t="shared" si="5"/>
        <v>1235</v>
      </c>
      <c r="M621" s="10">
        <v>0.39999999999999997</v>
      </c>
      <c r="O621" s="15"/>
      <c r="P621" s="13"/>
      <c r="Q621" s="11"/>
      <c r="R621" s="12"/>
    </row>
    <row r="622" spans="1:18" ht="15.75" customHeight="1">
      <c r="A622" s="1"/>
      <c r="B622" s="5" t="s">
        <v>27</v>
      </c>
      <c r="C622" s="5">
        <v>1128299</v>
      </c>
      <c r="D622" s="6">
        <v>44381</v>
      </c>
      <c r="E622" s="5" t="s">
        <v>28</v>
      </c>
      <c r="F622" s="5" t="s">
        <v>42</v>
      </c>
      <c r="G622" s="5" t="s">
        <v>43</v>
      </c>
      <c r="H622" s="5" t="s">
        <v>21</v>
      </c>
      <c r="I622" s="7">
        <v>0.70000000000000007</v>
      </c>
      <c r="J622" s="8">
        <v>5250</v>
      </c>
      <c r="K622" s="9">
        <f t="shared" si="4"/>
        <v>3675.0000000000005</v>
      </c>
      <c r="L622" s="9">
        <f t="shared" si="5"/>
        <v>2205.0000000000005</v>
      </c>
      <c r="M622" s="10">
        <v>0.60000000000000009</v>
      </c>
      <c r="O622" s="15"/>
      <c r="P622" s="13"/>
      <c r="Q622" s="11"/>
      <c r="R622" s="12"/>
    </row>
    <row r="623" spans="1:18" ht="15.75" customHeight="1">
      <c r="A623" s="1"/>
      <c r="B623" s="5" t="s">
        <v>27</v>
      </c>
      <c r="C623" s="5">
        <v>1128299</v>
      </c>
      <c r="D623" s="6">
        <v>44381</v>
      </c>
      <c r="E623" s="5" t="s">
        <v>28</v>
      </c>
      <c r="F623" s="5" t="s">
        <v>42</v>
      </c>
      <c r="G623" s="5" t="s">
        <v>43</v>
      </c>
      <c r="H623" s="5" t="s">
        <v>22</v>
      </c>
      <c r="I623" s="7">
        <v>0.85000000000000009</v>
      </c>
      <c r="J623" s="8">
        <v>5250</v>
      </c>
      <c r="K623" s="9">
        <f t="shared" si="4"/>
        <v>4462.5000000000009</v>
      </c>
      <c r="L623" s="9">
        <f t="shared" si="5"/>
        <v>1115.6250000000002</v>
      </c>
      <c r="M623" s="10">
        <v>0.25</v>
      </c>
      <c r="O623" s="15"/>
      <c r="P623" s="13"/>
      <c r="Q623" s="11"/>
      <c r="R623" s="12"/>
    </row>
    <row r="624" spans="1:18" ht="15.75" customHeight="1">
      <c r="A624" s="1"/>
      <c r="B624" s="5" t="s">
        <v>27</v>
      </c>
      <c r="C624" s="5">
        <v>1128299</v>
      </c>
      <c r="D624" s="6">
        <v>44413</v>
      </c>
      <c r="E624" s="5" t="s">
        <v>28</v>
      </c>
      <c r="F624" s="5" t="s">
        <v>42</v>
      </c>
      <c r="G624" s="5" t="s">
        <v>43</v>
      </c>
      <c r="H624" s="5" t="s">
        <v>17</v>
      </c>
      <c r="I624" s="7">
        <v>0.70000000000000007</v>
      </c>
      <c r="J624" s="8">
        <v>7250</v>
      </c>
      <c r="K624" s="9">
        <f t="shared" si="4"/>
        <v>5075.0000000000009</v>
      </c>
      <c r="L624" s="9">
        <f t="shared" si="5"/>
        <v>2283.7500000000005</v>
      </c>
      <c r="M624" s="10">
        <v>0.45</v>
      </c>
      <c r="O624" s="15"/>
      <c r="P624" s="13"/>
      <c r="Q624" s="11"/>
      <c r="R624" s="12"/>
    </row>
    <row r="625" spans="1:18" ht="15.75" customHeight="1">
      <c r="A625" s="1"/>
      <c r="B625" s="5" t="s">
        <v>27</v>
      </c>
      <c r="C625" s="5">
        <v>1128299</v>
      </c>
      <c r="D625" s="6">
        <v>44413</v>
      </c>
      <c r="E625" s="5" t="s">
        <v>28</v>
      </c>
      <c r="F625" s="5" t="s">
        <v>42</v>
      </c>
      <c r="G625" s="5" t="s">
        <v>43</v>
      </c>
      <c r="H625" s="5" t="s">
        <v>18</v>
      </c>
      <c r="I625" s="7">
        <v>0.75000000000000011</v>
      </c>
      <c r="J625" s="8">
        <v>6750</v>
      </c>
      <c r="K625" s="9">
        <f t="shared" si="4"/>
        <v>5062.5000000000009</v>
      </c>
      <c r="L625" s="9">
        <f t="shared" si="5"/>
        <v>1518.7500000000002</v>
      </c>
      <c r="M625" s="10">
        <v>0.3</v>
      </c>
      <c r="O625" s="15"/>
      <c r="P625" s="13"/>
      <c r="Q625" s="11"/>
      <c r="R625" s="12"/>
    </row>
    <row r="626" spans="1:18" ht="15.75" customHeight="1">
      <c r="A626" s="1"/>
      <c r="B626" s="5" t="s">
        <v>27</v>
      </c>
      <c r="C626" s="5">
        <v>1128299</v>
      </c>
      <c r="D626" s="6">
        <v>44413</v>
      </c>
      <c r="E626" s="5" t="s">
        <v>28</v>
      </c>
      <c r="F626" s="5" t="s">
        <v>42</v>
      </c>
      <c r="G626" s="5" t="s">
        <v>43</v>
      </c>
      <c r="H626" s="5" t="s">
        <v>19</v>
      </c>
      <c r="I626" s="7">
        <v>0.70000000000000007</v>
      </c>
      <c r="J626" s="8">
        <v>5500</v>
      </c>
      <c r="K626" s="9">
        <f t="shared" si="4"/>
        <v>3850.0000000000005</v>
      </c>
      <c r="L626" s="9">
        <f t="shared" si="5"/>
        <v>1732.5000000000002</v>
      </c>
      <c r="M626" s="10">
        <v>0.45</v>
      </c>
      <c r="O626" s="15"/>
      <c r="P626" s="13"/>
      <c r="Q626" s="11"/>
      <c r="R626" s="12"/>
    </row>
    <row r="627" spans="1:18" ht="15.75" customHeight="1">
      <c r="A627" s="1"/>
      <c r="B627" s="5" t="s">
        <v>27</v>
      </c>
      <c r="C627" s="5">
        <v>1128299</v>
      </c>
      <c r="D627" s="6">
        <v>44413</v>
      </c>
      <c r="E627" s="5" t="s">
        <v>28</v>
      </c>
      <c r="F627" s="5" t="s">
        <v>42</v>
      </c>
      <c r="G627" s="5" t="s">
        <v>43</v>
      </c>
      <c r="H627" s="5" t="s">
        <v>20</v>
      </c>
      <c r="I627" s="7">
        <v>0.70000000000000007</v>
      </c>
      <c r="J627" s="8">
        <v>5000</v>
      </c>
      <c r="K627" s="9">
        <f t="shared" si="4"/>
        <v>3500.0000000000005</v>
      </c>
      <c r="L627" s="9">
        <f t="shared" si="5"/>
        <v>1400</v>
      </c>
      <c r="M627" s="10">
        <v>0.39999999999999997</v>
      </c>
      <c r="O627" s="15"/>
      <c r="P627" s="13"/>
      <c r="Q627" s="11"/>
      <c r="R627" s="12"/>
    </row>
    <row r="628" spans="1:18" ht="15.75" customHeight="1">
      <c r="A628" s="1"/>
      <c r="B628" s="5" t="s">
        <v>27</v>
      </c>
      <c r="C628" s="5">
        <v>1128299</v>
      </c>
      <c r="D628" s="6">
        <v>44413</v>
      </c>
      <c r="E628" s="5" t="s">
        <v>28</v>
      </c>
      <c r="F628" s="5" t="s">
        <v>42</v>
      </c>
      <c r="G628" s="5" t="s">
        <v>43</v>
      </c>
      <c r="H628" s="5" t="s">
        <v>21</v>
      </c>
      <c r="I628" s="7">
        <v>0.75</v>
      </c>
      <c r="J628" s="8">
        <v>5000</v>
      </c>
      <c r="K628" s="9">
        <f t="shared" si="4"/>
        <v>3750</v>
      </c>
      <c r="L628" s="9">
        <f t="shared" si="5"/>
        <v>2250.0000000000005</v>
      </c>
      <c r="M628" s="10">
        <v>0.60000000000000009</v>
      </c>
      <c r="O628" s="15"/>
      <c r="P628" s="13"/>
      <c r="Q628" s="11"/>
      <c r="R628" s="12"/>
    </row>
    <row r="629" spans="1:18" ht="15.75" customHeight="1">
      <c r="A629" s="1"/>
      <c r="B629" s="5" t="s">
        <v>27</v>
      </c>
      <c r="C629" s="5">
        <v>1128299</v>
      </c>
      <c r="D629" s="6">
        <v>44413</v>
      </c>
      <c r="E629" s="5" t="s">
        <v>28</v>
      </c>
      <c r="F629" s="5" t="s">
        <v>42</v>
      </c>
      <c r="G629" s="5" t="s">
        <v>43</v>
      </c>
      <c r="H629" s="5" t="s">
        <v>22</v>
      </c>
      <c r="I629" s="7">
        <v>0.8</v>
      </c>
      <c r="J629" s="8">
        <v>4000</v>
      </c>
      <c r="K629" s="9">
        <f t="shared" si="4"/>
        <v>3200</v>
      </c>
      <c r="L629" s="9">
        <f t="shared" si="5"/>
        <v>800</v>
      </c>
      <c r="M629" s="10">
        <v>0.25</v>
      </c>
      <c r="O629" s="15"/>
      <c r="P629" s="13"/>
      <c r="Q629" s="11"/>
      <c r="R629" s="12"/>
    </row>
    <row r="630" spans="1:18" ht="15.75" customHeight="1">
      <c r="A630" s="1"/>
      <c r="B630" s="5" t="s">
        <v>27</v>
      </c>
      <c r="C630" s="5">
        <v>1128299</v>
      </c>
      <c r="D630" s="6">
        <v>44445</v>
      </c>
      <c r="E630" s="5" t="s">
        <v>28</v>
      </c>
      <c r="F630" s="5" t="s">
        <v>42</v>
      </c>
      <c r="G630" s="5" t="s">
        <v>43</v>
      </c>
      <c r="H630" s="5" t="s">
        <v>17</v>
      </c>
      <c r="I630" s="7">
        <v>0.65000000000000013</v>
      </c>
      <c r="J630" s="8">
        <v>6000</v>
      </c>
      <c r="K630" s="9">
        <f t="shared" si="4"/>
        <v>3900.0000000000009</v>
      </c>
      <c r="L630" s="9">
        <f t="shared" si="5"/>
        <v>1560.0000000000005</v>
      </c>
      <c r="M630" s="10">
        <v>0.4</v>
      </c>
      <c r="O630" s="15"/>
      <c r="P630" s="13"/>
      <c r="Q630" s="11"/>
      <c r="R630" s="12"/>
    </row>
    <row r="631" spans="1:18" ht="15.75" customHeight="1">
      <c r="A631" s="1"/>
      <c r="B631" s="5" t="s">
        <v>27</v>
      </c>
      <c r="C631" s="5">
        <v>1128299</v>
      </c>
      <c r="D631" s="6">
        <v>44445</v>
      </c>
      <c r="E631" s="5" t="s">
        <v>28</v>
      </c>
      <c r="F631" s="5" t="s">
        <v>42</v>
      </c>
      <c r="G631" s="5" t="s">
        <v>43</v>
      </c>
      <c r="H631" s="5" t="s">
        <v>18</v>
      </c>
      <c r="I631" s="7">
        <v>0.70000000000000018</v>
      </c>
      <c r="J631" s="8">
        <v>6000</v>
      </c>
      <c r="K631" s="9">
        <f t="shared" si="4"/>
        <v>4200.0000000000009</v>
      </c>
      <c r="L631" s="9">
        <f t="shared" si="5"/>
        <v>1050.0000000000002</v>
      </c>
      <c r="M631" s="10">
        <v>0.25</v>
      </c>
      <c r="O631" s="15"/>
      <c r="P631" s="13"/>
      <c r="Q631" s="11"/>
      <c r="R631" s="12"/>
    </row>
    <row r="632" spans="1:18" ht="15.75" customHeight="1">
      <c r="A632" s="1"/>
      <c r="B632" s="5" t="s">
        <v>27</v>
      </c>
      <c r="C632" s="5">
        <v>1128299</v>
      </c>
      <c r="D632" s="6">
        <v>44445</v>
      </c>
      <c r="E632" s="5" t="s">
        <v>28</v>
      </c>
      <c r="F632" s="5" t="s">
        <v>42</v>
      </c>
      <c r="G632" s="5" t="s">
        <v>43</v>
      </c>
      <c r="H632" s="5" t="s">
        <v>19</v>
      </c>
      <c r="I632" s="7">
        <v>0.65000000000000013</v>
      </c>
      <c r="J632" s="8">
        <v>4500</v>
      </c>
      <c r="K632" s="9">
        <f t="shared" si="4"/>
        <v>2925.0000000000005</v>
      </c>
      <c r="L632" s="9">
        <f t="shared" si="5"/>
        <v>1170.0000000000002</v>
      </c>
      <c r="M632" s="10">
        <v>0.4</v>
      </c>
      <c r="O632" s="15"/>
      <c r="P632" s="13"/>
      <c r="Q632" s="11"/>
      <c r="R632" s="12"/>
    </row>
    <row r="633" spans="1:18" ht="15.75" customHeight="1">
      <c r="A633" s="1"/>
      <c r="B633" s="5" t="s">
        <v>27</v>
      </c>
      <c r="C633" s="5">
        <v>1128299</v>
      </c>
      <c r="D633" s="6">
        <v>44445</v>
      </c>
      <c r="E633" s="5" t="s">
        <v>28</v>
      </c>
      <c r="F633" s="5" t="s">
        <v>42</v>
      </c>
      <c r="G633" s="5" t="s">
        <v>43</v>
      </c>
      <c r="H633" s="5" t="s">
        <v>20</v>
      </c>
      <c r="I633" s="7">
        <v>0.65000000000000013</v>
      </c>
      <c r="J633" s="8">
        <v>4000</v>
      </c>
      <c r="K633" s="9">
        <f t="shared" si="4"/>
        <v>2600.0000000000005</v>
      </c>
      <c r="L633" s="9">
        <f t="shared" si="5"/>
        <v>910.00000000000011</v>
      </c>
      <c r="M633" s="10">
        <v>0.35</v>
      </c>
      <c r="O633" s="15"/>
      <c r="P633" s="13"/>
      <c r="Q633" s="11"/>
      <c r="R633" s="12"/>
    </row>
    <row r="634" spans="1:18" ht="15.75" customHeight="1">
      <c r="A634" s="1"/>
      <c r="B634" s="5" t="s">
        <v>27</v>
      </c>
      <c r="C634" s="5">
        <v>1128299</v>
      </c>
      <c r="D634" s="6">
        <v>44445</v>
      </c>
      <c r="E634" s="5" t="s">
        <v>28</v>
      </c>
      <c r="F634" s="5" t="s">
        <v>42</v>
      </c>
      <c r="G634" s="5" t="s">
        <v>43</v>
      </c>
      <c r="H634" s="5" t="s">
        <v>21</v>
      </c>
      <c r="I634" s="7">
        <v>0.75000000000000011</v>
      </c>
      <c r="J634" s="8">
        <v>4000</v>
      </c>
      <c r="K634" s="9">
        <f t="shared" si="4"/>
        <v>3000.0000000000005</v>
      </c>
      <c r="L634" s="9">
        <f t="shared" si="5"/>
        <v>1650.0000000000007</v>
      </c>
      <c r="M634" s="10">
        <v>0.55000000000000016</v>
      </c>
      <c r="O634" s="15"/>
      <c r="P634" s="13"/>
      <c r="Q634" s="11"/>
      <c r="R634" s="12"/>
    </row>
    <row r="635" spans="1:18" ht="15.75" customHeight="1">
      <c r="A635" s="1"/>
      <c r="B635" s="5" t="s">
        <v>27</v>
      </c>
      <c r="C635" s="5">
        <v>1128299</v>
      </c>
      <c r="D635" s="6">
        <v>44445</v>
      </c>
      <c r="E635" s="5" t="s">
        <v>28</v>
      </c>
      <c r="F635" s="5" t="s">
        <v>42</v>
      </c>
      <c r="G635" s="5" t="s">
        <v>43</v>
      </c>
      <c r="H635" s="5" t="s">
        <v>22</v>
      </c>
      <c r="I635" s="7">
        <v>0.70000000000000007</v>
      </c>
      <c r="J635" s="8">
        <v>4250</v>
      </c>
      <c r="K635" s="9">
        <f t="shared" si="4"/>
        <v>2975.0000000000005</v>
      </c>
      <c r="L635" s="9">
        <f t="shared" si="5"/>
        <v>595.00000000000011</v>
      </c>
      <c r="M635" s="10">
        <v>0.2</v>
      </c>
      <c r="O635" s="15"/>
      <c r="P635" s="13"/>
      <c r="Q635" s="11"/>
      <c r="R635" s="12"/>
    </row>
    <row r="636" spans="1:18" ht="15.75" customHeight="1">
      <c r="A636" s="1"/>
      <c r="B636" s="5" t="s">
        <v>27</v>
      </c>
      <c r="C636" s="5">
        <v>1128299</v>
      </c>
      <c r="D636" s="6">
        <v>44474</v>
      </c>
      <c r="E636" s="5" t="s">
        <v>28</v>
      </c>
      <c r="F636" s="5" t="s">
        <v>42</v>
      </c>
      <c r="G636" s="5" t="s">
        <v>43</v>
      </c>
      <c r="H636" s="5" t="s">
        <v>17</v>
      </c>
      <c r="I636" s="7">
        <v>0.55000000000000004</v>
      </c>
      <c r="J636" s="8">
        <v>5250</v>
      </c>
      <c r="K636" s="9">
        <f t="shared" si="4"/>
        <v>2887.5000000000005</v>
      </c>
      <c r="L636" s="9">
        <f t="shared" si="5"/>
        <v>1155.0000000000002</v>
      </c>
      <c r="M636" s="10">
        <v>0.4</v>
      </c>
      <c r="O636" s="15"/>
      <c r="P636" s="13"/>
      <c r="Q636" s="11"/>
      <c r="R636" s="12"/>
    </row>
    <row r="637" spans="1:18" ht="15.75" customHeight="1">
      <c r="A637" s="1"/>
      <c r="B637" s="5" t="s">
        <v>27</v>
      </c>
      <c r="C637" s="5">
        <v>1128299</v>
      </c>
      <c r="D637" s="6">
        <v>44474</v>
      </c>
      <c r="E637" s="5" t="s">
        <v>28</v>
      </c>
      <c r="F637" s="5" t="s">
        <v>42</v>
      </c>
      <c r="G637" s="5" t="s">
        <v>43</v>
      </c>
      <c r="H637" s="5" t="s">
        <v>18</v>
      </c>
      <c r="I637" s="7">
        <v>0.60000000000000009</v>
      </c>
      <c r="J637" s="8">
        <v>5250</v>
      </c>
      <c r="K637" s="9">
        <f t="shared" si="4"/>
        <v>3150.0000000000005</v>
      </c>
      <c r="L637" s="9">
        <f t="shared" si="5"/>
        <v>787.50000000000011</v>
      </c>
      <c r="M637" s="10">
        <v>0.25</v>
      </c>
      <c r="O637" s="15"/>
      <c r="P637" s="13"/>
      <c r="Q637" s="11"/>
      <c r="R637" s="12"/>
    </row>
    <row r="638" spans="1:18" ht="15.75" customHeight="1">
      <c r="A638" s="1"/>
      <c r="B638" s="5" t="s">
        <v>27</v>
      </c>
      <c r="C638" s="5">
        <v>1128299</v>
      </c>
      <c r="D638" s="6">
        <v>44474</v>
      </c>
      <c r="E638" s="5" t="s">
        <v>28</v>
      </c>
      <c r="F638" s="5" t="s">
        <v>42</v>
      </c>
      <c r="G638" s="5" t="s">
        <v>43</v>
      </c>
      <c r="H638" s="5" t="s">
        <v>19</v>
      </c>
      <c r="I638" s="7">
        <v>0.55000000000000004</v>
      </c>
      <c r="J638" s="8">
        <v>3500</v>
      </c>
      <c r="K638" s="9">
        <f t="shared" si="4"/>
        <v>1925.0000000000002</v>
      </c>
      <c r="L638" s="9">
        <f t="shared" si="5"/>
        <v>770.00000000000011</v>
      </c>
      <c r="M638" s="10">
        <v>0.4</v>
      </c>
      <c r="O638" s="15"/>
      <c r="P638" s="13"/>
      <c r="Q638" s="11"/>
      <c r="R638" s="12"/>
    </row>
    <row r="639" spans="1:18" ht="15.75" customHeight="1">
      <c r="A639" s="1"/>
      <c r="B639" s="5" t="s">
        <v>27</v>
      </c>
      <c r="C639" s="5">
        <v>1128299</v>
      </c>
      <c r="D639" s="6">
        <v>44474</v>
      </c>
      <c r="E639" s="5" t="s">
        <v>28</v>
      </c>
      <c r="F639" s="5" t="s">
        <v>42</v>
      </c>
      <c r="G639" s="5" t="s">
        <v>43</v>
      </c>
      <c r="H639" s="5" t="s">
        <v>20</v>
      </c>
      <c r="I639" s="7">
        <v>0.55000000000000004</v>
      </c>
      <c r="J639" s="8">
        <v>3250</v>
      </c>
      <c r="K639" s="9">
        <f t="shared" si="4"/>
        <v>1787.5000000000002</v>
      </c>
      <c r="L639" s="9">
        <f t="shared" si="5"/>
        <v>625.625</v>
      </c>
      <c r="M639" s="10">
        <v>0.35</v>
      </c>
      <c r="O639" s="15"/>
      <c r="P639" s="13"/>
      <c r="Q639" s="11"/>
      <c r="R639" s="12"/>
    </row>
    <row r="640" spans="1:18" ht="15.75" customHeight="1">
      <c r="A640" s="1"/>
      <c r="B640" s="5" t="s">
        <v>27</v>
      </c>
      <c r="C640" s="5">
        <v>1128299</v>
      </c>
      <c r="D640" s="6">
        <v>44474</v>
      </c>
      <c r="E640" s="5" t="s">
        <v>28</v>
      </c>
      <c r="F640" s="5" t="s">
        <v>42</v>
      </c>
      <c r="G640" s="5" t="s">
        <v>43</v>
      </c>
      <c r="H640" s="5" t="s">
        <v>21</v>
      </c>
      <c r="I640" s="7">
        <v>0.65</v>
      </c>
      <c r="J640" s="8">
        <v>3000</v>
      </c>
      <c r="K640" s="9">
        <f t="shared" si="4"/>
        <v>1950</v>
      </c>
      <c r="L640" s="9">
        <f t="shared" si="5"/>
        <v>1072.5000000000002</v>
      </c>
      <c r="M640" s="10">
        <v>0.55000000000000016</v>
      </c>
      <c r="O640" s="15"/>
      <c r="P640" s="13"/>
      <c r="Q640" s="11"/>
      <c r="R640" s="12"/>
    </row>
    <row r="641" spans="1:18" ht="15.75" customHeight="1">
      <c r="A641" s="1"/>
      <c r="B641" s="5" t="s">
        <v>27</v>
      </c>
      <c r="C641" s="5">
        <v>1128299</v>
      </c>
      <c r="D641" s="6">
        <v>44474</v>
      </c>
      <c r="E641" s="5" t="s">
        <v>28</v>
      </c>
      <c r="F641" s="5" t="s">
        <v>42</v>
      </c>
      <c r="G641" s="5" t="s">
        <v>43</v>
      </c>
      <c r="H641" s="5" t="s">
        <v>22</v>
      </c>
      <c r="I641" s="7">
        <v>0.70000000000000007</v>
      </c>
      <c r="J641" s="8">
        <v>3500</v>
      </c>
      <c r="K641" s="9">
        <f t="shared" si="4"/>
        <v>2450.0000000000005</v>
      </c>
      <c r="L641" s="9">
        <f t="shared" si="5"/>
        <v>490.00000000000011</v>
      </c>
      <c r="M641" s="10">
        <v>0.2</v>
      </c>
      <c r="O641" s="15"/>
      <c r="P641" s="13"/>
      <c r="Q641" s="11"/>
      <c r="R641" s="12"/>
    </row>
    <row r="642" spans="1:18" ht="15.75" customHeight="1">
      <c r="A642" s="1"/>
      <c r="B642" s="5" t="s">
        <v>27</v>
      </c>
      <c r="C642" s="5">
        <v>1128299</v>
      </c>
      <c r="D642" s="6">
        <v>44505</v>
      </c>
      <c r="E642" s="5" t="s">
        <v>28</v>
      </c>
      <c r="F642" s="5" t="s">
        <v>42</v>
      </c>
      <c r="G642" s="5" t="s">
        <v>43</v>
      </c>
      <c r="H642" s="5" t="s">
        <v>17</v>
      </c>
      <c r="I642" s="7">
        <v>0.55000000000000004</v>
      </c>
      <c r="J642" s="8">
        <v>5750</v>
      </c>
      <c r="K642" s="9">
        <f t="shared" si="4"/>
        <v>3162.5000000000005</v>
      </c>
      <c r="L642" s="9">
        <f t="shared" si="5"/>
        <v>1265.0000000000002</v>
      </c>
      <c r="M642" s="10">
        <v>0.4</v>
      </c>
      <c r="O642" s="15"/>
      <c r="P642" s="13"/>
      <c r="Q642" s="11"/>
      <c r="R642" s="12"/>
    </row>
    <row r="643" spans="1:18" ht="15.75" customHeight="1">
      <c r="A643" s="1"/>
      <c r="B643" s="5" t="s">
        <v>27</v>
      </c>
      <c r="C643" s="5">
        <v>1128299</v>
      </c>
      <c r="D643" s="6">
        <v>44505</v>
      </c>
      <c r="E643" s="5" t="s">
        <v>28</v>
      </c>
      <c r="F643" s="5" t="s">
        <v>42</v>
      </c>
      <c r="G643" s="5" t="s">
        <v>43</v>
      </c>
      <c r="H643" s="5" t="s">
        <v>18</v>
      </c>
      <c r="I643" s="7">
        <v>0.60000000000000009</v>
      </c>
      <c r="J643" s="8">
        <v>5750</v>
      </c>
      <c r="K643" s="9">
        <f t="shared" si="4"/>
        <v>3450.0000000000005</v>
      </c>
      <c r="L643" s="9">
        <f t="shared" si="5"/>
        <v>862.50000000000011</v>
      </c>
      <c r="M643" s="10">
        <v>0.25</v>
      </c>
      <c r="O643" s="15"/>
      <c r="P643" s="13"/>
      <c r="Q643" s="11"/>
      <c r="R643" s="12"/>
    </row>
    <row r="644" spans="1:18" ht="15.75" customHeight="1">
      <c r="A644" s="1"/>
      <c r="B644" s="5" t="s">
        <v>27</v>
      </c>
      <c r="C644" s="5">
        <v>1128299</v>
      </c>
      <c r="D644" s="6">
        <v>44505</v>
      </c>
      <c r="E644" s="5" t="s">
        <v>28</v>
      </c>
      <c r="F644" s="5" t="s">
        <v>42</v>
      </c>
      <c r="G644" s="5" t="s">
        <v>43</v>
      </c>
      <c r="H644" s="5" t="s">
        <v>19</v>
      </c>
      <c r="I644" s="7">
        <v>0.55000000000000004</v>
      </c>
      <c r="J644" s="8">
        <v>4250</v>
      </c>
      <c r="K644" s="9">
        <f t="shared" si="4"/>
        <v>2337.5</v>
      </c>
      <c r="L644" s="9">
        <f t="shared" si="5"/>
        <v>935</v>
      </c>
      <c r="M644" s="10">
        <v>0.4</v>
      </c>
      <c r="O644" s="15"/>
      <c r="P644" s="13"/>
      <c r="Q644" s="11"/>
      <c r="R644" s="12"/>
    </row>
    <row r="645" spans="1:18" ht="15.75" customHeight="1">
      <c r="A645" s="1"/>
      <c r="B645" s="5" t="s">
        <v>27</v>
      </c>
      <c r="C645" s="5">
        <v>1128299</v>
      </c>
      <c r="D645" s="6">
        <v>44505</v>
      </c>
      <c r="E645" s="5" t="s">
        <v>28</v>
      </c>
      <c r="F645" s="5" t="s">
        <v>42</v>
      </c>
      <c r="G645" s="5" t="s">
        <v>43</v>
      </c>
      <c r="H645" s="5" t="s">
        <v>20</v>
      </c>
      <c r="I645" s="7">
        <v>0.65000000000000013</v>
      </c>
      <c r="J645" s="8">
        <v>4000</v>
      </c>
      <c r="K645" s="9">
        <f t="shared" si="4"/>
        <v>2600.0000000000005</v>
      </c>
      <c r="L645" s="9">
        <f t="shared" si="5"/>
        <v>910.00000000000011</v>
      </c>
      <c r="M645" s="10">
        <v>0.35</v>
      </c>
      <c r="O645" s="15"/>
      <c r="P645" s="13"/>
      <c r="Q645" s="11"/>
      <c r="R645" s="12"/>
    </row>
    <row r="646" spans="1:18" ht="15.75" customHeight="1">
      <c r="A646" s="1"/>
      <c r="B646" s="5" t="s">
        <v>27</v>
      </c>
      <c r="C646" s="5">
        <v>1128299</v>
      </c>
      <c r="D646" s="6">
        <v>44505</v>
      </c>
      <c r="E646" s="5" t="s">
        <v>28</v>
      </c>
      <c r="F646" s="5" t="s">
        <v>42</v>
      </c>
      <c r="G646" s="5" t="s">
        <v>43</v>
      </c>
      <c r="H646" s="5" t="s">
        <v>21</v>
      </c>
      <c r="I646" s="7">
        <v>0.75000000000000011</v>
      </c>
      <c r="J646" s="8">
        <v>3750</v>
      </c>
      <c r="K646" s="9">
        <f t="shared" si="4"/>
        <v>2812.5000000000005</v>
      </c>
      <c r="L646" s="9">
        <f t="shared" si="5"/>
        <v>1546.8750000000007</v>
      </c>
      <c r="M646" s="10">
        <v>0.55000000000000016</v>
      </c>
      <c r="O646" s="15"/>
      <c r="P646" s="13"/>
      <c r="Q646" s="11"/>
      <c r="R646" s="12"/>
    </row>
    <row r="647" spans="1:18" ht="15.75" customHeight="1">
      <c r="A647" s="1"/>
      <c r="B647" s="5" t="s">
        <v>27</v>
      </c>
      <c r="C647" s="5">
        <v>1128299</v>
      </c>
      <c r="D647" s="6">
        <v>44505</v>
      </c>
      <c r="E647" s="5" t="s">
        <v>28</v>
      </c>
      <c r="F647" s="5" t="s">
        <v>42</v>
      </c>
      <c r="G647" s="5" t="s">
        <v>43</v>
      </c>
      <c r="H647" s="5" t="s">
        <v>22</v>
      </c>
      <c r="I647" s="7">
        <v>0.80000000000000016</v>
      </c>
      <c r="J647" s="8">
        <v>5000</v>
      </c>
      <c r="K647" s="9">
        <f t="shared" si="4"/>
        <v>4000.0000000000009</v>
      </c>
      <c r="L647" s="9">
        <f t="shared" si="5"/>
        <v>800.00000000000023</v>
      </c>
      <c r="M647" s="10">
        <v>0.2</v>
      </c>
      <c r="O647" s="15"/>
      <c r="P647" s="13"/>
      <c r="Q647" s="11"/>
      <c r="R647" s="12"/>
    </row>
    <row r="648" spans="1:18" ht="15.75" customHeight="1">
      <c r="A648" s="1"/>
      <c r="B648" s="5" t="s">
        <v>27</v>
      </c>
      <c r="C648" s="5">
        <v>1128299</v>
      </c>
      <c r="D648" s="6">
        <v>44534</v>
      </c>
      <c r="E648" s="5" t="s">
        <v>28</v>
      </c>
      <c r="F648" s="5" t="s">
        <v>42</v>
      </c>
      <c r="G648" s="5" t="s">
        <v>43</v>
      </c>
      <c r="H648" s="5" t="s">
        <v>17</v>
      </c>
      <c r="I648" s="7">
        <v>0.65000000000000013</v>
      </c>
      <c r="J648" s="8">
        <v>7000</v>
      </c>
      <c r="K648" s="9">
        <f t="shared" si="4"/>
        <v>4550.0000000000009</v>
      </c>
      <c r="L648" s="9">
        <f t="shared" si="5"/>
        <v>1820.0000000000005</v>
      </c>
      <c r="M648" s="10">
        <v>0.4</v>
      </c>
      <c r="O648" s="15"/>
      <c r="P648" s="13"/>
      <c r="Q648" s="11"/>
      <c r="R648" s="12"/>
    </row>
    <row r="649" spans="1:18" ht="15.75" customHeight="1">
      <c r="A649" s="1"/>
      <c r="B649" s="5" t="s">
        <v>27</v>
      </c>
      <c r="C649" s="5">
        <v>1128299</v>
      </c>
      <c r="D649" s="6">
        <v>44534</v>
      </c>
      <c r="E649" s="5" t="s">
        <v>28</v>
      </c>
      <c r="F649" s="5" t="s">
        <v>42</v>
      </c>
      <c r="G649" s="5" t="s">
        <v>43</v>
      </c>
      <c r="H649" s="5" t="s">
        <v>18</v>
      </c>
      <c r="I649" s="7">
        <v>0.70000000000000018</v>
      </c>
      <c r="J649" s="8">
        <v>7000</v>
      </c>
      <c r="K649" s="9">
        <f t="shared" si="4"/>
        <v>4900.0000000000009</v>
      </c>
      <c r="L649" s="9">
        <f t="shared" si="5"/>
        <v>1225.0000000000002</v>
      </c>
      <c r="M649" s="10">
        <v>0.25</v>
      </c>
      <c r="O649" s="15"/>
      <c r="P649" s="13"/>
      <c r="Q649" s="11"/>
      <c r="R649" s="12"/>
    </row>
    <row r="650" spans="1:18" ht="15.75" customHeight="1">
      <c r="A650" s="1"/>
      <c r="B650" s="5" t="s">
        <v>27</v>
      </c>
      <c r="C650" s="5">
        <v>1128299</v>
      </c>
      <c r="D650" s="6">
        <v>44534</v>
      </c>
      <c r="E650" s="5" t="s">
        <v>28</v>
      </c>
      <c r="F650" s="5" t="s">
        <v>42</v>
      </c>
      <c r="G650" s="5" t="s">
        <v>43</v>
      </c>
      <c r="H650" s="5" t="s">
        <v>19</v>
      </c>
      <c r="I650" s="7">
        <v>0.65000000000000013</v>
      </c>
      <c r="J650" s="8">
        <v>5000</v>
      </c>
      <c r="K650" s="9">
        <f t="shared" si="4"/>
        <v>3250.0000000000005</v>
      </c>
      <c r="L650" s="9">
        <f t="shared" si="5"/>
        <v>1300.0000000000002</v>
      </c>
      <c r="M650" s="10">
        <v>0.4</v>
      </c>
      <c r="O650" s="15"/>
      <c r="P650" s="13"/>
      <c r="Q650" s="11"/>
      <c r="R650" s="12"/>
    </row>
    <row r="651" spans="1:18" ht="15.75" customHeight="1">
      <c r="A651" s="1"/>
      <c r="B651" s="5" t="s">
        <v>27</v>
      </c>
      <c r="C651" s="5">
        <v>1128299</v>
      </c>
      <c r="D651" s="6">
        <v>44534</v>
      </c>
      <c r="E651" s="5" t="s">
        <v>28</v>
      </c>
      <c r="F651" s="5" t="s">
        <v>42</v>
      </c>
      <c r="G651" s="5" t="s">
        <v>43</v>
      </c>
      <c r="H651" s="5" t="s">
        <v>20</v>
      </c>
      <c r="I651" s="7">
        <v>0.65000000000000013</v>
      </c>
      <c r="J651" s="8">
        <v>5000</v>
      </c>
      <c r="K651" s="9">
        <f t="shared" si="4"/>
        <v>3250.0000000000005</v>
      </c>
      <c r="L651" s="9">
        <f t="shared" si="5"/>
        <v>1137.5</v>
      </c>
      <c r="M651" s="10">
        <v>0.35</v>
      </c>
      <c r="O651" s="15"/>
      <c r="P651" s="13"/>
      <c r="Q651" s="11"/>
      <c r="R651" s="12"/>
    </row>
    <row r="652" spans="1:18" ht="15.75" customHeight="1">
      <c r="A652" s="1"/>
      <c r="B652" s="5" t="s">
        <v>27</v>
      </c>
      <c r="C652" s="5">
        <v>1128299</v>
      </c>
      <c r="D652" s="6">
        <v>44534</v>
      </c>
      <c r="E652" s="5" t="s">
        <v>28</v>
      </c>
      <c r="F652" s="5" t="s">
        <v>42</v>
      </c>
      <c r="G652" s="5" t="s">
        <v>43</v>
      </c>
      <c r="H652" s="5" t="s">
        <v>21</v>
      </c>
      <c r="I652" s="7">
        <v>0.75000000000000011</v>
      </c>
      <c r="J652" s="8">
        <v>4250</v>
      </c>
      <c r="K652" s="9">
        <f t="shared" si="4"/>
        <v>3187.5000000000005</v>
      </c>
      <c r="L652" s="9">
        <f t="shared" si="5"/>
        <v>1753.1250000000007</v>
      </c>
      <c r="M652" s="10">
        <v>0.55000000000000016</v>
      </c>
      <c r="O652" s="15"/>
      <c r="P652" s="13"/>
      <c r="Q652" s="11"/>
      <c r="R652" s="12"/>
    </row>
    <row r="653" spans="1:18" ht="15.75" customHeight="1">
      <c r="A653" s="1"/>
      <c r="B653" s="5" t="s">
        <v>27</v>
      </c>
      <c r="C653" s="5">
        <v>1128299</v>
      </c>
      <c r="D653" s="6">
        <v>44534</v>
      </c>
      <c r="E653" s="5" t="s">
        <v>28</v>
      </c>
      <c r="F653" s="5" t="s">
        <v>42</v>
      </c>
      <c r="G653" s="5" t="s">
        <v>43</v>
      </c>
      <c r="H653" s="5" t="s">
        <v>22</v>
      </c>
      <c r="I653" s="7">
        <v>0.80000000000000016</v>
      </c>
      <c r="J653" s="8">
        <v>5250</v>
      </c>
      <c r="K653" s="9">
        <f t="shared" si="4"/>
        <v>4200.0000000000009</v>
      </c>
      <c r="L653" s="9">
        <f t="shared" si="5"/>
        <v>840.00000000000023</v>
      </c>
      <c r="M653" s="10">
        <v>0.2</v>
      </c>
      <c r="O653" s="15"/>
      <c r="P653" s="13"/>
      <c r="Q653" s="11"/>
      <c r="R653" s="12"/>
    </row>
    <row r="654" spans="1:18" ht="15.75" customHeight="1">
      <c r="A654" s="1" t="s">
        <v>39</v>
      </c>
      <c r="B654" s="5" t="s">
        <v>27</v>
      </c>
      <c r="C654" s="5">
        <v>1128299</v>
      </c>
      <c r="D654" s="6">
        <v>44199</v>
      </c>
      <c r="E654" s="5" t="s">
        <v>28</v>
      </c>
      <c r="F654" s="5" t="s">
        <v>44</v>
      </c>
      <c r="G654" s="5" t="s">
        <v>45</v>
      </c>
      <c r="H654" s="5" t="s">
        <v>17</v>
      </c>
      <c r="I654" s="7">
        <v>0.4</v>
      </c>
      <c r="J654" s="8">
        <v>4500</v>
      </c>
      <c r="K654" s="9">
        <f t="shared" si="4"/>
        <v>1800</v>
      </c>
      <c r="L654" s="9">
        <f t="shared" si="5"/>
        <v>540</v>
      </c>
      <c r="M654" s="10">
        <v>0.3</v>
      </c>
      <c r="O654" s="15"/>
      <c r="P654" s="13"/>
      <c r="Q654" s="11"/>
      <c r="R654" s="12"/>
    </row>
    <row r="655" spans="1:18" ht="15.75" customHeight="1">
      <c r="A655" s="1"/>
      <c r="B655" s="5" t="s">
        <v>27</v>
      </c>
      <c r="C655" s="5">
        <v>1128299</v>
      </c>
      <c r="D655" s="6">
        <v>44199</v>
      </c>
      <c r="E655" s="5" t="s">
        <v>28</v>
      </c>
      <c r="F655" s="5" t="s">
        <v>44</v>
      </c>
      <c r="G655" s="5" t="s">
        <v>45</v>
      </c>
      <c r="H655" s="5" t="s">
        <v>18</v>
      </c>
      <c r="I655" s="7">
        <v>0.5</v>
      </c>
      <c r="J655" s="8">
        <v>4500</v>
      </c>
      <c r="K655" s="9">
        <f t="shared" si="4"/>
        <v>2250</v>
      </c>
      <c r="L655" s="9">
        <f t="shared" si="5"/>
        <v>562.5</v>
      </c>
      <c r="M655" s="10">
        <v>0.25</v>
      </c>
      <c r="O655" s="15"/>
      <c r="P655" s="13"/>
      <c r="Q655" s="11"/>
      <c r="R655" s="12"/>
    </row>
    <row r="656" spans="1:18" ht="15.75" customHeight="1">
      <c r="A656" s="1"/>
      <c r="B656" s="5" t="s">
        <v>27</v>
      </c>
      <c r="C656" s="5">
        <v>1128299</v>
      </c>
      <c r="D656" s="6">
        <v>44199</v>
      </c>
      <c r="E656" s="5" t="s">
        <v>28</v>
      </c>
      <c r="F656" s="5" t="s">
        <v>44</v>
      </c>
      <c r="G656" s="5" t="s">
        <v>45</v>
      </c>
      <c r="H656" s="5" t="s">
        <v>19</v>
      </c>
      <c r="I656" s="7">
        <v>0.5</v>
      </c>
      <c r="J656" s="8">
        <v>4500</v>
      </c>
      <c r="K656" s="9">
        <f t="shared" si="4"/>
        <v>2250</v>
      </c>
      <c r="L656" s="9">
        <f t="shared" si="5"/>
        <v>562.5</v>
      </c>
      <c r="M656" s="10">
        <v>0.25</v>
      </c>
      <c r="O656" s="15"/>
      <c r="P656" s="13"/>
      <c r="Q656" s="11"/>
      <c r="R656" s="12"/>
    </row>
    <row r="657" spans="1:18" ht="15.75" customHeight="1">
      <c r="A657" s="1"/>
      <c r="B657" s="5" t="s">
        <v>27</v>
      </c>
      <c r="C657" s="5">
        <v>1128299</v>
      </c>
      <c r="D657" s="6">
        <v>44199</v>
      </c>
      <c r="E657" s="5" t="s">
        <v>28</v>
      </c>
      <c r="F657" s="5" t="s">
        <v>44</v>
      </c>
      <c r="G657" s="5" t="s">
        <v>45</v>
      </c>
      <c r="H657" s="5" t="s">
        <v>20</v>
      </c>
      <c r="I657" s="7">
        <v>0.5</v>
      </c>
      <c r="J657" s="8">
        <v>3000</v>
      </c>
      <c r="K657" s="9">
        <f t="shared" si="4"/>
        <v>1500</v>
      </c>
      <c r="L657" s="9">
        <f t="shared" si="5"/>
        <v>450</v>
      </c>
      <c r="M657" s="10">
        <v>0.3</v>
      </c>
      <c r="O657" s="15"/>
      <c r="P657" s="13"/>
      <c r="Q657" s="11"/>
      <c r="R657" s="12"/>
    </row>
    <row r="658" spans="1:18" ht="15.75" customHeight="1">
      <c r="A658" s="1"/>
      <c r="B658" s="5" t="s">
        <v>27</v>
      </c>
      <c r="C658" s="5">
        <v>1128299</v>
      </c>
      <c r="D658" s="6">
        <v>44199</v>
      </c>
      <c r="E658" s="5" t="s">
        <v>28</v>
      </c>
      <c r="F658" s="5" t="s">
        <v>44</v>
      </c>
      <c r="G658" s="5" t="s">
        <v>45</v>
      </c>
      <c r="H658" s="5" t="s">
        <v>21</v>
      </c>
      <c r="I658" s="7">
        <v>0.55000000000000004</v>
      </c>
      <c r="J658" s="8">
        <v>2500</v>
      </c>
      <c r="K658" s="9">
        <f t="shared" si="4"/>
        <v>1375</v>
      </c>
      <c r="L658" s="9">
        <f t="shared" si="5"/>
        <v>343.75</v>
      </c>
      <c r="M658" s="10">
        <v>0.25</v>
      </c>
      <c r="O658" s="15"/>
      <c r="P658" s="13"/>
      <c r="Q658" s="11"/>
      <c r="R658" s="12"/>
    </row>
    <row r="659" spans="1:18" ht="15.75" customHeight="1">
      <c r="A659" s="1"/>
      <c r="B659" s="5" t="s">
        <v>27</v>
      </c>
      <c r="C659" s="5">
        <v>1128299</v>
      </c>
      <c r="D659" s="6">
        <v>44199</v>
      </c>
      <c r="E659" s="5" t="s">
        <v>28</v>
      </c>
      <c r="F659" s="5" t="s">
        <v>44</v>
      </c>
      <c r="G659" s="5" t="s">
        <v>45</v>
      </c>
      <c r="H659" s="5" t="s">
        <v>22</v>
      </c>
      <c r="I659" s="7">
        <v>0.5</v>
      </c>
      <c r="J659" s="8">
        <v>5000</v>
      </c>
      <c r="K659" s="9">
        <f t="shared" si="4"/>
        <v>2500</v>
      </c>
      <c r="L659" s="9">
        <f t="shared" si="5"/>
        <v>500</v>
      </c>
      <c r="M659" s="10">
        <v>0.2</v>
      </c>
      <c r="O659" s="15"/>
      <c r="P659" s="13"/>
      <c r="Q659" s="11"/>
      <c r="R659" s="12"/>
    </row>
    <row r="660" spans="1:18" ht="15.75" customHeight="1">
      <c r="A660" s="1"/>
      <c r="B660" s="5" t="s">
        <v>27</v>
      </c>
      <c r="C660" s="5">
        <v>1128299</v>
      </c>
      <c r="D660" s="6">
        <v>44230</v>
      </c>
      <c r="E660" s="5" t="s">
        <v>28</v>
      </c>
      <c r="F660" s="5" t="s">
        <v>44</v>
      </c>
      <c r="G660" s="5" t="s">
        <v>45</v>
      </c>
      <c r="H660" s="5" t="s">
        <v>17</v>
      </c>
      <c r="I660" s="7">
        <v>0.4</v>
      </c>
      <c r="J660" s="8">
        <v>5500</v>
      </c>
      <c r="K660" s="9">
        <f t="shared" si="4"/>
        <v>2200</v>
      </c>
      <c r="L660" s="9">
        <f t="shared" si="5"/>
        <v>660</v>
      </c>
      <c r="M660" s="10">
        <v>0.3</v>
      </c>
      <c r="O660" s="15"/>
      <c r="P660" s="13"/>
      <c r="Q660" s="11"/>
      <c r="R660" s="12"/>
    </row>
    <row r="661" spans="1:18" ht="15.75" customHeight="1">
      <c r="A661" s="1"/>
      <c r="B661" s="5" t="s">
        <v>27</v>
      </c>
      <c r="C661" s="5">
        <v>1128299</v>
      </c>
      <c r="D661" s="6">
        <v>44230</v>
      </c>
      <c r="E661" s="5" t="s">
        <v>28</v>
      </c>
      <c r="F661" s="5" t="s">
        <v>44</v>
      </c>
      <c r="G661" s="5" t="s">
        <v>45</v>
      </c>
      <c r="H661" s="5" t="s">
        <v>18</v>
      </c>
      <c r="I661" s="7">
        <v>0.5</v>
      </c>
      <c r="J661" s="8">
        <v>4500</v>
      </c>
      <c r="K661" s="9">
        <f t="shared" si="4"/>
        <v>2250</v>
      </c>
      <c r="L661" s="9">
        <f t="shared" si="5"/>
        <v>562.5</v>
      </c>
      <c r="M661" s="10">
        <v>0.25</v>
      </c>
      <c r="O661" s="15"/>
      <c r="P661" s="13"/>
      <c r="Q661" s="11"/>
      <c r="R661" s="12"/>
    </row>
    <row r="662" spans="1:18" ht="15.75" customHeight="1">
      <c r="A662" s="1"/>
      <c r="B662" s="5" t="s">
        <v>27</v>
      </c>
      <c r="C662" s="5">
        <v>1128299</v>
      </c>
      <c r="D662" s="6">
        <v>44230</v>
      </c>
      <c r="E662" s="5" t="s">
        <v>28</v>
      </c>
      <c r="F662" s="5" t="s">
        <v>44</v>
      </c>
      <c r="G662" s="5" t="s">
        <v>45</v>
      </c>
      <c r="H662" s="5" t="s">
        <v>19</v>
      </c>
      <c r="I662" s="7">
        <v>0.5</v>
      </c>
      <c r="J662" s="8">
        <v>4500</v>
      </c>
      <c r="K662" s="9">
        <f t="shared" si="4"/>
        <v>2250</v>
      </c>
      <c r="L662" s="9">
        <f t="shared" si="5"/>
        <v>562.5</v>
      </c>
      <c r="M662" s="10">
        <v>0.25</v>
      </c>
      <c r="O662" s="15"/>
      <c r="P662" s="13"/>
      <c r="Q662" s="11"/>
      <c r="R662" s="12"/>
    </row>
    <row r="663" spans="1:18" ht="15.75" customHeight="1">
      <c r="A663" s="1"/>
      <c r="B663" s="5" t="s">
        <v>27</v>
      </c>
      <c r="C663" s="5">
        <v>1128299</v>
      </c>
      <c r="D663" s="6">
        <v>44230</v>
      </c>
      <c r="E663" s="5" t="s">
        <v>28</v>
      </c>
      <c r="F663" s="5" t="s">
        <v>44</v>
      </c>
      <c r="G663" s="5" t="s">
        <v>45</v>
      </c>
      <c r="H663" s="5" t="s">
        <v>20</v>
      </c>
      <c r="I663" s="7">
        <v>0.5</v>
      </c>
      <c r="J663" s="8">
        <v>3000</v>
      </c>
      <c r="K663" s="9">
        <f t="shared" si="4"/>
        <v>1500</v>
      </c>
      <c r="L663" s="9">
        <f t="shared" si="5"/>
        <v>450</v>
      </c>
      <c r="M663" s="10">
        <v>0.3</v>
      </c>
      <c r="O663" s="15"/>
      <c r="P663" s="13"/>
      <c r="Q663" s="11"/>
      <c r="R663" s="12"/>
    </row>
    <row r="664" spans="1:18" ht="15.75" customHeight="1">
      <c r="A664" s="1"/>
      <c r="B664" s="5" t="s">
        <v>27</v>
      </c>
      <c r="C664" s="5">
        <v>1128299</v>
      </c>
      <c r="D664" s="6">
        <v>44230</v>
      </c>
      <c r="E664" s="5" t="s">
        <v>28</v>
      </c>
      <c r="F664" s="5" t="s">
        <v>44</v>
      </c>
      <c r="G664" s="5" t="s">
        <v>45</v>
      </c>
      <c r="H664" s="5" t="s">
        <v>21</v>
      </c>
      <c r="I664" s="7">
        <v>0.55000000000000004</v>
      </c>
      <c r="J664" s="8">
        <v>2250</v>
      </c>
      <c r="K664" s="9">
        <f t="shared" si="4"/>
        <v>1237.5</v>
      </c>
      <c r="L664" s="9">
        <f t="shared" si="5"/>
        <v>309.375</v>
      </c>
      <c r="M664" s="10">
        <v>0.25</v>
      </c>
      <c r="O664" s="15"/>
      <c r="P664" s="13"/>
      <c r="Q664" s="11"/>
      <c r="R664" s="12"/>
    </row>
    <row r="665" spans="1:18" ht="15.75" customHeight="1">
      <c r="A665" s="1"/>
      <c r="B665" s="5" t="s">
        <v>27</v>
      </c>
      <c r="C665" s="5">
        <v>1128299</v>
      </c>
      <c r="D665" s="6">
        <v>44230</v>
      </c>
      <c r="E665" s="5" t="s">
        <v>28</v>
      </c>
      <c r="F665" s="5" t="s">
        <v>44</v>
      </c>
      <c r="G665" s="5" t="s">
        <v>45</v>
      </c>
      <c r="H665" s="5" t="s">
        <v>22</v>
      </c>
      <c r="I665" s="7">
        <v>0.5</v>
      </c>
      <c r="J665" s="8">
        <v>4250</v>
      </c>
      <c r="K665" s="9">
        <f t="shared" si="4"/>
        <v>2125</v>
      </c>
      <c r="L665" s="9">
        <f t="shared" si="5"/>
        <v>425</v>
      </c>
      <c r="M665" s="10">
        <v>0.2</v>
      </c>
      <c r="O665" s="15"/>
      <c r="P665" s="13"/>
      <c r="Q665" s="11"/>
      <c r="R665" s="12"/>
    </row>
    <row r="666" spans="1:18" ht="15.75" customHeight="1">
      <c r="A666" s="1"/>
      <c r="B666" s="5" t="s">
        <v>27</v>
      </c>
      <c r="C666" s="5">
        <v>1128299</v>
      </c>
      <c r="D666" s="6">
        <v>44257</v>
      </c>
      <c r="E666" s="5" t="s">
        <v>28</v>
      </c>
      <c r="F666" s="5" t="s">
        <v>44</v>
      </c>
      <c r="G666" s="5" t="s">
        <v>45</v>
      </c>
      <c r="H666" s="5" t="s">
        <v>17</v>
      </c>
      <c r="I666" s="7">
        <v>0.5</v>
      </c>
      <c r="J666" s="8">
        <v>5750</v>
      </c>
      <c r="K666" s="9">
        <f t="shared" si="4"/>
        <v>2875</v>
      </c>
      <c r="L666" s="9">
        <f t="shared" si="5"/>
        <v>862.5</v>
      </c>
      <c r="M666" s="10">
        <v>0.3</v>
      </c>
      <c r="O666" s="15"/>
      <c r="P666" s="13"/>
      <c r="Q666" s="11"/>
      <c r="R666" s="12"/>
    </row>
    <row r="667" spans="1:18" ht="15.75" customHeight="1">
      <c r="A667" s="1"/>
      <c r="B667" s="5" t="s">
        <v>27</v>
      </c>
      <c r="C667" s="5">
        <v>1128299</v>
      </c>
      <c r="D667" s="6">
        <v>44257</v>
      </c>
      <c r="E667" s="5" t="s">
        <v>28</v>
      </c>
      <c r="F667" s="5" t="s">
        <v>44</v>
      </c>
      <c r="G667" s="5" t="s">
        <v>45</v>
      </c>
      <c r="H667" s="5" t="s">
        <v>18</v>
      </c>
      <c r="I667" s="7">
        <v>0.6</v>
      </c>
      <c r="J667" s="8">
        <v>4250</v>
      </c>
      <c r="K667" s="9">
        <f t="shared" si="4"/>
        <v>2550</v>
      </c>
      <c r="L667" s="9">
        <f t="shared" si="5"/>
        <v>637.5</v>
      </c>
      <c r="M667" s="10">
        <v>0.25</v>
      </c>
      <c r="O667" s="15"/>
      <c r="P667" s="13"/>
      <c r="Q667" s="11"/>
      <c r="R667" s="12"/>
    </row>
    <row r="668" spans="1:18" ht="15.75" customHeight="1">
      <c r="A668" s="1"/>
      <c r="B668" s="5" t="s">
        <v>27</v>
      </c>
      <c r="C668" s="5">
        <v>1128299</v>
      </c>
      <c r="D668" s="6">
        <v>44257</v>
      </c>
      <c r="E668" s="5" t="s">
        <v>28</v>
      </c>
      <c r="F668" s="5" t="s">
        <v>44</v>
      </c>
      <c r="G668" s="5" t="s">
        <v>45</v>
      </c>
      <c r="H668" s="5" t="s">
        <v>19</v>
      </c>
      <c r="I668" s="7">
        <v>0.64999999999999991</v>
      </c>
      <c r="J668" s="8">
        <v>4250</v>
      </c>
      <c r="K668" s="9">
        <f t="shared" si="4"/>
        <v>2762.4999999999995</v>
      </c>
      <c r="L668" s="9">
        <f t="shared" si="5"/>
        <v>690.62499999999989</v>
      </c>
      <c r="M668" s="10">
        <v>0.25</v>
      </c>
      <c r="O668" s="15"/>
      <c r="P668" s="13"/>
      <c r="Q668" s="11"/>
      <c r="R668" s="12"/>
    </row>
    <row r="669" spans="1:18" ht="15.75" customHeight="1">
      <c r="A669" s="1"/>
      <c r="B669" s="5" t="s">
        <v>27</v>
      </c>
      <c r="C669" s="5">
        <v>1128299</v>
      </c>
      <c r="D669" s="6">
        <v>44257</v>
      </c>
      <c r="E669" s="5" t="s">
        <v>28</v>
      </c>
      <c r="F669" s="5" t="s">
        <v>44</v>
      </c>
      <c r="G669" s="5" t="s">
        <v>45</v>
      </c>
      <c r="H669" s="5" t="s">
        <v>20</v>
      </c>
      <c r="I669" s="7">
        <v>0.64999999999999991</v>
      </c>
      <c r="J669" s="8">
        <v>3250</v>
      </c>
      <c r="K669" s="9">
        <f t="shared" si="4"/>
        <v>2112.4999999999995</v>
      </c>
      <c r="L669" s="9">
        <f t="shared" si="5"/>
        <v>633.74999999999989</v>
      </c>
      <c r="M669" s="10">
        <v>0.3</v>
      </c>
      <c r="O669" s="15"/>
      <c r="P669" s="13"/>
      <c r="Q669" s="11"/>
      <c r="R669" s="12"/>
    </row>
    <row r="670" spans="1:18" ht="15.75" customHeight="1">
      <c r="A670" s="1"/>
      <c r="B670" s="5" t="s">
        <v>27</v>
      </c>
      <c r="C670" s="5">
        <v>1128299</v>
      </c>
      <c r="D670" s="6">
        <v>44257</v>
      </c>
      <c r="E670" s="5" t="s">
        <v>28</v>
      </c>
      <c r="F670" s="5" t="s">
        <v>44</v>
      </c>
      <c r="G670" s="5" t="s">
        <v>45</v>
      </c>
      <c r="H670" s="5" t="s">
        <v>21</v>
      </c>
      <c r="I670" s="7">
        <v>0.7</v>
      </c>
      <c r="J670" s="8">
        <v>1750</v>
      </c>
      <c r="K670" s="9">
        <f t="shared" si="4"/>
        <v>1225</v>
      </c>
      <c r="L670" s="9">
        <f t="shared" si="5"/>
        <v>306.25</v>
      </c>
      <c r="M670" s="10">
        <v>0.25</v>
      </c>
      <c r="O670" s="15"/>
      <c r="P670" s="13"/>
      <c r="Q670" s="11"/>
      <c r="R670" s="12"/>
    </row>
    <row r="671" spans="1:18" ht="15.75" customHeight="1">
      <c r="A671" s="1"/>
      <c r="B671" s="5" t="s">
        <v>27</v>
      </c>
      <c r="C671" s="5">
        <v>1128299</v>
      </c>
      <c r="D671" s="6">
        <v>44257</v>
      </c>
      <c r="E671" s="5" t="s">
        <v>28</v>
      </c>
      <c r="F671" s="5" t="s">
        <v>44</v>
      </c>
      <c r="G671" s="5" t="s">
        <v>45</v>
      </c>
      <c r="H671" s="5" t="s">
        <v>22</v>
      </c>
      <c r="I671" s="7">
        <v>0.64999999999999991</v>
      </c>
      <c r="J671" s="8">
        <v>3750</v>
      </c>
      <c r="K671" s="9">
        <f t="shared" si="4"/>
        <v>2437.4999999999995</v>
      </c>
      <c r="L671" s="9">
        <f t="shared" si="5"/>
        <v>487.49999999999994</v>
      </c>
      <c r="M671" s="10">
        <v>0.2</v>
      </c>
      <c r="O671" s="15"/>
      <c r="P671" s="13"/>
      <c r="Q671" s="11"/>
      <c r="R671" s="12"/>
    </row>
    <row r="672" spans="1:18" ht="15.75" customHeight="1">
      <c r="A672" s="1"/>
      <c r="B672" s="5" t="s">
        <v>27</v>
      </c>
      <c r="C672" s="5">
        <v>1128299</v>
      </c>
      <c r="D672" s="6">
        <v>44289</v>
      </c>
      <c r="E672" s="5" t="s">
        <v>28</v>
      </c>
      <c r="F672" s="5" t="s">
        <v>44</v>
      </c>
      <c r="G672" s="5" t="s">
        <v>45</v>
      </c>
      <c r="H672" s="5" t="s">
        <v>17</v>
      </c>
      <c r="I672" s="7">
        <v>0.7</v>
      </c>
      <c r="J672" s="8">
        <v>5500</v>
      </c>
      <c r="K672" s="9">
        <f t="shared" si="4"/>
        <v>3849.9999999999995</v>
      </c>
      <c r="L672" s="9">
        <f t="shared" si="5"/>
        <v>1154.9999999999998</v>
      </c>
      <c r="M672" s="10">
        <v>0.3</v>
      </c>
      <c r="O672" s="15"/>
      <c r="P672" s="13"/>
      <c r="Q672" s="11"/>
      <c r="R672" s="12"/>
    </row>
    <row r="673" spans="1:18" ht="15.75" customHeight="1">
      <c r="A673" s="1"/>
      <c r="B673" s="5" t="s">
        <v>27</v>
      </c>
      <c r="C673" s="5">
        <v>1128299</v>
      </c>
      <c r="D673" s="6">
        <v>44289</v>
      </c>
      <c r="E673" s="5" t="s">
        <v>28</v>
      </c>
      <c r="F673" s="5" t="s">
        <v>44</v>
      </c>
      <c r="G673" s="5" t="s">
        <v>45</v>
      </c>
      <c r="H673" s="5" t="s">
        <v>18</v>
      </c>
      <c r="I673" s="7">
        <v>0.75</v>
      </c>
      <c r="J673" s="8">
        <v>3500</v>
      </c>
      <c r="K673" s="9">
        <f t="shared" si="4"/>
        <v>2625</v>
      </c>
      <c r="L673" s="9">
        <f t="shared" si="5"/>
        <v>656.25</v>
      </c>
      <c r="M673" s="10">
        <v>0.25</v>
      </c>
      <c r="O673" s="15"/>
      <c r="P673" s="13"/>
      <c r="Q673" s="11"/>
      <c r="R673" s="12"/>
    </row>
    <row r="674" spans="1:18" ht="15.75" customHeight="1">
      <c r="A674" s="1"/>
      <c r="B674" s="5" t="s">
        <v>27</v>
      </c>
      <c r="C674" s="5">
        <v>1128299</v>
      </c>
      <c r="D674" s="6">
        <v>44289</v>
      </c>
      <c r="E674" s="5" t="s">
        <v>28</v>
      </c>
      <c r="F674" s="5" t="s">
        <v>44</v>
      </c>
      <c r="G674" s="5" t="s">
        <v>45</v>
      </c>
      <c r="H674" s="5" t="s">
        <v>19</v>
      </c>
      <c r="I674" s="7">
        <v>0.75</v>
      </c>
      <c r="J674" s="8">
        <v>4000</v>
      </c>
      <c r="K674" s="9">
        <f t="shared" si="4"/>
        <v>3000</v>
      </c>
      <c r="L674" s="9">
        <f t="shared" si="5"/>
        <v>750</v>
      </c>
      <c r="M674" s="10">
        <v>0.25</v>
      </c>
      <c r="O674" s="15"/>
      <c r="P674" s="13"/>
      <c r="Q674" s="11"/>
      <c r="R674" s="12"/>
    </row>
    <row r="675" spans="1:18" ht="15.75" customHeight="1">
      <c r="A675" s="1"/>
      <c r="B675" s="5" t="s">
        <v>27</v>
      </c>
      <c r="C675" s="5">
        <v>1128299</v>
      </c>
      <c r="D675" s="6">
        <v>44289</v>
      </c>
      <c r="E675" s="5" t="s">
        <v>28</v>
      </c>
      <c r="F675" s="5" t="s">
        <v>44</v>
      </c>
      <c r="G675" s="5" t="s">
        <v>45</v>
      </c>
      <c r="H675" s="5" t="s">
        <v>20</v>
      </c>
      <c r="I675" s="7">
        <v>0.6</v>
      </c>
      <c r="J675" s="8">
        <v>3000</v>
      </c>
      <c r="K675" s="9">
        <f t="shared" si="4"/>
        <v>1800</v>
      </c>
      <c r="L675" s="9">
        <f t="shared" si="5"/>
        <v>540</v>
      </c>
      <c r="M675" s="10">
        <v>0.3</v>
      </c>
      <c r="O675" s="15"/>
      <c r="P675" s="13"/>
      <c r="Q675" s="11"/>
      <c r="R675" s="12"/>
    </row>
    <row r="676" spans="1:18" ht="15.75" customHeight="1">
      <c r="A676" s="1"/>
      <c r="B676" s="5" t="s">
        <v>27</v>
      </c>
      <c r="C676" s="5">
        <v>1128299</v>
      </c>
      <c r="D676" s="6">
        <v>44289</v>
      </c>
      <c r="E676" s="5" t="s">
        <v>28</v>
      </c>
      <c r="F676" s="5" t="s">
        <v>44</v>
      </c>
      <c r="G676" s="5" t="s">
        <v>45</v>
      </c>
      <c r="H676" s="5" t="s">
        <v>21</v>
      </c>
      <c r="I676" s="7">
        <v>0.65</v>
      </c>
      <c r="J676" s="8">
        <v>2000</v>
      </c>
      <c r="K676" s="9">
        <f t="shared" si="4"/>
        <v>1300</v>
      </c>
      <c r="L676" s="9">
        <f t="shared" si="5"/>
        <v>325</v>
      </c>
      <c r="M676" s="10">
        <v>0.25</v>
      </c>
      <c r="O676" s="15"/>
      <c r="P676" s="13"/>
      <c r="Q676" s="11"/>
      <c r="R676" s="12"/>
    </row>
    <row r="677" spans="1:18" ht="15.75" customHeight="1">
      <c r="A677" s="1"/>
      <c r="B677" s="5" t="s">
        <v>27</v>
      </c>
      <c r="C677" s="5">
        <v>1128299</v>
      </c>
      <c r="D677" s="6">
        <v>44289</v>
      </c>
      <c r="E677" s="5" t="s">
        <v>28</v>
      </c>
      <c r="F677" s="5" t="s">
        <v>44</v>
      </c>
      <c r="G677" s="5" t="s">
        <v>45</v>
      </c>
      <c r="H677" s="5" t="s">
        <v>22</v>
      </c>
      <c r="I677" s="7">
        <v>0.8</v>
      </c>
      <c r="J677" s="8">
        <v>3500</v>
      </c>
      <c r="K677" s="9">
        <f t="shared" si="4"/>
        <v>2800</v>
      </c>
      <c r="L677" s="9">
        <f t="shared" si="5"/>
        <v>560</v>
      </c>
      <c r="M677" s="10">
        <v>0.2</v>
      </c>
      <c r="O677" s="15"/>
      <c r="P677" s="13"/>
      <c r="Q677" s="11"/>
      <c r="R677" s="12"/>
    </row>
    <row r="678" spans="1:18" ht="15.75" customHeight="1">
      <c r="A678" s="1"/>
      <c r="B678" s="5" t="s">
        <v>27</v>
      </c>
      <c r="C678" s="5">
        <v>1128299</v>
      </c>
      <c r="D678" s="6">
        <v>44320</v>
      </c>
      <c r="E678" s="5" t="s">
        <v>28</v>
      </c>
      <c r="F678" s="5" t="s">
        <v>44</v>
      </c>
      <c r="G678" s="5" t="s">
        <v>45</v>
      </c>
      <c r="H678" s="5" t="s">
        <v>17</v>
      </c>
      <c r="I678" s="7">
        <v>0.6</v>
      </c>
      <c r="J678" s="8">
        <v>5500</v>
      </c>
      <c r="K678" s="9">
        <f t="shared" si="4"/>
        <v>3300</v>
      </c>
      <c r="L678" s="9">
        <f t="shared" si="5"/>
        <v>990</v>
      </c>
      <c r="M678" s="10">
        <v>0.3</v>
      </c>
      <c r="O678" s="15"/>
      <c r="P678" s="13"/>
      <c r="Q678" s="11"/>
      <c r="R678" s="12"/>
    </row>
    <row r="679" spans="1:18" ht="15.75" customHeight="1">
      <c r="A679" s="1"/>
      <c r="B679" s="5" t="s">
        <v>27</v>
      </c>
      <c r="C679" s="5">
        <v>1128299</v>
      </c>
      <c r="D679" s="6">
        <v>44320</v>
      </c>
      <c r="E679" s="5" t="s">
        <v>28</v>
      </c>
      <c r="F679" s="5" t="s">
        <v>44</v>
      </c>
      <c r="G679" s="5" t="s">
        <v>45</v>
      </c>
      <c r="H679" s="5" t="s">
        <v>18</v>
      </c>
      <c r="I679" s="7">
        <v>0.65</v>
      </c>
      <c r="J679" s="8">
        <v>4000</v>
      </c>
      <c r="K679" s="9">
        <f t="shared" si="4"/>
        <v>2600</v>
      </c>
      <c r="L679" s="9">
        <f t="shared" si="5"/>
        <v>650</v>
      </c>
      <c r="M679" s="10">
        <v>0.25</v>
      </c>
      <c r="O679" s="15"/>
      <c r="P679" s="13"/>
      <c r="Q679" s="11"/>
      <c r="R679" s="12"/>
    </row>
    <row r="680" spans="1:18" ht="15.75" customHeight="1">
      <c r="A680" s="1"/>
      <c r="B680" s="5" t="s">
        <v>27</v>
      </c>
      <c r="C680" s="5">
        <v>1128299</v>
      </c>
      <c r="D680" s="6">
        <v>44320</v>
      </c>
      <c r="E680" s="5" t="s">
        <v>28</v>
      </c>
      <c r="F680" s="5" t="s">
        <v>44</v>
      </c>
      <c r="G680" s="5" t="s">
        <v>45</v>
      </c>
      <c r="H680" s="5" t="s">
        <v>19</v>
      </c>
      <c r="I680" s="7">
        <v>0.65</v>
      </c>
      <c r="J680" s="8">
        <v>4000</v>
      </c>
      <c r="K680" s="9">
        <f t="shared" si="4"/>
        <v>2600</v>
      </c>
      <c r="L680" s="9">
        <f t="shared" si="5"/>
        <v>650</v>
      </c>
      <c r="M680" s="10">
        <v>0.25</v>
      </c>
      <c r="O680" s="15"/>
      <c r="P680" s="13"/>
      <c r="Q680" s="11"/>
      <c r="R680" s="12"/>
    </row>
    <row r="681" spans="1:18" ht="15.75" customHeight="1">
      <c r="A681" s="1"/>
      <c r="B681" s="5" t="s">
        <v>27</v>
      </c>
      <c r="C681" s="5">
        <v>1128299</v>
      </c>
      <c r="D681" s="6">
        <v>44320</v>
      </c>
      <c r="E681" s="5" t="s">
        <v>28</v>
      </c>
      <c r="F681" s="5" t="s">
        <v>44</v>
      </c>
      <c r="G681" s="5" t="s">
        <v>45</v>
      </c>
      <c r="H681" s="5" t="s">
        <v>20</v>
      </c>
      <c r="I681" s="7">
        <v>0.6</v>
      </c>
      <c r="J681" s="8">
        <v>3000</v>
      </c>
      <c r="K681" s="9">
        <f t="shared" si="4"/>
        <v>1800</v>
      </c>
      <c r="L681" s="9">
        <f t="shared" si="5"/>
        <v>540</v>
      </c>
      <c r="M681" s="10">
        <v>0.3</v>
      </c>
      <c r="O681" s="15"/>
      <c r="P681" s="13"/>
      <c r="Q681" s="11"/>
      <c r="R681" s="12"/>
    </row>
    <row r="682" spans="1:18" ht="15.75" customHeight="1">
      <c r="A682" s="1"/>
      <c r="B682" s="5" t="s">
        <v>27</v>
      </c>
      <c r="C682" s="5">
        <v>1128299</v>
      </c>
      <c r="D682" s="6">
        <v>44320</v>
      </c>
      <c r="E682" s="5" t="s">
        <v>28</v>
      </c>
      <c r="F682" s="5" t="s">
        <v>44</v>
      </c>
      <c r="G682" s="5" t="s">
        <v>45</v>
      </c>
      <c r="H682" s="5" t="s">
        <v>21</v>
      </c>
      <c r="I682" s="7">
        <v>0.65</v>
      </c>
      <c r="J682" s="8">
        <v>2000</v>
      </c>
      <c r="K682" s="9">
        <f t="shared" si="4"/>
        <v>1300</v>
      </c>
      <c r="L682" s="9">
        <f t="shared" si="5"/>
        <v>325</v>
      </c>
      <c r="M682" s="10">
        <v>0.25</v>
      </c>
      <c r="O682" s="15"/>
      <c r="P682" s="13"/>
      <c r="Q682" s="11"/>
      <c r="R682" s="12"/>
    </row>
    <row r="683" spans="1:18" ht="15.75" customHeight="1">
      <c r="A683" s="1"/>
      <c r="B683" s="5" t="s">
        <v>27</v>
      </c>
      <c r="C683" s="5">
        <v>1128299</v>
      </c>
      <c r="D683" s="6">
        <v>44320</v>
      </c>
      <c r="E683" s="5" t="s">
        <v>28</v>
      </c>
      <c r="F683" s="5" t="s">
        <v>44</v>
      </c>
      <c r="G683" s="5" t="s">
        <v>45</v>
      </c>
      <c r="H683" s="5" t="s">
        <v>22</v>
      </c>
      <c r="I683" s="7">
        <v>0.8</v>
      </c>
      <c r="J683" s="8">
        <v>5000</v>
      </c>
      <c r="K683" s="9">
        <f t="shared" si="4"/>
        <v>4000</v>
      </c>
      <c r="L683" s="9">
        <f t="shared" si="5"/>
        <v>800</v>
      </c>
      <c r="M683" s="10">
        <v>0.2</v>
      </c>
      <c r="O683" s="15"/>
      <c r="P683" s="13"/>
      <c r="Q683" s="11"/>
      <c r="R683" s="12"/>
    </row>
    <row r="684" spans="1:18" ht="15.75" customHeight="1">
      <c r="A684" s="1"/>
      <c r="B684" s="5" t="s">
        <v>27</v>
      </c>
      <c r="C684" s="5">
        <v>1128299</v>
      </c>
      <c r="D684" s="6">
        <v>44350</v>
      </c>
      <c r="E684" s="5" t="s">
        <v>28</v>
      </c>
      <c r="F684" s="5" t="s">
        <v>44</v>
      </c>
      <c r="G684" s="5" t="s">
        <v>45</v>
      </c>
      <c r="H684" s="5" t="s">
        <v>17</v>
      </c>
      <c r="I684" s="7">
        <v>0.75</v>
      </c>
      <c r="J684" s="8">
        <v>7500</v>
      </c>
      <c r="K684" s="9">
        <f t="shared" si="4"/>
        <v>5625</v>
      </c>
      <c r="L684" s="9">
        <f t="shared" si="5"/>
        <v>1687.5</v>
      </c>
      <c r="M684" s="10">
        <v>0.3</v>
      </c>
      <c r="O684" s="15"/>
      <c r="P684" s="13"/>
      <c r="Q684" s="11"/>
      <c r="R684" s="12"/>
    </row>
    <row r="685" spans="1:18" ht="15.75" customHeight="1">
      <c r="A685" s="1"/>
      <c r="B685" s="5" t="s">
        <v>27</v>
      </c>
      <c r="C685" s="5">
        <v>1128299</v>
      </c>
      <c r="D685" s="6">
        <v>44350</v>
      </c>
      <c r="E685" s="5" t="s">
        <v>28</v>
      </c>
      <c r="F685" s="5" t="s">
        <v>44</v>
      </c>
      <c r="G685" s="5" t="s">
        <v>45</v>
      </c>
      <c r="H685" s="5" t="s">
        <v>18</v>
      </c>
      <c r="I685" s="7">
        <v>0.8</v>
      </c>
      <c r="J685" s="8">
        <v>6250</v>
      </c>
      <c r="K685" s="9">
        <f t="shared" si="4"/>
        <v>5000</v>
      </c>
      <c r="L685" s="9">
        <f t="shared" si="5"/>
        <v>1250</v>
      </c>
      <c r="M685" s="10">
        <v>0.25</v>
      </c>
      <c r="O685" s="15"/>
      <c r="P685" s="13"/>
      <c r="Q685" s="11"/>
      <c r="R685" s="12"/>
    </row>
    <row r="686" spans="1:18" ht="15.75" customHeight="1">
      <c r="A686" s="1"/>
      <c r="B686" s="5" t="s">
        <v>27</v>
      </c>
      <c r="C686" s="5">
        <v>1128299</v>
      </c>
      <c r="D686" s="6">
        <v>44350</v>
      </c>
      <c r="E686" s="5" t="s">
        <v>28</v>
      </c>
      <c r="F686" s="5" t="s">
        <v>44</v>
      </c>
      <c r="G686" s="5" t="s">
        <v>45</v>
      </c>
      <c r="H686" s="5" t="s">
        <v>19</v>
      </c>
      <c r="I686" s="7">
        <v>0.8</v>
      </c>
      <c r="J686" s="8">
        <v>6250</v>
      </c>
      <c r="K686" s="9">
        <f t="shared" si="4"/>
        <v>5000</v>
      </c>
      <c r="L686" s="9">
        <f t="shared" si="5"/>
        <v>1250</v>
      </c>
      <c r="M686" s="10">
        <v>0.25</v>
      </c>
      <c r="O686" s="15"/>
      <c r="P686" s="13"/>
      <c r="Q686" s="11"/>
      <c r="R686" s="12"/>
    </row>
    <row r="687" spans="1:18" ht="15.75" customHeight="1">
      <c r="A687" s="1"/>
      <c r="B687" s="5" t="s">
        <v>27</v>
      </c>
      <c r="C687" s="5">
        <v>1128299</v>
      </c>
      <c r="D687" s="6">
        <v>44350</v>
      </c>
      <c r="E687" s="5" t="s">
        <v>28</v>
      </c>
      <c r="F687" s="5" t="s">
        <v>44</v>
      </c>
      <c r="G687" s="5" t="s">
        <v>45</v>
      </c>
      <c r="H687" s="5" t="s">
        <v>20</v>
      </c>
      <c r="I687" s="7">
        <v>0.8</v>
      </c>
      <c r="J687" s="8">
        <v>5000</v>
      </c>
      <c r="K687" s="9">
        <f t="shared" si="4"/>
        <v>4000</v>
      </c>
      <c r="L687" s="9">
        <f t="shared" si="5"/>
        <v>1200</v>
      </c>
      <c r="M687" s="10">
        <v>0.3</v>
      </c>
      <c r="O687" s="15"/>
      <c r="P687" s="13"/>
      <c r="Q687" s="11"/>
      <c r="R687" s="12"/>
    </row>
    <row r="688" spans="1:18" ht="15.75" customHeight="1">
      <c r="A688" s="1"/>
      <c r="B688" s="5" t="s">
        <v>27</v>
      </c>
      <c r="C688" s="5">
        <v>1128299</v>
      </c>
      <c r="D688" s="6">
        <v>44350</v>
      </c>
      <c r="E688" s="5" t="s">
        <v>28</v>
      </c>
      <c r="F688" s="5" t="s">
        <v>44</v>
      </c>
      <c r="G688" s="5" t="s">
        <v>45</v>
      </c>
      <c r="H688" s="5" t="s">
        <v>21</v>
      </c>
      <c r="I688" s="7">
        <v>0.85000000000000009</v>
      </c>
      <c r="J688" s="8">
        <v>3750</v>
      </c>
      <c r="K688" s="9">
        <f t="shared" si="4"/>
        <v>3187.5000000000005</v>
      </c>
      <c r="L688" s="9">
        <f t="shared" si="5"/>
        <v>796.87500000000011</v>
      </c>
      <c r="M688" s="10">
        <v>0.25</v>
      </c>
      <c r="O688" s="15"/>
      <c r="P688" s="13"/>
      <c r="Q688" s="11"/>
      <c r="R688" s="12"/>
    </row>
    <row r="689" spans="1:18" ht="15.75" customHeight="1">
      <c r="A689" s="1"/>
      <c r="B689" s="5" t="s">
        <v>27</v>
      </c>
      <c r="C689" s="5">
        <v>1128299</v>
      </c>
      <c r="D689" s="6">
        <v>44350</v>
      </c>
      <c r="E689" s="5" t="s">
        <v>28</v>
      </c>
      <c r="F689" s="5" t="s">
        <v>44</v>
      </c>
      <c r="G689" s="5" t="s">
        <v>45</v>
      </c>
      <c r="H689" s="5" t="s">
        <v>22</v>
      </c>
      <c r="I689" s="7">
        <v>1</v>
      </c>
      <c r="J689" s="8">
        <v>6750</v>
      </c>
      <c r="K689" s="9">
        <f t="shared" si="4"/>
        <v>6750</v>
      </c>
      <c r="L689" s="9">
        <f t="shared" si="5"/>
        <v>1350</v>
      </c>
      <c r="M689" s="10">
        <v>0.2</v>
      </c>
      <c r="O689" s="15"/>
      <c r="P689" s="13"/>
      <c r="Q689" s="11"/>
      <c r="R689" s="12"/>
    </row>
    <row r="690" spans="1:18" ht="15.75" customHeight="1">
      <c r="A690" s="1"/>
      <c r="B690" s="5" t="s">
        <v>27</v>
      </c>
      <c r="C690" s="5">
        <v>1128299</v>
      </c>
      <c r="D690" s="6">
        <v>44379</v>
      </c>
      <c r="E690" s="5" t="s">
        <v>28</v>
      </c>
      <c r="F690" s="5" t="s">
        <v>44</v>
      </c>
      <c r="G690" s="5" t="s">
        <v>45</v>
      </c>
      <c r="H690" s="5" t="s">
        <v>17</v>
      </c>
      <c r="I690" s="7">
        <v>0.8</v>
      </c>
      <c r="J690" s="8">
        <v>8250</v>
      </c>
      <c r="K690" s="9">
        <f t="shared" si="4"/>
        <v>6600</v>
      </c>
      <c r="L690" s="9">
        <f t="shared" si="5"/>
        <v>1980</v>
      </c>
      <c r="M690" s="10">
        <v>0.3</v>
      </c>
      <c r="O690" s="15"/>
      <c r="P690" s="13"/>
      <c r="Q690" s="11"/>
      <c r="R690" s="12"/>
    </row>
    <row r="691" spans="1:18" ht="15.75" customHeight="1">
      <c r="A691" s="1"/>
      <c r="B691" s="5" t="s">
        <v>27</v>
      </c>
      <c r="C691" s="5">
        <v>1128299</v>
      </c>
      <c r="D691" s="6">
        <v>44379</v>
      </c>
      <c r="E691" s="5" t="s">
        <v>28</v>
      </c>
      <c r="F691" s="5" t="s">
        <v>44</v>
      </c>
      <c r="G691" s="5" t="s">
        <v>45</v>
      </c>
      <c r="H691" s="5" t="s">
        <v>18</v>
      </c>
      <c r="I691" s="7">
        <v>0.85000000000000009</v>
      </c>
      <c r="J691" s="8">
        <v>6750</v>
      </c>
      <c r="K691" s="9">
        <f t="shared" si="4"/>
        <v>5737.5000000000009</v>
      </c>
      <c r="L691" s="9">
        <f t="shared" si="5"/>
        <v>1434.3750000000002</v>
      </c>
      <c r="M691" s="10">
        <v>0.25</v>
      </c>
      <c r="O691" s="15"/>
      <c r="P691" s="13"/>
      <c r="Q691" s="11"/>
      <c r="R691" s="12"/>
    </row>
    <row r="692" spans="1:18" ht="15.75" customHeight="1">
      <c r="A692" s="1"/>
      <c r="B692" s="5" t="s">
        <v>27</v>
      </c>
      <c r="C692" s="5">
        <v>1128299</v>
      </c>
      <c r="D692" s="6">
        <v>44379</v>
      </c>
      <c r="E692" s="5" t="s">
        <v>28</v>
      </c>
      <c r="F692" s="5" t="s">
        <v>44</v>
      </c>
      <c r="G692" s="5" t="s">
        <v>45</v>
      </c>
      <c r="H692" s="5" t="s">
        <v>19</v>
      </c>
      <c r="I692" s="7">
        <v>0.85000000000000009</v>
      </c>
      <c r="J692" s="8">
        <v>6250</v>
      </c>
      <c r="K692" s="9">
        <f t="shared" si="4"/>
        <v>5312.5000000000009</v>
      </c>
      <c r="L692" s="9">
        <f t="shared" si="5"/>
        <v>1328.1250000000002</v>
      </c>
      <c r="M692" s="10">
        <v>0.25</v>
      </c>
      <c r="O692" s="15"/>
      <c r="P692" s="13"/>
      <c r="Q692" s="11"/>
      <c r="R692" s="12"/>
    </row>
    <row r="693" spans="1:18" ht="15.75" customHeight="1">
      <c r="A693" s="1"/>
      <c r="B693" s="5" t="s">
        <v>27</v>
      </c>
      <c r="C693" s="5">
        <v>1128299</v>
      </c>
      <c r="D693" s="6">
        <v>44379</v>
      </c>
      <c r="E693" s="5" t="s">
        <v>28</v>
      </c>
      <c r="F693" s="5" t="s">
        <v>44</v>
      </c>
      <c r="G693" s="5" t="s">
        <v>45</v>
      </c>
      <c r="H693" s="5" t="s">
        <v>20</v>
      </c>
      <c r="I693" s="7">
        <v>0.8</v>
      </c>
      <c r="J693" s="8">
        <v>5250</v>
      </c>
      <c r="K693" s="9">
        <f t="shared" si="4"/>
        <v>4200</v>
      </c>
      <c r="L693" s="9">
        <f t="shared" si="5"/>
        <v>1260</v>
      </c>
      <c r="M693" s="10">
        <v>0.3</v>
      </c>
      <c r="O693" s="15"/>
      <c r="P693" s="13"/>
      <c r="Q693" s="11"/>
      <c r="R693" s="12"/>
    </row>
    <row r="694" spans="1:18" ht="15.75" customHeight="1">
      <c r="A694" s="1"/>
      <c r="B694" s="5" t="s">
        <v>27</v>
      </c>
      <c r="C694" s="5">
        <v>1128299</v>
      </c>
      <c r="D694" s="6">
        <v>44379</v>
      </c>
      <c r="E694" s="5" t="s">
        <v>28</v>
      </c>
      <c r="F694" s="5" t="s">
        <v>44</v>
      </c>
      <c r="G694" s="5" t="s">
        <v>45</v>
      </c>
      <c r="H694" s="5" t="s">
        <v>21</v>
      </c>
      <c r="I694" s="7">
        <v>0.85000000000000009</v>
      </c>
      <c r="J694" s="8">
        <v>5750</v>
      </c>
      <c r="K694" s="9">
        <f t="shared" si="4"/>
        <v>4887.5000000000009</v>
      </c>
      <c r="L694" s="9">
        <f t="shared" si="5"/>
        <v>1221.8750000000002</v>
      </c>
      <c r="M694" s="10">
        <v>0.25</v>
      </c>
      <c r="O694" s="15"/>
      <c r="P694" s="13"/>
      <c r="Q694" s="11"/>
      <c r="R694" s="12"/>
    </row>
    <row r="695" spans="1:18" ht="15.75" customHeight="1">
      <c r="A695" s="1"/>
      <c r="B695" s="5" t="s">
        <v>27</v>
      </c>
      <c r="C695" s="5">
        <v>1128299</v>
      </c>
      <c r="D695" s="6">
        <v>44379</v>
      </c>
      <c r="E695" s="5" t="s">
        <v>28</v>
      </c>
      <c r="F695" s="5" t="s">
        <v>44</v>
      </c>
      <c r="G695" s="5" t="s">
        <v>45</v>
      </c>
      <c r="H695" s="5" t="s">
        <v>22</v>
      </c>
      <c r="I695" s="7">
        <v>1</v>
      </c>
      <c r="J695" s="8">
        <v>5750</v>
      </c>
      <c r="K695" s="9">
        <f t="shared" si="4"/>
        <v>5750</v>
      </c>
      <c r="L695" s="9">
        <f t="shared" si="5"/>
        <v>1150</v>
      </c>
      <c r="M695" s="10">
        <v>0.2</v>
      </c>
      <c r="O695" s="15"/>
      <c r="P695" s="13"/>
      <c r="Q695" s="11"/>
      <c r="R695" s="12"/>
    </row>
    <row r="696" spans="1:18" ht="15.75" customHeight="1">
      <c r="A696" s="1"/>
      <c r="B696" s="5" t="s">
        <v>27</v>
      </c>
      <c r="C696" s="5">
        <v>1128299</v>
      </c>
      <c r="D696" s="6">
        <v>44411</v>
      </c>
      <c r="E696" s="5" t="s">
        <v>28</v>
      </c>
      <c r="F696" s="5" t="s">
        <v>44</v>
      </c>
      <c r="G696" s="5" t="s">
        <v>45</v>
      </c>
      <c r="H696" s="5" t="s">
        <v>17</v>
      </c>
      <c r="I696" s="7">
        <v>0.85000000000000009</v>
      </c>
      <c r="J696" s="8">
        <v>7750</v>
      </c>
      <c r="K696" s="9">
        <f t="shared" si="4"/>
        <v>6587.5000000000009</v>
      </c>
      <c r="L696" s="9">
        <f t="shared" si="5"/>
        <v>1976.2500000000002</v>
      </c>
      <c r="M696" s="10">
        <v>0.3</v>
      </c>
      <c r="O696" s="15"/>
      <c r="P696" s="13"/>
      <c r="Q696" s="11"/>
      <c r="R696" s="12"/>
    </row>
    <row r="697" spans="1:18" ht="15.75" customHeight="1">
      <c r="A697" s="1"/>
      <c r="B697" s="5" t="s">
        <v>27</v>
      </c>
      <c r="C697" s="5">
        <v>1128299</v>
      </c>
      <c r="D697" s="6">
        <v>44411</v>
      </c>
      <c r="E697" s="5" t="s">
        <v>28</v>
      </c>
      <c r="F697" s="5" t="s">
        <v>44</v>
      </c>
      <c r="G697" s="5" t="s">
        <v>45</v>
      </c>
      <c r="H697" s="5" t="s">
        <v>18</v>
      </c>
      <c r="I697" s="7">
        <v>0.80000000000000016</v>
      </c>
      <c r="J697" s="8">
        <v>7500</v>
      </c>
      <c r="K697" s="9">
        <f t="shared" si="4"/>
        <v>6000.0000000000009</v>
      </c>
      <c r="L697" s="9">
        <f t="shared" si="5"/>
        <v>1500.0000000000002</v>
      </c>
      <c r="M697" s="10">
        <v>0.25</v>
      </c>
      <c r="O697" s="15"/>
      <c r="P697" s="13"/>
      <c r="Q697" s="11"/>
      <c r="R697" s="12"/>
    </row>
    <row r="698" spans="1:18" ht="15.75" customHeight="1">
      <c r="A698" s="1"/>
      <c r="B698" s="5" t="s">
        <v>27</v>
      </c>
      <c r="C698" s="5">
        <v>1128299</v>
      </c>
      <c r="D698" s="6">
        <v>44411</v>
      </c>
      <c r="E698" s="5" t="s">
        <v>28</v>
      </c>
      <c r="F698" s="5" t="s">
        <v>44</v>
      </c>
      <c r="G698" s="5" t="s">
        <v>45</v>
      </c>
      <c r="H698" s="5" t="s">
        <v>19</v>
      </c>
      <c r="I698" s="7">
        <v>0.75000000000000011</v>
      </c>
      <c r="J698" s="8">
        <v>6250</v>
      </c>
      <c r="K698" s="9">
        <f t="shared" si="4"/>
        <v>4687.5000000000009</v>
      </c>
      <c r="L698" s="9">
        <f t="shared" si="5"/>
        <v>1171.8750000000002</v>
      </c>
      <c r="M698" s="10">
        <v>0.25</v>
      </c>
      <c r="O698" s="15"/>
      <c r="P698" s="13"/>
      <c r="Q698" s="11"/>
      <c r="R698" s="12"/>
    </row>
    <row r="699" spans="1:18" ht="15.75" customHeight="1">
      <c r="A699" s="1"/>
      <c r="B699" s="5" t="s">
        <v>27</v>
      </c>
      <c r="C699" s="5">
        <v>1128299</v>
      </c>
      <c r="D699" s="6">
        <v>44411</v>
      </c>
      <c r="E699" s="5" t="s">
        <v>28</v>
      </c>
      <c r="F699" s="5" t="s">
        <v>44</v>
      </c>
      <c r="G699" s="5" t="s">
        <v>45</v>
      </c>
      <c r="H699" s="5" t="s">
        <v>20</v>
      </c>
      <c r="I699" s="7">
        <v>0.75000000000000011</v>
      </c>
      <c r="J699" s="8">
        <v>5750</v>
      </c>
      <c r="K699" s="9">
        <f t="shared" si="4"/>
        <v>4312.5000000000009</v>
      </c>
      <c r="L699" s="9">
        <f t="shared" si="5"/>
        <v>1293.7500000000002</v>
      </c>
      <c r="M699" s="10">
        <v>0.3</v>
      </c>
      <c r="O699" s="15"/>
      <c r="P699" s="13"/>
      <c r="Q699" s="11"/>
      <c r="R699" s="12"/>
    </row>
    <row r="700" spans="1:18" ht="15.75" customHeight="1">
      <c r="A700" s="1"/>
      <c r="B700" s="5" t="s">
        <v>27</v>
      </c>
      <c r="C700" s="5">
        <v>1128299</v>
      </c>
      <c r="D700" s="6">
        <v>44411</v>
      </c>
      <c r="E700" s="5" t="s">
        <v>28</v>
      </c>
      <c r="F700" s="5" t="s">
        <v>44</v>
      </c>
      <c r="G700" s="5" t="s">
        <v>45</v>
      </c>
      <c r="H700" s="5" t="s">
        <v>21</v>
      </c>
      <c r="I700" s="7">
        <v>0.75</v>
      </c>
      <c r="J700" s="8">
        <v>5750</v>
      </c>
      <c r="K700" s="9">
        <f t="shared" si="4"/>
        <v>4312.5</v>
      </c>
      <c r="L700" s="9">
        <f t="shared" si="5"/>
        <v>1078.125</v>
      </c>
      <c r="M700" s="10">
        <v>0.25</v>
      </c>
      <c r="O700" s="15"/>
      <c r="P700" s="13"/>
      <c r="Q700" s="11"/>
      <c r="R700" s="12"/>
    </row>
    <row r="701" spans="1:18" ht="15.75" customHeight="1">
      <c r="A701" s="1"/>
      <c r="B701" s="5" t="s">
        <v>27</v>
      </c>
      <c r="C701" s="5">
        <v>1128299</v>
      </c>
      <c r="D701" s="6">
        <v>44411</v>
      </c>
      <c r="E701" s="5" t="s">
        <v>28</v>
      </c>
      <c r="F701" s="5" t="s">
        <v>44</v>
      </c>
      <c r="G701" s="5" t="s">
        <v>45</v>
      </c>
      <c r="H701" s="5" t="s">
        <v>22</v>
      </c>
      <c r="I701" s="7">
        <v>0.8</v>
      </c>
      <c r="J701" s="8">
        <v>4000</v>
      </c>
      <c r="K701" s="9">
        <f t="shared" si="4"/>
        <v>3200</v>
      </c>
      <c r="L701" s="9">
        <f t="shared" si="5"/>
        <v>640</v>
      </c>
      <c r="M701" s="10">
        <v>0.2</v>
      </c>
      <c r="O701" s="15"/>
      <c r="P701" s="13"/>
      <c r="Q701" s="11"/>
      <c r="R701" s="12"/>
    </row>
    <row r="702" spans="1:18" ht="15.75" customHeight="1">
      <c r="A702" s="1"/>
      <c r="B702" s="5" t="s">
        <v>27</v>
      </c>
      <c r="C702" s="5">
        <v>1128299</v>
      </c>
      <c r="D702" s="6">
        <v>44443</v>
      </c>
      <c r="E702" s="5" t="s">
        <v>28</v>
      </c>
      <c r="F702" s="5" t="s">
        <v>44</v>
      </c>
      <c r="G702" s="5" t="s">
        <v>45</v>
      </c>
      <c r="H702" s="5" t="s">
        <v>17</v>
      </c>
      <c r="I702" s="7">
        <v>0.70000000000000018</v>
      </c>
      <c r="J702" s="8">
        <v>6000</v>
      </c>
      <c r="K702" s="9">
        <f t="shared" si="4"/>
        <v>4200.0000000000009</v>
      </c>
      <c r="L702" s="9">
        <f t="shared" si="5"/>
        <v>1260.0000000000002</v>
      </c>
      <c r="M702" s="10">
        <v>0.3</v>
      </c>
      <c r="O702" s="15"/>
      <c r="P702" s="13"/>
      <c r="Q702" s="11"/>
      <c r="R702" s="12"/>
    </row>
    <row r="703" spans="1:18" ht="15.75" customHeight="1">
      <c r="A703" s="1"/>
      <c r="B703" s="5" t="s">
        <v>27</v>
      </c>
      <c r="C703" s="5">
        <v>1128299</v>
      </c>
      <c r="D703" s="6">
        <v>44443</v>
      </c>
      <c r="E703" s="5" t="s">
        <v>28</v>
      </c>
      <c r="F703" s="5" t="s">
        <v>44</v>
      </c>
      <c r="G703" s="5" t="s">
        <v>45</v>
      </c>
      <c r="H703" s="5" t="s">
        <v>18</v>
      </c>
      <c r="I703" s="7">
        <v>0.75000000000000022</v>
      </c>
      <c r="J703" s="8">
        <v>6000</v>
      </c>
      <c r="K703" s="9">
        <f t="shared" si="4"/>
        <v>4500.0000000000009</v>
      </c>
      <c r="L703" s="9">
        <f t="shared" si="5"/>
        <v>1125.0000000000002</v>
      </c>
      <c r="M703" s="10">
        <v>0.25</v>
      </c>
      <c r="O703" s="15"/>
      <c r="P703" s="13"/>
      <c r="Q703" s="11"/>
      <c r="R703" s="12"/>
    </row>
    <row r="704" spans="1:18" ht="15.75" customHeight="1">
      <c r="A704" s="1"/>
      <c r="B704" s="5" t="s">
        <v>27</v>
      </c>
      <c r="C704" s="5">
        <v>1128299</v>
      </c>
      <c r="D704" s="6">
        <v>44443</v>
      </c>
      <c r="E704" s="5" t="s">
        <v>28</v>
      </c>
      <c r="F704" s="5" t="s">
        <v>44</v>
      </c>
      <c r="G704" s="5" t="s">
        <v>45</v>
      </c>
      <c r="H704" s="5" t="s">
        <v>19</v>
      </c>
      <c r="I704" s="7">
        <v>0.70000000000000018</v>
      </c>
      <c r="J704" s="8">
        <v>4500</v>
      </c>
      <c r="K704" s="9">
        <f t="shared" si="4"/>
        <v>3150.0000000000009</v>
      </c>
      <c r="L704" s="9">
        <f t="shared" si="5"/>
        <v>787.50000000000023</v>
      </c>
      <c r="M704" s="10">
        <v>0.25</v>
      </c>
      <c r="O704" s="15"/>
      <c r="P704" s="13"/>
      <c r="Q704" s="11"/>
      <c r="R704" s="12"/>
    </row>
    <row r="705" spans="1:18" ht="15.75" customHeight="1">
      <c r="A705" s="1"/>
      <c r="B705" s="5" t="s">
        <v>27</v>
      </c>
      <c r="C705" s="5">
        <v>1128299</v>
      </c>
      <c r="D705" s="6">
        <v>44443</v>
      </c>
      <c r="E705" s="5" t="s">
        <v>28</v>
      </c>
      <c r="F705" s="5" t="s">
        <v>44</v>
      </c>
      <c r="G705" s="5" t="s">
        <v>45</v>
      </c>
      <c r="H705" s="5" t="s">
        <v>20</v>
      </c>
      <c r="I705" s="7">
        <v>0.70000000000000018</v>
      </c>
      <c r="J705" s="8">
        <v>4000</v>
      </c>
      <c r="K705" s="9">
        <f t="shared" si="4"/>
        <v>2800.0000000000009</v>
      </c>
      <c r="L705" s="9">
        <f t="shared" si="5"/>
        <v>840.00000000000023</v>
      </c>
      <c r="M705" s="10">
        <v>0.3</v>
      </c>
      <c r="O705" s="15"/>
      <c r="P705" s="13"/>
      <c r="Q705" s="11"/>
      <c r="R705" s="12"/>
    </row>
    <row r="706" spans="1:18" ht="15.75" customHeight="1">
      <c r="A706" s="1"/>
      <c r="B706" s="5" t="s">
        <v>27</v>
      </c>
      <c r="C706" s="5">
        <v>1128299</v>
      </c>
      <c r="D706" s="6">
        <v>44443</v>
      </c>
      <c r="E706" s="5" t="s">
        <v>28</v>
      </c>
      <c r="F706" s="5" t="s">
        <v>44</v>
      </c>
      <c r="G706" s="5" t="s">
        <v>45</v>
      </c>
      <c r="H706" s="5" t="s">
        <v>21</v>
      </c>
      <c r="I706" s="7">
        <v>0.80000000000000016</v>
      </c>
      <c r="J706" s="8">
        <v>4250</v>
      </c>
      <c r="K706" s="9">
        <f t="shared" si="4"/>
        <v>3400.0000000000005</v>
      </c>
      <c r="L706" s="9">
        <f t="shared" si="5"/>
        <v>850.00000000000011</v>
      </c>
      <c r="M706" s="10">
        <v>0.25</v>
      </c>
      <c r="O706" s="15"/>
      <c r="P706" s="13"/>
      <c r="Q706" s="11"/>
      <c r="R706" s="12"/>
    </row>
    <row r="707" spans="1:18" ht="15.75" customHeight="1">
      <c r="A707" s="1"/>
      <c r="B707" s="5" t="s">
        <v>27</v>
      </c>
      <c r="C707" s="5">
        <v>1128299</v>
      </c>
      <c r="D707" s="6">
        <v>44443</v>
      </c>
      <c r="E707" s="5" t="s">
        <v>28</v>
      </c>
      <c r="F707" s="5" t="s">
        <v>44</v>
      </c>
      <c r="G707" s="5" t="s">
        <v>45</v>
      </c>
      <c r="H707" s="5" t="s">
        <v>22</v>
      </c>
      <c r="I707" s="7">
        <v>0.65</v>
      </c>
      <c r="J707" s="8">
        <v>4500</v>
      </c>
      <c r="K707" s="9">
        <f t="shared" si="4"/>
        <v>2925</v>
      </c>
      <c r="L707" s="9">
        <f t="shared" si="5"/>
        <v>585</v>
      </c>
      <c r="M707" s="10">
        <v>0.2</v>
      </c>
      <c r="O707" s="15"/>
      <c r="P707" s="13"/>
      <c r="Q707" s="11"/>
      <c r="R707" s="12"/>
    </row>
    <row r="708" spans="1:18" ht="15.75" customHeight="1">
      <c r="A708" s="1"/>
      <c r="B708" s="5" t="s">
        <v>27</v>
      </c>
      <c r="C708" s="5">
        <v>1128299</v>
      </c>
      <c r="D708" s="6">
        <v>44472</v>
      </c>
      <c r="E708" s="5" t="s">
        <v>28</v>
      </c>
      <c r="F708" s="5" t="s">
        <v>44</v>
      </c>
      <c r="G708" s="5" t="s">
        <v>45</v>
      </c>
      <c r="H708" s="5" t="s">
        <v>17</v>
      </c>
      <c r="I708" s="7">
        <v>0.60000000000000009</v>
      </c>
      <c r="J708" s="8">
        <v>5500</v>
      </c>
      <c r="K708" s="9">
        <f t="shared" si="4"/>
        <v>3300.0000000000005</v>
      </c>
      <c r="L708" s="9">
        <f t="shared" si="5"/>
        <v>990.00000000000011</v>
      </c>
      <c r="M708" s="10">
        <v>0.3</v>
      </c>
      <c r="O708" s="15"/>
      <c r="P708" s="13"/>
      <c r="Q708" s="11"/>
      <c r="R708" s="12"/>
    </row>
    <row r="709" spans="1:18" ht="15.75" customHeight="1">
      <c r="A709" s="1"/>
      <c r="B709" s="5" t="s">
        <v>27</v>
      </c>
      <c r="C709" s="5">
        <v>1128299</v>
      </c>
      <c r="D709" s="6">
        <v>44472</v>
      </c>
      <c r="E709" s="5" t="s">
        <v>28</v>
      </c>
      <c r="F709" s="5" t="s">
        <v>44</v>
      </c>
      <c r="G709" s="5" t="s">
        <v>45</v>
      </c>
      <c r="H709" s="5" t="s">
        <v>18</v>
      </c>
      <c r="I709" s="7">
        <v>0.65000000000000013</v>
      </c>
      <c r="J709" s="8">
        <v>5500</v>
      </c>
      <c r="K709" s="9">
        <f t="shared" si="4"/>
        <v>3575.0000000000009</v>
      </c>
      <c r="L709" s="9">
        <f t="shared" si="5"/>
        <v>893.75000000000023</v>
      </c>
      <c r="M709" s="10">
        <v>0.25</v>
      </c>
      <c r="O709" s="15"/>
      <c r="P709" s="13"/>
      <c r="Q709" s="11"/>
      <c r="R709" s="12"/>
    </row>
    <row r="710" spans="1:18" ht="15.75" customHeight="1">
      <c r="A710" s="1"/>
      <c r="B710" s="5" t="s">
        <v>27</v>
      </c>
      <c r="C710" s="5">
        <v>1128299</v>
      </c>
      <c r="D710" s="6">
        <v>44472</v>
      </c>
      <c r="E710" s="5" t="s">
        <v>28</v>
      </c>
      <c r="F710" s="5" t="s">
        <v>44</v>
      </c>
      <c r="G710" s="5" t="s">
        <v>45</v>
      </c>
      <c r="H710" s="5" t="s">
        <v>19</v>
      </c>
      <c r="I710" s="7">
        <v>0.60000000000000009</v>
      </c>
      <c r="J710" s="8">
        <v>3750</v>
      </c>
      <c r="K710" s="9">
        <f t="shared" si="4"/>
        <v>2250.0000000000005</v>
      </c>
      <c r="L710" s="9">
        <f t="shared" si="5"/>
        <v>562.50000000000011</v>
      </c>
      <c r="M710" s="10">
        <v>0.25</v>
      </c>
      <c r="O710" s="15"/>
      <c r="P710" s="13"/>
      <c r="Q710" s="11"/>
      <c r="R710" s="12"/>
    </row>
    <row r="711" spans="1:18" ht="15.75" customHeight="1">
      <c r="A711" s="1"/>
      <c r="B711" s="5" t="s">
        <v>27</v>
      </c>
      <c r="C711" s="5">
        <v>1128299</v>
      </c>
      <c r="D711" s="6">
        <v>44472</v>
      </c>
      <c r="E711" s="5" t="s">
        <v>28</v>
      </c>
      <c r="F711" s="5" t="s">
        <v>44</v>
      </c>
      <c r="G711" s="5" t="s">
        <v>45</v>
      </c>
      <c r="H711" s="5" t="s">
        <v>20</v>
      </c>
      <c r="I711" s="7">
        <v>0.60000000000000009</v>
      </c>
      <c r="J711" s="8">
        <v>3500</v>
      </c>
      <c r="K711" s="9">
        <f t="shared" si="4"/>
        <v>2100.0000000000005</v>
      </c>
      <c r="L711" s="9">
        <f t="shared" si="5"/>
        <v>630.00000000000011</v>
      </c>
      <c r="M711" s="10">
        <v>0.3</v>
      </c>
      <c r="O711" s="15"/>
      <c r="P711" s="13"/>
      <c r="Q711" s="11"/>
      <c r="R711" s="12"/>
    </row>
    <row r="712" spans="1:18" ht="15.75" customHeight="1">
      <c r="A712" s="1"/>
      <c r="B712" s="5" t="s">
        <v>27</v>
      </c>
      <c r="C712" s="5">
        <v>1128299</v>
      </c>
      <c r="D712" s="6">
        <v>44472</v>
      </c>
      <c r="E712" s="5" t="s">
        <v>28</v>
      </c>
      <c r="F712" s="5" t="s">
        <v>44</v>
      </c>
      <c r="G712" s="5" t="s">
        <v>45</v>
      </c>
      <c r="H712" s="5" t="s">
        <v>21</v>
      </c>
      <c r="I712" s="7">
        <v>0.70000000000000007</v>
      </c>
      <c r="J712" s="8">
        <v>3250</v>
      </c>
      <c r="K712" s="9">
        <f t="shared" si="4"/>
        <v>2275</v>
      </c>
      <c r="L712" s="9">
        <f t="shared" si="5"/>
        <v>568.75</v>
      </c>
      <c r="M712" s="10">
        <v>0.25</v>
      </c>
      <c r="O712" s="15"/>
      <c r="P712" s="13"/>
      <c r="Q712" s="11"/>
      <c r="R712" s="12"/>
    </row>
    <row r="713" spans="1:18" ht="15.75" customHeight="1">
      <c r="A713" s="1"/>
      <c r="B713" s="5" t="s">
        <v>27</v>
      </c>
      <c r="C713" s="5">
        <v>1128299</v>
      </c>
      <c r="D713" s="6">
        <v>44472</v>
      </c>
      <c r="E713" s="5" t="s">
        <v>28</v>
      </c>
      <c r="F713" s="5" t="s">
        <v>44</v>
      </c>
      <c r="G713" s="5" t="s">
        <v>45</v>
      </c>
      <c r="H713" s="5" t="s">
        <v>22</v>
      </c>
      <c r="I713" s="7">
        <v>0.75000000000000011</v>
      </c>
      <c r="J713" s="8">
        <v>3750</v>
      </c>
      <c r="K713" s="9">
        <f t="shared" si="4"/>
        <v>2812.5000000000005</v>
      </c>
      <c r="L713" s="9">
        <f t="shared" si="5"/>
        <v>562.50000000000011</v>
      </c>
      <c r="M713" s="10">
        <v>0.2</v>
      </c>
      <c r="O713" s="15"/>
      <c r="P713" s="13"/>
      <c r="Q713" s="11"/>
      <c r="R713" s="12"/>
    </row>
    <row r="714" spans="1:18" ht="15.75" customHeight="1">
      <c r="A714" s="1"/>
      <c r="B714" s="5" t="s">
        <v>27</v>
      </c>
      <c r="C714" s="5">
        <v>1128299</v>
      </c>
      <c r="D714" s="6">
        <v>44503</v>
      </c>
      <c r="E714" s="5" t="s">
        <v>28</v>
      </c>
      <c r="F714" s="5" t="s">
        <v>44</v>
      </c>
      <c r="G714" s="5" t="s">
        <v>45</v>
      </c>
      <c r="H714" s="5" t="s">
        <v>17</v>
      </c>
      <c r="I714" s="7">
        <v>0.60000000000000009</v>
      </c>
      <c r="J714" s="8">
        <v>6000</v>
      </c>
      <c r="K714" s="9">
        <f t="shared" si="4"/>
        <v>3600.0000000000005</v>
      </c>
      <c r="L714" s="9">
        <f t="shared" si="5"/>
        <v>1080</v>
      </c>
      <c r="M714" s="10">
        <v>0.3</v>
      </c>
      <c r="O714" s="15"/>
      <c r="P714" s="13"/>
      <c r="Q714" s="11"/>
      <c r="R714" s="12"/>
    </row>
    <row r="715" spans="1:18" ht="15.75" customHeight="1">
      <c r="A715" s="1"/>
      <c r="B715" s="5" t="s">
        <v>27</v>
      </c>
      <c r="C715" s="5">
        <v>1128299</v>
      </c>
      <c r="D715" s="6">
        <v>44503</v>
      </c>
      <c r="E715" s="5" t="s">
        <v>28</v>
      </c>
      <c r="F715" s="5" t="s">
        <v>44</v>
      </c>
      <c r="G715" s="5" t="s">
        <v>45</v>
      </c>
      <c r="H715" s="5" t="s">
        <v>18</v>
      </c>
      <c r="I715" s="7">
        <v>0.65000000000000013</v>
      </c>
      <c r="J715" s="8">
        <v>6250</v>
      </c>
      <c r="K715" s="9">
        <f t="shared" si="4"/>
        <v>4062.5000000000009</v>
      </c>
      <c r="L715" s="9">
        <f t="shared" si="5"/>
        <v>1015.6250000000002</v>
      </c>
      <c r="M715" s="10">
        <v>0.25</v>
      </c>
      <c r="O715" s="15"/>
      <c r="P715" s="13"/>
      <c r="Q715" s="11"/>
      <c r="R715" s="12"/>
    </row>
    <row r="716" spans="1:18" ht="15.75" customHeight="1">
      <c r="A716" s="1"/>
      <c r="B716" s="5" t="s">
        <v>27</v>
      </c>
      <c r="C716" s="5">
        <v>1128299</v>
      </c>
      <c r="D716" s="6">
        <v>44503</v>
      </c>
      <c r="E716" s="5" t="s">
        <v>28</v>
      </c>
      <c r="F716" s="5" t="s">
        <v>44</v>
      </c>
      <c r="G716" s="5" t="s">
        <v>45</v>
      </c>
      <c r="H716" s="5" t="s">
        <v>19</v>
      </c>
      <c r="I716" s="7">
        <v>0.60000000000000009</v>
      </c>
      <c r="J716" s="8">
        <v>4750</v>
      </c>
      <c r="K716" s="9">
        <f t="shared" si="4"/>
        <v>2850.0000000000005</v>
      </c>
      <c r="L716" s="9">
        <f t="shared" si="5"/>
        <v>712.50000000000011</v>
      </c>
      <c r="M716" s="10">
        <v>0.25</v>
      </c>
      <c r="O716" s="15"/>
      <c r="P716" s="13"/>
      <c r="Q716" s="11"/>
      <c r="R716" s="12"/>
    </row>
    <row r="717" spans="1:18" ht="15.75" customHeight="1">
      <c r="A717" s="1"/>
      <c r="B717" s="5" t="s">
        <v>27</v>
      </c>
      <c r="C717" s="5">
        <v>1128299</v>
      </c>
      <c r="D717" s="6">
        <v>44503</v>
      </c>
      <c r="E717" s="5" t="s">
        <v>28</v>
      </c>
      <c r="F717" s="5" t="s">
        <v>44</v>
      </c>
      <c r="G717" s="5" t="s">
        <v>45</v>
      </c>
      <c r="H717" s="5" t="s">
        <v>20</v>
      </c>
      <c r="I717" s="7">
        <v>0.70000000000000018</v>
      </c>
      <c r="J717" s="8">
        <v>4500</v>
      </c>
      <c r="K717" s="9">
        <f t="shared" si="4"/>
        <v>3150.0000000000009</v>
      </c>
      <c r="L717" s="9">
        <f t="shared" si="5"/>
        <v>945.00000000000023</v>
      </c>
      <c r="M717" s="10">
        <v>0.3</v>
      </c>
      <c r="O717" s="15"/>
      <c r="P717" s="13"/>
      <c r="Q717" s="11"/>
      <c r="R717" s="12"/>
    </row>
    <row r="718" spans="1:18" ht="15.75" customHeight="1">
      <c r="A718" s="1"/>
      <c r="B718" s="5" t="s">
        <v>27</v>
      </c>
      <c r="C718" s="5">
        <v>1128299</v>
      </c>
      <c r="D718" s="6">
        <v>44503</v>
      </c>
      <c r="E718" s="5" t="s">
        <v>28</v>
      </c>
      <c r="F718" s="5" t="s">
        <v>44</v>
      </c>
      <c r="G718" s="5" t="s">
        <v>45</v>
      </c>
      <c r="H718" s="5" t="s">
        <v>21</v>
      </c>
      <c r="I718" s="7">
        <v>0.90000000000000013</v>
      </c>
      <c r="J718" s="8">
        <v>4250</v>
      </c>
      <c r="K718" s="9">
        <f t="shared" si="4"/>
        <v>3825.0000000000005</v>
      </c>
      <c r="L718" s="9">
        <f t="shared" si="5"/>
        <v>956.25000000000011</v>
      </c>
      <c r="M718" s="10">
        <v>0.25</v>
      </c>
      <c r="O718" s="15"/>
      <c r="P718" s="13"/>
      <c r="Q718" s="11"/>
      <c r="R718" s="12"/>
    </row>
    <row r="719" spans="1:18" ht="15.75" customHeight="1">
      <c r="A719" s="1"/>
      <c r="B719" s="5" t="s">
        <v>27</v>
      </c>
      <c r="C719" s="5">
        <v>1128299</v>
      </c>
      <c r="D719" s="6">
        <v>44503</v>
      </c>
      <c r="E719" s="5" t="s">
        <v>28</v>
      </c>
      <c r="F719" s="5" t="s">
        <v>44</v>
      </c>
      <c r="G719" s="5" t="s">
        <v>45</v>
      </c>
      <c r="H719" s="5" t="s">
        <v>22</v>
      </c>
      <c r="I719" s="7">
        <v>0.95000000000000018</v>
      </c>
      <c r="J719" s="8">
        <v>5500</v>
      </c>
      <c r="K719" s="9">
        <f t="shared" si="4"/>
        <v>5225.0000000000009</v>
      </c>
      <c r="L719" s="9">
        <f t="shared" si="5"/>
        <v>1045.0000000000002</v>
      </c>
      <c r="M719" s="10">
        <v>0.2</v>
      </c>
      <c r="O719" s="15"/>
      <c r="P719" s="13"/>
      <c r="Q719" s="11"/>
      <c r="R719" s="12"/>
    </row>
    <row r="720" spans="1:18" ht="15.75" customHeight="1">
      <c r="A720" s="1"/>
      <c r="B720" s="5" t="s">
        <v>27</v>
      </c>
      <c r="C720" s="5">
        <v>1128299</v>
      </c>
      <c r="D720" s="6">
        <v>44532</v>
      </c>
      <c r="E720" s="5" t="s">
        <v>28</v>
      </c>
      <c r="F720" s="5" t="s">
        <v>44</v>
      </c>
      <c r="G720" s="5" t="s">
        <v>45</v>
      </c>
      <c r="H720" s="5" t="s">
        <v>17</v>
      </c>
      <c r="I720" s="7">
        <v>0.80000000000000016</v>
      </c>
      <c r="J720" s="8">
        <v>7500</v>
      </c>
      <c r="K720" s="9">
        <f t="shared" si="4"/>
        <v>6000.0000000000009</v>
      </c>
      <c r="L720" s="9">
        <f t="shared" si="5"/>
        <v>1800.0000000000002</v>
      </c>
      <c r="M720" s="10">
        <v>0.3</v>
      </c>
      <c r="O720" s="15"/>
      <c r="P720" s="13"/>
      <c r="Q720" s="11"/>
      <c r="R720" s="12"/>
    </row>
    <row r="721" spans="1:18" ht="15.75" customHeight="1">
      <c r="A721" s="1"/>
      <c r="B721" s="5" t="s">
        <v>27</v>
      </c>
      <c r="C721" s="5">
        <v>1128299</v>
      </c>
      <c r="D721" s="6">
        <v>44532</v>
      </c>
      <c r="E721" s="5" t="s">
        <v>28</v>
      </c>
      <c r="F721" s="5" t="s">
        <v>44</v>
      </c>
      <c r="G721" s="5" t="s">
        <v>45</v>
      </c>
      <c r="H721" s="5" t="s">
        <v>18</v>
      </c>
      <c r="I721" s="7">
        <v>0.8500000000000002</v>
      </c>
      <c r="J721" s="8">
        <v>7500</v>
      </c>
      <c r="K721" s="9">
        <f t="shared" si="4"/>
        <v>6375.0000000000018</v>
      </c>
      <c r="L721" s="9">
        <f t="shared" si="5"/>
        <v>1593.7500000000005</v>
      </c>
      <c r="M721" s="10">
        <v>0.25</v>
      </c>
      <c r="O721" s="15"/>
      <c r="P721" s="13"/>
      <c r="Q721" s="11"/>
      <c r="R721" s="12"/>
    </row>
    <row r="722" spans="1:18" ht="15.75" customHeight="1">
      <c r="A722" s="1"/>
      <c r="B722" s="5" t="s">
        <v>27</v>
      </c>
      <c r="C722" s="5">
        <v>1128299</v>
      </c>
      <c r="D722" s="6">
        <v>44532</v>
      </c>
      <c r="E722" s="5" t="s">
        <v>28</v>
      </c>
      <c r="F722" s="5" t="s">
        <v>44</v>
      </c>
      <c r="G722" s="5" t="s">
        <v>45</v>
      </c>
      <c r="H722" s="5" t="s">
        <v>19</v>
      </c>
      <c r="I722" s="7">
        <v>0.80000000000000016</v>
      </c>
      <c r="J722" s="8">
        <v>5500</v>
      </c>
      <c r="K722" s="9">
        <f t="shared" si="4"/>
        <v>4400.0000000000009</v>
      </c>
      <c r="L722" s="9">
        <f t="shared" si="5"/>
        <v>1100.0000000000002</v>
      </c>
      <c r="M722" s="10">
        <v>0.25</v>
      </c>
      <c r="O722" s="15"/>
      <c r="P722" s="13"/>
      <c r="Q722" s="11"/>
      <c r="R722" s="12"/>
    </row>
    <row r="723" spans="1:18" ht="15.75" customHeight="1">
      <c r="A723" s="1"/>
      <c r="B723" s="5" t="s">
        <v>27</v>
      </c>
      <c r="C723" s="5">
        <v>1128299</v>
      </c>
      <c r="D723" s="6">
        <v>44532</v>
      </c>
      <c r="E723" s="5" t="s">
        <v>28</v>
      </c>
      <c r="F723" s="5" t="s">
        <v>44</v>
      </c>
      <c r="G723" s="5" t="s">
        <v>45</v>
      </c>
      <c r="H723" s="5" t="s">
        <v>20</v>
      </c>
      <c r="I723" s="7">
        <v>0.80000000000000016</v>
      </c>
      <c r="J723" s="8">
        <v>5500</v>
      </c>
      <c r="K723" s="9">
        <f t="shared" si="4"/>
        <v>4400.0000000000009</v>
      </c>
      <c r="L723" s="9">
        <f t="shared" si="5"/>
        <v>1320.0000000000002</v>
      </c>
      <c r="M723" s="10">
        <v>0.3</v>
      </c>
      <c r="O723" s="15"/>
      <c r="P723" s="13"/>
      <c r="Q723" s="11"/>
      <c r="R723" s="12"/>
    </row>
    <row r="724" spans="1:18" ht="15.75" customHeight="1">
      <c r="A724" s="1"/>
      <c r="B724" s="5" t="s">
        <v>27</v>
      </c>
      <c r="C724" s="5">
        <v>1128299</v>
      </c>
      <c r="D724" s="6">
        <v>44532</v>
      </c>
      <c r="E724" s="5" t="s">
        <v>28</v>
      </c>
      <c r="F724" s="5" t="s">
        <v>44</v>
      </c>
      <c r="G724" s="5" t="s">
        <v>45</v>
      </c>
      <c r="H724" s="5" t="s">
        <v>21</v>
      </c>
      <c r="I724" s="7">
        <v>0.90000000000000013</v>
      </c>
      <c r="J724" s="8">
        <v>4750</v>
      </c>
      <c r="K724" s="9">
        <f t="shared" si="4"/>
        <v>4275.0000000000009</v>
      </c>
      <c r="L724" s="9">
        <f t="shared" si="5"/>
        <v>1068.7500000000002</v>
      </c>
      <c r="M724" s="10">
        <v>0.25</v>
      </c>
      <c r="O724" s="15"/>
      <c r="P724" s="13"/>
      <c r="Q724" s="11"/>
      <c r="R724" s="12"/>
    </row>
    <row r="725" spans="1:18" ht="15.75" customHeight="1">
      <c r="A725" s="1"/>
      <c r="B725" s="5" t="s">
        <v>27</v>
      </c>
      <c r="C725" s="5">
        <v>1128299</v>
      </c>
      <c r="D725" s="6">
        <v>44532</v>
      </c>
      <c r="E725" s="5" t="s">
        <v>28</v>
      </c>
      <c r="F725" s="5" t="s">
        <v>44</v>
      </c>
      <c r="G725" s="5" t="s">
        <v>45</v>
      </c>
      <c r="H725" s="5" t="s">
        <v>22</v>
      </c>
      <c r="I725" s="7">
        <v>0.95000000000000018</v>
      </c>
      <c r="J725" s="8">
        <v>5750</v>
      </c>
      <c r="K725" s="9">
        <f t="shared" si="4"/>
        <v>5462.5000000000009</v>
      </c>
      <c r="L725" s="9">
        <f t="shared" si="5"/>
        <v>1092.5000000000002</v>
      </c>
      <c r="M725" s="10">
        <v>0.2</v>
      </c>
      <c r="O725" s="15"/>
      <c r="P725" s="13"/>
      <c r="Q725" s="11"/>
      <c r="R725" s="12"/>
    </row>
    <row r="726" spans="1:18" ht="15.75" customHeight="1">
      <c r="A726" s="1" t="s">
        <v>39</v>
      </c>
      <c r="B726" s="5" t="s">
        <v>14</v>
      </c>
      <c r="C726" s="5">
        <v>1185732</v>
      </c>
      <c r="D726" s="6">
        <v>44208</v>
      </c>
      <c r="E726" s="5" t="s">
        <v>46</v>
      </c>
      <c r="F726" s="5" t="s">
        <v>47</v>
      </c>
      <c r="G726" s="5" t="s">
        <v>48</v>
      </c>
      <c r="H726" s="5" t="s">
        <v>17</v>
      </c>
      <c r="I726" s="7">
        <v>0.45</v>
      </c>
      <c r="J726" s="8">
        <v>10500</v>
      </c>
      <c r="K726" s="9">
        <f t="shared" si="4"/>
        <v>4725</v>
      </c>
      <c r="L726" s="9">
        <f t="shared" si="5"/>
        <v>2126.25</v>
      </c>
      <c r="M726" s="10">
        <v>0.45</v>
      </c>
      <c r="O726" s="11"/>
      <c r="P726" s="16">
        <f>Data!$I726+0.05</f>
        <v>0.5</v>
      </c>
      <c r="Q726" s="11"/>
      <c r="R726" s="12"/>
    </row>
    <row r="727" spans="1:18" ht="15.75" customHeight="1">
      <c r="A727" s="1"/>
      <c r="B727" s="5" t="s">
        <v>14</v>
      </c>
      <c r="C727" s="5">
        <v>1185732</v>
      </c>
      <c r="D727" s="6">
        <v>44208</v>
      </c>
      <c r="E727" s="5" t="s">
        <v>46</v>
      </c>
      <c r="F727" s="5" t="s">
        <v>47</v>
      </c>
      <c r="G727" s="5" t="s">
        <v>48</v>
      </c>
      <c r="H727" s="5" t="s">
        <v>18</v>
      </c>
      <c r="I727" s="7">
        <v>0.45</v>
      </c>
      <c r="J727" s="8">
        <v>8500</v>
      </c>
      <c r="K727" s="9">
        <f t="shared" si="4"/>
        <v>3825</v>
      </c>
      <c r="L727" s="9">
        <f t="shared" si="5"/>
        <v>1338.75</v>
      </c>
      <c r="M727" s="10">
        <v>0.35</v>
      </c>
      <c r="O727" s="11"/>
      <c r="P727" s="16">
        <f>Data!$I727+0.05</f>
        <v>0.5</v>
      </c>
      <c r="Q727" s="11"/>
      <c r="R727" s="12"/>
    </row>
    <row r="728" spans="1:18" ht="15.75" customHeight="1">
      <c r="A728" s="1"/>
      <c r="B728" s="5" t="s">
        <v>14</v>
      </c>
      <c r="C728" s="5">
        <v>1185732</v>
      </c>
      <c r="D728" s="6">
        <v>44208</v>
      </c>
      <c r="E728" s="5" t="s">
        <v>46</v>
      </c>
      <c r="F728" s="5" t="s">
        <v>47</v>
      </c>
      <c r="G728" s="5" t="s">
        <v>48</v>
      </c>
      <c r="H728" s="5" t="s">
        <v>19</v>
      </c>
      <c r="I728" s="7">
        <v>0.35000000000000003</v>
      </c>
      <c r="J728" s="8">
        <v>8500</v>
      </c>
      <c r="K728" s="9">
        <f t="shared" si="4"/>
        <v>2975.0000000000005</v>
      </c>
      <c r="L728" s="9">
        <f t="shared" si="5"/>
        <v>743.75000000000011</v>
      </c>
      <c r="M728" s="10">
        <v>0.25</v>
      </c>
      <c r="O728" s="11"/>
      <c r="P728" s="16">
        <f>Data!$I728+0.05</f>
        <v>0.4</v>
      </c>
      <c r="Q728" s="11"/>
      <c r="R728" s="12"/>
    </row>
    <row r="729" spans="1:18" ht="15.75" customHeight="1">
      <c r="A729" s="1"/>
      <c r="B729" s="5" t="s">
        <v>14</v>
      </c>
      <c r="C729" s="5">
        <v>1185732</v>
      </c>
      <c r="D729" s="6">
        <v>44208</v>
      </c>
      <c r="E729" s="5" t="s">
        <v>46</v>
      </c>
      <c r="F729" s="5" t="s">
        <v>47</v>
      </c>
      <c r="G729" s="5" t="s">
        <v>48</v>
      </c>
      <c r="H729" s="5" t="s">
        <v>20</v>
      </c>
      <c r="I729" s="7">
        <v>0.39999999999999997</v>
      </c>
      <c r="J729" s="8">
        <v>7000</v>
      </c>
      <c r="K729" s="9">
        <f t="shared" si="4"/>
        <v>2799.9999999999995</v>
      </c>
      <c r="L729" s="9">
        <f t="shared" si="5"/>
        <v>839.99999999999989</v>
      </c>
      <c r="M729" s="10">
        <v>0.3</v>
      </c>
      <c r="O729" s="11"/>
      <c r="P729" s="16">
        <f>Data!$I729+0.05</f>
        <v>0.44999999999999996</v>
      </c>
      <c r="Q729" s="11"/>
      <c r="R729" s="12"/>
    </row>
    <row r="730" spans="1:18" ht="15.75" customHeight="1">
      <c r="A730" s="1"/>
      <c r="B730" s="5" t="s">
        <v>14</v>
      </c>
      <c r="C730" s="5">
        <v>1185732</v>
      </c>
      <c r="D730" s="6">
        <v>44208</v>
      </c>
      <c r="E730" s="5" t="s">
        <v>46</v>
      </c>
      <c r="F730" s="5" t="s">
        <v>47</v>
      </c>
      <c r="G730" s="5" t="s">
        <v>48</v>
      </c>
      <c r="H730" s="5" t="s">
        <v>21</v>
      </c>
      <c r="I730" s="7">
        <v>0.55000000000000004</v>
      </c>
      <c r="J730" s="8">
        <v>7500</v>
      </c>
      <c r="K730" s="9">
        <f t="shared" si="4"/>
        <v>4125</v>
      </c>
      <c r="L730" s="9">
        <f t="shared" si="5"/>
        <v>1443.75</v>
      </c>
      <c r="M730" s="10">
        <v>0.35</v>
      </c>
      <c r="O730" s="11"/>
      <c r="P730" s="16">
        <f>Data!$I730+0.05</f>
        <v>0.60000000000000009</v>
      </c>
      <c r="Q730" s="11"/>
      <c r="R730" s="12"/>
    </row>
    <row r="731" spans="1:18" ht="15.75" customHeight="1">
      <c r="A731" s="1"/>
      <c r="B731" s="5" t="s">
        <v>14</v>
      </c>
      <c r="C731" s="5">
        <v>1185732</v>
      </c>
      <c r="D731" s="6">
        <v>44208</v>
      </c>
      <c r="E731" s="5" t="s">
        <v>46</v>
      </c>
      <c r="F731" s="5" t="s">
        <v>47</v>
      </c>
      <c r="G731" s="5" t="s">
        <v>48</v>
      </c>
      <c r="H731" s="5" t="s">
        <v>22</v>
      </c>
      <c r="I731" s="7">
        <v>0.45</v>
      </c>
      <c r="J731" s="8">
        <v>8500</v>
      </c>
      <c r="K731" s="9">
        <f t="shared" si="4"/>
        <v>3825</v>
      </c>
      <c r="L731" s="9">
        <f t="shared" si="5"/>
        <v>1912.5</v>
      </c>
      <c r="M731" s="10">
        <v>0.5</v>
      </c>
      <c r="O731" s="11"/>
      <c r="P731" s="16">
        <f>Data!$I731+0.05</f>
        <v>0.5</v>
      </c>
      <c r="Q731" s="11"/>
      <c r="R731" s="12"/>
    </row>
    <row r="732" spans="1:18" ht="15.75" customHeight="1">
      <c r="A732" s="1"/>
      <c r="B732" s="5" t="s">
        <v>14</v>
      </c>
      <c r="C732" s="5">
        <v>1185732</v>
      </c>
      <c r="D732" s="6">
        <v>44237</v>
      </c>
      <c r="E732" s="5" t="s">
        <v>46</v>
      </c>
      <c r="F732" s="5" t="s">
        <v>47</v>
      </c>
      <c r="G732" s="5" t="s">
        <v>48</v>
      </c>
      <c r="H732" s="5" t="s">
        <v>17</v>
      </c>
      <c r="I732" s="7">
        <v>0.45</v>
      </c>
      <c r="J732" s="8">
        <v>11000</v>
      </c>
      <c r="K732" s="9">
        <f t="shared" si="4"/>
        <v>4950</v>
      </c>
      <c r="L732" s="9">
        <f t="shared" si="5"/>
        <v>2227.5</v>
      </c>
      <c r="M732" s="10">
        <v>0.45</v>
      </c>
      <c r="O732" s="11"/>
      <c r="P732" s="16">
        <f>Data!$I732+0.05</f>
        <v>0.5</v>
      </c>
      <c r="Q732" s="11"/>
      <c r="R732" s="12"/>
    </row>
    <row r="733" spans="1:18" ht="15.75" customHeight="1">
      <c r="A733" s="1"/>
      <c r="B733" s="5" t="s">
        <v>14</v>
      </c>
      <c r="C733" s="5">
        <v>1185732</v>
      </c>
      <c r="D733" s="6">
        <v>44237</v>
      </c>
      <c r="E733" s="5" t="s">
        <v>46</v>
      </c>
      <c r="F733" s="5" t="s">
        <v>47</v>
      </c>
      <c r="G733" s="5" t="s">
        <v>48</v>
      </c>
      <c r="H733" s="5" t="s">
        <v>18</v>
      </c>
      <c r="I733" s="7">
        <v>0.45</v>
      </c>
      <c r="J733" s="8">
        <v>7500</v>
      </c>
      <c r="K733" s="9">
        <f t="shared" si="4"/>
        <v>3375</v>
      </c>
      <c r="L733" s="9">
        <f t="shared" si="5"/>
        <v>1181.25</v>
      </c>
      <c r="M733" s="10">
        <v>0.35</v>
      </c>
      <c r="O733" s="11"/>
      <c r="P733" s="16">
        <f>Data!$I733+0.05</f>
        <v>0.5</v>
      </c>
      <c r="Q733" s="11"/>
      <c r="R733" s="12"/>
    </row>
    <row r="734" spans="1:18" ht="15.75" customHeight="1">
      <c r="A734" s="1"/>
      <c r="B734" s="5" t="s">
        <v>14</v>
      </c>
      <c r="C734" s="5">
        <v>1185732</v>
      </c>
      <c r="D734" s="6">
        <v>44237</v>
      </c>
      <c r="E734" s="5" t="s">
        <v>46</v>
      </c>
      <c r="F734" s="5" t="s">
        <v>47</v>
      </c>
      <c r="G734" s="5" t="s">
        <v>48</v>
      </c>
      <c r="H734" s="5" t="s">
        <v>19</v>
      </c>
      <c r="I734" s="7">
        <v>0.35000000000000003</v>
      </c>
      <c r="J734" s="8">
        <v>8000</v>
      </c>
      <c r="K734" s="9">
        <f t="shared" si="4"/>
        <v>2800.0000000000005</v>
      </c>
      <c r="L734" s="9">
        <f t="shared" si="5"/>
        <v>700.00000000000011</v>
      </c>
      <c r="M734" s="10">
        <v>0.25</v>
      </c>
      <c r="O734" s="11"/>
      <c r="P734" s="16">
        <f>Data!$I734+0.05</f>
        <v>0.4</v>
      </c>
      <c r="Q734" s="11"/>
      <c r="R734" s="12"/>
    </row>
    <row r="735" spans="1:18" ht="15.75" customHeight="1">
      <c r="A735" s="1"/>
      <c r="B735" s="5" t="s">
        <v>14</v>
      </c>
      <c r="C735" s="5">
        <v>1185732</v>
      </c>
      <c r="D735" s="6">
        <v>44237</v>
      </c>
      <c r="E735" s="5" t="s">
        <v>46</v>
      </c>
      <c r="F735" s="5" t="s">
        <v>47</v>
      </c>
      <c r="G735" s="5" t="s">
        <v>48</v>
      </c>
      <c r="H735" s="5" t="s">
        <v>20</v>
      </c>
      <c r="I735" s="7">
        <v>0.39999999999999997</v>
      </c>
      <c r="J735" s="8">
        <v>6750</v>
      </c>
      <c r="K735" s="9">
        <f t="shared" si="4"/>
        <v>2700</v>
      </c>
      <c r="L735" s="9">
        <f t="shared" si="5"/>
        <v>810</v>
      </c>
      <c r="M735" s="10">
        <v>0.3</v>
      </c>
      <c r="O735" s="11"/>
      <c r="P735" s="16">
        <f>Data!$I735+0.05</f>
        <v>0.44999999999999996</v>
      </c>
      <c r="Q735" s="11"/>
      <c r="R735" s="12"/>
    </row>
    <row r="736" spans="1:18" ht="15.75" customHeight="1">
      <c r="A736" s="1"/>
      <c r="B736" s="5" t="s">
        <v>14</v>
      </c>
      <c r="C736" s="5">
        <v>1185732</v>
      </c>
      <c r="D736" s="6">
        <v>44237</v>
      </c>
      <c r="E736" s="5" t="s">
        <v>46</v>
      </c>
      <c r="F736" s="5" t="s">
        <v>47</v>
      </c>
      <c r="G736" s="5" t="s">
        <v>48</v>
      </c>
      <c r="H736" s="5" t="s">
        <v>21</v>
      </c>
      <c r="I736" s="7">
        <v>0.55000000000000004</v>
      </c>
      <c r="J736" s="8">
        <v>7500</v>
      </c>
      <c r="K736" s="9">
        <f t="shared" si="4"/>
        <v>4125</v>
      </c>
      <c r="L736" s="9">
        <f t="shared" si="5"/>
        <v>1443.75</v>
      </c>
      <c r="M736" s="10">
        <v>0.35</v>
      </c>
      <c r="O736" s="11"/>
      <c r="P736" s="16">
        <f>Data!$I736+0.05</f>
        <v>0.60000000000000009</v>
      </c>
      <c r="Q736" s="11"/>
      <c r="R736" s="12"/>
    </row>
    <row r="737" spans="1:18" ht="15.75" customHeight="1">
      <c r="A737" s="1"/>
      <c r="B737" s="5" t="s">
        <v>14</v>
      </c>
      <c r="C737" s="5">
        <v>1185732</v>
      </c>
      <c r="D737" s="6">
        <v>44237</v>
      </c>
      <c r="E737" s="5" t="s">
        <v>46</v>
      </c>
      <c r="F737" s="5" t="s">
        <v>47</v>
      </c>
      <c r="G737" s="5" t="s">
        <v>48</v>
      </c>
      <c r="H737" s="5" t="s">
        <v>22</v>
      </c>
      <c r="I737" s="7">
        <v>0.45</v>
      </c>
      <c r="J737" s="8">
        <v>8500</v>
      </c>
      <c r="K737" s="9">
        <f t="shared" si="4"/>
        <v>3825</v>
      </c>
      <c r="L737" s="9">
        <f t="shared" si="5"/>
        <v>1912.5</v>
      </c>
      <c r="M737" s="10">
        <v>0.5</v>
      </c>
      <c r="O737" s="11"/>
      <c r="P737" s="16">
        <f>Data!$I737+0.05</f>
        <v>0.5</v>
      </c>
      <c r="Q737" s="11"/>
      <c r="R737" s="12"/>
    </row>
    <row r="738" spans="1:18" ht="15.75" customHeight="1">
      <c r="A738" s="1"/>
      <c r="B738" s="5" t="s">
        <v>14</v>
      </c>
      <c r="C738" s="5">
        <v>1185732</v>
      </c>
      <c r="D738" s="6">
        <v>44263</v>
      </c>
      <c r="E738" s="5" t="s">
        <v>46</v>
      </c>
      <c r="F738" s="5" t="s">
        <v>47</v>
      </c>
      <c r="G738" s="5" t="s">
        <v>48</v>
      </c>
      <c r="H738" s="5" t="s">
        <v>17</v>
      </c>
      <c r="I738" s="7">
        <v>0.45</v>
      </c>
      <c r="J738" s="8">
        <v>10700</v>
      </c>
      <c r="K738" s="9">
        <f t="shared" si="4"/>
        <v>4815</v>
      </c>
      <c r="L738" s="9">
        <f t="shared" si="5"/>
        <v>2166.75</v>
      </c>
      <c r="M738" s="10">
        <v>0.45</v>
      </c>
      <c r="O738" s="11"/>
      <c r="P738" s="16">
        <f>Data!$I738+0.05</f>
        <v>0.5</v>
      </c>
      <c r="Q738" s="11"/>
      <c r="R738" s="12"/>
    </row>
    <row r="739" spans="1:18" ht="15.75" customHeight="1">
      <c r="A739" s="1"/>
      <c r="B739" s="5" t="s">
        <v>14</v>
      </c>
      <c r="C739" s="5">
        <v>1185732</v>
      </c>
      <c r="D739" s="6">
        <v>44263</v>
      </c>
      <c r="E739" s="5" t="s">
        <v>46</v>
      </c>
      <c r="F739" s="5" t="s">
        <v>47</v>
      </c>
      <c r="G739" s="5" t="s">
        <v>48</v>
      </c>
      <c r="H739" s="5" t="s">
        <v>18</v>
      </c>
      <c r="I739" s="7">
        <v>0.45</v>
      </c>
      <c r="J739" s="8">
        <v>7500</v>
      </c>
      <c r="K739" s="9">
        <f t="shared" si="4"/>
        <v>3375</v>
      </c>
      <c r="L739" s="9">
        <f t="shared" si="5"/>
        <v>1181.25</v>
      </c>
      <c r="M739" s="10">
        <v>0.35</v>
      </c>
      <c r="O739" s="11"/>
      <c r="P739" s="16">
        <f>Data!$I739+0.05</f>
        <v>0.5</v>
      </c>
      <c r="Q739" s="11"/>
      <c r="R739" s="12"/>
    </row>
    <row r="740" spans="1:18" ht="15.75" customHeight="1">
      <c r="A740" s="1"/>
      <c r="B740" s="5" t="s">
        <v>14</v>
      </c>
      <c r="C740" s="5">
        <v>1185732</v>
      </c>
      <c r="D740" s="6">
        <v>44263</v>
      </c>
      <c r="E740" s="5" t="s">
        <v>46</v>
      </c>
      <c r="F740" s="5" t="s">
        <v>47</v>
      </c>
      <c r="G740" s="5" t="s">
        <v>48</v>
      </c>
      <c r="H740" s="5" t="s">
        <v>19</v>
      </c>
      <c r="I740" s="7">
        <v>0.35000000000000003</v>
      </c>
      <c r="J740" s="8">
        <v>7750</v>
      </c>
      <c r="K740" s="9">
        <f t="shared" si="4"/>
        <v>2712.5000000000005</v>
      </c>
      <c r="L740" s="9">
        <f t="shared" si="5"/>
        <v>678.12500000000011</v>
      </c>
      <c r="M740" s="10">
        <v>0.25</v>
      </c>
      <c r="O740" s="11"/>
      <c r="P740" s="16">
        <f>Data!$I740+0.05</f>
        <v>0.4</v>
      </c>
      <c r="Q740" s="11"/>
      <c r="R740" s="12"/>
    </row>
    <row r="741" spans="1:18" ht="15.75" customHeight="1">
      <c r="A741" s="1"/>
      <c r="B741" s="5" t="s">
        <v>14</v>
      </c>
      <c r="C741" s="5">
        <v>1185732</v>
      </c>
      <c r="D741" s="6">
        <v>44263</v>
      </c>
      <c r="E741" s="5" t="s">
        <v>46</v>
      </c>
      <c r="F741" s="5" t="s">
        <v>47</v>
      </c>
      <c r="G741" s="5" t="s">
        <v>48</v>
      </c>
      <c r="H741" s="5" t="s">
        <v>20</v>
      </c>
      <c r="I741" s="7">
        <v>0.39999999999999997</v>
      </c>
      <c r="J741" s="8">
        <v>6250</v>
      </c>
      <c r="K741" s="9">
        <f t="shared" si="4"/>
        <v>2500</v>
      </c>
      <c r="L741" s="9">
        <f t="shared" si="5"/>
        <v>750</v>
      </c>
      <c r="M741" s="10">
        <v>0.3</v>
      </c>
      <c r="O741" s="11"/>
      <c r="P741" s="16">
        <f>Data!$I741+0.05</f>
        <v>0.44999999999999996</v>
      </c>
      <c r="Q741" s="11"/>
      <c r="R741" s="12"/>
    </row>
    <row r="742" spans="1:18" ht="15.75" customHeight="1">
      <c r="A742" s="1"/>
      <c r="B742" s="5" t="s">
        <v>14</v>
      </c>
      <c r="C742" s="5">
        <v>1185732</v>
      </c>
      <c r="D742" s="6">
        <v>44263</v>
      </c>
      <c r="E742" s="5" t="s">
        <v>46</v>
      </c>
      <c r="F742" s="5" t="s">
        <v>47</v>
      </c>
      <c r="G742" s="5" t="s">
        <v>48</v>
      </c>
      <c r="H742" s="5" t="s">
        <v>21</v>
      </c>
      <c r="I742" s="7">
        <v>0.55000000000000004</v>
      </c>
      <c r="J742" s="8">
        <v>6750</v>
      </c>
      <c r="K742" s="9">
        <f t="shared" si="4"/>
        <v>3712.5000000000005</v>
      </c>
      <c r="L742" s="9">
        <f t="shared" si="5"/>
        <v>1299.375</v>
      </c>
      <c r="M742" s="10">
        <v>0.35</v>
      </c>
      <c r="O742" s="11"/>
      <c r="P742" s="16">
        <f>Data!$I742+0.05</f>
        <v>0.60000000000000009</v>
      </c>
      <c r="Q742" s="11"/>
      <c r="R742" s="12"/>
    </row>
    <row r="743" spans="1:18" ht="15.75" customHeight="1">
      <c r="A743" s="1"/>
      <c r="B743" s="5" t="s">
        <v>14</v>
      </c>
      <c r="C743" s="5">
        <v>1185732</v>
      </c>
      <c r="D743" s="6">
        <v>44263</v>
      </c>
      <c r="E743" s="5" t="s">
        <v>46</v>
      </c>
      <c r="F743" s="5" t="s">
        <v>47</v>
      </c>
      <c r="G743" s="5" t="s">
        <v>48</v>
      </c>
      <c r="H743" s="5" t="s">
        <v>22</v>
      </c>
      <c r="I743" s="7">
        <v>0.45</v>
      </c>
      <c r="J743" s="8">
        <v>7750</v>
      </c>
      <c r="K743" s="9">
        <f t="shared" si="4"/>
        <v>3487.5</v>
      </c>
      <c r="L743" s="9">
        <f t="shared" si="5"/>
        <v>1743.75</v>
      </c>
      <c r="M743" s="10">
        <v>0.5</v>
      </c>
      <c r="O743" s="11"/>
      <c r="P743" s="16">
        <f>Data!$I743+0.05</f>
        <v>0.5</v>
      </c>
      <c r="Q743" s="11"/>
      <c r="R743" s="12"/>
    </row>
    <row r="744" spans="1:18" ht="15.75" customHeight="1">
      <c r="A744" s="1"/>
      <c r="B744" s="5" t="s">
        <v>14</v>
      </c>
      <c r="C744" s="5">
        <v>1185732</v>
      </c>
      <c r="D744" s="6">
        <v>44295</v>
      </c>
      <c r="E744" s="5" t="s">
        <v>46</v>
      </c>
      <c r="F744" s="5" t="s">
        <v>47</v>
      </c>
      <c r="G744" s="5" t="s">
        <v>48</v>
      </c>
      <c r="H744" s="5" t="s">
        <v>17</v>
      </c>
      <c r="I744" s="7">
        <v>0.45</v>
      </c>
      <c r="J744" s="8">
        <v>10250</v>
      </c>
      <c r="K744" s="9">
        <f t="shared" si="4"/>
        <v>4612.5</v>
      </c>
      <c r="L744" s="9">
        <f t="shared" si="5"/>
        <v>2075.625</v>
      </c>
      <c r="M744" s="10">
        <v>0.45</v>
      </c>
      <c r="O744" s="11"/>
      <c r="P744" s="16">
        <f>Data!$I744+0.05</f>
        <v>0.5</v>
      </c>
      <c r="Q744" s="11"/>
      <c r="R744" s="12"/>
    </row>
    <row r="745" spans="1:18" ht="15.75" customHeight="1">
      <c r="A745" s="1"/>
      <c r="B745" s="5" t="s">
        <v>14</v>
      </c>
      <c r="C745" s="5">
        <v>1185732</v>
      </c>
      <c r="D745" s="6">
        <v>44295</v>
      </c>
      <c r="E745" s="5" t="s">
        <v>46</v>
      </c>
      <c r="F745" s="5" t="s">
        <v>47</v>
      </c>
      <c r="G745" s="5" t="s">
        <v>48</v>
      </c>
      <c r="H745" s="5" t="s">
        <v>18</v>
      </c>
      <c r="I745" s="7">
        <v>0.45</v>
      </c>
      <c r="J745" s="8">
        <v>7250</v>
      </c>
      <c r="K745" s="9">
        <f t="shared" si="4"/>
        <v>3262.5</v>
      </c>
      <c r="L745" s="9">
        <f t="shared" si="5"/>
        <v>1141.875</v>
      </c>
      <c r="M745" s="10">
        <v>0.35</v>
      </c>
      <c r="O745" s="11"/>
      <c r="P745" s="16">
        <f>Data!$I745+0.05</f>
        <v>0.5</v>
      </c>
      <c r="Q745" s="11"/>
      <c r="R745" s="12"/>
    </row>
    <row r="746" spans="1:18" ht="15.75" customHeight="1">
      <c r="A746" s="1"/>
      <c r="B746" s="5" t="s">
        <v>14</v>
      </c>
      <c r="C746" s="5">
        <v>1185732</v>
      </c>
      <c r="D746" s="6">
        <v>44295</v>
      </c>
      <c r="E746" s="5" t="s">
        <v>46</v>
      </c>
      <c r="F746" s="5" t="s">
        <v>47</v>
      </c>
      <c r="G746" s="5" t="s">
        <v>48</v>
      </c>
      <c r="H746" s="5" t="s">
        <v>19</v>
      </c>
      <c r="I746" s="7">
        <v>0.35000000000000003</v>
      </c>
      <c r="J746" s="8">
        <v>7250</v>
      </c>
      <c r="K746" s="9">
        <f t="shared" si="4"/>
        <v>2537.5000000000005</v>
      </c>
      <c r="L746" s="9">
        <f t="shared" si="5"/>
        <v>634.37500000000011</v>
      </c>
      <c r="M746" s="10">
        <v>0.25</v>
      </c>
      <c r="O746" s="11"/>
      <c r="P746" s="16">
        <f>Data!$I746+0.05</f>
        <v>0.4</v>
      </c>
      <c r="Q746" s="11"/>
      <c r="R746" s="12"/>
    </row>
    <row r="747" spans="1:18" ht="15.75" customHeight="1">
      <c r="A747" s="1"/>
      <c r="B747" s="5" t="s">
        <v>14</v>
      </c>
      <c r="C747" s="5">
        <v>1185732</v>
      </c>
      <c r="D747" s="6">
        <v>44295</v>
      </c>
      <c r="E747" s="5" t="s">
        <v>46</v>
      </c>
      <c r="F747" s="5" t="s">
        <v>47</v>
      </c>
      <c r="G747" s="5" t="s">
        <v>48</v>
      </c>
      <c r="H747" s="5" t="s">
        <v>20</v>
      </c>
      <c r="I747" s="7">
        <v>0.39999999999999997</v>
      </c>
      <c r="J747" s="8">
        <v>6500</v>
      </c>
      <c r="K747" s="9">
        <f t="shared" si="4"/>
        <v>2600</v>
      </c>
      <c r="L747" s="9">
        <f t="shared" si="5"/>
        <v>780</v>
      </c>
      <c r="M747" s="10">
        <v>0.3</v>
      </c>
      <c r="O747" s="11"/>
      <c r="P747" s="16">
        <f>Data!$I747+0.05</f>
        <v>0.44999999999999996</v>
      </c>
      <c r="Q747" s="11"/>
      <c r="R747" s="12"/>
    </row>
    <row r="748" spans="1:18" ht="15.75" customHeight="1">
      <c r="A748" s="1"/>
      <c r="B748" s="5" t="s">
        <v>14</v>
      </c>
      <c r="C748" s="5">
        <v>1185732</v>
      </c>
      <c r="D748" s="6">
        <v>44295</v>
      </c>
      <c r="E748" s="5" t="s">
        <v>46</v>
      </c>
      <c r="F748" s="5" t="s">
        <v>47</v>
      </c>
      <c r="G748" s="5" t="s">
        <v>48</v>
      </c>
      <c r="H748" s="5" t="s">
        <v>21</v>
      </c>
      <c r="I748" s="7">
        <v>0.55000000000000004</v>
      </c>
      <c r="J748" s="8">
        <v>6750</v>
      </c>
      <c r="K748" s="9">
        <f t="shared" si="4"/>
        <v>3712.5000000000005</v>
      </c>
      <c r="L748" s="9">
        <f t="shared" si="5"/>
        <v>1299.375</v>
      </c>
      <c r="M748" s="10">
        <v>0.35</v>
      </c>
      <c r="O748" s="11"/>
      <c r="P748" s="16">
        <f>Data!$I748+0.05</f>
        <v>0.60000000000000009</v>
      </c>
      <c r="Q748" s="11"/>
      <c r="R748" s="12"/>
    </row>
    <row r="749" spans="1:18" ht="15.75" customHeight="1">
      <c r="A749" s="1"/>
      <c r="B749" s="5" t="s">
        <v>14</v>
      </c>
      <c r="C749" s="5">
        <v>1185732</v>
      </c>
      <c r="D749" s="6">
        <v>44295</v>
      </c>
      <c r="E749" s="5" t="s">
        <v>46</v>
      </c>
      <c r="F749" s="5" t="s">
        <v>47</v>
      </c>
      <c r="G749" s="5" t="s">
        <v>48</v>
      </c>
      <c r="H749" s="5" t="s">
        <v>22</v>
      </c>
      <c r="I749" s="7">
        <v>0.45</v>
      </c>
      <c r="J749" s="8">
        <v>8000</v>
      </c>
      <c r="K749" s="9">
        <f t="shared" si="4"/>
        <v>3600</v>
      </c>
      <c r="L749" s="9">
        <f t="shared" si="5"/>
        <v>1800</v>
      </c>
      <c r="M749" s="10">
        <v>0.5</v>
      </c>
      <c r="O749" s="11"/>
      <c r="P749" s="16">
        <f>Data!$I749+0.05</f>
        <v>0.5</v>
      </c>
      <c r="Q749" s="11"/>
      <c r="R749" s="12"/>
    </row>
    <row r="750" spans="1:18" ht="15.75" customHeight="1">
      <c r="A750" s="1"/>
      <c r="B750" s="5" t="s">
        <v>14</v>
      </c>
      <c r="C750" s="5">
        <v>1185732</v>
      </c>
      <c r="D750" s="6">
        <v>44324</v>
      </c>
      <c r="E750" s="5" t="s">
        <v>46</v>
      </c>
      <c r="F750" s="5" t="s">
        <v>47</v>
      </c>
      <c r="G750" s="5" t="s">
        <v>48</v>
      </c>
      <c r="H750" s="5" t="s">
        <v>17</v>
      </c>
      <c r="I750" s="7">
        <v>0.55000000000000004</v>
      </c>
      <c r="J750" s="8">
        <v>10700</v>
      </c>
      <c r="K750" s="9">
        <f t="shared" si="4"/>
        <v>5885.0000000000009</v>
      </c>
      <c r="L750" s="9">
        <f t="shared" si="5"/>
        <v>2648.2500000000005</v>
      </c>
      <c r="M750" s="10">
        <v>0.45</v>
      </c>
      <c r="O750" s="11"/>
      <c r="P750" s="16">
        <f>Data!$I750+0.05</f>
        <v>0.60000000000000009</v>
      </c>
      <c r="Q750" s="11"/>
      <c r="R750" s="12"/>
    </row>
    <row r="751" spans="1:18" ht="15.75" customHeight="1">
      <c r="A751" s="1"/>
      <c r="B751" s="5" t="s">
        <v>14</v>
      </c>
      <c r="C751" s="5">
        <v>1185732</v>
      </c>
      <c r="D751" s="6">
        <v>44324</v>
      </c>
      <c r="E751" s="5" t="s">
        <v>46</v>
      </c>
      <c r="F751" s="5" t="s">
        <v>47</v>
      </c>
      <c r="G751" s="5" t="s">
        <v>48</v>
      </c>
      <c r="H751" s="5" t="s">
        <v>18</v>
      </c>
      <c r="I751" s="7">
        <v>0.55000000000000004</v>
      </c>
      <c r="J751" s="8">
        <v>7750</v>
      </c>
      <c r="K751" s="9">
        <f t="shared" si="4"/>
        <v>4262.5</v>
      </c>
      <c r="L751" s="9">
        <f t="shared" si="5"/>
        <v>1491.875</v>
      </c>
      <c r="M751" s="10">
        <v>0.35</v>
      </c>
      <c r="O751" s="11"/>
      <c r="P751" s="16">
        <f>Data!$I751+0.05</f>
        <v>0.60000000000000009</v>
      </c>
      <c r="Q751" s="11"/>
      <c r="R751" s="12"/>
    </row>
    <row r="752" spans="1:18" ht="15.75" customHeight="1">
      <c r="A752" s="1"/>
      <c r="B752" s="5" t="s">
        <v>14</v>
      </c>
      <c r="C752" s="5">
        <v>1185732</v>
      </c>
      <c r="D752" s="6">
        <v>44324</v>
      </c>
      <c r="E752" s="5" t="s">
        <v>46</v>
      </c>
      <c r="F752" s="5" t="s">
        <v>47</v>
      </c>
      <c r="G752" s="5" t="s">
        <v>48</v>
      </c>
      <c r="H752" s="5" t="s">
        <v>19</v>
      </c>
      <c r="I752" s="7">
        <v>0.5</v>
      </c>
      <c r="J752" s="8">
        <v>7500</v>
      </c>
      <c r="K752" s="9">
        <f t="shared" si="4"/>
        <v>3750</v>
      </c>
      <c r="L752" s="9">
        <f t="shared" si="5"/>
        <v>937.5</v>
      </c>
      <c r="M752" s="10">
        <v>0.25</v>
      </c>
      <c r="O752" s="11"/>
      <c r="P752" s="16">
        <f>Data!$I752+0.05</f>
        <v>0.55000000000000004</v>
      </c>
      <c r="Q752" s="11"/>
      <c r="R752" s="12"/>
    </row>
    <row r="753" spans="1:18" ht="15.75" customHeight="1">
      <c r="A753" s="1"/>
      <c r="B753" s="5" t="s">
        <v>14</v>
      </c>
      <c r="C753" s="5">
        <v>1185732</v>
      </c>
      <c r="D753" s="6">
        <v>44324</v>
      </c>
      <c r="E753" s="5" t="s">
        <v>46</v>
      </c>
      <c r="F753" s="5" t="s">
        <v>47</v>
      </c>
      <c r="G753" s="5" t="s">
        <v>48</v>
      </c>
      <c r="H753" s="5" t="s">
        <v>20</v>
      </c>
      <c r="I753" s="7">
        <v>0.5</v>
      </c>
      <c r="J753" s="8">
        <v>7000</v>
      </c>
      <c r="K753" s="9">
        <f t="shared" si="4"/>
        <v>3500</v>
      </c>
      <c r="L753" s="9">
        <f t="shared" si="5"/>
        <v>1050</v>
      </c>
      <c r="M753" s="10">
        <v>0.3</v>
      </c>
      <c r="O753" s="11"/>
      <c r="P753" s="16">
        <f>Data!$I753+0.05</f>
        <v>0.55000000000000004</v>
      </c>
      <c r="Q753" s="11"/>
      <c r="R753" s="12"/>
    </row>
    <row r="754" spans="1:18" ht="15.75" customHeight="1">
      <c r="A754" s="1"/>
      <c r="B754" s="5" t="s">
        <v>14</v>
      </c>
      <c r="C754" s="5">
        <v>1185732</v>
      </c>
      <c r="D754" s="6">
        <v>44324</v>
      </c>
      <c r="E754" s="5" t="s">
        <v>46</v>
      </c>
      <c r="F754" s="5" t="s">
        <v>47</v>
      </c>
      <c r="G754" s="5" t="s">
        <v>48</v>
      </c>
      <c r="H754" s="5" t="s">
        <v>21</v>
      </c>
      <c r="I754" s="7">
        <v>0.6</v>
      </c>
      <c r="J754" s="8">
        <v>7250</v>
      </c>
      <c r="K754" s="9">
        <f t="shared" si="4"/>
        <v>4350</v>
      </c>
      <c r="L754" s="9">
        <f t="shared" si="5"/>
        <v>1522.5</v>
      </c>
      <c r="M754" s="10">
        <v>0.35</v>
      </c>
      <c r="O754" s="11"/>
      <c r="P754" s="16">
        <f>Data!$I754+0.05</f>
        <v>0.65</v>
      </c>
      <c r="Q754" s="11"/>
      <c r="R754" s="12"/>
    </row>
    <row r="755" spans="1:18" ht="15.75" customHeight="1">
      <c r="A755" s="1"/>
      <c r="B755" s="5" t="s">
        <v>14</v>
      </c>
      <c r="C755" s="5">
        <v>1185732</v>
      </c>
      <c r="D755" s="6">
        <v>44324</v>
      </c>
      <c r="E755" s="5" t="s">
        <v>46</v>
      </c>
      <c r="F755" s="5" t="s">
        <v>47</v>
      </c>
      <c r="G755" s="5" t="s">
        <v>48</v>
      </c>
      <c r="H755" s="5" t="s">
        <v>22</v>
      </c>
      <c r="I755" s="7">
        <v>0.65</v>
      </c>
      <c r="J755" s="8">
        <v>8250</v>
      </c>
      <c r="K755" s="9">
        <f t="shared" si="4"/>
        <v>5362.5</v>
      </c>
      <c r="L755" s="9">
        <f t="shared" si="5"/>
        <v>2681.25</v>
      </c>
      <c r="M755" s="10">
        <v>0.5</v>
      </c>
      <c r="O755" s="11"/>
      <c r="P755" s="16">
        <f>Data!$I755+0.05</f>
        <v>0.70000000000000007</v>
      </c>
      <c r="Q755" s="11"/>
      <c r="R755" s="12"/>
    </row>
    <row r="756" spans="1:18" ht="15.75" customHeight="1">
      <c r="A756" s="1"/>
      <c r="B756" s="5" t="s">
        <v>14</v>
      </c>
      <c r="C756" s="5">
        <v>1185732</v>
      </c>
      <c r="D756" s="6">
        <v>44357</v>
      </c>
      <c r="E756" s="5" t="s">
        <v>46</v>
      </c>
      <c r="F756" s="5" t="s">
        <v>47</v>
      </c>
      <c r="G756" s="5" t="s">
        <v>48</v>
      </c>
      <c r="H756" s="5" t="s">
        <v>17</v>
      </c>
      <c r="I756" s="7">
        <v>0.6</v>
      </c>
      <c r="J756" s="8">
        <v>10750</v>
      </c>
      <c r="K756" s="9">
        <f t="shared" si="4"/>
        <v>6450</v>
      </c>
      <c r="L756" s="9">
        <f t="shared" si="5"/>
        <v>2902.5</v>
      </c>
      <c r="M756" s="10">
        <v>0.45</v>
      </c>
      <c r="O756" s="11"/>
      <c r="P756" s="16">
        <f>Data!$I756+0.05</f>
        <v>0.65</v>
      </c>
      <c r="Q756" s="11"/>
      <c r="R756" s="12"/>
    </row>
    <row r="757" spans="1:18" ht="15.75" customHeight="1">
      <c r="A757" s="1"/>
      <c r="B757" s="5" t="s">
        <v>14</v>
      </c>
      <c r="C757" s="5">
        <v>1185732</v>
      </c>
      <c r="D757" s="6">
        <v>44357</v>
      </c>
      <c r="E757" s="5" t="s">
        <v>46</v>
      </c>
      <c r="F757" s="5" t="s">
        <v>47</v>
      </c>
      <c r="G757" s="5" t="s">
        <v>48</v>
      </c>
      <c r="H757" s="5" t="s">
        <v>18</v>
      </c>
      <c r="I757" s="7">
        <v>0.55000000000000004</v>
      </c>
      <c r="J757" s="8">
        <v>8250</v>
      </c>
      <c r="K757" s="9">
        <f t="shared" si="4"/>
        <v>4537.5</v>
      </c>
      <c r="L757" s="9">
        <f t="shared" si="5"/>
        <v>1588.125</v>
      </c>
      <c r="M757" s="10">
        <v>0.35</v>
      </c>
      <c r="O757" s="11"/>
      <c r="P757" s="16">
        <f>Data!$I757+0.05</f>
        <v>0.60000000000000009</v>
      </c>
      <c r="Q757" s="11"/>
      <c r="R757" s="12"/>
    </row>
    <row r="758" spans="1:18" ht="15.75" customHeight="1">
      <c r="A758" s="1"/>
      <c r="B758" s="5" t="s">
        <v>14</v>
      </c>
      <c r="C758" s="5">
        <v>1185732</v>
      </c>
      <c r="D758" s="6">
        <v>44357</v>
      </c>
      <c r="E758" s="5" t="s">
        <v>46</v>
      </c>
      <c r="F758" s="5" t="s">
        <v>47</v>
      </c>
      <c r="G758" s="5" t="s">
        <v>48</v>
      </c>
      <c r="H758" s="5" t="s">
        <v>19</v>
      </c>
      <c r="I758" s="7">
        <v>0.5</v>
      </c>
      <c r="J758" s="8">
        <v>8000</v>
      </c>
      <c r="K758" s="9">
        <f t="shared" si="4"/>
        <v>4000</v>
      </c>
      <c r="L758" s="9">
        <f t="shared" si="5"/>
        <v>1000</v>
      </c>
      <c r="M758" s="10">
        <v>0.25</v>
      </c>
      <c r="O758" s="11"/>
      <c r="P758" s="16">
        <f>Data!$I758+0.05</f>
        <v>0.55000000000000004</v>
      </c>
      <c r="Q758" s="11"/>
      <c r="R758" s="12"/>
    </row>
    <row r="759" spans="1:18" ht="15.75" customHeight="1">
      <c r="A759" s="1"/>
      <c r="B759" s="5" t="s">
        <v>14</v>
      </c>
      <c r="C759" s="5">
        <v>1185732</v>
      </c>
      <c r="D759" s="6">
        <v>44357</v>
      </c>
      <c r="E759" s="5" t="s">
        <v>46</v>
      </c>
      <c r="F759" s="5" t="s">
        <v>47</v>
      </c>
      <c r="G759" s="5" t="s">
        <v>48</v>
      </c>
      <c r="H759" s="5" t="s">
        <v>20</v>
      </c>
      <c r="I759" s="7">
        <v>0.5</v>
      </c>
      <c r="J759" s="8">
        <v>7750</v>
      </c>
      <c r="K759" s="9">
        <f t="shared" si="4"/>
        <v>3875</v>
      </c>
      <c r="L759" s="9">
        <f t="shared" si="5"/>
        <v>1162.5</v>
      </c>
      <c r="M759" s="10">
        <v>0.3</v>
      </c>
      <c r="O759" s="11"/>
      <c r="P759" s="16">
        <f>Data!$I759+0.05</f>
        <v>0.55000000000000004</v>
      </c>
      <c r="Q759" s="11"/>
      <c r="R759" s="12"/>
    </row>
    <row r="760" spans="1:18" ht="15.75" customHeight="1">
      <c r="A760" s="1"/>
      <c r="B760" s="5" t="s">
        <v>14</v>
      </c>
      <c r="C760" s="5">
        <v>1185732</v>
      </c>
      <c r="D760" s="6">
        <v>44357</v>
      </c>
      <c r="E760" s="5" t="s">
        <v>46</v>
      </c>
      <c r="F760" s="5" t="s">
        <v>47</v>
      </c>
      <c r="G760" s="5" t="s">
        <v>48</v>
      </c>
      <c r="H760" s="5" t="s">
        <v>21</v>
      </c>
      <c r="I760" s="7">
        <v>0.65</v>
      </c>
      <c r="J760" s="8">
        <v>7750</v>
      </c>
      <c r="K760" s="9">
        <f t="shared" si="4"/>
        <v>5037.5</v>
      </c>
      <c r="L760" s="9">
        <f t="shared" si="5"/>
        <v>1763.125</v>
      </c>
      <c r="M760" s="10">
        <v>0.35</v>
      </c>
      <c r="O760" s="11"/>
      <c r="P760" s="16">
        <f>Data!$I760+0.05</f>
        <v>0.70000000000000007</v>
      </c>
      <c r="Q760" s="11"/>
      <c r="R760" s="12"/>
    </row>
    <row r="761" spans="1:18" ht="15.75" customHeight="1">
      <c r="A761" s="1"/>
      <c r="B761" s="5" t="s">
        <v>14</v>
      </c>
      <c r="C761" s="5">
        <v>1185732</v>
      </c>
      <c r="D761" s="6">
        <v>44357</v>
      </c>
      <c r="E761" s="5" t="s">
        <v>46</v>
      </c>
      <c r="F761" s="5" t="s">
        <v>47</v>
      </c>
      <c r="G761" s="5" t="s">
        <v>48</v>
      </c>
      <c r="H761" s="5" t="s">
        <v>22</v>
      </c>
      <c r="I761" s="7">
        <v>0.70000000000000007</v>
      </c>
      <c r="J761" s="8">
        <v>9250</v>
      </c>
      <c r="K761" s="9">
        <f t="shared" si="4"/>
        <v>6475.0000000000009</v>
      </c>
      <c r="L761" s="9">
        <f t="shared" si="5"/>
        <v>3237.5000000000005</v>
      </c>
      <c r="M761" s="10">
        <v>0.5</v>
      </c>
      <c r="O761" s="11"/>
      <c r="P761" s="16">
        <f>Data!$I761+0.05</f>
        <v>0.75000000000000011</v>
      </c>
      <c r="Q761" s="11"/>
      <c r="R761" s="12"/>
    </row>
    <row r="762" spans="1:18" ht="15.75" customHeight="1">
      <c r="A762" s="1"/>
      <c r="B762" s="5" t="s">
        <v>14</v>
      </c>
      <c r="C762" s="5">
        <v>1185732</v>
      </c>
      <c r="D762" s="6">
        <v>44385</v>
      </c>
      <c r="E762" s="5" t="s">
        <v>46</v>
      </c>
      <c r="F762" s="5" t="s">
        <v>47</v>
      </c>
      <c r="G762" s="5" t="s">
        <v>48</v>
      </c>
      <c r="H762" s="5" t="s">
        <v>17</v>
      </c>
      <c r="I762" s="7">
        <v>0.65</v>
      </c>
      <c r="J762" s="8">
        <v>11500</v>
      </c>
      <c r="K762" s="9">
        <f t="shared" si="4"/>
        <v>7475</v>
      </c>
      <c r="L762" s="9">
        <f t="shared" si="5"/>
        <v>3363.75</v>
      </c>
      <c r="M762" s="10">
        <v>0.45</v>
      </c>
      <c r="O762" s="11"/>
      <c r="P762" s="16">
        <f>Data!$I762+0.05</f>
        <v>0.70000000000000007</v>
      </c>
      <c r="Q762" s="11"/>
      <c r="R762" s="12"/>
    </row>
    <row r="763" spans="1:18" ht="15.75" customHeight="1">
      <c r="A763" s="1"/>
      <c r="B763" s="5" t="s">
        <v>14</v>
      </c>
      <c r="C763" s="5">
        <v>1185732</v>
      </c>
      <c r="D763" s="6">
        <v>44385</v>
      </c>
      <c r="E763" s="5" t="s">
        <v>46</v>
      </c>
      <c r="F763" s="5" t="s">
        <v>47</v>
      </c>
      <c r="G763" s="5" t="s">
        <v>48</v>
      </c>
      <c r="H763" s="5" t="s">
        <v>18</v>
      </c>
      <c r="I763" s="7">
        <v>0.60000000000000009</v>
      </c>
      <c r="J763" s="8">
        <v>9000</v>
      </c>
      <c r="K763" s="9">
        <f t="shared" si="4"/>
        <v>5400.0000000000009</v>
      </c>
      <c r="L763" s="9">
        <f t="shared" si="5"/>
        <v>1890.0000000000002</v>
      </c>
      <c r="M763" s="10">
        <v>0.35</v>
      </c>
      <c r="O763" s="11"/>
      <c r="P763" s="16">
        <f>Data!$I763+0.05</f>
        <v>0.65000000000000013</v>
      </c>
      <c r="Q763" s="11"/>
      <c r="R763" s="12"/>
    </row>
    <row r="764" spans="1:18" ht="15.75" customHeight="1">
      <c r="A764" s="1"/>
      <c r="B764" s="5" t="s">
        <v>14</v>
      </c>
      <c r="C764" s="5">
        <v>1185732</v>
      </c>
      <c r="D764" s="6">
        <v>44385</v>
      </c>
      <c r="E764" s="5" t="s">
        <v>46</v>
      </c>
      <c r="F764" s="5" t="s">
        <v>47</v>
      </c>
      <c r="G764" s="5" t="s">
        <v>48</v>
      </c>
      <c r="H764" s="5" t="s">
        <v>19</v>
      </c>
      <c r="I764" s="7">
        <v>0.55000000000000004</v>
      </c>
      <c r="J764" s="8">
        <v>8250</v>
      </c>
      <c r="K764" s="9">
        <f t="shared" si="4"/>
        <v>4537.5</v>
      </c>
      <c r="L764" s="9">
        <f t="shared" si="5"/>
        <v>1134.375</v>
      </c>
      <c r="M764" s="10">
        <v>0.25</v>
      </c>
      <c r="O764" s="11"/>
      <c r="P764" s="16">
        <f>Data!$I764+0.05</f>
        <v>0.60000000000000009</v>
      </c>
      <c r="Q764" s="11"/>
      <c r="R764" s="12"/>
    </row>
    <row r="765" spans="1:18" ht="15.75" customHeight="1">
      <c r="A765" s="1"/>
      <c r="B765" s="5" t="s">
        <v>14</v>
      </c>
      <c r="C765" s="5">
        <v>1185732</v>
      </c>
      <c r="D765" s="6">
        <v>44385</v>
      </c>
      <c r="E765" s="5" t="s">
        <v>46</v>
      </c>
      <c r="F765" s="5" t="s">
        <v>47</v>
      </c>
      <c r="G765" s="5" t="s">
        <v>48</v>
      </c>
      <c r="H765" s="5" t="s">
        <v>20</v>
      </c>
      <c r="I765" s="7">
        <v>0.55000000000000004</v>
      </c>
      <c r="J765" s="8">
        <v>7750</v>
      </c>
      <c r="K765" s="9">
        <f t="shared" si="4"/>
        <v>4262.5</v>
      </c>
      <c r="L765" s="9">
        <f t="shared" si="5"/>
        <v>1278.75</v>
      </c>
      <c r="M765" s="10">
        <v>0.3</v>
      </c>
      <c r="O765" s="11"/>
      <c r="P765" s="16">
        <f>Data!$I765+0.05</f>
        <v>0.60000000000000009</v>
      </c>
      <c r="Q765" s="11"/>
      <c r="R765" s="12"/>
    </row>
    <row r="766" spans="1:18" ht="15.75" customHeight="1">
      <c r="A766" s="1"/>
      <c r="B766" s="5" t="s">
        <v>14</v>
      </c>
      <c r="C766" s="5">
        <v>1185732</v>
      </c>
      <c r="D766" s="6">
        <v>44385</v>
      </c>
      <c r="E766" s="5" t="s">
        <v>46</v>
      </c>
      <c r="F766" s="5" t="s">
        <v>47</v>
      </c>
      <c r="G766" s="5" t="s">
        <v>48</v>
      </c>
      <c r="H766" s="5" t="s">
        <v>21</v>
      </c>
      <c r="I766" s="7">
        <v>0.65</v>
      </c>
      <c r="J766" s="8">
        <v>8000</v>
      </c>
      <c r="K766" s="9">
        <f t="shared" si="4"/>
        <v>5200</v>
      </c>
      <c r="L766" s="9">
        <f t="shared" si="5"/>
        <v>1819.9999999999998</v>
      </c>
      <c r="M766" s="10">
        <v>0.35</v>
      </c>
      <c r="O766" s="11"/>
      <c r="P766" s="16">
        <f>Data!$I766+0.05</f>
        <v>0.70000000000000007</v>
      </c>
      <c r="Q766" s="11"/>
      <c r="R766" s="12"/>
    </row>
    <row r="767" spans="1:18" ht="15.75" customHeight="1">
      <c r="A767" s="1"/>
      <c r="B767" s="5" t="s">
        <v>14</v>
      </c>
      <c r="C767" s="5">
        <v>1185732</v>
      </c>
      <c r="D767" s="6">
        <v>44385</v>
      </c>
      <c r="E767" s="5" t="s">
        <v>46</v>
      </c>
      <c r="F767" s="5" t="s">
        <v>47</v>
      </c>
      <c r="G767" s="5" t="s">
        <v>48</v>
      </c>
      <c r="H767" s="5" t="s">
        <v>22</v>
      </c>
      <c r="I767" s="7">
        <v>0.70000000000000007</v>
      </c>
      <c r="J767" s="8">
        <v>9750</v>
      </c>
      <c r="K767" s="9">
        <f t="shared" si="4"/>
        <v>6825.0000000000009</v>
      </c>
      <c r="L767" s="9">
        <f t="shared" si="5"/>
        <v>3412.5000000000005</v>
      </c>
      <c r="M767" s="10">
        <v>0.5</v>
      </c>
      <c r="O767" s="11"/>
      <c r="P767" s="16">
        <f>Data!$I767+0.05</f>
        <v>0.75000000000000011</v>
      </c>
      <c r="Q767" s="11"/>
      <c r="R767" s="12"/>
    </row>
    <row r="768" spans="1:18" ht="15.75" customHeight="1">
      <c r="A768" s="1"/>
      <c r="B768" s="5" t="s">
        <v>14</v>
      </c>
      <c r="C768" s="5">
        <v>1185732</v>
      </c>
      <c r="D768" s="6">
        <v>44417</v>
      </c>
      <c r="E768" s="5" t="s">
        <v>46</v>
      </c>
      <c r="F768" s="5" t="s">
        <v>47</v>
      </c>
      <c r="G768" s="5" t="s">
        <v>48</v>
      </c>
      <c r="H768" s="5" t="s">
        <v>17</v>
      </c>
      <c r="I768" s="7">
        <v>0.65</v>
      </c>
      <c r="J768" s="8">
        <v>11250</v>
      </c>
      <c r="K768" s="9">
        <f t="shared" si="4"/>
        <v>7312.5</v>
      </c>
      <c r="L768" s="9">
        <f t="shared" si="5"/>
        <v>3290.625</v>
      </c>
      <c r="M768" s="10">
        <v>0.45</v>
      </c>
      <c r="O768" s="11"/>
      <c r="P768" s="16">
        <f>Data!$I768+0.05</f>
        <v>0.70000000000000007</v>
      </c>
      <c r="Q768" s="11"/>
      <c r="R768" s="12"/>
    </row>
    <row r="769" spans="1:18" ht="15.75" customHeight="1">
      <c r="A769" s="1"/>
      <c r="B769" s="5" t="s">
        <v>14</v>
      </c>
      <c r="C769" s="5">
        <v>1185732</v>
      </c>
      <c r="D769" s="6">
        <v>44417</v>
      </c>
      <c r="E769" s="5" t="s">
        <v>46</v>
      </c>
      <c r="F769" s="5" t="s">
        <v>47</v>
      </c>
      <c r="G769" s="5" t="s">
        <v>48</v>
      </c>
      <c r="H769" s="5" t="s">
        <v>18</v>
      </c>
      <c r="I769" s="7">
        <v>0.60000000000000009</v>
      </c>
      <c r="J769" s="8">
        <v>9000</v>
      </c>
      <c r="K769" s="9">
        <f t="shared" si="4"/>
        <v>5400.0000000000009</v>
      </c>
      <c r="L769" s="9">
        <f t="shared" si="5"/>
        <v>1890.0000000000002</v>
      </c>
      <c r="M769" s="10">
        <v>0.35</v>
      </c>
      <c r="O769" s="11"/>
      <c r="P769" s="16">
        <f>Data!$I769+0.05</f>
        <v>0.65000000000000013</v>
      </c>
      <c r="Q769" s="11"/>
      <c r="R769" s="12"/>
    </row>
    <row r="770" spans="1:18" ht="15.75" customHeight="1">
      <c r="A770" s="1"/>
      <c r="B770" s="5" t="s">
        <v>14</v>
      </c>
      <c r="C770" s="5">
        <v>1185732</v>
      </c>
      <c r="D770" s="6">
        <v>44417</v>
      </c>
      <c r="E770" s="5" t="s">
        <v>46</v>
      </c>
      <c r="F770" s="5" t="s">
        <v>47</v>
      </c>
      <c r="G770" s="5" t="s">
        <v>48</v>
      </c>
      <c r="H770" s="5" t="s">
        <v>19</v>
      </c>
      <c r="I770" s="7">
        <v>0.55000000000000004</v>
      </c>
      <c r="J770" s="8">
        <v>8250</v>
      </c>
      <c r="K770" s="9">
        <f t="shared" si="4"/>
        <v>4537.5</v>
      </c>
      <c r="L770" s="9">
        <f t="shared" si="5"/>
        <v>1134.375</v>
      </c>
      <c r="M770" s="10">
        <v>0.25</v>
      </c>
      <c r="O770" s="11"/>
      <c r="P770" s="16">
        <f>Data!$I770+0.05</f>
        <v>0.60000000000000009</v>
      </c>
      <c r="Q770" s="11"/>
      <c r="R770" s="12"/>
    </row>
    <row r="771" spans="1:18" ht="15.75" customHeight="1">
      <c r="A771" s="1"/>
      <c r="B771" s="5" t="s">
        <v>14</v>
      </c>
      <c r="C771" s="5">
        <v>1185732</v>
      </c>
      <c r="D771" s="6">
        <v>44417</v>
      </c>
      <c r="E771" s="5" t="s">
        <v>46</v>
      </c>
      <c r="F771" s="5" t="s">
        <v>47</v>
      </c>
      <c r="G771" s="5" t="s">
        <v>48</v>
      </c>
      <c r="H771" s="5" t="s">
        <v>20</v>
      </c>
      <c r="I771" s="7">
        <v>0.45</v>
      </c>
      <c r="J771" s="8">
        <v>7750</v>
      </c>
      <c r="K771" s="9">
        <f t="shared" ref="K771:K1025" si="6">I771*J771</f>
        <v>3487.5</v>
      </c>
      <c r="L771" s="9">
        <f t="shared" ref="L771:L1025" si="7">K771*M771</f>
        <v>1046.25</v>
      </c>
      <c r="M771" s="10">
        <v>0.3</v>
      </c>
      <c r="O771" s="11"/>
      <c r="P771" s="16">
        <f>Data!$I771+0.05</f>
        <v>0.5</v>
      </c>
      <c r="Q771" s="11"/>
      <c r="R771" s="12"/>
    </row>
    <row r="772" spans="1:18" ht="15.75" customHeight="1">
      <c r="A772" s="1"/>
      <c r="B772" s="5" t="s">
        <v>14</v>
      </c>
      <c r="C772" s="5">
        <v>1185732</v>
      </c>
      <c r="D772" s="6">
        <v>44417</v>
      </c>
      <c r="E772" s="5" t="s">
        <v>46</v>
      </c>
      <c r="F772" s="5" t="s">
        <v>47</v>
      </c>
      <c r="G772" s="5" t="s">
        <v>48</v>
      </c>
      <c r="H772" s="5" t="s">
        <v>21</v>
      </c>
      <c r="I772" s="7">
        <v>0.55000000000000004</v>
      </c>
      <c r="J772" s="8">
        <v>7500</v>
      </c>
      <c r="K772" s="9">
        <f t="shared" si="6"/>
        <v>4125</v>
      </c>
      <c r="L772" s="9">
        <f t="shared" si="7"/>
        <v>1443.75</v>
      </c>
      <c r="M772" s="10">
        <v>0.35</v>
      </c>
      <c r="O772" s="11"/>
      <c r="P772" s="16">
        <f>Data!$I772+0.05</f>
        <v>0.60000000000000009</v>
      </c>
      <c r="Q772" s="11"/>
      <c r="R772" s="12"/>
    </row>
    <row r="773" spans="1:18" ht="15.75" customHeight="1">
      <c r="A773" s="1"/>
      <c r="B773" s="5" t="s">
        <v>14</v>
      </c>
      <c r="C773" s="5">
        <v>1185732</v>
      </c>
      <c r="D773" s="6">
        <v>44417</v>
      </c>
      <c r="E773" s="5" t="s">
        <v>46</v>
      </c>
      <c r="F773" s="5" t="s">
        <v>47</v>
      </c>
      <c r="G773" s="5" t="s">
        <v>48</v>
      </c>
      <c r="H773" s="5" t="s">
        <v>22</v>
      </c>
      <c r="I773" s="7">
        <v>0.60000000000000009</v>
      </c>
      <c r="J773" s="8">
        <v>9250</v>
      </c>
      <c r="K773" s="9">
        <f t="shared" si="6"/>
        <v>5550.0000000000009</v>
      </c>
      <c r="L773" s="9">
        <f t="shared" si="7"/>
        <v>2775.0000000000005</v>
      </c>
      <c r="M773" s="10">
        <v>0.5</v>
      </c>
      <c r="O773" s="11"/>
      <c r="P773" s="16">
        <f>Data!$I773+0.05</f>
        <v>0.65000000000000013</v>
      </c>
      <c r="Q773" s="11"/>
      <c r="R773" s="12"/>
    </row>
    <row r="774" spans="1:18" ht="15.75" customHeight="1">
      <c r="A774" s="1"/>
      <c r="B774" s="5" t="s">
        <v>14</v>
      </c>
      <c r="C774" s="5">
        <v>1185732</v>
      </c>
      <c r="D774" s="6">
        <v>44447</v>
      </c>
      <c r="E774" s="5" t="s">
        <v>46</v>
      </c>
      <c r="F774" s="5" t="s">
        <v>47</v>
      </c>
      <c r="G774" s="5" t="s">
        <v>48</v>
      </c>
      <c r="H774" s="5" t="s">
        <v>17</v>
      </c>
      <c r="I774" s="7">
        <v>0.55000000000000004</v>
      </c>
      <c r="J774" s="8">
        <v>10500</v>
      </c>
      <c r="K774" s="9">
        <f t="shared" si="6"/>
        <v>5775.0000000000009</v>
      </c>
      <c r="L774" s="9">
        <f t="shared" si="7"/>
        <v>2598.7500000000005</v>
      </c>
      <c r="M774" s="10">
        <v>0.45</v>
      </c>
      <c r="O774" s="11"/>
      <c r="P774" s="16">
        <f>Data!$I774+0.05</f>
        <v>0.60000000000000009</v>
      </c>
      <c r="Q774" s="11"/>
      <c r="R774" s="12"/>
    </row>
    <row r="775" spans="1:18" ht="15.75" customHeight="1">
      <c r="A775" s="1"/>
      <c r="B775" s="5" t="s">
        <v>14</v>
      </c>
      <c r="C775" s="5">
        <v>1185732</v>
      </c>
      <c r="D775" s="6">
        <v>44447</v>
      </c>
      <c r="E775" s="5" t="s">
        <v>46</v>
      </c>
      <c r="F775" s="5" t="s">
        <v>47</v>
      </c>
      <c r="G775" s="5" t="s">
        <v>48</v>
      </c>
      <c r="H775" s="5" t="s">
        <v>18</v>
      </c>
      <c r="I775" s="7">
        <v>0.50000000000000011</v>
      </c>
      <c r="J775" s="8">
        <v>8500</v>
      </c>
      <c r="K775" s="9">
        <f t="shared" si="6"/>
        <v>4250.0000000000009</v>
      </c>
      <c r="L775" s="9">
        <f t="shared" si="7"/>
        <v>1487.5000000000002</v>
      </c>
      <c r="M775" s="10">
        <v>0.35</v>
      </c>
      <c r="O775" s="11"/>
      <c r="P775" s="16">
        <f>Data!$I775+0.05</f>
        <v>0.55000000000000016</v>
      </c>
      <c r="Q775" s="11"/>
      <c r="R775" s="12"/>
    </row>
    <row r="776" spans="1:18" ht="15.75" customHeight="1">
      <c r="A776" s="1"/>
      <c r="B776" s="5" t="s">
        <v>14</v>
      </c>
      <c r="C776" s="5">
        <v>1185732</v>
      </c>
      <c r="D776" s="6">
        <v>44447</v>
      </c>
      <c r="E776" s="5" t="s">
        <v>46</v>
      </c>
      <c r="F776" s="5" t="s">
        <v>47</v>
      </c>
      <c r="G776" s="5" t="s">
        <v>48</v>
      </c>
      <c r="H776" s="5" t="s">
        <v>19</v>
      </c>
      <c r="I776" s="7">
        <v>0.45</v>
      </c>
      <c r="J776" s="8">
        <v>7500</v>
      </c>
      <c r="K776" s="9">
        <f t="shared" si="6"/>
        <v>3375</v>
      </c>
      <c r="L776" s="9">
        <f t="shared" si="7"/>
        <v>843.75</v>
      </c>
      <c r="M776" s="10">
        <v>0.25</v>
      </c>
      <c r="O776" s="11"/>
      <c r="P776" s="16">
        <f>Data!$I776+0.05</f>
        <v>0.5</v>
      </c>
      <c r="Q776" s="11"/>
      <c r="R776" s="12"/>
    </row>
    <row r="777" spans="1:18" ht="15.75" customHeight="1">
      <c r="A777" s="1"/>
      <c r="B777" s="5" t="s">
        <v>14</v>
      </c>
      <c r="C777" s="5">
        <v>1185732</v>
      </c>
      <c r="D777" s="6">
        <v>44447</v>
      </c>
      <c r="E777" s="5" t="s">
        <v>46</v>
      </c>
      <c r="F777" s="5" t="s">
        <v>47</v>
      </c>
      <c r="G777" s="5" t="s">
        <v>48</v>
      </c>
      <c r="H777" s="5" t="s">
        <v>20</v>
      </c>
      <c r="I777" s="7">
        <v>0.45</v>
      </c>
      <c r="J777" s="8">
        <v>7250</v>
      </c>
      <c r="K777" s="9">
        <f t="shared" si="6"/>
        <v>3262.5</v>
      </c>
      <c r="L777" s="9">
        <f t="shared" si="7"/>
        <v>978.75</v>
      </c>
      <c r="M777" s="10">
        <v>0.3</v>
      </c>
      <c r="O777" s="11"/>
      <c r="P777" s="16">
        <f>Data!$I777+0.05</f>
        <v>0.5</v>
      </c>
      <c r="Q777" s="11"/>
      <c r="R777" s="12"/>
    </row>
    <row r="778" spans="1:18" ht="15.75" customHeight="1">
      <c r="A778" s="1"/>
      <c r="B778" s="5" t="s">
        <v>14</v>
      </c>
      <c r="C778" s="5">
        <v>1185732</v>
      </c>
      <c r="D778" s="6">
        <v>44447</v>
      </c>
      <c r="E778" s="5" t="s">
        <v>46</v>
      </c>
      <c r="F778" s="5" t="s">
        <v>47</v>
      </c>
      <c r="G778" s="5" t="s">
        <v>48</v>
      </c>
      <c r="H778" s="5" t="s">
        <v>21</v>
      </c>
      <c r="I778" s="7">
        <v>0.55000000000000004</v>
      </c>
      <c r="J778" s="8">
        <v>7250</v>
      </c>
      <c r="K778" s="9">
        <f t="shared" si="6"/>
        <v>3987.5000000000005</v>
      </c>
      <c r="L778" s="9">
        <f t="shared" si="7"/>
        <v>1395.625</v>
      </c>
      <c r="M778" s="10">
        <v>0.35</v>
      </c>
      <c r="O778" s="11"/>
      <c r="P778" s="16">
        <f>Data!$I778+0.05</f>
        <v>0.60000000000000009</v>
      </c>
      <c r="Q778" s="11"/>
      <c r="R778" s="12"/>
    </row>
    <row r="779" spans="1:18" ht="15.75" customHeight="1">
      <c r="A779" s="1"/>
      <c r="B779" s="5" t="s">
        <v>14</v>
      </c>
      <c r="C779" s="5">
        <v>1185732</v>
      </c>
      <c r="D779" s="6">
        <v>44447</v>
      </c>
      <c r="E779" s="5" t="s">
        <v>46</v>
      </c>
      <c r="F779" s="5" t="s">
        <v>47</v>
      </c>
      <c r="G779" s="5" t="s">
        <v>48</v>
      </c>
      <c r="H779" s="5" t="s">
        <v>22</v>
      </c>
      <c r="I779" s="7">
        <v>0.60000000000000009</v>
      </c>
      <c r="J779" s="8">
        <v>8250</v>
      </c>
      <c r="K779" s="9">
        <f t="shared" si="6"/>
        <v>4950.0000000000009</v>
      </c>
      <c r="L779" s="9">
        <f t="shared" si="7"/>
        <v>2475.0000000000005</v>
      </c>
      <c r="M779" s="10">
        <v>0.5</v>
      </c>
      <c r="O779" s="11"/>
      <c r="P779" s="16">
        <f>Data!$I779+0.05</f>
        <v>0.65000000000000013</v>
      </c>
      <c r="Q779" s="11"/>
      <c r="R779" s="12"/>
    </row>
    <row r="780" spans="1:18" ht="15.75" customHeight="1">
      <c r="A780" s="1"/>
      <c r="B780" s="5" t="s">
        <v>14</v>
      </c>
      <c r="C780" s="5">
        <v>1185732</v>
      </c>
      <c r="D780" s="6">
        <v>44479</v>
      </c>
      <c r="E780" s="5" t="s">
        <v>46</v>
      </c>
      <c r="F780" s="5" t="s">
        <v>47</v>
      </c>
      <c r="G780" s="5" t="s">
        <v>48</v>
      </c>
      <c r="H780" s="5" t="s">
        <v>17</v>
      </c>
      <c r="I780" s="7">
        <v>0.60000000000000009</v>
      </c>
      <c r="J780" s="8">
        <v>10000</v>
      </c>
      <c r="K780" s="9">
        <f t="shared" si="6"/>
        <v>6000.0000000000009</v>
      </c>
      <c r="L780" s="9">
        <f t="shared" si="7"/>
        <v>2700.0000000000005</v>
      </c>
      <c r="M780" s="10">
        <v>0.45</v>
      </c>
      <c r="O780" s="11"/>
      <c r="P780" s="16">
        <f>Data!$I780+0.05</f>
        <v>0.65000000000000013</v>
      </c>
      <c r="Q780" s="11"/>
      <c r="R780" s="12"/>
    </row>
    <row r="781" spans="1:18" ht="15.75" customHeight="1">
      <c r="A781" s="1"/>
      <c r="B781" s="5" t="s">
        <v>14</v>
      </c>
      <c r="C781" s="5">
        <v>1185732</v>
      </c>
      <c r="D781" s="6">
        <v>44479</v>
      </c>
      <c r="E781" s="5" t="s">
        <v>46</v>
      </c>
      <c r="F781" s="5" t="s">
        <v>47</v>
      </c>
      <c r="G781" s="5" t="s">
        <v>48</v>
      </c>
      <c r="H781" s="5" t="s">
        <v>18</v>
      </c>
      <c r="I781" s="7">
        <v>0.50000000000000011</v>
      </c>
      <c r="J781" s="8">
        <v>8250</v>
      </c>
      <c r="K781" s="9">
        <f t="shared" si="6"/>
        <v>4125.0000000000009</v>
      </c>
      <c r="L781" s="9">
        <f t="shared" si="7"/>
        <v>1443.7500000000002</v>
      </c>
      <c r="M781" s="10">
        <v>0.35</v>
      </c>
      <c r="O781" s="11"/>
      <c r="P781" s="16">
        <f>Data!$I781+0.05</f>
        <v>0.55000000000000016</v>
      </c>
      <c r="Q781" s="11"/>
      <c r="R781" s="12"/>
    </row>
    <row r="782" spans="1:18" ht="15.75" customHeight="1">
      <c r="A782" s="1"/>
      <c r="B782" s="5" t="s">
        <v>14</v>
      </c>
      <c r="C782" s="5">
        <v>1185732</v>
      </c>
      <c r="D782" s="6">
        <v>44479</v>
      </c>
      <c r="E782" s="5" t="s">
        <v>46</v>
      </c>
      <c r="F782" s="5" t="s">
        <v>47</v>
      </c>
      <c r="G782" s="5" t="s">
        <v>48</v>
      </c>
      <c r="H782" s="5" t="s">
        <v>19</v>
      </c>
      <c r="I782" s="7">
        <v>0.50000000000000011</v>
      </c>
      <c r="J782" s="8">
        <v>7250</v>
      </c>
      <c r="K782" s="9">
        <f t="shared" si="6"/>
        <v>3625.0000000000009</v>
      </c>
      <c r="L782" s="9">
        <f t="shared" si="7"/>
        <v>906.25000000000023</v>
      </c>
      <c r="M782" s="10">
        <v>0.25</v>
      </c>
      <c r="O782" s="11"/>
      <c r="P782" s="16">
        <f>Data!$I782+0.05</f>
        <v>0.55000000000000016</v>
      </c>
      <c r="Q782" s="11"/>
      <c r="R782" s="12"/>
    </row>
    <row r="783" spans="1:18" ht="15.75" customHeight="1">
      <c r="A783" s="1"/>
      <c r="B783" s="5" t="s">
        <v>14</v>
      </c>
      <c r="C783" s="5">
        <v>1185732</v>
      </c>
      <c r="D783" s="6">
        <v>44479</v>
      </c>
      <c r="E783" s="5" t="s">
        <v>46</v>
      </c>
      <c r="F783" s="5" t="s">
        <v>47</v>
      </c>
      <c r="G783" s="5" t="s">
        <v>48</v>
      </c>
      <c r="H783" s="5" t="s">
        <v>20</v>
      </c>
      <c r="I783" s="7">
        <v>0.50000000000000011</v>
      </c>
      <c r="J783" s="8">
        <v>7000</v>
      </c>
      <c r="K783" s="9">
        <f t="shared" si="6"/>
        <v>3500.0000000000009</v>
      </c>
      <c r="L783" s="9">
        <f t="shared" si="7"/>
        <v>1050.0000000000002</v>
      </c>
      <c r="M783" s="10">
        <v>0.3</v>
      </c>
      <c r="O783" s="11"/>
      <c r="P783" s="16">
        <f>Data!$I783+0.05</f>
        <v>0.55000000000000016</v>
      </c>
      <c r="Q783" s="11"/>
      <c r="R783" s="12"/>
    </row>
    <row r="784" spans="1:18" ht="15.75" customHeight="1">
      <c r="A784" s="1"/>
      <c r="B784" s="5" t="s">
        <v>14</v>
      </c>
      <c r="C784" s="5">
        <v>1185732</v>
      </c>
      <c r="D784" s="6">
        <v>44479</v>
      </c>
      <c r="E784" s="5" t="s">
        <v>46</v>
      </c>
      <c r="F784" s="5" t="s">
        <v>47</v>
      </c>
      <c r="G784" s="5" t="s">
        <v>48</v>
      </c>
      <c r="H784" s="5" t="s">
        <v>21</v>
      </c>
      <c r="I784" s="7">
        <v>0.60000000000000009</v>
      </c>
      <c r="J784" s="8">
        <v>7000</v>
      </c>
      <c r="K784" s="9">
        <f t="shared" si="6"/>
        <v>4200.0000000000009</v>
      </c>
      <c r="L784" s="9">
        <f t="shared" si="7"/>
        <v>1470.0000000000002</v>
      </c>
      <c r="M784" s="10">
        <v>0.35</v>
      </c>
      <c r="O784" s="11"/>
      <c r="P784" s="16">
        <f>Data!$I784+0.05</f>
        <v>0.65000000000000013</v>
      </c>
      <c r="Q784" s="11"/>
      <c r="R784" s="12"/>
    </row>
    <row r="785" spans="1:18" ht="15.75" customHeight="1">
      <c r="A785" s="1"/>
      <c r="B785" s="5" t="s">
        <v>14</v>
      </c>
      <c r="C785" s="5">
        <v>1185732</v>
      </c>
      <c r="D785" s="6">
        <v>44479</v>
      </c>
      <c r="E785" s="5" t="s">
        <v>46</v>
      </c>
      <c r="F785" s="5" t="s">
        <v>47</v>
      </c>
      <c r="G785" s="5" t="s">
        <v>48</v>
      </c>
      <c r="H785" s="5" t="s">
        <v>22</v>
      </c>
      <c r="I785" s="7">
        <v>0.65</v>
      </c>
      <c r="J785" s="8">
        <v>8250</v>
      </c>
      <c r="K785" s="9">
        <f t="shared" si="6"/>
        <v>5362.5</v>
      </c>
      <c r="L785" s="9">
        <f t="shared" si="7"/>
        <v>2681.25</v>
      </c>
      <c r="M785" s="10">
        <v>0.5</v>
      </c>
      <c r="O785" s="11"/>
      <c r="P785" s="16">
        <f>Data!$I785+0.05</f>
        <v>0.70000000000000007</v>
      </c>
      <c r="Q785" s="11"/>
      <c r="R785" s="12"/>
    </row>
    <row r="786" spans="1:18" ht="15.75" customHeight="1">
      <c r="A786" s="1"/>
      <c r="B786" s="5" t="s">
        <v>14</v>
      </c>
      <c r="C786" s="5">
        <v>1185732</v>
      </c>
      <c r="D786" s="6">
        <v>44509</v>
      </c>
      <c r="E786" s="5" t="s">
        <v>46</v>
      </c>
      <c r="F786" s="5" t="s">
        <v>47</v>
      </c>
      <c r="G786" s="5" t="s">
        <v>48</v>
      </c>
      <c r="H786" s="5" t="s">
        <v>17</v>
      </c>
      <c r="I786" s="7">
        <v>0.60000000000000009</v>
      </c>
      <c r="J786" s="8">
        <v>9750</v>
      </c>
      <c r="K786" s="9">
        <f t="shared" si="6"/>
        <v>5850.0000000000009</v>
      </c>
      <c r="L786" s="9">
        <f t="shared" si="7"/>
        <v>2632.5000000000005</v>
      </c>
      <c r="M786" s="10">
        <v>0.45</v>
      </c>
      <c r="O786" s="11"/>
      <c r="P786" s="16">
        <f>Data!$I786+0.05</f>
        <v>0.65000000000000013</v>
      </c>
      <c r="Q786" s="11"/>
      <c r="R786" s="12"/>
    </row>
    <row r="787" spans="1:18" ht="15.75" customHeight="1">
      <c r="A787" s="1"/>
      <c r="B787" s="5" t="s">
        <v>14</v>
      </c>
      <c r="C787" s="5">
        <v>1185732</v>
      </c>
      <c r="D787" s="6">
        <v>44509</v>
      </c>
      <c r="E787" s="5" t="s">
        <v>46</v>
      </c>
      <c r="F787" s="5" t="s">
        <v>47</v>
      </c>
      <c r="G787" s="5" t="s">
        <v>48</v>
      </c>
      <c r="H787" s="5" t="s">
        <v>18</v>
      </c>
      <c r="I787" s="7">
        <v>0.50000000000000011</v>
      </c>
      <c r="J787" s="8">
        <v>8000</v>
      </c>
      <c r="K787" s="9">
        <f t="shared" si="6"/>
        <v>4000.0000000000009</v>
      </c>
      <c r="L787" s="9">
        <f t="shared" si="7"/>
        <v>1400.0000000000002</v>
      </c>
      <c r="M787" s="10">
        <v>0.35</v>
      </c>
      <c r="O787" s="11"/>
      <c r="P787" s="16">
        <f>Data!$I787+0.05</f>
        <v>0.55000000000000016</v>
      </c>
      <c r="Q787" s="11"/>
      <c r="R787" s="12"/>
    </row>
    <row r="788" spans="1:18" ht="15.75" customHeight="1">
      <c r="A788" s="1"/>
      <c r="B788" s="5" t="s">
        <v>14</v>
      </c>
      <c r="C788" s="5">
        <v>1185732</v>
      </c>
      <c r="D788" s="6">
        <v>44509</v>
      </c>
      <c r="E788" s="5" t="s">
        <v>46</v>
      </c>
      <c r="F788" s="5" t="s">
        <v>47</v>
      </c>
      <c r="G788" s="5" t="s">
        <v>48</v>
      </c>
      <c r="H788" s="5" t="s">
        <v>19</v>
      </c>
      <c r="I788" s="7">
        <v>0.50000000000000011</v>
      </c>
      <c r="J788" s="8">
        <v>7450</v>
      </c>
      <c r="K788" s="9">
        <f t="shared" si="6"/>
        <v>3725.0000000000009</v>
      </c>
      <c r="L788" s="9">
        <f t="shared" si="7"/>
        <v>931.25000000000023</v>
      </c>
      <c r="M788" s="10">
        <v>0.25</v>
      </c>
      <c r="O788" s="11"/>
      <c r="P788" s="16">
        <f>Data!$I788+0.05</f>
        <v>0.55000000000000016</v>
      </c>
      <c r="Q788" s="11"/>
      <c r="R788" s="12"/>
    </row>
    <row r="789" spans="1:18" ht="15.75" customHeight="1">
      <c r="A789" s="1"/>
      <c r="B789" s="5" t="s">
        <v>14</v>
      </c>
      <c r="C789" s="5">
        <v>1185732</v>
      </c>
      <c r="D789" s="6">
        <v>44509</v>
      </c>
      <c r="E789" s="5" t="s">
        <v>46</v>
      </c>
      <c r="F789" s="5" t="s">
        <v>47</v>
      </c>
      <c r="G789" s="5" t="s">
        <v>48</v>
      </c>
      <c r="H789" s="5" t="s">
        <v>20</v>
      </c>
      <c r="I789" s="7">
        <v>0.50000000000000011</v>
      </c>
      <c r="J789" s="8">
        <v>7750</v>
      </c>
      <c r="K789" s="9">
        <f t="shared" si="6"/>
        <v>3875.0000000000009</v>
      </c>
      <c r="L789" s="9">
        <f t="shared" si="7"/>
        <v>1162.5000000000002</v>
      </c>
      <c r="M789" s="10">
        <v>0.3</v>
      </c>
      <c r="O789" s="11"/>
      <c r="P789" s="16">
        <f>Data!$I789+0.05</f>
        <v>0.55000000000000016</v>
      </c>
      <c r="Q789" s="11"/>
      <c r="R789" s="12"/>
    </row>
    <row r="790" spans="1:18" ht="15.75" customHeight="1">
      <c r="A790" s="1"/>
      <c r="B790" s="5" t="s">
        <v>14</v>
      </c>
      <c r="C790" s="5">
        <v>1185732</v>
      </c>
      <c r="D790" s="6">
        <v>44509</v>
      </c>
      <c r="E790" s="5" t="s">
        <v>46</v>
      </c>
      <c r="F790" s="5" t="s">
        <v>47</v>
      </c>
      <c r="G790" s="5" t="s">
        <v>48</v>
      </c>
      <c r="H790" s="5" t="s">
        <v>21</v>
      </c>
      <c r="I790" s="7">
        <v>0.65</v>
      </c>
      <c r="J790" s="8">
        <v>7500</v>
      </c>
      <c r="K790" s="9">
        <f t="shared" si="6"/>
        <v>4875</v>
      </c>
      <c r="L790" s="9">
        <f t="shared" si="7"/>
        <v>1706.25</v>
      </c>
      <c r="M790" s="10">
        <v>0.35</v>
      </c>
      <c r="O790" s="11"/>
      <c r="P790" s="16">
        <f>Data!$I790+0.05</f>
        <v>0.70000000000000007</v>
      </c>
      <c r="Q790" s="11"/>
      <c r="R790" s="12"/>
    </row>
    <row r="791" spans="1:18" ht="15.75" customHeight="1">
      <c r="A791" s="1"/>
      <c r="B791" s="5" t="s">
        <v>14</v>
      </c>
      <c r="C791" s="5">
        <v>1185732</v>
      </c>
      <c r="D791" s="6">
        <v>44509</v>
      </c>
      <c r="E791" s="5" t="s">
        <v>46</v>
      </c>
      <c r="F791" s="5" t="s">
        <v>47</v>
      </c>
      <c r="G791" s="5" t="s">
        <v>48</v>
      </c>
      <c r="H791" s="5" t="s">
        <v>22</v>
      </c>
      <c r="I791" s="7">
        <v>0.7</v>
      </c>
      <c r="J791" s="8">
        <v>8500</v>
      </c>
      <c r="K791" s="9">
        <f t="shared" si="6"/>
        <v>5950</v>
      </c>
      <c r="L791" s="9">
        <f t="shared" si="7"/>
        <v>2975</v>
      </c>
      <c r="M791" s="10">
        <v>0.5</v>
      </c>
      <c r="O791" s="11"/>
      <c r="P791" s="16">
        <f>Data!$I791+0.05</f>
        <v>0.75</v>
      </c>
      <c r="Q791" s="11"/>
      <c r="R791" s="12"/>
    </row>
    <row r="792" spans="1:18" ht="15.75" customHeight="1">
      <c r="A792" s="1"/>
      <c r="B792" s="5" t="s">
        <v>14</v>
      </c>
      <c r="C792" s="5">
        <v>1185732</v>
      </c>
      <c r="D792" s="6">
        <v>44538</v>
      </c>
      <c r="E792" s="5" t="s">
        <v>46</v>
      </c>
      <c r="F792" s="5" t="s">
        <v>47</v>
      </c>
      <c r="G792" s="5" t="s">
        <v>48</v>
      </c>
      <c r="H792" s="5" t="s">
        <v>17</v>
      </c>
      <c r="I792" s="7">
        <v>0.65</v>
      </c>
      <c r="J792" s="8">
        <v>10750</v>
      </c>
      <c r="K792" s="9">
        <f t="shared" si="6"/>
        <v>6987.5</v>
      </c>
      <c r="L792" s="9">
        <f t="shared" si="7"/>
        <v>3144.375</v>
      </c>
      <c r="M792" s="10">
        <v>0.45</v>
      </c>
      <c r="O792" s="11"/>
      <c r="P792" s="16">
        <f>Data!$I792+0.05</f>
        <v>0.70000000000000007</v>
      </c>
      <c r="Q792" s="11"/>
      <c r="R792" s="12"/>
    </row>
    <row r="793" spans="1:18" ht="15.75" customHeight="1">
      <c r="A793" s="1"/>
      <c r="B793" s="5" t="s">
        <v>14</v>
      </c>
      <c r="C793" s="5">
        <v>1185732</v>
      </c>
      <c r="D793" s="6">
        <v>44538</v>
      </c>
      <c r="E793" s="5" t="s">
        <v>46</v>
      </c>
      <c r="F793" s="5" t="s">
        <v>47</v>
      </c>
      <c r="G793" s="5" t="s">
        <v>48</v>
      </c>
      <c r="H793" s="5" t="s">
        <v>18</v>
      </c>
      <c r="I793" s="7">
        <v>0.55000000000000004</v>
      </c>
      <c r="J793" s="8">
        <v>8750</v>
      </c>
      <c r="K793" s="9">
        <f t="shared" si="6"/>
        <v>4812.5</v>
      </c>
      <c r="L793" s="9">
        <f t="shared" si="7"/>
        <v>1684.375</v>
      </c>
      <c r="M793" s="10">
        <v>0.35</v>
      </c>
      <c r="O793" s="11"/>
      <c r="P793" s="16">
        <f>Data!$I793+0.05</f>
        <v>0.60000000000000009</v>
      </c>
      <c r="Q793" s="11"/>
      <c r="R793" s="12"/>
    </row>
    <row r="794" spans="1:18" ht="15.75" customHeight="1">
      <c r="A794" s="1"/>
      <c r="B794" s="5" t="s">
        <v>14</v>
      </c>
      <c r="C794" s="5">
        <v>1185732</v>
      </c>
      <c r="D794" s="6">
        <v>44538</v>
      </c>
      <c r="E794" s="5" t="s">
        <v>46</v>
      </c>
      <c r="F794" s="5" t="s">
        <v>47</v>
      </c>
      <c r="G794" s="5" t="s">
        <v>48</v>
      </c>
      <c r="H794" s="5" t="s">
        <v>19</v>
      </c>
      <c r="I794" s="7">
        <v>0.55000000000000004</v>
      </c>
      <c r="J794" s="8">
        <v>8250</v>
      </c>
      <c r="K794" s="9">
        <f t="shared" si="6"/>
        <v>4537.5</v>
      </c>
      <c r="L794" s="9">
        <f t="shared" si="7"/>
        <v>1134.375</v>
      </c>
      <c r="M794" s="10">
        <v>0.25</v>
      </c>
      <c r="O794" s="11"/>
      <c r="P794" s="16">
        <f>Data!$I794+0.05</f>
        <v>0.60000000000000009</v>
      </c>
      <c r="Q794" s="11"/>
      <c r="R794" s="12"/>
    </row>
    <row r="795" spans="1:18" ht="15.75" customHeight="1">
      <c r="A795" s="1"/>
      <c r="B795" s="5" t="s">
        <v>14</v>
      </c>
      <c r="C795" s="5">
        <v>1185732</v>
      </c>
      <c r="D795" s="6">
        <v>44538</v>
      </c>
      <c r="E795" s="5" t="s">
        <v>46</v>
      </c>
      <c r="F795" s="5" t="s">
        <v>47</v>
      </c>
      <c r="G795" s="5" t="s">
        <v>48</v>
      </c>
      <c r="H795" s="5" t="s">
        <v>20</v>
      </c>
      <c r="I795" s="7">
        <v>0.55000000000000004</v>
      </c>
      <c r="J795" s="8">
        <v>7750</v>
      </c>
      <c r="K795" s="9">
        <f t="shared" si="6"/>
        <v>4262.5</v>
      </c>
      <c r="L795" s="9">
        <f t="shared" si="7"/>
        <v>1278.75</v>
      </c>
      <c r="M795" s="10">
        <v>0.3</v>
      </c>
      <c r="O795" s="11"/>
      <c r="P795" s="16">
        <f>Data!$I795+0.05</f>
        <v>0.60000000000000009</v>
      </c>
      <c r="Q795" s="11"/>
      <c r="R795" s="12"/>
    </row>
    <row r="796" spans="1:18" ht="15.75" customHeight="1">
      <c r="A796" s="1"/>
      <c r="B796" s="5" t="s">
        <v>14</v>
      </c>
      <c r="C796" s="5">
        <v>1185732</v>
      </c>
      <c r="D796" s="6">
        <v>44538</v>
      </c>
      <c r="E796" s="5" t="s">
        <v>46</v>
      </c>
      <c r="F796" s="5" t="s">
        <v>47</v>
      </c>
      <c r="G796" s="5" t="s">
        <v>48</v>
      </c>
      <c r="H796" s="5" t="s">
        <v>21</v>
      </c>
      <c r="I796" s="7">
        <v>0.65</v>
      </c>
      <c r="J796" s="8">
        <v>7750</v>
      </c>
      <c r="K796" s="9">
        <f t="shared" si="6"/>
        <v>5037.5</v>
      </c>
      <c r="L796" s="9">
        <f t="shared" si="7"/>
        <v>1763.125</v>
      </c>
      <c r="M796" s="10">
        <v>0.35</v>
      </c>
      <c r="O796" s="11"/>
      <c r="P796" s="16">
        <f>Data!$I796+0.05</f>
        <v>0.70000000000000007</v>
      </c>
      <c r="Q796" s="11"/>
      <c r="R796" s="12"/>
    </row>
    <row r="797" spans="1:18" ht="15.75" customHeight="1">
      <c r="A797" s="1"/>
      <c r="B797" s="5" t="s">
        <v>14</v>
      </c>
      <c r="C797" s="5">
        <v>1185732</v>
      </c>
      <c r="D797" s="6">
        <v>44538</v>
      </c>
      <c r="E797" s="5" t="s">
        <v>46</v>
      </c>
      <c r="F797" s="5" t="s">
        <v>47</v>
      </c>
      <c r="G797" s="5" t="s">
        <v>48</v>
      </c>
      <c r="H797" s="5" t="s">
        <v>22</v>
      </c>
      <c r="I797" s="7">
        <v>0.7</v>
      </c>
      <c r="J797" s="8">
        <v>8750</v>
      </c>
      <c r="K797" s="9">
        <f t="shared" si="6"/>
        <v>6125</v>
      </c>
      <c r="L797" s="9">
        <f t="shared" si="7"/>
        <v>3062.5</v>
      </c>
      <c r="M797" s="10">
        <v>0.5</v>
      </c>
      <c r="O797" s="11"/>
      <c r="P797" s="16">
        <f>Data!$I797+0.05</f>
        <v>0.75</v>
      </c>
      <c r="Q797" s="11"/>
      <c r="R797" s="12"/>
    </row>
    <row r="798" spans="1:18" ht="15.75" customHeight="1">
      <c r="A798" s="1" t="s">
        <v>39</v>
      </c>
      <c r="B798" s="5" t="s">
        <v>14</v>
      </c>
      <c r="C798" s="5">
        <v>1185732</v>
      </c>
      <c r="D798" s="6">
        <v>44209</v>
      </c>
      <c r="E798" s="5" t="s">
        <v>33</v>
      </c>
      <c r="F798" s="5" t="s">
        <v>49</v>
      </c>
      <c r="G798" s="5" t="s">
        <v>50</v>
      </c>
      <c r="H798" s="5" t="s">
        <v>17</v>
      </c>
      <c r="I798" s="7">
        <v>0.35</v>
      </c>
      <c r="J798" s="8">
        <v>4500</v>
      </c>
      <c r="K798" s="9">
        <f t="shared" si="6"/>
        <v>1575</v>
      </c>
      <c r="L798" s="9">
        <f t="shared" si="7"/>
        <v>551.25</v>
      </c>
      <c r="M798" s="10">
        <v>0.35000000000000003</v>
      </c>
      <c r="O798" s="15"/>
      <c r="P798" s="16"/>
      <c r="Q798" s="11"/>
      <c r="R798" s="12"/>
    </row>
    <row r="799" spans="1:18" ht="15.75" customHeight="1">
      <c r="A799" s="1"/>
      <c r="B799" s="5" t="s">
        <v>14</v>
      </c>
      <c r="C799" s="5">
        <v>1185732</v>
      </c>
      <c r="D799" s="6">
        <v>44209</v>
      </c>
      <c r="E799" s="5" t="s">
        <v>33</v>
      </c>
      <c r="F799" s="5" t="s">
        <v>49</v>
      </c>
      <c r="G799" s="5" t="s">
        <v>50</v>
      </c>
      <c r="H799" s="5" t="s">
        <v>18</v>
      </c>
      <c r="I799" s="7">
        <v>0.35</v>
      </c>
      <c r="J799" s="8">
        <v>2500</v>
      </c>
      <c r="K799" s="9">
        <f t="shared" si="6"/>
        <v>875</v>
      </c>
      <c r="L799" s="9">
        <f t="shared" si="7"/>
        <v>262.5</v>
      </c>
      <c r="M799" s="10">
        <v>0.3</v>
      </c>
      <c r="O799" s="15"/>
      <c r="P799" s="16"/>
      <c r="Q799" s="11"/>
      <c r="R799" s="12"/>
    </row>
    <row r="800" spans="1:18" ht="15.75" customHeight="1">
      <c r="A800" s="1"/>
      <c r="B800" s="5" t="s">
        <v>14</v>
      </c>
      <c r="C800" s="5">
        <v>1185732</v>
      </c>
      <c r="D800" s="6">
        <v>44209</v>
      </c>
      <c r="E800" s="5" t="s">
        <v>33</v>
      </c>
      <c r="F800" s="5" t="s">
        <v>49</v>
      </c>
      <c r="G800" s="5" t="s">
        <v>50</v>
      </c>
      <c r="H800" s="5" t="s">
        <v>19</v>
      </c>
      <c r="I800" s="7">
        <v>0.25</v>
      </c>
      <c r="J800" s="8">
        <v>2500</v>
      </c>
      <c r="K800" s="9">
        <f t="shared" si="6"/>
        <v>625</v>
      </c>
      <c r="L800" s="9">
        <f t="shared" si="7"/>
        <v>187.5</v>
      </c>
      <c r="M800" s="10">
        <v>0.3</v>
      </c>
      <c r="O800" s="15"/>
      <c r="P800" s="16"/>
      <c r="Q800" s="11"/>
      <c r="R800" s="12"/>
    </row>
    <row r="801" spans="1:18" ht="15.75" customHeight="1">
      <c r="A801" s="1"/>
      <c r="B801" s="5" t="s">
        <v>14</v>
      </c>
      <c r="C801" s="5">
        <v>1185732</v>
      </c>
      <c r="D801" s="6">
        <v>44209</v>
      </c>
      <c r="E801" s="5" t="s">
        <v>33</v>
      </c>
      <c r="F801" s="5" t="s">
        <v>49</v>
      </c>
      <c r="G801" s="5" t="s">
        <v>50</v>
      </c>
      <c r="H801" s="5" t="s">
        <v>20</v>
      </c>
      <c r="I801" s="7">
        <v>0.30000000000000004</v>
      </c>
      <c r="J801" s="8">
        <v>1000</v>
      </c>
      <c r="K801" s="9">
        <f t="shared" si="6"/>
        <v>300.00000000000006</v>
      </c>
      <c r="L801" s="9">
        <f t="shared" si="7"/>
        <v>105.00000000000003</v>
      </c>
      <c r="M801" s="10">
        <v>0.35000000000000003</v>
      </c>
      <c r="O801" s="15"/>
      <c r="P801" s="16"/>
      <c r="Q801" s="11"/>
      <c r="R801" s="12"/>
    </row>
    <row r="802" spans="1:18" ht="15.75" customHeight="1">
      <c r="A802" s="1"/>
      <c r="B802" s="5" t="s">
        <v>14</v>
      </c>
      <c r="C802" s="5">
        <v>1185732</v>
      </c>
      <c r="D802" s="6">
        <v>44209</v>
      </c>
      <c r="E802" s="5" t="s">
        <v>33</v>
      </c>
      <c r="F802" s="5" t="s">
        <v>49</v>
      </c>
      <c r="G802" s="5" t="s">
        <v>50</v>
      </c>
      <c r="H802" s="5" t="s">
        <v>21</v>
      </c>
      <c r="I802" s="7">
        <v>0.44999999999999996</v>
      </c>
      <c r="J802" s="8">
        <v>1500</v>
      </c>
      <c r="K802" s="9">
        <f t="shared" si="6"/>
        <v>674.99999999999989</v>
      </c>
      <c r="L802" s="9">
        <f t="shared" si="7"/>
        <v>202.49999999999997</v>
      </c>
      <c r="M802" s="10">
        <v>0.3</v>
      </c>
      <c r="O802" s="15"/>
      <c r="P802" s="16"/>
      <c r="Q802" s="11"/>
      <c r="R802" s="12"/>
    </row>
    <row r="803" spans="1:18" ht="15.75" customHeight="1">
      <c r="A803" s="1"/>
      <c r="B803" s="5" t="s">
        <v>14</v>
      </c>
      <c r="C803" s="5">
        <v>1185732</v>
      </c>
      <c r="D803" s="6">
        <v>44209</v>
      </c>
      <c r="E803" s="5" t="s">
        <v>33</v>
      </c>
      <c r="F803" s="5" t="s">
        <v>49</v>
      </c>
      <c r="G803" s="5" t="s">
        <v>50</v>
      </c>
      <c r="H803" s="5" t="s">
        <v>22</v>
      </c>
      <c r="I803" s="7">
        <v>0.35</v>
      </c>
      <c r="J803" s="8">
        <v>2500</v>
      </c>
      <c r="K803" s="9">
        <f t="shared" si="6"/>
        <v>875</v>
      </c>
      <c r="L803" s="9">
        <f t="shared" si="7"/>
        <v>393.75</v>
      </c>
      <c r="M803" s="10">
        <v>0.45</v>
      </c>
      <c r="O803" s="15"/>
      <c r="P803" s="16"/>
      <c r="Q803" s="11"/>
      <c r="R803" s="12"/>
    </row>
    <row r="804" spans="1:18" ht="15.75" customHeight="1">
      <c r="A804" s="1"/>
      <c r="B804" s="5" t="s">
        <v>14</v>
      </c>
      <c r="C804" s="5">
        <v>1185732</v>
      </c>
      <c r="D804" s="6">
        <v>44240</v>
      </c>
      <c r="E804" s="5" t="s">
        <v>33</v>
      </c>
      <c r="F804" s="5" t="s">
        <v>49</v>
      </c>
      <c r="G804" s="5" t="s">
        <v>50</v>
      </c>
      <c r="H804" s="5" t="s">
        <v>17</v>
      </c>
      <c r="I804" s="7">
        <v>0.35</v>
      </c>
      <c r="J804" s="8">
        <v>5000</v>
      </c>
      <c r="K804" s="9">
        <f t="shared" si="6"/>
        <v>1750</v>
      </c>
      <c r="L804" s="9">
        <f t="shared" si="7"/>
        <v>612.50000000000011</v>
      </c>
      <c r="M804" s="10">
        <v>0.35000000000000003</v>
      </c>
      <c r="O804" s="15"/>
      <c r="P804" s="16"/>
      <c r="Q804" s="11"/>
      <c r="R804" s="12"/>
    </row>
    <row r="805" spans="1:18" ht="15.75" customHeight="1">
      <c r="A805" s="1"/>
      <c r="B805" s="5" t="s">
        <v>14</v>
      </c>
      <c r="C805" s="5">
        <v>1185732</v>
      </c>
      <c r="D805" s="6">
        <v>44240</v>
      </c>
      <c r="E805" s="5" t="s">
        <v>33</v>
      </c>
      <c r="F805" s="5" t="s">
        <v>49</v>
      </c>
      <c r="G805" s="5" t="s">
        <v>50</v>
      </c>
      <c r="H805" s="5" t="s">
        <v>18</v>
      </c>
      <c r="I805" s="7">
        <v>0.35</v>
      </c>
      <c r="J805" s="8">
        <v>1500</v>
      </c>
      <c r="K805" s="9">
        <f t="shared" si="6"/>
        <v>525</v>
      </c>
      <c r="L805" s="9">
        <f t="shared" si="7"/>
        <v>157.5</v>
      </c>
      <c r="M805" s="10">
        <v>0.3</v>
      </c>
      <c r="O805" s="15"/>
      <c r="P805" s="16"/>
      <c r="Q805" s="11"/>
      <c r="R805" s="12"/>
    </row>
    <row r="806" spans="1:18" ht="15.75" customHeight="1">
      <c r="A806" s="1"/>
      <c r="B806" s="5" t="s">
        <v>14</v>
      </c>
      <c r="C806" s="5">
        <v>1185732</v>
      </c>
      <c r="D806" s="6">
        <v>44240</v>
      </c>
      <c r="E806" s="5" t="s">
        <v>33</v>
      </c>
      <c r="F806" s="5" t="s">
        <v>49</v>
      </c>
      <c r="G806" s="5" t="s">
        <v>50</v>
      </c>
      <c r="H806" s="5" t="s">
        <v>19</v>
      </c>
      <c r="I806" s="7">
        <v>0.25</v>
      </c>
      <c r="J806" s="8">
        <v>2000</v>
      </c>
      <c r="K806" s="9">
        <f t="shared" si="6"/>
        <v>500</v>
      </c>
      <c r="L806" s="9">
        <f t="shared" si="7"/>
        <v>150</v>
      </c>
      <c r="M806" s="10">
        <v>0.3</v>
      </c>
      <c r="O806" s="15"/>
      <c r="P806" s="16"/>
      <c r="Q806" s="11"/>
      <c r="R806" s="12"/>
    </row>
    <row r="807" spans="1:18" ht="15.75" customHeight="1">
      <c r="A807" s="1"/>
      <c r="B807" s="5" t="s">
        <v>14</v>
      </c>
      <c r="C807" s="5">
        <v>1185732</v>
      </c>
      <c r="D807" s="6">
        <v>44240</v>
      </c>
      <c r="E807" s="5" t="s">
        <v>33</v>
      </c>
      <c r="F807" s="5" t="s">
        <v>49</v>
      </c>
      <c r="G807" s="5" t="s">
        <v>50</v>
      </c>
      <c r="H807" s="5" t="s">
        <v>20</v>
      </c>
      <c r="I807" s="7">
        <v>0.30000000000000004</v>
      </c>
      <c r="J807" s="8">
        <v>750</v>
      </c>
      <c r="K807" s="9">
        <f t="shared" si="6"/>
        <v>225.00000000000003</v>
      </c>
      <c r="L807" s="9">
        <f t="shared" si="7"/>
        <v>78.750000000000014</v>
      </c>
      <c r="M807" s="10">
        <v>0.35000000000000003</v>
      </c>
      <c r="O807" s="15"/>
      <c r="P807" s="16"/>
      <c r="Q807" s="11"/>
      <c r="R807" s="12"/>
    </row>
    <row r="808" spans="1:18" ht="15.75" customHeight="1">
      <c r="A808" s="1"/>
      <c r="B808" s="5" t="s">
        <v>14</v>
      </c>
      <c r="C808" s="5">
        <v>1185732</v>
      </c>
      <c r="D808" s="6">
        <v>44240</v>
      </c>
      <c r="E808" s="5" t="s">
        <v>33</v>
      </c>
      <c r="F808" s="5" t="s">
        <v>49</v>
      </c>
      <c r="G808" s="5" t="s">
        <v>50</v>
      </c>
      <c r="H808" s="5" t="s">
        <v>21</v>
      </c>
      <c r="I808" s="7">
        <v>0.44999999999999996</v>
      </c>
      <c r="J808" s="8">
        <v>1500</v>
      </c>
      <c r="K808" s="9">
        <f t="shared" si="6"/>
        <v>674.99999999999989</v>
      </c>
      <c r="L808" s="9">
        <f t="shared" si="7"/>
        <v>202.49999999999997</v>
      </c>
      <c r="M808" s="10">
        <v>0.3</v>
      </c>
      <c r="O808" s="15"/>
      <c r="P808" s="16"/>
      <c r="Q808" s="11"/>
      <c r="R808" s="12"/>
    </row>
    <row r="809" spans="1:18" ht="15.75" customHeight="1">
      <c r="A809" s="1"/>
      <c r="B809" s="5" t="s">
        <v>14</v>
      </c>
      <c r="C809" s="5">
        <v>1185732</v>
      </c>
      <c r="D809" s="6">
        <v>44240</v>
      </c>
      <c r="E809" s="5" t="s">
        <v>33</v>
      </c>
      <c r="F809" s="5" t="s">
        <v>49</v>
      </c>
      <c r="G809" s="5" t="s">
        <v>50</v>
      </c>
      <c r="H809" s="5" t="s">
        <v>22</v>
      </c>
      <c r="I809" s="7">
        <v>0.35</v>
      </c>
      <c r="J809" s="8">
        <v>2250</v>
      </c>
      <c r="K809" s="9">
        <f t="shared" si="6"/>
        <v>787.5</v>
      </c>
      <c r="L809" s="9">
        <f t="shared" si="7"/>
        <v>354.375</v>
      </c>
      <c r="M809" s="10">
        <v>0.45</v>
      </c>
      <c r="O809" s="15"/>
      <c r="P809" s="16"/>
      <c r="Q809" s="11"/>
      <c r="R809" s="12"/>
    </row>
    <row r="810" spans="1:18" ht="15.75" customHeight="1">
      <c r="A810" s="1"/>
      <c r="B810" s="5" t="s">
        <v>14</v>
      </c>
      <c r="C810" s="5">
        <v>1185732</v>
      </c>
      <c r="D810" s="6">
        <v>44267</v>
      </c>
      <c r="E810" s="5" t="s">
        <v>33</v>
      </c>
      <c r="F810" s="5" t="s">
        <v>49</v>
      </c>
      <c r="G810" s="5" t="s">
        <v>50</v>
      </c>
      <c r="H810" s="5" t="s">
        <v>17</v>
      </c>
      <c r="I810" s="7">
        <v>0.4</v>
      </c>
      <c r="J810" s="8">
        <v>4450</v>
      </c>
      <c r="K810" s="9">
        <f t="shared" si="6"/>
        <v>1780</v>
      </c>
      <c r="L810" s="9">
        <f t="shared" si="7"/>
        <v>623.00000000000011</v>
      </c>
      <c r="M810" s="10">
        <v>0.35000000000000003</v>
      </c>
      <c r="O810" s="15"/>
      <c r="P810" s="16"/>
      <c r="Q810" s="11"/>
      <c r="R810" s="12"/>
    </row>
    <row r="811" spans="1:18" ht="15.75" customHeight="1">
      <c r="A811" s="1"/>
      <c r="B811" s="5" t="s">
        <v>14</v>
      </c>
      <c r="C811" s="5">
        <v>1185732</v>
      </c>
      <c r="D811" s="6">
        <v>44267</v>
      </c>
      <c r="E811" s="5" t="s">
        <v>33</v>
      </c>
      <c r="F811" s="5" t="s">
        <v>49</v>
      </c>
      <c r="G811" s="5" t="s">
        <v>50</v>
      </c>
      <c r="H811" s="5" t="s">
        <v>18</v>
      </c>
      <c r="I811" s="7">
        <v>0.4</v>
      </c>
      <c r="J811" s="8">
        <v>1250</v>
      </c>
      <c r="K811" s="9">
        <f t="shared" si="6"/>
        <v>500</v>
      </c>
      <c r="L811" s="9">
        <f t="shared" si="7"/>
        <v>150</v>
      </c>
      <c r="M811" s="10">
        <v>0.3</v>
      </c>
      <c r="O811" s="15"/>
      <c r="P811" s="16"/>
      <c r="Q811" s="11"/>
      <c r="R811" s="12"/>
    </row>
    <row r="812" spans="1:18" ht="15.75" customHeight="1">
      <c r="A812" s="1"/>
      <c r="B812" s="5" t="s">
        <v>14</v>
      </c>
      <c r="C812" s="5">
        <v>1185732</v>
      </c>
      <c r="D812" s="6">
        <v>44267</v>
      </c>
      <c r="E812" s="5" t="s">
        <v>33</v>
      </c>
      <c r="F812" s="5" t="s">
        <v>49</v>
      </c>
      <c r="G812" s="5" t="s">
        <v>50</v>
      </c>
      <c r="H812" s="5" t="s">
        <v>19</v>
      </c>
      <c r="I812" s="7">
        <v>0.30000000000000004</v>
      </c>
      <c r="J812" s="8">
        <v>1750</v>
      </c>
      <c r="K812" s="9">
        <f t="shared" si="6"/>
        <v>525.00000000000011</v>
      </c>
      <c r="L812" s="9">
        <f t="shared" si="7"/>
        <v>157.50000000000003</v>
      </c>
      <c r="M812" s="10">
        <v>0.3</v>
      </c>
      <c r="O812" s="15"/>
      <c r="P812" s="16"/>
      <c r="Q812" s="11"/>
      <c r="R812" s="12"/>
    </row>
    <row r="813" spans="1:18" ht="15.75" customHeight="1">
      <c r="A813" s="1"/>
      <c r="B813" s="5" t="s">
        <v>14</v>
      </c>
      <c r="C813" s="5">
        <v>1185732</v>
      </c>
      <c r="D813" s="6">
        <v>44267</v>
      </c>
      <c r="E813" s="5" t="s">
        <v>33</v>
      </c>
      <c r="F813" s="5" t="s">
        <v>49</v>
      </c>
      <c r="G813" s="5" t="s">
        <v>50</v>
      </c>
      <c r="H813" s="5" t="s">
        <v>20</v>
      </c>
      <c r="I813" s="7">
        <v>0.35</v>
      </c>
      <c r="J813" s="8">
        <v>250</v>
      </c>
      <c r="K813" s="9">
        <f t="shared" si="6"/>
        <v>87.5</v>
      </c>
      <c r="L813" s="9">
        <f t="shared" si="7"/>
        <v>30.625000000000004</v>
      </c>
      <c r="M813" s="10">
        <v>0.35000000000000003</v>
      </c>
      <c r="O813" s="15"/>
      <c r="P813" s="16"/>
      <c r="Q813" s="11"/>
      <c r="R813" s="12"/>
    </row>
    <row r="814" spans="1:18" ht="15.75" customHeight="1">
      <c r="A814" s="1"/>
      <c r="B814" s="5" t="s">
        <v>14</v>
      </c>
      <c r="C814" s="5">
        <v>1185732</v>
      </c>
      <c r="D814" s="6">
        <v>44267</v>
      </c>
      <c r="E814" s="5" t="s">
        <v>33</v>
      </c>
      <c r="F814" s="5" t="s">
        <v>49</v>
      </c>
      <c r="G814" s="5" t="s">
        <v>50</v>
      </c>
      <c r="H814" s="5" t="s">
        <v>21</v>
      </c>
      <c r="I814" s="7">
        <v>0.5</v>
      </c>
      <c r="J814" s="8">
        <v>750</v>
      </c>
      <c r="K814" s="9">
        <f t="shared" si="6"/>
        <v>375</v>
      </c>
      <c r="L814" s="9">
        <f t="shared" si="7"/>
        <v>112.5</v>
      </c>
      <c r="M814" s="10">
        <v>0.3</v>
      </c>
      <c r="O814" s="15"/>
      <c r="P814" s="16"/>
      <c r="Q814" s="11"/>
      <c r="R814" s="12"/>
    </row>
    <row r="815" spans="1:18" ht="15.75" customHeight="1">
      <c r="A815" s="1"/>
      <c r="B815" s="5" t="s">
        <v>14</v>
      </c>
      <c r="C815" s="5">
        <v>1185732</v>
      </c>
      <c r="D815" s="6">
        <v>44267</v>
      </c>
      <c r="E815" s="5" t="s">
        <v>33</v>
      </c>
      <c r="F815" s="5" t="s">
        <v>49</v>
      </c>
      <c r="G815" s="5" t="s">
        <v>50</v>
      </c>
      <c r="H815" s="5" t="s">
        <v>22</v>
      </c>
      <c r="I815" s="7">
        <v>0.4</v>
      </c>
      <c r="J815" s="8">
        <v>1750</v>
      </c>
      <c r="K815" s="9">
        <f t="shared" si="6"/>
        <v>700</v>
      </c>
      <c r="L815" s="9">
        <f t="shared" si="7"/>
        <v>315</v>
      </c>
      <c r="M815" s="10">
        <v>0.45</v>
      </c>
      <c r="O815" s="15"/>
      <c r="P815" s="16"/>
      <c r="Q815" s="11"/>
      <c r="R815" s="12"/>
    </row>
    <row r="816" spans="1:18" ht="15.75" customHeight="1">
      <c r="A816" s="1"/>
      <c r="B816" s="5" t="s">
        <v>14</v>
      </c>
      <c r="C816" s="5">
        <v>1185732</v>
      </c>
      <c r="D816" s="6">
        <v>44299</v>
      </c>
      <c r="E816" s="5" t="s">
        <v>33</v>
      </c>
      <c r="F816" s="5" t="s">
        <v>49</v>
      </c>
      <c r="G816" s="5" t="s">
        <v>50</v>
      </c>
      <c r="H816" s="5" t="s">
        <v>17</v>
      </c>
      <c r="I816" s="7">
        <v>0.4</v>
      </c>
      <c r="J816" s="8">
        <v>4000</v>
      </c>
      <c r="K816" s="9">
        <f t="shared" si="6"/>
        <v>1600</v>
      </c>
      <c r="L816" s="9">
        <f t="shared" si="7"/>
        <v>560</v>
      </c>
      <c r="M816" s="10">
        <v>0.35000000000000003</v>
      </c>
      <c r="O816" s="15"/>
      <c r="P816" s="16"/>
      <c r="Q816" s="11"/>
      <c r="R816" s="12"/>
    </row>
    <row r="817" spans="1:18" ht="15.75" customHeight="1">
      <c r="A817" s="1"/>
      <c r="B817" s="5" t="s">
        <v>14</v>
      </c>
      <c r="C817" s="5">
        <v>1185732</v>
      </c>
      <c r="D817" s="6">
        <v>44299</v>
      </c>
      <c r="E817" s="5" t="s">
        <v>33</v>
      </c>
      <c r="F817" s="5" t="s">
        <v>49</v>
      </c>
      <c r="G817" s="5" t="s">
        <v>50</v>
      </c>
      <c r="H817" s="5" t="s">
        <v>18</v>
      </c>
      <c r="I817" s="7">
        <v>0.4</v>
      </c>
      <c r="J817" s="8">
        <v>1000</v>
      </c>
      <c r="K817" s="9">
        <f t="shared" si="6"/>
        <v>400</v>
      </c>
      <c r="L817" s="9">
        <f t="shared" si="7"/>
        <v>120</v>
      </c>
      <c r="M817" s="10">
        <v>0.3</v>
      </c>
      <c r="O817" s="15"/>
      <c r="P817" s="16"/>
      <c r="Q817" s="11"/>
      <c r="R817" s="12"/>
    </row>
    <row r="818" spans="1:18" ht="15.75" customHeight="1">
      <c r="A818" s="1"/>
      <c r="B818" s="5" t="s">
        <v>14</v>
      </c>
      <c r="C818" s="5">
        <v>1185732</v>
      </c>
      <c r="D818" s="6">
        <v>44299</v>
      </c>
      <c r="E818" s="5" t="s">
        <v>33</v>
      </c>
      <c r="F818" s="5" t="s">
        <v>49</v>
      </c>
      <c r="G818" s="5" t="s">
        <v>50</v>
      </c>
      <c r="H818" s="5" t="s">
        <v>19</v>
      </c>
      <c r="I818" s="7">
        <v>0.30000000000000004</v>
      </c>
      <c r="J818" s="8">
        <v>1000</v>
      </c>
      <c r="K818" s="9">
        <f t="shared" si="6"/>
        <v>300.00000000000006</v>
      </c>
      <c r="L818" s="9">
        <f t="shared" si="7"/>
        <v>90.000000000000014</v>
      </c>
      <c r="M818" s="10">
        <v>0.3</v>
      </c>
      <c r="O818" s="15"/>
      <c r="P818" s="16"/>
      <c r="Q818" s="11"/>
      <c r="R818" s="12"/>
    </row>
    <row r="819" spans="1:18" ht="15.75" customHeight="1">
      <c r="A819" s="1"/>
      <c r="B819" s="5" t="s">
        <v>14</v>
      </c>
      <c r="C819" s="5">
        <v>1185732</v>
      </c>
      <c r="D819" s="6">
        <v>44299</v>
      </c>
      <c r="E819" s="5" t="s">
        <v>33</v>
      </c>
      <c r="F819" s="5" t="s">
        <v>49</v>
      </c>
      <c r="G819" s="5" t="s">
        <v>50</v>
      </c>
      <c r="H819" s="5" t="s">
        <v>20</v>
      </c>
      <c r="I819" s="7">
        <v>0.35</v>
      </c>
      <c r="J819" s="8">
        <v>250</v>
      </c>
      <c r="K819" s="9">
        <f t="shared" si="6"/>
        <v>87.5</v>
      </c>
      <c r="L819" s="9">
        <f t="shared" si="7"/>
        <v>30.625000000000004</v>
      </c>
      <c r="M819" s="10">
        <v>0.35000000000000003</v>
      </c>
      <c r="O819" s="15"/>
      <c r="P819" s="16"/>
      <c r="Q819" s="11"/>
      <c r="R819" s="12"/>
    </row>
    <row r="820" spans="1:18" ht="15.75" customHeight="1">
      <c r="A820" s="1"/>
      <c r="B820" s="5" t="s">
        <v>14</v>
      </c>
      <c r="C820" s="5">
        <v>1185732</v>
      </c>
      <c r="D820" s="6">
        <v>44299</v>
      </c>
      <c r="E820" s="5" t="s">
        <v>33</v>
      </c>
      <c r="F820" s="5" t="s">
        <v>49</v>
      </c>
      <c r="G820" s="5" t="s">
        <v>50</v>
      </c>
      <c r="H820" s="5" t="s">
        <v>21</v>
      </c>
      <c r="I820" s="7">
        <v>0.5</v>
      </c>
      <c r="J820" s="8">
        <v>500</v>
      </c>
      <c r="K820" s="9">
        <f t="shared" si="6"/>
        <v>250</v>
      </c>
      <c r="L820" s="9">
        <f t="shared" si="7"/>
        <v>75</v>
      </c>
      <c r="M820" s="10">
        <v>0.3</v>
      </c>
      <c r="O820" s="15"/>
      <c r="P820" s="16"/>
      <c r="Q820" s="11"/>
      <c r="R820" s="12"/>
    </row>
    <row r="821" spans="1:18" ht="15.75" customHeight="1">
      <c r="A821" s="1"/>
      <c r="B821" s="5" t="s">
        <v>14</v>
      </c>
      <c r="C821" s="5">
        <v>1185732</v>
      </c>
      <c r="D821" s="6">
        <v>44299</v>
      </c>
      <c r="E821" s="5" t="s">
        <v>33</v>
      </c>
      <c r="F821" s="5" t="s">
        <v>49</v>
      </c>
      <c r="G821" s="5" t="s">
        <v>50</v>
      </c>
      <c r="H821" s="5" t="s">
        <v>22</v>
      </c>
      <c r="I821" s="7">
        <v>0.4</v>
      </c>
      <c r="J821" s="8">
        <v>1750</v>
      </c>
      <c r="K821" s="9">
        <f t="shared" si="6"/>
        <v>700</v>
      </c>
      <c r="L821" s="9">
        <f t="shared" si="7"/>
        <v>315</v>
      </c>
      <c r="M821" s="10">
        <v>0.45</v>
      </c>
      <c r="O821" s="15"/>
      <c r="P821" s="16"/>
      <c r="Q821" s="11"/>
      <c r="R821" s="12"/>
    </row>
    <row r="822" spans="1:18" ht="15.75" customHeight="1">
      <c r="A822" s="1"/>
      <c r="B822" s="5" t="s">
        <v>14</v>
      </c>
      <c r="C822" s="5">
        <v>1185732</v>
      </c>
      <c r="D822" s="6">
        <v>44330</v>
      </c>
      <c r="E822" s="5" t="s">
        <v>33</v>
      </c>
      <c r="F822" s="5" t="s">
        <v>49</v>
      </c>
      <c r="G822" s="5" t="s">
        <v>50</v>
      </c>
      <c r="H822" s="5" t="s">
        <v>17</v>
      </c>
      <c r="I822" s="7">
        <v>0.5</v>
      </c>
      <c r="J822" s="8">
        <v>4450</v>
      </c>
      <c r="K822" s="9">
        <f t="shared" si="6"/>
        <v>2225</v>
      </c>
      <c r="L822" s="9">
        <f t="shared" si="7"/>
        <v>778.75000000000011</v>
      </c>
      <c r="M822" s="10">
        <v>0.35000000000000003</v>
      </c>
      <c r="O822" s="15"/>
      <c r="P822" s="16"/>
      <c r="Q822" s="11"/>
      <c r="R822" s="12"/>
    </row>
    <row r="823" spans="1:18" ht="15.75" customHeight="1">
      <c r="A823" s="1"/>
      <c r="B823" s="5" t="s">
        <v>14</v>
      </c>
      <c r="C823" s="5">
        <v>1185732</v>
      </c>
      <c r="D823" s="6">
        <v>44330</v>
      </c>
      <c r="E823" s="5" t="s">
        <v>33</v>
      </c>
      <c r="F823" s="5" t="s">
        <v>49</v>
      </c>
      <c r="G823" s="5" t="s">
        <v>50</v>
      </c>
      <c r="H823" s="5" t="s">
        <v>18</v>
      </c>
      <c r="I823" s="7">
        <v>0.45000000000000007</v>
      </c>
      <c r="J823" s="8">
        <v>1500</v>
      </c>
      <c r="K823" s="9">
        <f t="shared" si="6"/>
        <v>675.00000000000011</v>
      </c>
      <c r="L823" s="9">
        <f t="shared" si="7"/>
        <v>202.50000000000003</v>
      </c>
      <c r="M823" s="10">
        <v>0.3</v>
      </c>
      <c r="O823" s="15"/>
      <c r="P823" s="16"/>
      <c r="Q823" s="11"/>
      <c r="R823" s="12"/>
    </row>
    <row r="824" spans="1:18" ht="15.75" customHeight="1">
      <c r="A824" s="1"/>
      <c r="B824" s="5" t="s">
        <v>14</v>
      </c>
      <c r="C824" s="5">
        <v>1185732</v>
      </c>
      <c r="D824" s="6">
        <v>44330</v>
      </c>
      <c r="E824" s="5" t="s">
        <v>33</v>
      </c>
      <c r="F824" s="5" t="s">
        <v>49</v>
      </c>
      <c r="G824" s="5" t="s">
        <v>50</v>
      </c>
      <c r="H824" s="5" t="s">
        <v>19</v>
      </c>
      <c r="I824" s="7">
        <v>0.4</v>
      </c>
      <c r="J824" s="8">
        <v>1250</v>
      </c>
      <c r="K824" s="9">
        <f t="shared" si="6"/>
        <v>500</v>
      </c>
      <c r="L824" s="9">
        <f t="shared" si="7"/>
        <v>150</v>
      </c>
      <c r="M824" s="10">
        <v>0.3</v>
      </c>
      <c r="O824" s="15"/>
      <c r="P824" s="16"/>
      <c r="Q824" s="11"/>
      <c r="R824" s="12"/>
    </row>
    <row r="825" spans="1:18" ht="15.75" customHeight="1">
      <c r="A825" s="1"/>
      <c r="B825" s="5" t="s">
        <v>14</v>
      </c>
      <c r="C825" s="5">
        <v>1185732</v>
      </c>
      <c r="D825" s="6">
        <v>44330</v>
      </c>
      <c r="E825" s="5" t="s">
        <v>33</v>
      </c>
      <c r="F825" s="5" t="s">
        <v>49</v>
      </c>
      <c r="G825" s="5" t="s">
        <v>50</v>
      </c>
      <c r="H825" s="5" t="s">
        <v>20</v>
      </c>
      <c r="I825" s="7">
        <v>0.4</v>
      </c>
      <c r="J825" s="8">
        <v>500</v>
      </c>
      <c r="K825" s="9">
        <f t="shared" si="6"/>
        <v>200</v>
      </c>
      <c r="L825" s="9">
        <f t="shared" si="7"/>
        <v>70</v>
      </c>
      <c r="M825" s="10">
        <v>0.35000000000000003</v>
      </c>
      <c r="O825" s="15"/>
      <c r="P825" s="16"/>
      <c r="Q825" s="11"/>
      <c r="R825" s="12"/>
    </row>
    <row r="826" spans="1:18" ht="15.75" customHeight="1">
      <c r="A826" s="1"/>
      <c r="B826" s="5" t="s">
        <v>14</v>
      </c>
      <c r="C826" s="5">
        <v>1185732</v>
      </c>
      <c r="D826" s="6">
        <v>44330</v>
      </c>
      <c r="E826" s="5" t="s">
        <v>33</v>
      </c>
      <c r="F826" s="5" t="s">
        <v>49</v>
      </c>
      <c r="G826" s="5" t="s">
        <v>50</v>
      </c>
      <c r="H826" s="5" t="s">
        <v>21</v>
      </c>
      <c r="I826" s="7">
        <v>0.54999999999999993</v>
      </c>
      <c r="J826" s="8">
        <v>750</v>
      </c>
      <c r="K826" s="9">
        <f t="shared" si="6"/>
        <v>412.49999999999994</v>
      </c>
      <c r="L826" s="9">
        <f t="shared" si="7"/>
        <v>123.74999999999997</v>
      </c>
      <c r="M826" s="10">
        <v>0.3</v>
      </c>
      <c r="O826" s="15"/>
      <c r="P826" s="16"/>
      <c r="Q826" s="11"/>
      <c r="R826" s="12"/>
    </row>
    <row r="827" spans="1:18" ht="15.75" customHeight="1">
      <c r="A827" s="1"/>
      <c r="B827" s="5" t="s">
        <v>14</v>
      </c>
      <c r="C827" s="5">
        <v>1185732</v>
      </c>
      <c r="D827" s="6">
        <v>44330</v>
      </c>
      <c r="E827" s="5" t="s">
        <v>33</v>
      </c>
      <c r="F827" s="5" t="s">
        <v>49</v>
      </c>
      <c r="G827" s="5" t="s">
        <v>50</v>
      </c>
      <c r="H827" s="5" t="s">
        <v>22</v>
      </c>
      <c r="I827" s="7">
        <v>0.6</v>
      </c>
      <c r="J827" s="8">
        <v>1750</v>
      </c>
      <c r="K827" s="9">
        <f t="shared" si="6"/>
        <v>1050</v>
      </c>
      <c r="L827" s="9">
        <f t="shared" si="7"/>
        <v>472.5</v>
      </c>
      <c r="M827" s="10">
        <v>0.45</v>
      </c>
      <c r="O827" s="15"/>
      <c r="P827" s="16"/>
      <c r="Q827" s="11"/>
      <c r="R827" s="12"/>
    </row>
    <row r="828" spans="1:18" ht="15.75" customHeight="1">
      <c r="A828" s="1"/>
      <c r="B828" s="5" t="s">
        <v>14</v>
      </c>
      <c r="C828" s="5">
        <v>1185732</v>
      </c>
      <c r="D828" s="6">
        <v>44360</v>
      </c>
      <c r="E828" s="5" t="s">
        <v>33</v>
      </c>
      <c r="F828" s="5" t="s">
        <v>49</v>
      </c>
      <c r="G828" s="5" t="s">
        <v>50</v>
      </c>
      <c r="H828" s="5" t="s">
        <v>17</v>
      </c>
      <c r="I828" s="7">
        <v>0.45</v>
      </c>
      <c r="J828" s="8">
        <v>4250</v>
      </c>
      <c r="K828" s="9">
        <f t="shared" si="6"/>
        <v>1912.5</v>
      </c>
      <c r="L828" s="9">
        <f t="shared" si="7"/>
        <v>669.37500000000011</v>
      </c>
      <c r="M828" s="10">
        <v>0.35000000000000003</v>
      </c>
      <c r="O828" s="15"/>
      <c r="P828" s="16"/>
      <c r="Q828" s="11"/>
      <c r="R828" s="12"/>
    </row>
    <row r="829" spans="1:18" ht="15.75" customHeight="1">
      <c r="A829" s="1"/>
      <c r="B829" s="5" t="s">
        <v>14</v>
      </c>
      <c r="C829" s="5">
        <v>1185732</v>
      </c>
      <c r="D829" s="6">
        <v>44360</v>
      </c>
      <c r="E829" s="5" t="s">
        <v>33</v>
      </c>
      <c r="F829" s="5" t="s">
        <v>49</v>
      </c>
      <c r="G829" s="5" t="s">
        <v>50</v>
      </c>
      <c r="H829" s="5" t="s">
        <v>18</v>
      </c>
      <c r="I829" s="7">
        <v>0.40000000000000008</v>
      </c>
      <c r="J829" s="8">
        <v>1750</v>
      </c>
      <c r="K829" s="9">
        <f t="shared" si="6"/>
        <v>700.00000000000011</v>
      </c>
      <c r="L829" s="9">
        <f t="shared" si="7"/>
        <v>210.00000000000003</v>
      </c>
      <c r="M829" s="10">
        <v>0.3</v>
      </c>
      <c r="O829" s="15"/>
      <c r="P829" s="16"/>
      <c r="Q829" s="11"/>
      <c r="R829" s="12"/>
    </row>
    <row r="830" spans="1:18" ht="15.75" customHeight="1">
      <c r="A830" s="1"/>
      <c r="B830" s="5" t="s">
        <v>14</v>
      </c>
      <c r="C830" s="5">
        <v>1185732</v>
      </c>
      <c r="D830" s="6">
        <v>44360</v>
      </c>
      <c r="E830" s="5" t="s">
        <v>33</v>
      </c>
      <c r="F830" s="5" t="s">
        <v>49</v>
      </c>
      <c r="G830" s="5" t="s">
        <v>50</v>
      </c>
      <c r="H830" s="5" t="s">
        <v>19</v>
      </c>
      <c r="I830" s="7">
        <v>0.35000000000000003</v>
      </c>
      <c r="J830" s="8">
        <v>1750</v>
      </c>
      <c r="K830" s="9">
        <f t="shared" si="6"/>
        <v>612.50000000000011</v>
      </c>
      <c r="L830" s="9">
        <f t="shared" si="7"/>
        <v>183.75000000000003</v>
      </c>
      <c r="M830" s="10">
        <v>0.3</v>
      </c>
      <c r="O830" s="15"/>
      <c r="P830" s="16"/>
      <c r="Q830" s="11"/>
      <c r="R830" s="12"/>
    </row>
    <row r="831" spans="1:18" ht="15.75" customHeight="1">
      <c r="A831" s="1"/>
      <c r="B831" s="5" t="s">
        <v>14</v>
      </c>
      <c r="C831" s="5">
        <v>1185732</v>
      </c>
      <c r="D831" s="6">
        <v>44360</v>
      </c>
      <c r="E831" s="5" t="s">
        <v>33</v>
      </c>
      <c r="F831" s="5" t="s">
        <v>49</v>
      </c>
      <c r="G831" s="5" t="s">
        <v>50</v>
      </c>
      <c r="H831" s="5" t="s">
        <v>20</v>
      </c>
      <c r="I831" s="7">
        <v>0.35000000000000003</v>
      </c>
      <c r="J831" s="8">
        <v>1500</v>
      </c>
      <c r="K831" s="9">
        <f t="shared" si="6"/>
        <v>525</v>
      </c>
      <c r="L831" s="9">
        <f t="shared" si="7"/>
        <v>183.75000000000003</v>
      </c>
      <c r="M831" s="10">
        <v>0.35000000000000003</v>
      </c>
      <c r="O831" s="15"/>
      <c r="P831" s="16"/>
      <c r="Q831" s="11"/>
      <c r="R831" s="12"/>
    </row>
    <row r="832" spans="1:18" ht="15.75" customHeight="1">
      <c r="A832" s="1"/>
      <c r="B832" s="5" t="s">
        <v>14</v>
      </c>
      <c r="C832" s="5">
        <v>1185732</v>
      </c>
      <c r="D832" s="6">
        <v>44360</v>
      </c>
      <c r="E832" s="5" t="s">
        <v>33</v>
      </c>
      <c r="F832" s="5" t="s">
        <v>49</v>
      </c>
      <c r="G832" s="5" t="s">
        <v>50</v>
      </c>
      <c r="H832" s="5" t="s">
        <v>21</v>
      </c>
      <c r="I832" s="7">
        <v>0.5</v>
      </c>
      <c r="J832" s="8">
        <v>1500</v>
      </c>
      <c r="K832" s="9">
        <f t="shared" si="6"/>
        <v>750</v>
      </c>
      <c r="L832" s="9">
        <f t="shared" si="7"/>
        <v>225</v>
      </c>
      <c r="M832" s="10">
        <v>0.3</v>
      </c>
      <c r="O832" s="15"/>
      <c r="P832" s="16"/>
      <c r="Q832" s="11"/>
      <c r="R832" s="12"/>
    </row>
    <row r="833" spans="1:18" ht="15.75" customHeight="1">
      <c r="A833" s="1"/>
      <c r="B833" s="5" t="s">
        <v>14</v>
      </c>
      <c r="C833" s="5">
        <v>1185732</v>
      </c>
      <c r="D833" s="6">
        <v>44360</v>
      </c>
      <c r="E833" s="5" t="s">
        <v>33</v>
      </c>
      <c r="F833" s="5" t="s">
        <v>49</v>
      </c>
      <c r="G833" s="5" t="s">
        <v>50</v>
      </c>
      <c r="H833" s="5" t="s">
        <v>22</v>
      </c>
      <c r="I833" s="7">
        <v>0.55000000000000004</v>
      </c>
      <c r="J833" s="8">
        <v>3250</v>
      </c>
      <c r="K833" s="9">
        <f t="shared" si="6"/>
        <v>1787.5000000000002</v>
      </c>
      <c r="L833" s="9">
        <f t="shared" si="7"/>
        <v>804.37500000000011</v>
      </c>
      <c r="M833" s="10">
        <v>0.45</v>
      </c>
      <c r="O833" s="15"/>
      <c r="P833" s="16"/>
      <c r="Q833" s="11"/>
      <c r="R833" s="12"/>
    </row>
    <row r="834" spans="1:18" ht="15.75" customHeight="1">
      <c r="A834" s="1"/>
      <c r="B834" s="5" t="s">
        <v>14</v>
      </c>
      <c r="C834" s="5">
        <v>1185732</v>
      </c>
      <c r="D834" s="6">
        <v>44389</v>
      </c>
      <c r="E834" s="5" t="s">
        <v>33</v>
      </c>
      <c r="F834" s="5" t="s">
        <v>49</v>
      </c>
      <c r="G834" s="5" t="s">
        <v>50</v>
      </c>
      <c r="H834" s="5" t="s">
        <v>17</v>
      </c>
      <c r="I834" s="7">
        <v>0.5</v>
      </c>
      <c r="J834" s="8">
        <v>5500</v>
      </c>
      <c r="K834" s="9">
        <f t="shared" si="6"/>
        <v>2750</v>
      </c>
      <c r="L834" s="9">
        <f t="shared" si="7"/>
        <v>962.50000000000011</v>
      </c>
      <c r="M834" s="10">
        <v>0.35000000000000003</v>
      </c>
      <c r="O834" s="15"/>
      <c r="P834" s="16"/>
      <c r="Q834" s="11"/>
      <c r="R834" s="12"/>
    </row>
    <row r="835" spans="1:18" ht="15.75" customHeight="1">
      <c r="A835" s="1"/>
      <c r="B835" s="5" t="s">
        <v>14</v>
      </c>
      <c r="C835" s="5">
        <v>1185732</v>
      </c>
      <c r="D835" s="6">
        <v>44389</v>
      </c>
      <c r="E835" s="5" t="s">
        <v>33</v>
      </c>
      <c r="F835" s="5" t="s">
        <v>49</v>
      </c>
      <c r="G835" s="5" t="s">
        <v>50</v>
      </c>
      <c r="H835" s="5" t="s">
        <v>18</v>
      </c>
      <c r="I835" s="7">
        <v>0.45000000000000007</v>
      </c>
      <c r="J835" s="8">
        <v>3000</v>
      </c>
      <c r="K835" s="9">
        <f t="shared" si="6"/>
        <v>1350.0000000000002</v>
      </c>
      <c r="L835" s="9">
        <f t="shared" si="7"/>
        <v>405.00000000000006</v>
      </c>
      <c r="M835" s="10">
        <v>0.3</v>
      </c>
      <c r="O835" s="15"/>
      <c r="P835" s="16"/>
      <c r="Q835" s="11"/>
      <c r="R835" s="12"/>
    </row>
    <row r="836" spans="1:18" ht="15.75" customHeight="1">
      <c r="A836" s="1"/>
      <c r="B836" s="5" t="s">
        <v>14</v>
      </c>
      <c r="C836" s="5">
        <v>1185732</v>
      </c>
      <c r="D836" s="6">
        <v>44389</v>
      </c>
      <c r="E836" s="5" t="s">
        <v>33</v>
      </c>
      <c r="F836" s="5" t="s">
        <v>49</v>
      </c>
      <c r="G836" s="5" t="s">
        <v>50</v>
      </c>
      <c r="H836" s="5" t="s">
        <v>19</v>
      </c>
      <c r="I836" s="7">
        <v>0.4</v>
      </c>
      <c r="J836" s="8">
        <v>2250</v>
      </c>
      <c r="K836" s="9">
        <f t="shared" si="6"/>
        <v>900</v>
      </c>
      <c r="L836" s="9">
        <f t="shared" si="7"/>
        <v>270</v>
      </c>
      <c r="M836" s="10">
        <v>0.3</v>
      </c>
      <c r="O836" s="15"/>
      <c r="P836" s="16"/>
      <c r="Q836" s="11"/>
      <c r="R836" s="12"/>
    </row>
    <row r="837" spans="1:18" ht="15.75" customHeight="1">
      <c r="A837" s="1"/>
      <c r="B837" s="5" t="s">
        <v>14</v>
      </c>
      <c r="C837" s="5">
        <v>1185732</v>
      </c>
      <c r="D837" s="6">
        <v>44389</v>
      </c>
      <c r="E837" s="5" t="s">
        <v>33</v>
      </c>
      <c r="F837" s="5" t="s">
        <v>49</v>
      </c>
      <c r="G837" s="5" t="s">
        <v>50</v>
      </c>
      <c r="H837" s="5" t="s">
        <v>20</v>
      </c>
      <c r="I837" s="7">
        <v>0.4</v>
      </c>
      <c r="J837" s="8">
        <v>1750</v>
      </c>
      <c r="K837" s="9">
        <f t="shared" si="6"/>
        <v>700</v>
      </c>
      <c r="L837" s="9">
        <f t="shared" si="7"/>
        <v>245.00000000000003</v>
      </c>
      <c r="M837" s="10">
        <v>0.35000000000000003</v>
      </c>
      <c r="O837" s="15"/>
      <c r="P837" s="16"/>
      <c r="Q837" s="11"/>
      <c r="R837" s="12"/>
    </row>
    <row r="838" spans="1:18" ht="15.75" customHeight="1">
      <c r="A838" s="1"/>
      <c r="B838" s="5" t="s">
        <v>14</v>
      </c>
      <c r="C838" s="5">
        <v>1185732</v>
      </c>
      <c r="D838" s="6">
        <v>44389</v>
      </c>
      <c r="E838" s="5" t="s">
        <v>33</v>
      </c>
      <c r="F838" s="5" t="s">
        <v>49</v>
      </c>
      <c r="G838" s="5" t="s">
        <v>50</v>
      </c>
      <c r="H838" s="5" t="s">
        <v>21</v>
      </c>
      <c r="I838" s="7">
        <v>0.5</v>
      </c>
      <c r="J838" s="8">
        <v>2000</v>
      </c>
      <c r="K838" s="9">
        <f t="shared" si="6"/>
        <v>1000</v>
      </c>
      <c r="L838" s="9">
        <f t="shared" si="7"/>
        <v>300</v>
      </c>
      <c r="M838" s="10">
        <v>0.3</v>
      </c>
      <c r="O838" s="15"/>
      <c r="P838" s="16"/>
      <c r="Q838" s="11"/>
      <c r="R838" s="12"/>
    </row>
    <row r="839" spans="1:18" ht="15.75" customHeight="1">
      <c r="A839" s="1"/>
      <c r="B839" s="5" t="s">
        <v>14</v>
      </c>
      <c r="C839" s="5">
        <v>1185732</v>
      </c>
      <c r="D839" s="6">
        <v>44389</v>
      </c>
      <c r="E839" s="5" t="s">
        <v>33</v>
      </c>
      <c r="F839" s="5" t="s">
        <v>49</v>
      </c>
      <c r="G839" s="5" t="s">
        <v>50</v>
      </c>
      <c r="H839" s="5" t="s">
        <v>22</v>
      </c>
      <c r="I839" s="7">
        <v>0.55000000000000004</v>
      </c>
      <c r="J839" s="8">
        <v>3750</v>
      </c>
      <c r="K839" s="9">
        <f t="shared" si="6"/>
        <v>2062.5</v>
      </c>
      <c r="L839" s="9">
        <f t="shared" si="7"/>
        <v>928.125</v>
      </c>
      <c r="M839" s="10">
        <v>0.45</v>
      </c>
      <c r="O839" s="15"/>
      <c r="P839" s="16"/>
      <c r="Q839" s="11"/>
      <c r="R839" s="12"/>
    </row>
    <row r="840" spans="1:18" ht="15.75" customHeight="1">
      <c r="A840" s="1"/>
      <c r="B840" s="5" t="s">
        <v>14</v>
      </c>
      <c r="C840" s="5">
        <v>1185732</v>
      </c>
      <c r="D840" s="6">
        <v>44421</v>
      </c>
      <c r="E840" s="5" t="s">
        <v>33</v>
      </c>
      <c r="F840" s="5" t="s">
        <v>49</v>
      </c>
      <c r="G840" s="5" t="s">
        <v>50</v>
      </c>
      <c r="H840" s="5" t="s">
        <v>17</v>
      </c>
      <c r="I840" s="7">
        <v>0.5</v>
      </c>
      <c r="J840" s="8">
        <v>5250</v>
      </c>
      <c r="K840" s="9">
        <f t="shared" si="6"/>
        <v>2625</v>
      </c>
      <c r="L840" s="9">
        <f t="shared" si="7"/>
        <v>918.75000000000011</v>
      </c>
      <c r="M840" s="10">
        <v>0.35000000000000003</v>
      </c>
      <c r="O840" s="15"/>
      <c r="P840" s="16"/>
      <c r="Q840" s="11"/>
      <c r="R840" s="12"/>
    </row>
    <row r="841" spans="1:18" ht="15.75" customHeight="1">
      <c r="A841" s="1"/>
      <c r="B841" s="5" t="s">
        <v>14</v>
      </c>
      <c r="C841" s="5">
        <v>1185732</v>
      </c>
      <c r="D841" s="6">
        <v>44421</v>
      </c>
      <c r="E841" s="5" t="s">
        <v>33</v>
      </c>
      <c r="F841" s="5" t="s">
        <v>49</v>
      </c>
      <c r="G841" s="5" t="s">
        <v>50</v>
      </c>
      <c r="H841" s="5" t="s">
        <v>18</v>
      </c>
      <c r="I841" s="7">
        <v>0.45000000000000007</v>
      </c>
      <c r="J841" s="8">
        <v>3000</v>
      </c>
      <c r="K841" s="9">
        <f t="shared" si="6"/>
        <v>1350.0000000000002</v>
      </c>
      <c r="L841" s="9">
        <f t="shared" si="7"/>
        <v>405.00000000000006</v>
      </c>
      <c r="M841" s="10">
        <v>0.3</v>
      </c>
      <c r="O841" s="15"/>
      <c r="P841" s="16"/>
      <c r="Q841" s="11"/>
      <c r="R841" s="12"/>
    </row>
    <row r="842" spans="1:18" ht="15.75" customHeight="1">
      <c r="A842" s="1"/>
      <c r="B842" s="5" t="s">
        <v>14</v>
      </c>
      <c r="C842" s="5">
        <v>1185732</v>
      </c>
      <c r="D842" s="6">
        <v>44421</v>
      </c>
      <c r="E842" s="5" t="s">
        <v>33</v>
      </c>
      <c r="F842" s="5" t="s">
        <v>49</v>
      </c>
      <c r="G842" s="5" t="s">
        <v>50</v>
      </c>
      <c r="H842" s="5" t="s">
        <v>19</v>
      </c>
      <c r="I842" s="7">
        <v>0.4</v>
      </c>
      <c r="J842" s="8">
        <v>2250</v>
      </c>
      <c r="K842" s="9">
        <f t="shared" si="6"/>
        <v>900</v>
      </c>
      <c r="L842" s="9">
        <f t="shared" si="7"/>
        <v>270</v>
      </c>
      <c r="M842" s="10">
        <v>0.3</v>
      </c>
      <c r="O842" s="15"/>
      <c r="P842" s="16"/>
      <c r="Q842" s="11"/>
      <c r="R842" s="12"/>
    </row>
    <row r="843" spans="1:18" ht="15.75" customHeight="1">
      <c r="A843" s="1"/>
      <c r="B843" s="5" t="s">
        <v>14</v>
      </c>
      <c r="C843" s="5">
        <v>1185732</v>
      </c>
      <c r="D843" s="6">
        <v>44421</v>
      </c>
      <c r="E843" s="5" t="s">
        <v>33</v>
      </c>
      <c r="F843" s="5" t="s">
        <v>49</v>
      </c>
      <c r="G843" s="5" t="s">
        <v>50</v>
      </c>
      <c r="H843" s="5" t="s">
        <v>20</v>
      </c>
      <c r="I843" s="7">
        <v>0.35000000000000003</v>
      </c>
      <c r="J843" s="8">
        <v>1750</v>
      </c>
      <c r="K843" s="9">
        <f t="shared" si="6"/>
        <v>612.50000000000011</v>
      </c>
      <c r="L843" s="9">
        <f t="shared" si="7"/>
        <v>214.37500000000006</v>
      </c>
      <c r="M843" s="10">
        <v>0.35000000000000003</v>
      </c>
      <c r="O843" s="15"/>
      <c r="P843" s="16"/>
      <c r="Q843" s="11"/>
      <c r="R843" s="12"/>
    </row>
    <row r="844" spans="1:18" ht="15.75" customHeight="1">
      <c r="A844" s="1"/>
      <c r="B844" s="5" t="s">
        <v>14</v>
      </c>
      <c r="C844" s="5">
        <v>1185732</v>
      </c>
      <c r="D844" s="6">
        <v>44421</v>
      </c>
      <c r="E844" s="5" t="s">
        <v>33</v>
      </c>
      <c r="F844" s="5" t="s">
        <v>49</v>
      </c>
      <c r="G844" s="5" t="s">
        <v>50</v>
      </c>
      <c r="H844" s="5" t="s">
        <v>21</v>
      </c>
      <c r="I844" s="7">
        <v>0.45</v>
      </c>
      <c r="J844" s="8">
        <v>1500</v>
      </c>
      <c r="K844" s="9">
        <f t="shared" si="6"/>
        <v>675</v>
      </c>
      <c r="L844" s="9">
        <f t="shared" si="7"/>
        <v>202.5</v>
      </c>
      <c r="M844" s="10">
        <v>0.3</v>
      </c>
      <c r="O844" s="15"/>
      <c r="P844" s="16"/>
      <c r="Q844" s="11"/>
      <c r="R844" s="12"/>
    </row>
    <row r="845" spans="1:18" ht="15.75" customHeight="1">
      <c r="A845" s="1"/>
      <c r="B845" s="5" t="s">
        <v>14</v>
      </c>
      <c r="C845" s="5">
        <v>1185732</v>
      </c>
      <c r="D845" s="6">
        <v>44421</v>
      </c>
      <c r="E845" s="5" t="s">
        <v>33</v>
      </c>
      <c r="F845" s="5" t="s">
        <v>49</v>
      </c>
      <c r="G845" s="5" t="s">
        <v>50</v>
      </c>
      <c r="H845" s="5" t="s">
        <v>22</v>
      </c>
      <c r="I845" s="7">
        <v>0.5</v>
      </c>
      <c r="J845" s="8">
        <v>3250</v>
      </c>
      <c r="K845" s="9">
        <f t="shared" si="6"/>
        <v>1625</v>
      </c>
      <c r="L845" s="9">
        <f t="shared" si="7"/>
        <v>731.25</v>
      </c>
      <c r="M845" s="10">
        <v>0.45</v>
      </c>
      <c r="O845" s="15"/>
      <c r="P845" s="16"/>
      <c r="Q845" s="11"/>
      <c r="R845" s="12"/>
    </row>
    <row r="846" spans="1:18" ht="15.75" customHeight="1">
      <c r="A846" s="1"/>
      <c r="B846" s="5" t="s">
        <v>14</v>
      </c>
      <c r="C846" s="5">
        <v>1185732</v>
      </c>
      <c r="D846" s="6">
        <v>44453</v>
      </c>
      <c r="E846" s="5" t="s">
        <v>33</v>
      </c>
      <c r="F846" s="5" t="s">
        <v>49</v>
      </c>
      <c r="G846" s="5" t="s">
        <v>50</v>
      </c>
      <c r="H846" s="5" t="s">
        <v>17</v>
      </c>
      <c r="I846" s="7">
        <v>0.45</v>
      </c>
      <c r="J846" s="8">
        <v>4500</v>
      </c>
      <c r="K846" s="9">
        <f t="shared" si="6"/>
        <v>2025</v>
      </c>
      <c r="L846" s="9">
        <f t="shared" si="7"/>
        <v>708.75000000000011</v>
      </c>
      <c r="M846" s="10">
        <v>0.35000000000000003</v>
      </c>
      <c r="O846" s="15"/>
      <c r="P846" s="16"/>
      <c r="Q846" s="11"/>
      <c r="R846" s="12"/>
    </row>
    <row r="847" spans="1:18" ht="15.75" customHeight="1">
      <c r="A847" s="1"/>
      <c r="B847" s="5" t="s">
        <v>14</v>
      </c>
      <c r="C847" s="5">
        <v>1185732</v>
      </c>
      <c r="D847" s="6">
        <v>44453</v>
      </c>
      <c r="E847" s="5" t="s">
        <v>33</v>
      </c>
      <c r="F847" s="5" t="s">
        <v>49</v>
      </c>
      <c r="G847" s="5" t="s">
        <v>50</v>
      </c>
      <c r="H847" s="5" t="s">
        <v>18</v>
      </c>
      <c r="I847" s="7">
        <v>0.40000000000000008</v>
      </c>
      <c r="J847" s="8">
        <v>2500</v>
      </c>
      <c r="K847" s="9">
        <f t="shared" si="6"/>
        <v>1000.0000000000002</v>
      </c>
      <c r="L847" s="9">
        <f t="shared" si="7"/>
        <v>300.00000000000006</v>
      </c>
      <c r="M847" s="10">
        <v>0.3</v>
      </c>
      <c r="O847" s="15"/>
      <c r="P847" s="16"/>
      <c r="Q847" s="11"/>
      <c r="R847" s="12"/>
    </row>
    <row r="848" spans="1:18" ht="15.75" customHeight="1">
      <c r="A848" s="1"/>
      <c r="B848" s="5" t="s">
        <v>14</v>
      </c>
      <c r="C848" s="5">
        <v>1185732</v>
      </c>
      <c r="D848" s="6">
        <v>44453</v>
      </c>
      <c r="E848" s="5" t="s">
        <v>33</v>
      </c>
      <c r="F848" s="5" t="s">
        <v>49</v>
      </c>
      <c r="G848" s="5" t="s">
        <v>50</v>
      </c>
      <c r="H848" s="5" t="s">
        <v>19</v>
      </c>
      <c r="I848" s="7">
        <v>0.25</v>
      </c>
      <c r="J848" s="8">
        <v>1500</v>
      </c>
      <c r="K848" s="9">
        <f t="shared" si="6"/>
        <v>375</v>
      </c>
      <c r="L848" s="9">
        <f t="shared" si="7"/>
        <v>112.5</v>
      </c>
      <c r="M848" s="10">
        <v>0.3</v>
      </c>
      <c r="O848" s="15"/>
      <c r="P848" s="16"/>
      <c r="Q848" s="11"/>
      <c r="R848" s="12"/>
    </row>
    <row r="849" spans="1:18" ht="15.75" customHeight="1">
      <c r="A849" s="1"/>
      <c r="B849" s="5" t="s">
        <v>14</v>
      </c>
      <c r="C849" s="5">
        <v>1185732</v>
      </c>
      <c r="D849" s="6">
        <v>44453</v>
      </c>
      <c r="E849" s="5" t="s">
        <v>33</v>
      </c>
      <c r="F849" s="5" t="s">
        <v>49</v>
      </c>
      <c r="G849" s="5" t="s">
        <v>50</v>
      </c>
      <c r="H849" s="5" t="s">
        <v>20</v>
      </c>
      <c r="I849" s="7">
        <v>0.25</v>
      </c>
      <c r="J849" s="8">
        <v>1250</v>
      </c>
      <c r="K849" s="9">
        <f t="shared" si="6"/>
        <v>312.5</v>
      </c>
      <c r="L849" s="9">
        <f t="shared" si="7"/>
        <v>109.37500000000001</v>
      </c>
      <c r="M849" s="10">
        <v>0.35000000000000003</v>
      </c>
      <c r="O849" s="15"/>
      <c r="P849" s="16"/>
      <c r="Q849" s="11"/>
      <c r="R849" s="12"/>
    </row>
    <row r="850" spans="1:18" ht="15.75" customHeight="1">
      <c r="A850" s="1"/>
      <c r="B850" s="5" t="s">
        <v>14</v>
      </c>
      <c r="C850" s="5">
        <v>1185732</v>
      </c>
      <c r="D850" s="6">
        <v>44453</v>
      </c>
      <c r="E850" s="5" t="s">
        <v>33</v>
      </c>
      <c r="F850" s="5" t="s">
        <v>49</v>
      </c>
      <c r="G850" s="5" t="s">
        <v>50</v>
      </c>
      <c r="H850" s="5" t="s">
        <v>21</v>
      </c>
      <c r="I850" s="7">
        <v>0.35</v>
      </c>
      <c r="J850" s="8">
        <v>1250</v>
      </c>
      <c r="K850" s="9">
        <f t="shared" si="6"/>
        <v>437.5</v>
      </c>
      <c r="L850" s="9">
        <f t="shared" si="7"/>
        <v>131.25</v>
      </c>
      <c r="M850" s="10">
        <v>0.3</v>
      </c>
      <c r="O850" s="15"/>
      <c r="P850" s="16"/>
      <c r="Q850" s="11"/>
      <c r="R850" s="12"/>
    </row>
    <row r="851" spans="1:18" ht="15.75" customHeight="1">
      <c r="A851" s="1"/>
      <c r="B851" s="5" t="s">
        <v>14</v>
      </c>
      <c r="C851" s="5">
        <v>1185732</v>
      </c>
      <c r="D851" s="6">
        <v>44453</v>
      </c>
      <c r="E851" s="5" t="s">
        <v>33</v>
      </c>
      <c r="F851" s="5" t="s">
        <v>49</v>
      </c>
      <c r="G851" s="5" t="s">
        <v>50</v>
      </c>
      <c r="H851" s="5" t="s">
        <v>22</v>
      </c>
      <c r="I851" s="7">
        <v>0.4</v>
      </c>
      <c r="J851" s="8">
        <v>2000</v>
      </c>
      <c r="K851" s="9">
        <f t="shared" si="6"/>
        <v>800</v>
      </c>
      <c r="L851" s="9">
        <f t="shared" si="7"/>
        <v>360</v>
      </c>
      <c r="M851" s="10">
        <v>0.45</v>
      </c>
      <c r="O851" s="15"/>
      <c r="P851" s="16"/>
      <c r="Q851" s="11"/>
      <c r="R851" s="12"/>
    </row>
    <row r="852" spans="1:18" ht="15.75" customHeight="1">
      <c r="A852" s="1"/>
      <c r="B852" s="5" t="s">
        <v>14</v>
      </c>
      <c r="C852" s="5">
        <v>1185732</v>
      </c>
      <c r="D852" s="6">
        <v>44482</v>
      </c>
      <c r="E852" s="5" t="s">
        <v>33</v>
      </c>
      <c r="F852" s="5" t="s">
        <v>49</v>
      </c>
      <c r="G852" s="5" t="s">
        <v>50</v>
      </c>
      <c r="H852" s="5" t="s">
        <v>17</v>
      </c>
      <c r="I852" s="7">
        <v>0.44999999999999996</v>
      </c>
      <c r="J852" s="8">
        <v>3750</v>
      </c>
      <c r="K852" s="9">
        <f t="shared" si="6"/>
        <v>1687.4999999999998</v>
      </c>
      <c r="L852" s="9">
        <f t="shared" si="7"/>
        <v>590.625</v>
      </c>
      <c r="M852" s="10">
        <v>0.35000000000000003</v>
      </c>
      <c r="O852" s="15"/>
      <c r="P852" s="16"/>
      <c r="Q852" s="11"/>
      <c r="R852" s="12"/>
    </row>
    <row r="853" spans="1:18" ht="15.75" customHeight="1">
      <c r="A853" s="1"/>
      <c r="B853" s="5" t="s">
        <v>14</v>
      </c>
      <c r="C853" s="5">
        <v>1185732</v>
      </c>
      <c r="D853" s="6">
        <v>44482</v>
      </c>
      <c r="E853" s="5" t="s">
        <v>33</v>
      </c>
      <c r="F853" s="5" t="s">
        <v>49</v>
      </c>
      <c r="G853" s="5" t="s">
        <v>50</v>
      </c>
      <c r="H853" s="5" t="s">
        <v>18</v>
      </c>
      <c r="I853" s="7">
        <v>0.35</v>
      </c>
      <c r="J853" s="8">
        <v>2000</v>
      </c>
      <c r="K853" s="9">
        <f t="shared" si="6"/>
        <v>700</v>
      </c>
      <c r="L853" s="9">
        <f t="shared" si="7"/>
        <v>210</v>
      </c>
      <c r="M853" s="10">
        <v>0.3</v>
      </c>
      <c r="O853" s="15"/>
      <c r="P853" s="16"/>
      <c r="Q853" s="11"/>
      <c r="R853" s="12"/>
    </row>
    <row r="854" spans="1:18" ht="15.75" customHeight="1">
      <c r="A854" s="1"/>
      <c r="B854" s="5" t="s">
        <v>14</v>
      </c>
      <c r="C854" s="5">
        <v>1185732</v>
      </c>
      <c r="D854" s="6">
        <v>44482</v>
      </c>
      <c r="E854" s="5" t="s">
        <v>33</v>
      </c>
      <c r="F854" s="5" t="s">
        <v>49</v>
      </c>
      <c r="G854" s="5" t="s">
        <v>50</v>
      </c>
      <c r="H854" s="5" t="s">
        <v>19</v>
      </c>
      <c r="I854" s="7">
        <v>0.35</v>
      </c>
      <c r="J854" s="8">
        <v>1000</v>
      </c>
      <c r="K854" s="9">
        <f t="shared" si="6"/>
        <v>350</v>
      </c>
      <c r="L854" s="9">
        <f t="shared" si="7"/>
        <v>105</v>
      </c>
      <c r="M854" s="10">
        <v>0.3</v>
      </c>
      <c r="O854" s="15"/>
      <c r="P854" s="16"/>
      <c r="Q854" s="11"/>
      <c r="R854" s="12"/>
    </row>
    <row r="855" spans="1:18" ht="15.75" customHeight="1">
      <c r="A855" s="1"/>
      <c r="B855" s="5" t="s">
        <v>14</v>
      </c>
      <c r="C855" s="5">
        <v>1185732</v>
      </c>
      <c r="D855" s="6">
        <v>44482</v>
      </c>
      <c r="E855" s="5" t="s">
        <v>33</v>
      </c>
      <c r="F855" s="5" t="s">
        <v>49</v>
      </c>
      <c r="G855" s="5" t="s">
        <v>50</v>
      </c>
      <c r="H855" s="5" t="s">
        <v>20</v>
      </c>
      <c r="I855" s="7">
        <v>0.35</v>
      </c>
      <c r="J855" s="8">
        <v>750</v>
      </c>
      <c r="K855" s="9">
        <f t="shared" si="6"/>
        <v>262.5</v>
      </c>
      <c r="L855" s="9">
        <f t="shared" si="7"/>
        <v>91.875000000000014</v>
      </c>
      <c r="M855" s="10">
        <v>0.35000000000000003</v>
      </c>
      <c r="O855" s="15"/>
      <c r="P855" s="16"/>
      <c r="Q855" s="11"/>
      <c r="R855" s="12"/>
    </row>
    <row r="856" spans="1:18" ht="15.75" customHeight="1">
      <c r="A856" s="1"/>
      <c r="B856" s="5" t="s">
        <v>14</v>
      </c>
      <c r="C856" s="5">
        <v>1185732</v>
      </c>
      <c r="D856" s="6">
        <v>44482</v>
      </c>
      <c r="E856" s="5" t="s">
        <v>33</v>
      </c>
      <c r="F856" s="5" t="s">
        <v>49</v>
      </c>
      <c r="G856" s="5" t="s">
        <v>50</v>
      </c>
      <c r="H856" s="5" t="s">
        <v>21</v>
      </c>
      <c r="I856" s="7">
        <v>0.44999999999999996</v>
      </c>
      <c r="J856" s="8">
        <v>750</v>
      </c>
      <c r="K856" s="9">
        <f t="shared" si="6"/>
        <v>337.49999999999994</v>
      </c>
      <c r="L856" s="9">
        <f t="shared" si="7"/>
        <v>101.24999999999999</v>
      </c>
      <c r="M856" s="10">
        <v>0.3</v>
      </c>
      <c r="O856" s="15"/>
      <c r="P856" s="16"/>
      <c r="Q856" s="11"/>
      <c r="R856" s="12"/>
    </row>
    <row r="857" spans="1:18" ht="15.75" customHeight="1">
      <c r="A857" s="1"/>
      <c r="B857" s="5" t="s">
        <v>14</v>
      </c>
      <c r="C857" s="5">
        <v>1185732</v>
      </c>
      <c r="D857" s="6">
        <v>44482</v>
      </c>
      <c r="E857" s="5" t="s">
        <v>33</v>
      </c>
      <c r="F857" s="5" t="s">
        <v>49</v>
      </c>
      <c r="G857" s="5" t="s">
        <v>50</v>
      </c>
      <c r="H857" s="5" t="s">
        <v>22</v>
      </c>
      <c r="I857" s="7">
        <v>0.49999999999999989</v>
      </c>
      <c r="J857" s="8">
        <v>2000</v>
      </c>
      <c r="K857" s="9">
        <f t="shared" si="6"/>
        <v>999.99999999999977</v>
      </c>
      <c r="L857" s="9">
        <f t="shared" si="7"/>
        <v>449.99999999999989</v>
      </c>
      <c r="M857" s="10">
        <v>0.45</v>
      </c>
      <c r="O857" s="15"/>
      <c r="P857" s="16"/>
      <c r="Q857" s="11"/>
      <c r="R857" s="12"/>
    </row>
    <row r="858" spans="1:18" ht="15.75" customHeight="1">
      <c r="A858" s="1"/>
      <c r="B858" s="5" t="s">
        <v>14</v>
      </c>
      <c r="C858" s="5">
        <v>1185732</v>
      </c>
      <c r="D858" s="6">
        <v>44513</v>
      </c>
      <c r="E858" s="5" t="s">
        <v>33</v>
      </c>
      <c r="F858" s="5" t="s">
        <v>49</v>
      </c>
      <c r="G858" s="5" t="s">
        <v>50</v>
      </c>
      <c r="H858" s="5" t="s">
        <v>17</v>
      </c>
      <c r="I858" s="7">
        <v>0.5</v>
      </c>
      <c r="J858" s="8">
        <v>3500</v>
      </c>
      <c r="K858" s="9">
        <f t="shared" si="6"/>
        <v>1750</v>
      </c>
      <c r="L858" s="9">
        <f t="shared" si="7"/>
        <v>612.50000000000011</v>
      </c>
      <c r="M858" s="10">
        <v>0.35000000000000003</v>
      </c>
      <c r="O858" s="15"/>
      <c r="P858" s="16"/>
      <c r="Q858" s="11"/>
      <c r="R858" s="12"/>
    </row>
    <row r="859" spans="1:18" ht="15.75" customHeight="1">
      <c r="A859" s="1"/>
      <c r="B859" s="5" t="s">
        <v>14</v>
      </c>
      <c r="C859" s="5">
        <v>1185732</v>
      </c>
      <c r="D859" s="6">
        <v>44513</v>
      </c>
      <c r="E859" s="5" t="s">
        <v>33</v>
      </c>
      <c r="F859" s="5" t="s">
        <v>49</v>
      </c>
      <c r="G859" s="5" t="s">
        <v>50</v>
      </c>
      <c r="H859" s="5" t="s">
        <v>18</v>
      </c>
      <c r="I859" s="7">
        <v>0.4</v>
      </c>
      <c r="J859" s="8">
        <v>2000</v>
      </c>
      <c r="K859" s="9">
        <f t="shared" si="6"/>
        <v>800</v>
      </c>
      <c r="L859" s="9">
        <f t="shared" si="7"/>
        <v>240</v>
      </c>
      <c r="M859" s="10">
        <v>0.3</v>
      </c>
      <c r="O859" s="15"/>
      <c r="P859" s="16"/>
      <c r="Q859" s="11"/>
      <c r="R859" s="12"/>
    </row>
    <row r="860" spans="1:18" ht="15.75" customHeight="1">
      <c r="A860" s="1"/>
      <c r="B860" s="5" t="s">
        <v>14</v>
      </c>
      <c r="C860" s="5">
        <v>1185732</v>
      </c>
      <c r="D860" s="6">
        <v>44513</v>
      </c>
      <c r="E860" s="5" t="s">
        <v>33</v>
      </c>
      <c r="F860" s="5" t="s">
        <v>49</v>
      </c>
      <c r="G860" s="5" t="s">
        <v>50</v>
      </c>
      <c r="H860" s="5" t="s">
        <v>19</v>
      </c>
      <c r="I860" s="7">
        <v>0.4</v>
      </c>
      <c r="J860" s="8">
        <v>1450</v>
      </c>
      <c r="K860" s="9">
        <f t="shared" si="6"/>
        <v>580</v>
      </c>
      <c r="L860" s="9">
        <f t="shared" si="7"/>
        <v>174</v>
      </c>
      <c r="M860" s="10">
        <v>0.3</v>
      </c>
      <c r="O860" s="15"/>
      <c r="P860" s="16"/>
      <c r="Q860" s="11"/>
      <c r="R860" s="12"/>
    </row>
    <row r="861" spans="1:18" ht="15.75" customHeight="1">
      <c r="A861" s="1"/>
      <c r="B861" s="5" t="s">
        <v>14</v>
      </c>
      <c r="C861" s="5">
        <v>1185732</v>
      </c>
      <c r="D861" s="6">
        <v>44513</v>
      </c>
      <c r="E861" s="5" t="s">
        <v>33</v>
      </c>
      <c r="F861" s="5" t="s">
        <v>49</v>
      </c>
      <c r="G861" s="5" t="s">
        <v>50</v>
      </c>
      <c r="H861" s="5" t="s">
        <v>20</v>
      </c>
      <c r="I861" s="7">
        <v>0.4</v>
      </c>
      <c r="J861" s="8">
        <v>1500</v>
      </c>
      <c r="K861" s="9">
        <f t="shared" si="6"/>
        <v>600</v>
      </c>
      <c r="L861" s="9">
        <f t="shared" si="7"/>
        <v>210.00000000000003</v>
      </c>
      <c r="M861" s="10">
        <v>0.35000000000000003</v>
      </c>
      <c r="O861" s="15"/>
      <c r="P861" s="16"/>
      <c r="Q861" s="11"/>
      <c r="R861" s="12"/>
    </row>
    <row r="862" spans="1:18" ht="15.75" customHeight="1">
      <c r="A862" s="1"/>
      <c r="B862" s="5" t="s">
        <v>14</v>
      </c>
      <c r="C862" s="5">
        <v>1185732</v>
      </c>
      <c r="D862" s="6">
        <v>44513</v>
      </c>
      <c r="E862" s="5" t="s">
        <v>33</v>
      </c>
      <c r="F862" s="5" t="s">
        <v>49</v>
      </c>
      <c r="G862" s="5" t="s">
        <v>50</v>
      </c>
      <c r="H862" s="5" t="s">
        <v>21</v>
      </c>
      <c r="I862" s="7">
        <v>0.54999999999999993</v>
      </c>
      <c r="J862" s="8">
        <v>1250</v>
      </c>
      <c r="K862" s="9">
        <f t="shared" si="6"/>
        <v>687.49999999999989</v>
      </c>
      <c r="L862" s="9">
        <f t="shared" si="7"/>
        <v>206.24999999999997</v>
      </c>
      <c r="M862" s="10">
        <v>0.3</v>
      </c>
      <c r="O862" s="15"/>
      <c r="P862" s="16"/>
      <c r="Q862" s="11"/>
      <c r="R862" s="12"/>
    </row>
    <row r="863" spans="1:18" ht="15.75" customHeight="1">
      <c r="A863" s="1"/>
      <c r="B863" s="5" t="s">
        <v>14</v>
      </c>
      <c r="C863" s="5">
        <v>1185732</v>
      </c>
      <c r="D863" s="6">
        <v>44513</v>
      </c>
      <c r="E863" s="5" t="s">
        <v>33</v>
      </c>
      <c r="F863" s="5" t="s">
        <v>49</v>
      </c>
      <c r="G863" s="5" t="s">
        <v>50</v>
      </c>
      <c r="H863" s="5" t="s">
        <v>22</v>
      </c>
      <c r="I863" s="7">
        <v>0.59999999999999987</v>
      </c>
      <c r="J863" s="8">
        <v>2250</v>
      </c>
      <c r="K863" s="9">
        <f t="shared" si="6"/>
        <v>1349.9999999999998</v>
      </c>
      <c r="L863" s="9">
        <f t="shared" si="7"/>
        <v>607.49999999999989</v>
      </c>
      <c r="M863" s="10">
        <v>0.45</v>
      </c>
      <c r="O863" s="15"/>
      <c r="P863" s="16"/>
      <c r="Q863" s="11"/>
      <c r="R863" s="12"/>
    </row>
    <row r="864" spans="1:18" ht="15.75" customHeight="1">
      <c r="A864" s="1"/>
      <c r="B864" s="5" t="s">
        <v>14</v>
      </c>
      <c r="C864" s="5">
        <v>1185732</v>
      </c>
      <c r="D864" s="6">
        <v>44542</v>
      </c>
      <c r="E864" s="5" t="s">
        <v>33</v>
      </c>
      <c r="F864" s="5" t="s">
        <v>49</v>
      </c>
      <c r="G864" s="5" t="s">
        <v>50</v>
      </c>
      <c r="H864" s="5" t="s">
        <v>17</v>
      </c>
      <c r="I864" s="7">
        <v>0.54999999999999993</v>
      </c>
      <c r="J864" s="8">
        <v>4750</v>
      </c>
      <c r="K864" s="9">
        <f t="shared" si="6"/>
        <v>2612.4999999999995</v>
      </c>
      <c r="L864" s="9">
        <f t="shared" si="7"/>
        <v>914.37499999999989</v>
      </c>
      <c r="M864" s="10">
        <v>0.35000000000000003</v>
      </c>
      <c r="O864" s="15"/>
      <c r="P864" s="16"/>
      <c r="Q864" s="11"/>
      <c r="R864" s="12"/>
    </row>
    <row r="865" spans="1:18" ht="15.75" customHeight="1">
      <c r="A865" s="1"/>
      <c r="B865" s="5" t="s">
        <v>14</v>
      </c>
      <c r="C865" s="5">
        <v>1185732</v>
      </c>
      <c r="D865" s="6">
        <v>44542</v>
      </c>
      <c r="E865" s="5" t="s">
        <v>33</v>
      </c>
      <c r="F865" s="5" t="s">
        <v>49</v>
      </c>
      <c r="G865" s="5" t="s">
        <v>50</v>
      </c>
      <c r="H865" s="5" t="s">
        <v>18</v>
      </c>
      <c r="I865" s="7">
        <v>0.45</v>
      </c>
      <c r="J865" s="8">
        <v>2750</v>
      </c>
      <c r="K865" s="9">
        <f t="shared" si="6"/>
        <v>1237.5</v>
      </c>
      <c r="L865" s="9">
        <f t="shared" si="7"/>
        <v>371.25</v>
      </c>
      <c r="M865" s="10">
        <v>0.3</v>
      </c>
      <c r="O865" s="15"/>
      <c r="P865" s="16"/>
      <c r="Q865" s="11"/>
      <c r="R865" s="12"/>
    </row>
    <row r="866" spans="1:18" ht="15.75" customHeight="1">
      <c r="A866" s="1"/>
      <c r="B866" s="5" t="s">
        <v>14</v>
      </c>
      <c r="C866" s="5">
        <v>1185732</v>
      </c>
      <c r="D866" s="6">
        <v>44542</v>
      </c>
      <c r="E866" s="5" t="s">
        <v>33</v>
      </c>
      <c r="F866" s="5" t="s">
        <v>49</v>
      </c>
      <c r="G866" s="5" t="s">
        <v>50</v>
      </c>
      <c r="H866" s="5" t="s">
        <v>19</v>
      </c>
      <c r="I866" s="7">
        <v>0.45</v>
      </c>
      <c r="J866" s="8">
        <v>2250</v>
      </c>
      <c r="K866" s="9">
        <f t="shared" si="6"/>
        <v>1012.5</v>
      </c>
      <c r="L866" s="9">
        <f t="shared" si="7"/>
        <v>303.75</v>
      </c>
      <c r="M866" s="10">
        <v>0.3</v>
      </c>
      <c r="O866" s="15"/>
      <c r="P866" s="16"/>
      <c r="Q866" s="11"/>
      <c r="R866" s="12"/>
    </row>
    <row r="867" spans="1:18" ht="15.75" customHeight="1">
      <c r="A867" s="1"/>
      <c r="B867" s="5" t="s">
        <v>14</v>
      </c>
      <c r="C867" s="5">
        <v>1185732</v>
      </c>
      <c r="D867" s="6">
        <v>44542</v>
      </c>
      <c r="E867" s="5" t="s">
        <v>33</v>
      </c>
      <c r="F867" s="5" t="s">
        <v>49</v>
      </c>
      <c r="G867" s="5" t="s">
        <v>50</v>
      </c>
      <c r="H867" s="5" t="s">
        <v>20</v>
      </c>
      <c r="I867" s="7">
        <v>0.45</v>
      </c>
      <c r="J867" s="8">
        <v>1750</v>
      </c>
      <c r="K867" s="9">
        <f t="shared" si="6"/>
        <v>787.5</v>
      </c>
      <c r="L867" s="9">
        <f t="shared" si="7"/>
        <v>275.625</v>
      </c>
      <c r="M867" s="10">
        <v>0.35000000000000003</v>
      </c>
      <c r="O867" s="15"/>
      <c r="P867" s="16"/>
      <c r="Q867" s="11"/>
      <c r="R867" s="12"/>
    </row>
    <row r="868" spans="1:18" ht="15.75" customHeight="1">
      <c r="A868" s="1"/>
      <c r="B868" s="5" t="s">
        <v>14</v>
      </c>
      <c r="C868" s="5">
        <v>1185732</v>
      </c>
      <c r="D868" s="6">
        <v>44542</v>
      </c>
      <c r="E868" s="5" t="s">
        <v>33</v>
      </c>
      <c r="F868" s="5" t="s">
        <v>49</v>
      </c>
      <c r="G868" s="5" t="s">
        <v>50</v>
      </c>
      <c r="H868" s="5" t="s">
        <v>21</v>
      </c>
      <c r="I868" s="7">
        <v>0.54999999999999993</v>
      </c>
      <c r="J868" s="8">
        <v>1750</v>
      </c>
      <c r="K868" s="9">
        <f t="shared" si="6"/>
        <v>962.49999999999989</v>
      </c>
      <c r="L868" s="9">
        <f t="shared" si="7"/>
        <v>288.74999999999994</v>
      </c>
      <c r="M868" s="10">
        <v>0.3</v>
      </c>
      <c r="O868" s="15"/>
      <c r="P868" s="16"/>
      <c r="Q868" s="11"/>
      <c r="R868" s="12"/>
    </row>
    <row r="869" spans="1:18" ht="15.75" customHeight="1">
      <c r="A869" s="1"/>
      <c r="B869" s="5" t="s">
        <v>14</v>
      </c>
      <c r="C869" s="5">
        <v>1185732</v>
      </c>
      <c r="D869" s="6">
        <v>44542</v>
      </c>
      <c r="E869" s="5" t="s">
        <v>33</v>
      </c>
      <c r="F869" s="5" t="s">
        <v>49</v>
      </c>
      <c r="G869" s="5" t="s">
        <v>50</v>
      </c>
      <c r="H869" s="5" t="s">
        <v>22</v>
      </c>
      <c r="I869" s="7">
        <v>0.59999999999999987</v>
      </c>
      <c r="J869" s="8">
        <v>2750</v>
      </c>
      <c r="K869" s="9">
        <f t="shared" si="6"/>
        <v>1649.9999999999995</v>
      </c>
      <c r="L869" s="9">
        <f t="shared" si="7"/>
        <v>742.49999999999977</v>
      </c>
      <c r="M869" s="10">
        <v>0.45</v>
      </c>
      <c r="O869" s="15"/>
      <c r="P869" s="16"/>
      <c r="Q869" s="11"/>
      <c r="R869" s="12"/>
    </row>
    <row r="870" spans="1:18" ht="15.75" customHeight="1">
      <c r="A870" s="1" t="s">
        <v>39</v>
      </c>
      <c r="B870" s="5" t="s">
        <v>31</v>
      </c>
      <c r="C870" s="5">
        <v>1189833</v>
      </c>
      <c r="D870" s="6">
        <v>44213</v>
      </c>
      <c r="E870" s="5" t="s">
        <v>33</v>
      </c>
      <c r="F870" s="5" t="s">
        <v>51</v>
      </c>
      <c r="G870" s="5" t="s">
        <v>52</v>
      </c>
      <c r="H870" s="5" t="s">
        <v>17</v>
      </c>
      <c r="I870" s="7">
        <v>0.35</v>
      </c>
      <c r="J870" s="8">
        <v>4750</v>
      </c>
      <c r="K870" s="9">
        <f t="shared" si="6"/>
        <v>1662.5</v>
      </c>
      <c r="L870" s="9">
        <f t="shared" si="7"/>
        <v>748.125</v>
      </c>
      <c r="M870" s="10">
        <v>0.45</v>
      </c>
      <c r="O870" s="15"/>
      <c r="P870" s="16"/>
      <c r="Q870" s="11"/>
      <c r="R870" s="12"/>
    </row>
    <row r="871" spans="1:18" ht="15.75" customHeight="1">
      <c r="A871" s="1"/>
      <c r="B871" s="5" t="s">
        <v>31</v>
      </c>
      <c r="C871" s="5">
        <v>1189833</v>
      </c>
      <c r="D871" s="6">
        <v>44213</v>
      </c>
      <c r="E871" s="5" t="s">
        <v>33</v>
      </c>
      <c r="F871" s="5" t="s">
        <v>51</v>
      </c>
      <c r="G871" s="5" t="s">
        <v>52</v>
      </c>
      <c r="H871" s="5" t="s">
        <v>18</v>
      </c>
      <c r="I871" s="7">
        <v>0.45</v>
      </c>
      <c r="J871" s="8">
        <v>4750</v>
      </c>
      <c r="K871" s="9">
        <f t="shared" si="6"/>
        <v>2137.5</v>
      </c>
      <c r="L871" s="9">
        <f t="shared" si="7"/>
        <v>641.25</v>
      </c>
      <c r="M871" s="10">
        <v>0.3</v>
      </c>
      <c r="O871" s="15"/>
      <c r="P871" s="16"/>
      <c r="Q871" s="11"/>
      <c r="R871" s="12"/>
    </row>
    <row r="872" spans="1:18" ht="15.75" customHeight="1">
      <c r="A872" s="1"/>
      <c r="B872" s="5" t="s">
        <v>31</v>
      </c>
      <c r="C872" s="5">
        <v>1189833</v>
      </c>
      <c r="D872" s="6">
        <v>44213</v>
      </c>
      <c r="E872" s="5" t="s">
        <v>33</v>
      </c>
      <c r="F872" s="5" t="s">
        <v>51</v>
      </c>
      <c r="G872" s="5" t="s">
        <v>52</v>
      </c>
      <c r="H872" s="5" t="s">
        <v>19</v>
      </c>
      <c r="I872" s="7">
        <v>0.45</v>
      </c>
      <c r="J872" s="8">
        <v>4750</v>
      </c>
      <c r="K872" s="9">
        <f t="shared" si="6"/>
        <v>2137.5</v>
      </c>
      <c r="L872" s="9">
        <f t="shared" si="7"/>
        <v>961.875</v>
      </c>
      <c r="M872" s="10">
        <v>0.45</v>
      </c>
      <c r="O872" s="15"/>
      <c r="P872" s="16"/>
      <c r="Q872" s="11"/>
      <c r="R872" s="12"/>
    </row>
    <row r="873" spans="1:18" ht="15.75" customHeight="1">
      <c r="A873" s="1"/>
      <c r="B873" s="5" t="s">
        <v>31</v>
      </c>
      <c r="C873" s="5">
        <v>1189833</v>
      </c>
      <c r="D873" s="6">
        <v>44213</v>
      </c>
      <c r="E873" s="5" t="s">
        <v>33</v>
      </c>
      <c r="F873" s="5" t="s">
        <v>51</v>
      </c>
      <c r="G873" s="5" t="s">
        <v>52</v>
      </c>
      <c r="H873" s="5" t="s">
        <v>20</v>
      </c>
      <c r="I873" s="7">
        <v>0.45</v>
      </c>
      <c r="J873" s="8">
        <v>3250</v>
      </c>
      <c r="K873" s="9">
        <f t="shared" si="6"/>
        <v>1462.5</v>
      </c>
      <c r="L873" s="9">
        <f t="shared" si="7"/>
        <v>585</v>
      </c>
      <c r="M873" s="10">
        <v>0.39999999999999997</v>
      </c>
      <c r="O873" s="15"/>
      <c r="P873" s="16"/>
      <c r="Q873" s="11"/>
      <c r="R873" s="12"/>
    </row>
    <row r="874" spans="1:18" ht="15.75" customHeight="1">
      <c r="A874" s="1"/>
      <c r="B874" s="5" t="s">
        <v>31</v>
      </c>
      <c r="C874" s="5">
        <v>1189833</v>
      </c>
      <c r="D874" s="6">
        <v>44213</v>
      </c>
      <c r="E874" s="5" t="s">
        <v>33</v>
      </c>
      <c r="F874" s="5" t="s">
        <v>51</v>
      </c>
      <c r="G874" s="5" t="s">
        <v>52</v>
      </c>
      <c r="H874" s="5" t="s">
        <v>21</v>
      </c>
      <c r="I874" s="7">
        <v>0.5</v>
      </c>
      <c r="J874" s="8">
        <v>2750</v>
      </c>
      <c r="K874" s="9">
        <f t="shared" si="6"/>
        <v>1375</v>
      </c>
      <c r="L874" s="9">
        <f t="shared" si="7"/>
        <v>825.00000000000011</v>
      </c>
      <c r="M874" s="10">
        <v>0.60000000000000009</v>
      </c>
      <c r="O874" s="15"/>
      <c r="P874" s="16"/>
      <c r="Q874" s="11"/>
      <c r="R874" s="12"/>
    </row>
    <row r="875" spans="1:18" ht="15.75" customHeight="1">
      <c r="A875" s="1"/>
      <c r="B875" s="5" t="s">
        <v>31</v>
      </c>
      <c r="C875" s="5">
        <v>1189833</v>
      </c>
      <c r="D875" s="6">
        <v>44213</v>
      </c>
      <c r="E875" s="5" t="s">
        <v>33</v>
      </c>
      <c r="F875" s="5" t="s">
        <v>51</v>
      </c>
      <c r="G875" s="5" t="s">
        <v>52</v>
      </c>
      <c r="H875" s="5" t="s">
        <v>22</v>
      </c>
      <c r="I875" s="7">
        <v>0.45</v>
      </c>
      <c r="J875" s="8">
        <v>4750</v>
      </c>
      <c r="K875" s="9">
        <f t="shared" si="6"/>
        <v>2137.5</v>
      </c>
      <c r="L875" s="9">
        <f t="shared" si="7"/>
        <v>534.375</v>
      </c>
      <c r="M875" s="10">
        <v>0.25</v>
      </c>
      <c r="O875" s="15"/>
      <c r="P875" s="16"/>
      <c r="Q875" s="11"/>
      <c r="R875" s="12"/>
    </row>
    <row r="876" spans="1:18" ht="15.75" customHeight="1">
      <c r="A876" s="1"/>
      <c r="B876" s="5" t="s">
        <v>31</v>
      </c>
      <c r="C876" s="5">
        <v>1189833</v>
      </c>
      <c r="D876" s="6">
        <v>44244</v>
      </c>
      <c r="E876" s="5" t="s">
        <v>33</v>
      </c>
      <c r="F876" s="5" t="s">
        <v>51</v>
      </c>
      <c r="G876" s="5" t="s">
        <v>52</v>
      </c>
      <c r="H876" s="5" t="s">
        <v>17</v>
      </c>
      <c r="I876" s="7">
        <v>0.35</v>
      </c>
      <c r="J876" s="8">
        <v>5250</v>
      </c>
      <c r="K876" s="9">
        <f t="shared" si="6"/>
        <v>1837.4999999999998</v>
      </c>
      <c r="L876" s="9">
        <f t="shared" si="7"/>
        <v>826.87499999999989</v>
      </c>
      <c r="M876" s="10">
        <v>0.45</v>
      </c>
      <c r="O876" s="15"/>
      <c r="P876" s="16"/>
      <c r="Q876" s="11"/>
      <c r="R876" s="12"/>
    </row>
    <row r="877" spans="1:18" ht="15.75" customHeight="1">
      <c r="A877" s="1"/>
      <c r="B877" s="5" t="s">
        <v>31</v>
      </c>
      <c r="C877" s="5">
        <v>1189833</v>
      </c>
      <c r="D877" s="6">
        <v>44244</v>
      </c>
      <c r="E877" s="5" t="s">
        <v>33</v>
      </c>
      <c r="F877" s="5" t="s">
        <v>51</v>
      </c>
      <c r="G877" s="5" t="s">
        <v>52</v>
      </c>
      <c r="H877" s="5" t="s">
        <v>18</v>
      </c>
      <c r="I877" s="7">
        <v>0.45</v>
      </c>
      <c r="J877" s="8">
        <v>4250</v>
      </c>
      <c r="K877" s="9">
        <f t="shared" si="6"/>
        <v>1912.5</v>
      </c>
      <c r="L877" s="9">
        <f t="shared" si="7"/>
        <v>573.75</v>
      </c>
      <c r="M877" s="10">
        <v>0.3</v>
      </c>
      <c r="O877" s="15"/>
      <c r="P877" s="16"/>
      <c r="Q877" s="11"/>
      <c r="R877" s="12"/>
    </row>
    <row r="878" spans="1:18" ht="15.75" customHeight="1">
      <c r="A878" s="1"/>
      <c r="B878" s="5" t="s">
        <v>31</v>
      </c>
      <c r="C878" s="5">
        <v>1189833</v>
      </c>
      <c r="D878" s="6">
        <v>44244</v>
      </c>
      <c r="E878" s="5" t="s">
        <v>33</v>
      </c>
      <c r="F878" s="5" t="s">
        <v>51</v>
      </c>
      <c r="G878" s="5" t="s">
        <v>52</v>
      </c>
      <c r="H878" s="5" t="s">
        <v>19</v>
      </c>
      <c r="I878" s="7">
        <v>0.45</v>
      </c>
      <c r="J878" s="8">
        <v>4500</v>
      </c>
      <c r="K878" s="9">
        <f t="shared" si="6"/>
        <v>2025</v>
      </c>
      <c r="L878" s="9">
        <f t="shared" si="7"/>
        <v>911.25</v>
      </c>
      <c r="M878" s="10">
        <v>0.45</v>
      </c>
      <c r="O878" s="15"/>
      <c r="P878" s="16"/>
      <c r="Q878" s="11"/>
      <c r="R878" s="12"/>
    </row>
    <row r="879" spans="1:18" ht="15.75" customHeight="1">
      <c r="A879" s="1"/>
      <c r="B879" s="5" t="s">
        <v>31</v>
      </c>
      <c r="C879" s="5">
        <v>1189833</v>
      </c>
      <c r="D879" s="6">
        <v>44244</v>
      </c>
      <c r="E879" s="5" t="s">
        <v>33</v>
      </c>
      <c r="F879" s="5" t="s">
        <v>51</v>
      </c>
      <c r="G879" s="5" t="s">
        <v>52</v>
      </c>
      <c r="H879" s="5" t="s">
        <v>20</v>
      </c>
      <c r="I879" s="7">
        <v>0.45</v>
      </c>
      <c r="J879" s="8">
        <v>3000</v>
      </c>
      <c r="K879" s="9">
        <f t="shared" si="6"/>
        <v>1350</v>
      </c>
      <c r="L879" s="9">
        <f t="shared" si="7"/>
        <v>540</v>
      </c>
      <c r="M879" s="10">
        <v>0.39999999999999997</v>
      </c>
      <c r="O879" s="15"/>
      <c r="P879" s="16"/>
      <c r="Q879" s="11"/>
      <c r="R879" s="12"/>
    </row>
    <row r="880" spans="1:18" ht="15.75" customHeight="1">
      <c r="A880" s="1"/>
      <c r="B880" s="5" t="s">
        <v>31</v>
      </c>
      <c r="C880" s="5">
        <v>1189833</v>
      </c>
      <c r="D880" s="6">
        <v>44244</v>
      </c>
      <c r="E880" s="5" t="s">
        <v>33</v>
      </c>
      <c r="F880" s="5" t="s">
        <v>51</v>
      </c>
      <c r="G880" s="5" t="s">
        <v>52</v>
      </c>
      <c r="H880" s="5" t="s">
        <v>21</v>
      </c>
      <c r="I880" s="7">
        <v>0.5</v>
      </c>
      <c r="J880" s="8">
        <v>2250</v>
      </c>
      <c r="K880" s="9">
        <f t="shared" si="6"/>
        <v>1125</v>
      </c>
      <c r="L880" s="9">
        <f t="shared" si="7"/>
        <v>675.00000000000011</v>
      </c>
      <c r="M880" s="10">
        <v>0.60000000000000009</v>
      </c>
      <c r="O880" s="15"/>
      <c r="P880" s="16"/>
      <c r="Q880" s="11"/>
      <c r="R880" s="12"/>
    </row>
    <row r="881" spans="1:18" ht="15.75" customHeight="1">
      <c r="A881" s="1"/>
      <c r="B881" s="5" t="s">
        <v>31</v>
      </c>
      <c r="C881" s="5">
        <v>1189833</v>
      </c>
      <c r="D881" s="6">
        <v>44244</v>
      </c>
      <c r="E881" s="5" t="s">
        <v>33</v>
      </c>
      <c r="F881" s="5" t="s">
        <v>51</v>
      </c>
      <c r="G881" s="5" t="s">
        <v>52</v>
      </c>
      <c r="H881" s="5" t="s">
        <v>22</v>
      </c>
      <c r="I881" s="7">
        <v>0.45</v>
      </c>
      <c r="J881" s="8">
        <v>4250</v>
      </c>
      <c r="K881" s="9">
        <f t="shared" si="6"/>
        <v>1912.5</v>
      </c>
      <c r="L881" s="9">
        <f t="shared" si="7"/>
        <v>478.125</v>
      </c>
      <c r="M881" s="10">
        <v>0.25</v>
      </c>
      <c r="O881" s="15"/>
      <c r="P881" s="16"/>
      <c r="Q881" s="11"/>
      <c r="R881" s="12"/>
    </row>
    <row r="882" spans="1:18" ht="15.75" customHeight="1">
      <c r="A882" s="1"/>
      <c r="B882" s="5" t="s">
        <v>31</v>
      </c>
      <c r="C882" s="5">
        <v>1189833</v>
      </c>
      <c r="D882" s="6">
        <v>44271</v>
      </c>
      <c r="E882" s="5" t="s">
        <v>33</v>
      </c>
      <c r="F882" s="5" t="s">
        <v>51</v>
      </c>
      <c r="G882" s="5" t="s">
        <v>52</v>
      </c>
      <c r="H882" s="5" t="s">
        <v>17</v>
      </c>
      <c r="I882" s="7">
        <v>0.35</v>
      </c>
      <c r="J882" s="8">
        <v>5750</v>
      </c>
      <c r="K882" s="9">
        <f t="shared" si="6"/>
        <v>2012.4999999999998</v>
      </c>
      <c r="L882" s="9">
        <f t="shared" si="7"/>
        <v>905.62499999999989</v>
      </c>
      <c r="M882" s="10">
        <v>0.45</v>
      </c>
      <c r="O882" s="15"/>
      <c r="P882" s="16"/>
      <c r="Q882" s="11"/>
      <c r="R882" s="12"/>
    </row>
    <row r="883" spans="1:18" ht="15.75" customHeight="1">
      <c r="A883" s="1"/>
      <c r="B883" s="5" t="s">
        <v>31</v>
      </c>
      <c r="C883" s="5">
        <v>1189833</v>
      </c>
      <c r="D883" s="6">
        <v>44271</v>
      </c>
      <c r="E883" s="5" t="s">
        <v>33</v>
      </c>
      <c r="F883" s="5" t="s">
        <v>51</v>
      </c>
      <c r="G883" s="5" t="s">
        <v>52</v>
      </c>
      <c r="H883" s="5" t="s">
        <v>18</v>
      </c>
      <c r="I883" s="7">
        <v>0.45</v>
      </c>
      <c r="J883" s="8">
        <v>4250</v>
      </c>
      <c r="K883" s="9">
        <f t="shared" si="6"/>
        <v>1912.5</v>
      </c>
      <c r="L883" s="9">
        <f t="shared" si="7"/>
        <v>573.75</v>
      </c>
      <c r="M883" s="10">
        <v>0.3</v>
      </c>
      <c r="O883" s="15"/>
      <c r="P883" s="16"/>
      <c r="Q883" s="11"/>
      <c r="R883" s="12"/>
    </row>
    <row r="884" spans="1:18" ht="15.75" customHeight="1">
      <c r="A884" s="1"/>
      <c r="B884" s="5" t="s">
        <v>31</v>
      </c>
      <c r="C884" s="5">
        <v>1189833</v>
      </c>
      <c r="D884" s="6">
        <v>44271</v>
      </c>
      <c r="E884" s="5" t="s">
        <v>33</v>
      </c>
      <c r="F884" s="5" t="s">
        <v>51</v>
      </c>
      <c r="G884" s="5" t="s">
        <v>52</v>
      </c>
      <c r="H884" s="5" t="s">
        <v>19</v>
      </c>
      <c r="I884" s="7">
        <v>0.45</v>
      </c>
      <c r="J884" s="8">
        <v>4250</v>
      </c>
      <c r="K884" s="9">
        <f t="shared" si="6"/>
        <v>1912.5</v>
      </c>
      <c r="L884" s="9">
        <f t="shared" si="7"/>
        <v>860.625</v>
      </c>
      <c r="M884" s="10">
        <v>0.45</v>
      </c>
      <c r="O884" s="15"/>
      <c r="P884" s="16"/>
      <c r="Q884" s="11"/>
      <c r="R884" s="12"/>
    </row>
    <row r="885" spans="1:18" ht="15.75" customHeight="1">
      <c r="A885" s="1"/>
      <c r="B885" s="5" t="s">
        <v>31</v>
      </c>
      <c r="C885" s="5">
        <v>1189833</v>
      </c>
      <c r="D885" s="6">
        <v>44271</v>
      </c>
      <c r="E885" s="5" t="s">
        <v>33</v>
      </c>
      <c r="F885" s="5" t="s">
        <v>51</v>
      </c>
      <c r="G885" s="5" t="s">
        <v>52</v>
      </c>
      <c r="H885" s="5" t="s">
        <v>20</v>
      </c>
      <c r="I885" s="7">
        <v>0.45</v>
      </c>
      <c r="J885" s="8">
        <v>3250</v>
      </c>
      <c r="K885" s="9">
        <f t="shared" si="6"/>
        <v>1462.5</v>
      </c>
      <c r="L885" s="9">
        <f t="shared" si="7"/>
        <v>585</v>
      </c>
      <c r="M885" s="10">
        <v>0.39999999999999997</v>
      </c>
      <c r="O885" s="15"/>
      <c r="P885" s="16"/>
      <c r="Q885" s="11"/>
      <c r="R885" s="12"/>
    </row>
    <row r="886" spans="1:18" ht="15.75" customHeight="1">
      <c r="A886" s="1"/>
      <c r="B886" s="5" t="s">
        <v>31</v>
      </c>
      <c r="C886" s="5">
        <v>1189833</v>
      </c>
      <c r="D886" s="6">
        <v>44271</v>
      </c>
      <c r="E886" s="5" t="s">
        <v>33</v>
      </c>
      <c r="F886" s="5" t="s">
        <v>51</v>
      </c>
      <c r="G886" s="5" t="s">
        <v>52</v>
      </c>
      <c r="H886" s="5" t="s">
        <v>21</v>
      </c>
      <c r="I886" s="7">
        <v>0.5</v>
      </c>
      <c r="J886" s="8">
        <v>2000</v>
      </c>
      <c r="K886" s="9">
        <f t="shared" si="6"/>
        <v>1000</v>
      </c>
      <c r="L886" s="9">
        <f t="shared" si="7"/>
        <v>600.00000000000011</v>
      </c>
      <c r="M886" s="10">
        <v>0.60000000000000009</v>
      </c>
      <c r="O886" s="15"/>
      <c r="P886" s="16"/>
      <c r="Q886" s="11"/>
      <c r="R886" s="12"/>
    </row>
    <row r="887" spans="1:18" ht="15.75" customHeight="1">
      <c r="A887" s="1"/>
      <c r="B887" s="5" t="s">
        <v>31</v>
      </c>
      <c r="C887" s="5">
        <v>1189833</v>
      </c>
      <c r="D887" s="6">
        <v>44271</v>
      </c>
      <c r="E887" s="5" t="s">
        <v>33</v>
      </c>
      <c r="F887" s="5" t="s">
        <v>51</v>
      </c>
      <c r="G887" s="5" t="s">
        <v>52</v>
      </c>
      <c r="H887" s="5" t="s">
        <v>22</v>
      </c>
      <c r="I887" s="7">
        <v>0.45</v>
      </c>
      <c r="J887" s="8">
        <v>4000</v>
      </c>
      <c r="K887" s="9">
        <f t="shared" si="6"/>
        <v>1800</v>
      </c>
      <c r="L887" s="9">
        <f t="shared" si="7"/>
        <v>450</v>
      </c>
      <c r="M887" s="10">
        <v>0.25</v>
      </c>
      <c r="O887" s="15"/>
      <c r="P887" s="16"/>
      <c r="Q887" s="11"/>
      <c r="R887" s="12"/>
    </row>
    <row r="888" spans="1:18" ht="15.75" customHeight="1">
      <c r="A888" s="1"/>
      <c r="B888" s="5" t="s">
        <v>31</v>
      </c>
      <c r="C888" s="5">
        <v>1189833</v>
      </c>
      <c r="D888" s="6">
        <v>44303</v>
      </c>
      <c r="E888" s="5" t="s">
        <v>33</v>
      </c>
      <c r="F888" s="5" t="s">
        <v>51</v>
      </c>
      <c r="G888" s="5" t="s">
        <v>52</v>
      </c>
      <c r="H888" s="5" t="s">
        <v>17</v>
      </c>
      <c r="I888" s="7">
        <v>0.45</v>
      </c>
      <c r="J888" s="8">
        <v>5750</v>
      </c>
      <c r="K888" s="9">
        <f t="shared" si="6"/>
        <v>2587.5</v>
      </c>
      <c r="L888" s="9">
        <f t="shared" si="7"/>
        <v>1164.375</v>
      </c>
      <c r="M888" s="10">
        <v>0.45</v>
      </c>
      <c r="O888" s="15"/>
      <c r="P888" s="16"/>
      <c r="Q888" s="11"/>
      <c r="R888" s="12"/>
    </row>
    <row r="889" spans="1:18" ht="15.75" customHeight="1">
      <c r="A889" s="1"/>
      <c r="B889" s="5" t="s">
        <v>31</v>
      </c>
      <c r="C889" s="5">
        <v>1189833</v>
      </c>
      <c r="D889" s="6">
        <v>44303</v>
      </c>
      <c r="E889" s="5" t="s">
        <v>33</v>
      </c>
      <c r="F889" s="5" t="s">
        <v>51</v>
      </c>
      <c r="G889" s="5" t="s">
        <v>52</v>
      </c>
      <c r="H889" s="5" t="s">
        <v>18</v>
      </c>
      <c r="I889" s="7">
        <v>0.45</v>
      </c>
      <c r="J889" s="8">
        <v>3750</v>
      </c>
      <c r="K889" s="9">
        <f t="shared" si="6"/>
        <v>1687.5</v>
      </c>
      <c r="L889" s="9">
        <f t="shared" si="7"/>
        <v>506.25</v>
      </c>
      <c r="M889" s="10">
        <v>0.3</v>
      </c>
      <c r="O889" s="15"/>
      <c r="P889" s="16"/>
      <c r="Q889" s="11"/>
      <c r="R889" s="12"/>
    </row>
    <row r="890" spans="1:18" ht="15.75" customHeight="1">
      <c r="A890" s="1"/>
      <c r="B890" s="5" t="s">
        <v>31</v>
      </c>
      <c r="C890" s="5">
        <v>1189833</v>
      </c>
      <c r="D890" s="6">
        <v>44303</v>
      </c>
      <c r="E890" s="5" t="s">
        <v>33</v>
      </c>
      <c r="F890" s="5" t="s">
        <v>51</v>
      </c>
      <c r="G890" s="5" t="s">
        <v>52</v>
      </c>
      <c r="H890" s="5" t="s">
        <v>19</v>
      </c>
      <c r="I890" s="7">
        <v>0.45</v>
      </c>
      <c r="J890" s="8">
        <v>4000</v>
      </c>
      <c r="K890" s="9">
        <f t="shared" si="6"/>
        <v>1800</v>
      </c>
      <c r="L890" s="9">
        <f t="shared" si="7"/>
        <v>810</v>
      </c>
      <c r="M890" s="10">
        <v>0.45</v>
      </c>
      <c r="O890" s="15"/>
      <c r="P890" s="16"/>
      <c r="Q890" s="11"/>
      <c r="R890" s="12"/>
    </row>
    <row r="891" spans="1:18" ht="15.75" customHeight="1">
      <c r="A891" s="1"/>
      <c r="B891" s="5" t="s">
        <v>31</v>
      </c>
      <c r="C891" s="5">
        <v>1189833</v>
      </c>
      <c r="D891" s="6">
        <v>44303</v>
      </c>
      <c r="E891" s="5" t="s">
        <v>33</v>
      </c>
      <c r="F891" s="5" t="s">
        <v>51</v>
      </c>
      <c r="G891" s="5" t="s">
        <v>52</v>
      </c>
      <c r="H891" s="5" t="s">
        <v>20</v>
      </c>
      <c r="I891" s="7">
        <v>0.4</v>
      </c>
      <c r="J891" s="8">
        <v>3000</v>
      </c>
      <c r="K891" s="9">
        <f t="shared" si="6"/>
        <v>1200</v>
      </c>
      <c r="L891" s="9">
        <f t="shared" si="7"/>
        <v>479.99999999999994</v>
      </c>
      <c r="M891" s="10">
        <v>0.39999999999999997</v>
      </c>
      <c r="O891" s="15"/>
      <c r="P891" s="16"/>
      <c r="Q891" s="11"/>
      <c r="R891" s="12"/>
    </row>
    <row r="892" spans="1:18" ht="15.75" customHeight="1">
      <c r="A892" s="1"/>
      <c r="B892" s="5" t="s">
        <v>31</v>
      </c>
      <c r="C892" s="5">
        <v>1189833</v>
      </c>
      <c r="D892" s="6">
        <v>44303</v>
      </c>
      <c r="E892" s="5" t="s">
        <v>33</v>
      </c>
      <c r="F892" s="5" t="s">
        <v>51</v>
      </c>
      <c r="G892" s="5" t="s">
        <v>52</v>
      </c>
      <c r="H892" s="5" t="s">
        <v>21</v>
      </c>
      <c r="I892" s="7">
        <v>0.45</v>
      </c>
      <c r="J892" s="8">
        <v>2000</v>
      </c>
      <c r="K892" s="9">
        <f t="shared" si="6"/>
        <v>900</v>
      </c>
      <c r="L892" s="9">
        <f t="shared" si="7"/>
        <v>540.00000000000011</v>
      </c>
      <c r="M892" s="10">
        <v>0.60000000000000009</v>
      </c>
      <c r="O892" s="15"/>
      <c r="P892" s="16"/>
      <c r="Q892" s="11"/>
      <c r="R892" s="12"/>
    </row>
    <row r="893" spans="1:18" ht="15.75" customHeight="1">
      <c r="A893" s="1"/>
      <c r="B893" s="5" t="s">
        <v>31</v>
      </c>
      <c r="C893" s="5">
        <v>1189833</v>
      </c>
      <c r="D893" s="6">
        <v>44303</v>
      </c>
      <c r="E893" s="5" t="s">
        <v>33</v>
      </c>
      <c r="F893" s="5" t="s">
        <v>51</v>
      </c>
      <c r="G893" s="5" t="s">
        <v>52</v>
      </c>
      <c r="H893" s="5" t="s">
        <v>22</v>
      </c>
      <c r="I893" s="7">
        <v>0.6</v>
      </c>
      <c r="J893" s="8">
        <v>3750</v>
      </c>
      <c r="K893" s="9">
        <f t="shared" si="6"/>
        <v>2250</v>
      </c>
      <c r="L893" s="9">
        <f t="shared" si="7"/>
        <v>562.5</v>
      </c>
      <c r="M893" s="10">
        <v>0.25</v>
      </c>
      <c r="O893" s="15"/>
      <c r="P893" s="16"/>
      <c r="Q893" s="11"/>
      <c r="R893" s="12"/>
    </row>
    <row r="894" spans="1:18" ht="15.75" customHeight="1">
      <c r="A894" s="1"/>
      <c r="B894" s="5" t="s">
        <v>31</v>
      </c>
      <c r="C894" s="5">
        <v>1189833</v>
      </c>
      <c r="D894" s="6">
        <v>44334</v>
      </c>
      <c r="E894" s="5" t="s">
        <v>33</v>
      </c>
      <c r="F894" s="5" t="s">
        <v>51</v>
      </c>
      <c r="G894" s="5" t="s">
        <v>52</v>
      </c>
      <c r="H894" s="5" t="s">
        <v>17</v>
      </c>
      <c r="I894" s="7">
        <v>0.4</v>
      </c>
      <c r="J894" s="8">
        <v>5750</v>
      </c>
      <c r="K894" s="9">
        <f t="shared" si="6"/>
        <v>2300</v>
      </c>
      <c r="L894" s="9">
        <f t="shared" si="7"/>
        <v>1035</v>
      </c>
      <c r="M894" s="10">
        <v>0.45</v>
      </c>
      <c r="O894" s="15"/>
      <c r="P894" s="16"/>
      <c r="Q894" s="11"/>
      <c r="R894" s="12"/>
    </row>
    <row r="895" spans="1:18" ht="15.75" customHeight="1">
      <c r="A895" s="1"/>
      <c r="B895" s="5" t="s">
        <v>31</v>
      </c>
      <c r="C895" s="5">
        <v>1189833</v>
      </c>
      <c r="D895" s="6">
        <v>44334</v>
      </c>
      <c r="E895" s="5" t="s">
        <v>33</v>
      </c>
      <c r="F895" s="5" t="s">
        <v>51</v>
      </c>
      <c r="G895" s="5" t="s">
        <v>52</v>
      </c>
      <c r="H895" s="5" t="s">
        <v>18</v>
      </c>
      <c r="I895" s="7">
        <v>0.45</v>
      </c>
      <c r="J895" s="8">
        <v>4250</v>
      </c>
      <c r="K895" s="9">
        <f t="shared" si="6"/>
        <v>1912.5</v>
      </c>
      <c r="L895" s="9">
        <f t="shared" si="7"/>
        <v>573.75</v>
      </c>
      <c r="M895" s="10">
        <v>0.3</v>
      </c>
      <c r="O895" s="15"/>
      <c r="P895" s="16"/>
      <c r="Q895" s="11"/>
      <c r="R895" s="12"/>
    </row>
    <row r="896" spans="1:18" ht="15.75" customHeight="1">
      <c r="A896" s="1"/>
      <c r="B896" s="5" t="s">
        <v>31</v>
      </c>
      <c r="C896" s="5">
        <v>1189833</v>
      </c>
      <c r="D896" s="6">
        <v>44334</v>
      </c>
      <c r="E896" s="5" t="s">
        <v>33</v>
      </c>
      <c r="F896" s="5" t="s">
        <v>51</v>
      </c>
      <c r="G896" s="5" t="s">
        <v>52</v>
      </c>
      <c r="H896" s="5" t="s">
        <v>19</v>
      </c>
      <c r="I896" s="7">
        <v>0.45</v>
      </c>
      <c r="J896" s="8">
        <v>4250</v>
      </c>
      <c r="K896" s="9">
        <f t="shared" si="6"/>
        <v>1912.5</v>
      </c>
      <c r="L896" s="9">
        <f t="shared" si="7"/>
        <v>860.625</v>
      </c>
      <c r="M896" s="10">
        <v>0.45</v>
      </c>
      <c r="O896" s="15"/>
      <c r="P896" s="16"/>
      <c r="Q896" s="11"/>
      <c r="R896" s="12"/>
    </row>
    <row r="897" spans="1:18" ht="15.75" customHeight="1">
      <c r="A897" s="1"/>
      <c r="B897" s="5" t="s">
        <v>31</v>
      </c>
      <c r="C897" s="5">
        <v>1189833</v>
      </c>
      <c r="D897" s="6">
        <v>44334</v>
      </c>
      <c r="E897" s="5" t="s">
        <v>33</v>
      </c>
      <c r="F897" s="5" t="s">
        <v>51</v>
      </c>
      <c r="G897" s="5" t="s">
        <v>52</v>
      </c>
      <c r="H897" s="5" t="s">
        <v>20</v>
      </c>
      <c r="I897" s="7">
        <v>0.4</v>
      </c>
      <c r="J897" s="8">
        <v>3250</v>
      </c>
      <c r="K897" s="9">
        <f t="shared" si="6"/>
        <v>1300</v>
      </c>
      <c r="L897" s="9">
        <f t="shared" si="7"/>
        <v>520</v>
      </c>
      <c r="M897" s="10">
        <v>0.39999999999999997</v>
      </c>
      <c r="O897" s="15"/>
      <c r="P897" s="16"/>
      <c r="Q897" s="11"/>
      <c r="R897" s="12"/>
    </row>
    <row r="898" spans="1:18" ht="15.75" customHeight="1">
      <c r="A898" s="1"/>
      <c r="B898" s="5" t="s">
        <v>31</v>
      </c>
      <c r="C898" s="5">
        <v>1189833</v>
      </c>
      <c r="D898" s="6">
        <v>44334</v>
      </c>
      <c r="E898" s="5" t="s">
        <v>33</v>
      </c>
      <c r="F898" s="5" t="s">
        <v>51</v>
      </c>
      <c r="G898" s="5" t="s">
        <v>52</v>
      </c>
      <c r="H898" s="5" t="s">
        <v>21</v>
      </c>
      <c r="I898" s="7">
        <v>0.45</v>
      </c>
      <c r="J898" s="8">
        <v>2250</v>
      </c>
      <c r="K898" s="9">
        <f t="shared" si="6"/>
        <v>1012.5</v>
      </c>
      <c r="L898" s="9">
        <f t="shared" si="7"/>
        <v>607.50000000000011</v>
      </c>
      <c r="M898" s="10">
        <v>0.60000000000000009</v>
      </c>
      <c r="O898" s="15"/>
      <c r="P898" s="16"/>
      <c r="Q898" s="11"/>
      <c r="R898" s="12"/>
    </row>
    <row r="899" spans="1:18" ht="15.75" customHeight="1">
      <c r="A899" s="1"/>
      <c r="B899" s="5" t="s">
        <v>31</v>
      </c>
      <c r="C899" s="5">
        <v>1189833</v>
      </c>
      <c r="D899" s="6">
        <v>44334</v>
      </c>
      <c r="E899" s="5" t="s">
        <v>33</v>
      </c>
      <c r="F899" s="5" t="s">
        <v>51</v>
      </c>
      <c r="G899" s="5" t="s">
        <v>52</v>
      </c>
      <c r="H899" s="5" t="s">
        <v>22</v>
      </c>
      <c r="I899" s="7">
        <v>0.6</v>
      </c>
      <c r="J899" s="8">
        <v>4000</v>
      </c>
      <c r="K899" s="9">
        <f t="shared" si="6"/>
        <v>2400</v>
      </c>
      <c r="L899" s="9">
        <f t="shared" si="7"/>
        <v>600</v>
      </c>
      <c r="M899" s="10">
        <v>0.25</v>
      </c>
      <c r="O899" s="15"/>
      <c r="P899" s="16"/>
      <c r="Q899" s="11"/>
      <c r="R899" s="12"/>
    </row>
    <row r="900" spans="1:18" ht="15.75" customHeight="1">
      <c r="A900" s="1"/>
      <c r="B900" s="5" t="s">
        <v>31</v>
      </c>
      <c r="C900" s="5">
        <v>1189833</v>
      </c>
      <c r="D900" s="6">
        <v>44364</v>
      </c>
      <c r="E900" s="5" t="s">
        <v>33</v>
      </c>
      <c r="F900" s="5" t="s">
        <v>51</v>
      </c>
      <c r="G900" s="5" t="s">
        <v>52</v>
      </c>
      <c r="H900" s="5" t="s">
        <v>17</v>
      </c>
      <c r="I900" s="7">
        <v>0.4</v>
      </c>
      <c r="J900" s="8">
        <v>6750</v>
      </c>
      <c r="K900" s="9">
        <f t="shared" si="6"/>
        <v>2700</v>
      </c>
      <c r="L900" s="9">
        <f t="shared" si="7"/>
        <v>1215</v>
      </c>
      <c r="M900" s="10">
        <v>0.45</v>
      </c>
      <c r="O900" s="15"/>
      <c r="P900" s="16"/>
      <c r="Q900" s="11"/>
      <c r="R900" s="12"/>
    </row>
    <row r="901" spans="1:18" ht="15.75" customHeight="1">
      <c r="A901" s="1"/>
      <c r="B901" s="5" t="s">
        <v>31</v>
      </c>
      <c r="C901" s="5">
        <v>1189833</v>
      </c>
      <c r="D901" s="6">
        <v>44364</v>
      </c>
      <c r="E901" s="5" t="s">
        <v>33</v>
      </c>
      <c r="F901" s="5" t="s">
        <v>51</v>
      </c>
      <c r="G901" s="5" t="s">
        <v>52</v>
      </c>
      <c r="H901" s="5" t="s">
        <v>18</v>
      </c>
      <c r="I901" s="7">
        <v>0.45</v>
      </c>
      <c r="J901" s="8">
        <v>5250</v>
      </c>
      <c r="K901" s="9">
        <f t="shared" si="6"/>
        <v>2362.5</v>
      </c>
      <c r="L901" s="9">
        <f t="shared" si="7"/>
        <v>708.75</v>
      </c>
      <c r="M901" s="10">
        <v>0.3</v>
      </c>
      <c r="O901" s="15"/>
      <c r="P901" s="16"/>
      <c r="Q901" s="11"/>
      <c r="R901" s="12"/>
    </row>
    <row r="902" spans="1:18" ht="15.75" customHeight="1">
      <c r="A902" s="1"/>
      <c r="B902" s="5" t="s">
        <v>31</v>
      </c>
      <c r="C902" s="5">
        <v>1189833</v>
      </c>
      <c r="D902" s="6">
        <v>44364</v>
      </c>
      <c r="E902" s="5" t="s">
        <v>33</v>
      </c>
      <c r="F902" s="5" t="s">
        <v>51</v>
      </c>
      <c r="G902" s="5" t="s">
        <v>52</v>
      </c>
      <c r="H902" s="5" t="s">
        <v>19</v>
      </c>
      <c r="I902" s="7">
        <v>0.45</v>
      </c>
      <c r="J902" s="8">
        <v>5500</v>
      </c>
      <c r="K902" s="9">
        <f t="shared" si="6"/>
        <v>2475</v>
      </c>
      <c r="L902" s="9">
        <f t="shared" si="7"/>
        <v>1113.75</v>
      </c>
      <c r="M902" s="10">
        <v>0.45</v>
      </c>
      <c r="O902" s="15"/>
      <c r="P902" s="16"/>
      <c r="Q902" s="11"/>
      <c r="R902" s="12"/>
    </row>
    <row r="903" spans="1:18" ht="15.75" customHeight="1">
      <c r="A903" s="1"/>
      <c r="B903" s="5" t="s">
        <v>31</v>
      </c>
      <c r="C903" s="5">
        <v>1189833</v>
      </c>
      <c r="D903" s="6">
        <v>44364</v>
      </c>
      <c r="E903" s="5" t="s">
        <v>33</v>
      </c>
      <c r="F903" s="5" t="s">
        <v>51</v>
      </c>
      <c r="G903" s="5" t="s">
        <v>52</v>
      </c>
      <c r="H903" s="5" t="s">
        <v>20</v>
      </c>
      <c r="I903" s="7">
        <v>0.4</v>
      </c>
      <c r="J903" s="8">
        <v>4250</v>
      </c>
      <c r="K903" s="9">
        <f t="shared" si="6"/>
        <v>1700</v>
      </c>
      <c r="L903" s="9">
        <f t="shared" si="7"/>
        <v>680</v>
      </c>
      <c r="M903" s="10">
        <v>0.39999999999999997</v>
      </c>
      <c r="O903" s="15"/>
      <c r="P903" s="16"/>
      <c r="Q903" s="11"/>
      <c r="R903" s="12"/>
    </row>
    <row r="904" spans="1:18" ht="15.75" customHeight="1">
      <c r="A904" s="1"/>
      <c r="B904" s="5" t="s">
        <v>31</v>
      </c>
      <c r="C904" s="5">
        <v>1189833</v>
      </c>
      <c r="D904" s="6">
        <v>44364</v>
      </c>
      <c r="E904" s="5" t="s">
        <v>33</v>
      </c>
      <c r="F904" s="5" t="s">
        <v>51</v>
      </c>
      <c r="G904" s="5" t="s">
        <v>52</v>
      </c>
      <c r="H904" s="5" t="s">
        <v>21</v>
      </c>
      <c r="I904" s="7">
        <v>0.45</v>
      </c>
      <c r="J904" s="8">
        <v>3000</v>
      </c>
      <c r="K904" s="9">
        <f t="shared" si="6"/>
        <v>1350</v>
      </c>
      <c r="L904" s="9">
        <f t="shared" si="7"/>
        <v>810.00000000000011</v>
      </c>
      <c r="M904" s="10">
        <v>0.60000000000000009</v>
      </c>
      <c r="O904" s="15"/>
      <c r="P904" s="16"/>
      <c r="Q904" s="11"/>
      <c r="R904" s="12"/>
    </row>
    <row r="905" spans="1:18" ht="15.75" customHeight="1">
      <c r="A905" s="1"/>
      <c r="B905" s="5" t="s">
        <v>31</v>
      </c>
      <c r="C905" s="5">
        <v>1189833</v>
      </c>
      <c r="D905" s="6">
        <v>44364</v>
      </c>
      <c r="E905" s="5" t="s">
        <v>33</v>
      </c>
      <c r="F905" s="5" t="s">
        <v>51</v>
      </c>
      <c r="G905" s="5" t="s">
        <v>52</v>
      </c>
      <c r="H905" s="5" t="s">
        <v>22</v>
      </c>
      <c r="I905" s="7">
        <v>0.6</v>
      </c>
      <c r="J905" s="8">
        <v>6000</v>
      </c>
      <c r="K905" s="9">
        <f t="shared" si="6"/>
        <v>3600</v>
      </c>
      <c r="L905" s="9">
        <f t="shared" si="7"/>
        <v>900</v>
      </c>
      <c r="M905" s="10">
        <v>0.25</v>
      </c>
      <c r="O905" s="15"/>
      <c r="P905" s="16"/>
      <c r="Q905" s="11"/>
      <c r="R905" s="12"/>
    </row>
    <row r="906" spans="1:18" ht="15.75" customHeight="1">
      <c r="A906" s="1"/>
      <c r="B906" s="5" t="s">
        <v>31</v>
      </c>
      <c r="C906" s="5">
        <v>1189833</v>
      </c>
      <c r="D906" s="6">
        <v>44393</v>
      </c>
      <c r="E906" s="5" t="s">
        <v>33</v>
      </c>
      <c r="F906" s="5" t="s">
        <v>51</v>
      </c>
      <c r="G906" s="5" t="s">
        <v>52</v>
      </c>
      <c r="H906" s="5" t="s">
        <v>17</v>
      </c>
      <c r="I906" s="7">
        <v>0.4</v>
      </c>
      <c r="J906" s="8">
        <v>7500</v>
      </c>
      <c r="K906" s="9">
        <f t="shared" si="6"/>
        <v>3000</v>
      </c>
      <c r="L906" s="9">
        <f t="shared" si="7"/>
        <v>1350</v>
      </c>
      <c r="M906" s="10">
        <v>0.45</v>
      </c>
      <c r="O906" s="15"/>
      <c r="P906" s="16"/>
      <c r="Q906" s="11"/>
      <c r="R906" s="12"/>
    </row>
    <row r="907" spans="1:18" ht="15.75" customHeight="1">
      <c r="A907" s="1"/>
      <c r="B907" s="5" t="s">
        <v>31</v>
      </c>
      <c r="C907" s="5">
        <v>1189833</v>
      </c>
      <c r="D907" s="6">
        <v>44393</v>
      </c>
      <c r="E907" s="5" t="s">
        <v>33</v>
      </c>
      <c r="F907" s="5" t="s">
        <v>51</v>
      </c>
      <c r="G907" s="5" t="s">
        <v>52</v>
      </c>
      <c r="H907" s="5" t="s">
        <v>18</v>
      </c>
      <c r="I907" s="7">
        <v>0.45</v>
      </c>
      <c r="J907" s="8">
        <v>6000</v>
      </c>
      <c r="K907" s="9">
        <f t="shared" si="6"/>
        <v>2700</v>
      </c>
      <c r="L907" s="9">
        <f t="shared" si="7"/>
        <v>810</v>
      </c>
      <c r="M907" s="10">
        <v>0.3</v>
      </c>
      <c r="O907" s="15"/>
      <c r="P907" s="16"/>
      <c r="Q907" s="11"/>
      <c r="R907" s="12"/>
    </row>
    <row r="908" spans="1:18" ht="15.75" customHeight="1">
      <c r="A908" s="1"/>
      <c r="B908" s="5" t="s">
        <v>31</v>
      </c>
      <c r="C908" s="5">
        <v>1189833</v>
      </c>
      <c r="D908" s="6">
        <v>44393</v>
      </c>
      <c r="E908" s="5" t="s">
        <v>33</v>
      </c>
      <c r="F908" s="5" t="s">
        <v>51</v>
      </c>
      <c r="G908" s="5" t="s">
        <v>52</v>
      </c>
      <c r="H908" s="5" t="s">
        <v>19</v>
      </c>
      <c r="I908" s="7">
        <v>0.45</v>
      </c>
      <c r="J908" s="8">
        <v>5500</v>
      </c>
      <c r="K908" s="9">
        <f t="shared" si="6"/>
        <v>2475</v>
      </c>
      <c r="L908" s="9">
        <f t="shared" si="7"/>
        <v>1113.75</v>
      </c>
      <c r="M908" s="10">
        <v>0.45</v>
      </c>
      <c r="O908" s="15"/>
      <c r="P908" s="16"/>
      <c r="Q908" s="11"/>
      <c r="R908" s="12"/>
    </row>
    <row r="909" spans="1:18" ht="15.75" customHeight="1">
      <c r="A909" s="1"/>
      <c r="B909" s="5" t="s">
        <v>31</v>
      </c>
      <c r="C909" s="5">
        <v>1189833</v>
      </c>
      <c r="D909" s="6">
        <v>44393</v>
      </c>
      <c r="E909" s="5" t="s">
        <v>33</v>
      </c>
      <c r="F909" s="5" t="s">
        <v>51</v>
      </c>
      <c r="G909" s="5" t="s">
        <v>52</v>
      </c>
      <c r="H909" s="5" t="s">
        <v>20</v>
      </c>
      <c r="I909" s="7">
        <v>0.4</v>
      </c>
      <c r="J909" s="8">
        <v>4500</v>
      </c>
      <c r="K909" s="9">
        <f t="shared" si="6"/>
        <v>1800</v>
      </c>
      <c r="L909" s="9">
        <f t="shared" si="7"/>
        <v>719.99999999999989</v>
      </c>
      <c r="M909" s="10">
        <v>0.39999999999999997</v>
      </c>
      <c r="O909" s="15"/>
      <c r="P909" s="16"/>
      <c r="Q909" s="11"/>
      <c r="R909" s="12"/>
    </row>
    <row r="910" spans="1:18" ht="15.75" customHeight="1">
      <c r="A910" s="1"/>
      <c r="B910" s="5" t="s">
        <v>31</v>
      </c>
      <c r="C910" s="5">
        <v>1189833</v>
      </c>
      <c r="D910" s="6">
        <v>44393</v>
      </c>
      <c r="E910" s="5" t="s">
        <v>33</v>
      </c>
      <c r="F910" s="5" t="s">
        <v>51</v>
      </c>
      <c r="G910" s="5" t="s">
        <v>52</v>
      </c>
      <c r="H910" s="5" t="s">
        <v>21</v>
      </c>
      <c r="I910" s="7">
        <v>0.45</v>
      </c>
      <c r="J910" s="8">
        <v>4750</v>
      </c>
      <c r="K910" s="9">
        <f t="shared" si="6"/>
        <v>2137.5</v>
      </c>
      <c r="L910" s="9">
        <f t="shared" si="7"/>
        <v>1282.5000000000002</v>
      </c>
      <c r="M910" s="10">
        <v>0.60000000000000009</v>
      </c>
      <c r="O910" s="15"/>
      <c r="P910" s="16"/>
      <c r="Q910" s="11"/>
      <c r="R910" s="12"/>
    </row>
    <row r="911" spans="1:18" ht="15.75" customHeight="1">
      <c r="A911" s="1"/>
      <c r="B911" s="5" t="s">
        <v>31</v>
      </c>
      <c r="C911" s="5">
        <v>1189833</v>
      </c>
      <c r="D911" s="6">
        <v>44393</v>
      </c>
      <c r="E911" s="5" t="s">
        <v>33</v>
      </c>
      <c r="F911" s="5" t="s">
        <v>51</v>
      </c>
      <c r="G911" s="5" t="s">
        <v>52</v>
      </c>
      <c r="H911" s="5" t="s">
        <v>22</v>
      </c>
      <c r="I911" s="7">
        <v>0.6</v>
      </c>
      <c r="J911" s="8">
        <v>4750</v>
      </c>
      <c r="K911" s="9">
        <f t="shared" si="6"/>
        <v>2850</v>
      </c>
      <c r="L911" s="9">
        <f t="shared" si="7"/>
        <v>712.5</v>
      </c>
      <c r="M911" s="10">
        <v>0.25</v>
      </c>
      <c r="O911" s="15"/>
      <c r="P911" s="16"/>
      <c r="Q911" s="11"/>
      <c r="R911" s="12"/>
    </row>
    <row r="912" spans="1:18" ht="15.75" customHeight="1">
      <c r="A912" s="1"/>
      <c r="B912" s="5" t="s">
        <v>31</v>
      </c>
      <c r="C912" s="5">
        <v>1189833</v>
      </c>
      <c r="D912" s="6">
        <v>44425</v>
      </c>
      <c r="E912" s="5" t="s">
        <v>33</v>
      </c>
      <c r="F912" s="5" t="s">
        <v>51</v>
      </c>
      <c r="G912" s="5" t="s">
        <v>52</v>
      </c>
      <c r="H912" s="5" t="s">
        <v>17</v>
      </c>
      <c r="I912" s="7">
        <v>0.45</v>
      </c>
      <c r="J912" s="8">
        <v>6750</v>
      </c>
      <c r="K912" s="9">
        <f t="shared" si="6"/>
        <v>3037.5</v>
      </c>
      <c r="L912" s="9">
        <f t="shared" si="7"/>
        <v>1366.875</v>
      </c>
      <c r="M912" s="10">
        <v>0.45</v>
      </c>
      <c r="O912" s="15"/>
      <c r="P912" s="16"/>
      <c r="Q912" s="11"/>
      <c r="R912" s="12"/>
    </row>
    <row r="913" spans="1:18" ht="15.75" customHeight="1">
      <c r="A913" s="1"/>
      <c r="B913" s="5" t="s">
        <v>31</v>
      </c>
      <c r="C913" s="5">
        <v>1189833</v>
      </c>
      <c r="D913" s="6">
        <v>44425</v>
      </c>
      <c r="E913" s="5" t="s">
        <v>33</v>
      </c>
      <c r="F913" s="5" t="s">
        <v>51</v>
      </c>
      <c r="G913" s="5" t="s">
        <v>52</v>
      </c>
      <c r="H913" s="5" t="s">
        <v>18</v>
      </c>
      <c r="I913" s="7">
        <v>0.55000000000000004</v>
      </c>
      <c r="J913" s="8">
        <v>6250</v>
      </c>
      <c r="K913" s="9">
        <f t="shared" si="6"/>
        <v>3437.5000000000005</v>
      </c>
      <c r="L913" s="9">
        <f t="shared" si="7"/>
        <v>1031.25</v>
      </c>
      <c r="M913" s="10">
        <v>0.3</v>
      </c>
      <c r="O913" s="15"/>
      <c r="P913" s="16"/>
      <c r="Q913" s="11"/>
      <c r="R913" s="12"/>
    </row>
    <row r="914" spans="1:18" ht="15.75" customHeight="1">
      <c r="A914" s="1"/>
      <c r="B914" s="5" t="s">
        <v>31</v>
      </c>
      <c r="C914" s="5">
        <v>1189833</v>
      </c>
      <c r="D914" s="6">
        <v>44425</v>
      </c>
      <c r="E914" s="5" t="s">
        <v>33</v>
      </c>
      <c r="F914" s="5" t="s">
        <v>51</v>
      </c>
      <c r="G914" s="5" t="s">
        <v>52</v>
      </c>
      <c r="H914" s="5" t="s">
        <v>19</v>
      </c>
      <c r="I914" s="7">
        <v>0.5</v>
      </c>
      <c r="J914" s="8">
        <v>5000</v>
      </c>
      <c r="K914" s="9">
        <f t="shared" si="6"/>
        <v>2500</v>
      </c>
      <c r="L914" s="9">
        <f t="shared" si="7"/>
        <v>1125</v>
      </c>
      <c r="M914" s="10">
        <v>0.45</v>
      </c>
      <c r="O914" s="15"/>
      <c r="P914" s="16"/>
      <c r="Q914" s="11"/>
      <c r="R914" s="12"/>
    </row>
    <row r="915" spans="1:18" ht="15.75" customHeight="1">
      <c r="A915" s="1"/>
      <c r="B915" s="5" t="s">
        <v>31</v>
      </c>
      <c r="C915" s="5">
        <v>1189833</v>
      </c>
      <c r="D915" s="6">
        <v>44425</v>
      </c>
      <c r="E915" s="5" t="s">
        <v>33</v>
      </c>
      <c r="F915" s="5" t="s">
        <v>51</v>
      </c>
      <c r="G915" s="5" t="s">
        <v>52</v>
      </c>
      <c r="H915" s="5" t="s">
        <v>20</v>
      </c>
      <c r="I915" s="7">
        <v>0.45</v>
      </c>
      <c r="J915" s="8">
        <v>4250</v>
      </c>
      <c r="K915" s="9">
        <f t="shared" si="6"/>
        <v>1912.5</v>
      </c>
      <c r="L915" s="9">
        <f t="shared" si="7"/>
        <v>764.99999999999989</v>
      </c>
      <c r="M915" s="10">
        <v>0.39999999999999997</v>
      </c>
      <c r="O915" s="15"/>
      <c r="P915" s="16"/>
      <c r="Q915" s="11"/>
      <c r="R915" s="12"/>
    </row>
    <row r="916" spans="1:18" ht="15.75" customHeight="1">
      <c r="A916" s="1"/>
      <c r="B916" s="5" t="s">
        <v>31</v>
      </c>
      <c r="C916" s="5">
        <v>1189833</v>
      </c>
      <c r="D916" s="6">
        <v>44425</v>
      </c>
      <c r="E916" s="5" t="s">
        <v>33</v>
      </c>
      <c r="F916" s="5" t="s">
        <v>51</v>
      </c>
      <c r="G916" s="5" t="s">
        <v>52</v>
      </c>
      <c r="H916" s="5" t="s">
        <v>21</v>
      </c>
      <c r="I916" s="7">
        <v>0.54999999999999993</v>
      </c>
      <c r="J916" s="8">
        <v>4250</v>
      </c>
      <c r="K916" s="9">
        <f t="shared" si="6"/>
        <v>2337.4999999999995</v>
      </c>
      <c r="L916" s="9">
        <f t="shared" si="7"/>
        <v>1402.5</v>
      </c>
      <c r="M916" s="10">
        <v>0.60000000000000009</v>
      </c>
      <c r="O916" s="15"/>
      <c r="P916" s="16"/>
      <c r="Q916" s="11"/>
      <c r="R916" s="12"/>
    </row>
    <row r="917" spans="1:18" ht="15.75" customHeight="1">
      <c r="A917" s="1"/>
      <c r="B917" s="5" t="s">
        <v>31</v>
      </c>
      <c r="C917" s="5">
        <v>1189833</v>
      </c>
      <c r="D917" s="6">
        <v>44425</v>
      </c>
      <c r="E917" s="5" t="s">
        <v>33</v>
      </c>
      <c r="F917" s="5" t="s">
        <v>51</v>
      </c>
      <c r="G917" s="5" t="s">
        <v>52</v>
      </c>
      <c r="H917" s="5" t="s">
        <v>22</v>
      </c>
      <c r="I917" s="7">
        <v>0.6</v>
      </c>
      <c r="J917" s="8">
        <v>4000</v>
      </c>
      <c r="K917" s="9">
        <f t="shared" si="6"/>
        <v>2400</v>
      </c>
      <c r="L917" s="9">
        <f t="shared" si="7"/>
        <v>600</v>
      </c>
      <c r="M917" s="10">
        <v>0.25</v>
      </c>
      <c r="O917" s="15"/>
      <c r="P917" s="16"/>
      <c r="Q917" s="11"/>
      <c r="R917" s="12"/>
    </row>
    <row r="918" spans="1:18" ht="15.75" customHeight="1">
      <c r="A918" s="1"/>
      <c r="B918" s="5" t="s">
        <v>31</v>
      </c>
      <c r="C918" s="5">
        <v>1189833</v>
      </c>
      <c r="D918" s="6">
        <v>44457</v>
      </c>
      <c r="E918" s="5" t="s">
        <v>33</v>
      </c>
      <c r="F918" s="5" t="s">
        <v>51</v>
      </c>
      <c r="G918" s="5" t="s">
        <v>52</v>
      </c>
      <c r="H918" s="5" t="s">
        <v>17</v>
      </c>
      <c r="I918" s="7">
        <v>0.45</v>
      </c>
      <c r="J918" s="8">
        <v>6000</v>
      </c>
      <c r="K918" s="9">
        <f t="shared" si="6"/>
        <v>2700</v>
      </c>
      <c r="L918" s="9">
        <f t="shared" si="7"/>
        <v>1215</v>
      </c>
      <c r="M918" s="10">
        <v>0.45</v>
      </c>
      <c r="O918" s="15"/>
      <c r="P918" s="16"/>
      <c r="Q918" s="11"/>
      <c r="R918" s="12"/>
    </row>
    <row r="919" spans="1:18" ht="15.75" customHeight="1">
      <c r="A919" s="1"/>
      <c r="B919" s="5" t="s">
        <v>31</v>
      </c>
      <c r="C919" s="5">
        <v>1189833</v>
      </c>
      <c r="D919" s="6">
        <v>44457</v>
      </c>
      <c r="E919" s="5" t="s">
        <v>33</v>
      </c>
      <c r="F919" s="5" t="s">
        <v>51</v>
      </c>
      <c r="G919" s="5" t="s">
        <v>52</v>
      </c>
      <c r="H919" s="5" t="s">
        <v>18</v>
      </c>
      <c r="I919" s="7">
        <v>0.5</v>
      </c>
      <c r="J919" s="8">
        <v>6000</v>
      </c>
      <c r="K919" s="9">
        <f t="shared" si="6"/>
        <v>3000</v>
      </c>
      <c r="L919" s="9">
        <f t="shared" si="7"/>
        <v>900</v>
      </c>
      <c r="M919" s="10">
        <v>0.3</v>
      </c>
      <c r="O919" s="15"/>
      <c r="P919" s="16"/>
      <c r="Q919" s="11"/>
      <c r="R919" s="12"/>
    </row>
    <row r="920" spans="1:18" ht="15.75" customHeight="1">
      <c r="A920" s="1"/>
      <c r="B920" s="5" t="s">
        <v>31</v>
      </c>
      <c r="C920" s="5">
        <v>1189833</v>
      </c>
      <c r="D920" s="6">
        <v>44457</v>
      </c>
      <c r="E920" s="5" t="s">
        <v>33</v>
      </c>
      <c r="F920" s="5" t="s">
        <v>51</v>
      </c>
      <c r="G920" s="5" t="s">
        <v>52</v>
      </c>
      <c r="H920" s="5" t="s">
        <v>19</v>
      </c>
      <c r="I920" s="7">
        <v>0.45</v>
      </c>
      <c r="J920" s="8">
        <v>4500</v>
      </c>
      <c r="K920" s="9">
        <f t="shared" si="6"/>
        <v>2025</v>
      </c>
      <c r="L920" s="9">
        <f t="shared" si="7"/>
        <v>911.25</v>
      </c>
      <c r="M920" s="10">
        <v>0.45</v>
      </c>
      <c r="O920" s="15"/>
      <c r="P920" s="16"/>
      <c r="Q920" s="11"/>
      <c r="R920" s="12"/>
    </row>
    <row r="921" spans="1:18" ht="15.75" customHeight="1">
      <c r="A921" s="1"/>
      <c r="B921" s="5" t="s">
        <v>31</v>
      </c>
      <c r="C921" s="5">
        <v>1189833</v>
      </c>
      <c r="D921" s="6">
        <v>44457</v>
      </c>
      <c r="E921" s="5" t="s">
        <v>33</v>
      </c>
      <c r="F921" s="5" t="s">
        <v>51</v>
      </c>
      <c r="G921" s="5" t="s">
        <v>52</v>
      </c>
      <c r="H921" s="5" t="s">
        <v>20</v>
      </c>
      <c r="I921" s="7">
        <v>0.45</v>
      </c>
      <c r="J921" s="8">
        <v>4000</v>
      </c>
      <c r="K921" s="9">
        <f t="shared" si="6"/>
        <v>1800</v>
      </c>
      <c r="L921" s="9">
        <f t="shared" si="7"/>
        <v>719.99999999999989</v>
      </c>
      <c r="M921" s="10">
        <v>0.39999999999999997</v>
      </c>
      <c r="O921" s="15"/>
      <c r="P921" s="16"/>
      <c r="Q921" s="11"/>
      <c r="R921" s="12"/>
    </row>
    <row r="922" spans="1:18" ht="15.75" customHeight="1">
      <c r="A922" s="1"/>
      <c r="B922" s="5" t="s">
        <v>31</v>
      </c>
      <c r="C922" s="5">
        <v>1189833</v>
      </c>
      <c r="D922" s="6">
        <v>44457</v>
      </c>
      <c r="E922" s="5" t="s">
        <v>33</v>
      </c>
      <c r="F922" s="5" t="s">
        <v>51</v>
      </c>
      <c r="G922" s="5" t="s">
        <v>52</v>
      </c>
      <c r="H922" s="5" t="s">
        <v>21</v>
      </c>
      <c r="I922" s="7">
        <v>0.54999999999999993</v>
      </c>
      <c r="J922" s="8">
        <v>4000</v>
      </c>
      <c r="K922" s="9">
        <f t="shared" si="6"/>
        <v>2199.9999999999995</v>
      </c>
      <c r="L922" s="9">
        <f t="shared" si="7"/>
        <v>1320</v>
      </c>
      <c r="M922" s="10">
        <v>0.60000000000000009</v>
      </c>
      <c r="O922" s="15"/>
      <c r="P922" s="16"/>
      <c r="Q922" s="11"/>
      <c r="R922" s="12"/>
    </row>
    <row r="923" spans="1:18" ht="15.75" customHeight="1">
      <c r="A923" s="1"/>
      <c r="B923" s="5" t="s">
        <v>31</v>
      </c>
      <c r="C923" s="5">
        <v>1189833</v>
      </c>
      <c r="D923" s="6">
        <v>44457</v>
      </c>
      <c r="E923" s="5" t="s">
        <v>33</v>
      </c>
      <c r="F923" s="5" t="s">
        <v>51</v>
      </c>
      <c r="G923" s="5" t="s">
        <v>52</v>
      </c>
      <c r="H923" s="5" t="s">
        <v>22</v>
      </c>
      <c r="I923" s="7">
        <v>0.6</v>
      </c>
      <c r="J923" s="8">
        <v>4500</v>
      </c>
      <c r="K923" s="9">
        <f t="shared" si="6"/>
        <v>2700</v>
      </c>
      <c r="L923" s="9">
        <f t="shared" si="7"/>
        <v>675</v>
      </c>
      <c r="M923" s="10">
        <v>0.25</v>
      </c>
      <c r="O923" s="15"/>
      <c r="P923" s="16"/>
      <c r="Q923" s="11"/>
      <c r="R923" s="12"/>
    </row>
    <row r="924" spans="1:18" ht="15.75" customHeight="1">
      <c r="A924" s="1"/>
      <c r="B924" s="5" t="s">
        <v>31</v>
      </c>
      <c r="C924" s="5">
        <v>1189833</v>
      </c>
      <c r="D924" s="6">
        <v>44486</v>
      </c>
      <c r="E924" s="5" t="s">
        <v>33</v>
      </c>
      <c r="F924" s="5" t="s">
        <v>51</v>
      </c>
      <c r="G924" s="5" t="s">
        <v>52</v>
      </c>
      <c r="H924" s="5" t="s">
        <v>17</v>
      </c>
      <c r="I924" s="7">
        <v>0.45</v>
      </c>
      <c r="J924" s="8">
        <v>5500</v>
      </c>
      <c r="K924" s="9">
        <f t="shared" si="6"/>
        <v>2475</v>
      </c>
      <c r="L924" s="9">
        <f t="shared" si="7"/>
        <v>1113.75</v>
      </c>
      <c r="M924" s="10">
        <v>0.45</v>
      </c>
      <c r="O924" s="15"/>
      <c r="P924" s="16"/>
      <c r="Q924" s="11"/>
      <c r="R924" s="12"/>
    </row>
    <row r="925" spans="1:18" ht="15.75" customHeight="1">
      <c r="A925" s="1"/>
      <c r="B925" s="5" t="s">
        <v>31</v>
      </c>
      <c r="C925" s="5">
        <v>1189833</v>
      </c>
      <c r="D925" s="6">
        <v>44486</v>
      </c>
      <c r="E925" s="5" t="s">
        <v>33</v>
      </c>
      <c r="F925" s="5" t="s">
        <v>51</v>
      </c>
      <c r="G925" s="5" t="s">
        <v>52</v>
      </c>
      <c r="H925" s="5" t="s">
        <v>18</v>
      </c>
      <c r="I925" s="7">
        <v>0.5</v>
      </c>
      <c r="J925" s="8">
        <v>5500</v>
      </c>
      <c r="K925" s="9">
        <f t="shared" si="6"/>
        <v>2750</v>
      </c>
      <c r="L925" s="9">
        <f t="shared" si="7"/>
        <v>825</v>
      </c>
      <c r="M925" s="10">
        <v>0.3</v>
      </c>
      <c r="O925" s="15"/>
      <c r="P925" s="16"/>
      <c r="Q925" s="11"/>
      <c r="R925" s="12"/>
    </row>
    <row r="926" spans="1:18" ht="15.75" customHeight="1">
      <c r="A926" s="1"/>
      <c r="B926" s="5" t="s">
        <v>31</v>
      </c>
      <c r="C926" s="5">
        <v>1189833</v>
      </c>
      <c r="D926" s="6">
        <v>44486</v>
      </c>
      <c r="E926" s="5" t="s">
        <v>33</v>
      </c>
      <c r="F926" s="5" t="s">
        <v>51</v>
      </c>
      <c r="G926" s="5" t="s">
        <v>52</v>
      </c>
      <c r="H926" s="5" t="s">
        <v>19</v>
      </c>
      <c r="I926" s="7">
        <v>0.45</v>
      </c>
      <c r="J926" s="8">
        <v>4000</v>
      </c>
      <c r="K926" s="9">
        <f t="shared" si="6"/>
        <v>1800</v>
      </c>
      <c r="L926" s="9">
        <f t="shared" si="7"/>
        <v>810</v>
      </c>
      <c r="M926" s="10">
        <v>0.45</v>
      </c>
      <c r="O926" s="15"/>
      <c r="P926" s="16"/>
      <c r="Q926" s="11"/>
      <c r="R926" s="12"/>
    </row>
    <row r="927" spans="1:18" ht="15.75" customHeight="1">
      <c r="A927" s="1"/>
      <c r="B927" s="5" t="s">
        <v>31</v>
      </c>
      <c r="C927" s="5">
        <v>1189833</v>
      </c>
      <c r="D927" s="6">
        <v>44486</v>
      </c>
      <c r="E927" s="5" t="s">
        <v>33</v>
      </c>
      <c r="F927" s="5" t="s">
        <v>51</v>
      </c>
      <c r="G927" s="5" t="s">
        <v>52</v>
      </c>
      <c r="H927" s="5" t="s">
        <v>20</v>
      </c>
      <c r="I927" s="7">
        <v>0.45</v>
      </c>
      <c r="J927" s="8">
        <v>3750</v>
      </c>
      <c r="K927" s="9">
        <f t="shared" si="6"/>
        <v>1687.5</v>
      </c>
      <c r="L927" s="9">
        <f t="shared" si="7"/>
        <v>675</v>
      </c>
      <c r="M927" s="10">
        <v>0.39999999999999997</v>
      </c>
      <c r="O927" s="15"/>
      <c r="P927" s="16"/>
      <c r="Q927" s="11"/>
      <c r="R927" s="12"/>
    </row>
    <row r="928" spans="1:18" ht="15.75" customHeight="1">
      <c r="A928" s="1"/>
      <c r="B928" s="5" t="s">
        <v>31</v>
      </c>
      <c r="C928" s="5">
        <v>1189833</v>
      </c>
      <c r="D928" s="6">
        <v>44486</v>
      </c>
      <c r="E928" s="5" t="s">
        <v>33</v>
      </c>
      <c r="F928" s="5" t="s">
        <v>51</v>
      </c>
      <c r="G928" s="5" t="s">
        <v>52</v>
      </c>
      <c r="H928" s="5" t="s">
        <v>21</v>
      </c>
      <c r="I928" s="7">
        <v>0.54999999999999993</v>
      </c>
      <c r="J928" s="8">
        <v>3500</v>
      </c>
      <c r="K928" s="9">
        <f t="shared" si="6"/>
        <v>1924.9999999999998</v>
      </c>
      <c r="L928" s="9">
        <f t="shared" si="7"/>
        <v>1155</v>
      </c>
      <c r="M928" s="10">
        <v>0.60000000000000009</v>
      </c>
      <c r="O928" s="15"/>
      <c r="P928" s="16"/>
      <c r="Q928" s="11"/>
      <c r="R928" s="12"/>
    </row>
    <row r="929" spans="1:18" ht="15.75" customHeight="1">
      <c r="A929" s="1"/>
      <c r="B929" s="5" t="s">
        <v>31</v>
      </c>
      <c r="C929" s="5">
        <v>1189833</v>
      </c>
      <c r="D929" s="6">
        <v>44486</v>
      </c>
      <c r="E929" s="5" t="s">
        <v>33</v>
      </c>
      <c r="F929" s="5" t="s">
        <v>51</v>
      </c>
      <c r="G929" s="5" t="s">
        <v>52</v>
      </c>
      <c r="H929" s="5" t="s">
        <v>22</v>
      </c>
      <c r="I929" s="7">
        <v>0.6</v>
      </c>
      <c r="J929" s="8">
        <v>4000</v>
      </c>
      <c r="K929" s="9">
        <f t="shared" si="6"/>
        <v>2400</v>
      </c>
      <c r="L929" s="9">
        <f t="shared" si="7"/>
        <v>600</v>
      </c>
      <c r="M929" s="10">
        <v>0.25</v>
      </c>
      <c r="O929" s="15"/>
      <c r="P929" s="16"/>
      <c r="Q929" s="11"/>
      <c r="R929" s="12"/>
    </row>
    <row r="930" spans="1:18" ht="15.75" customHeight="1">
      <c r="A930" s="1"/>
      <c r="B930" s="5" t="s">
        <v>31</v>
      </c>
      <c r="C930" s="5">
        <v>1189833</v>
      </c>
      <c r="D930" s="6">
        <v>44517</v>
      </c>
      <c r="E930" s="5" t="s">
        <v>33</v>
      </c>
      <c r="F930" s="5" t="s">
        <v>51</v>
      </c>
      <c r="G930" s="5" t="s">
        <v>52</v>
      </c>
      <c r="H930" s="5" t="s">
        <v>17</v>
      </c>
      <c r="I930" s="7">
        <v>0.4</v>
      </c>
      <c r="J930" s="8">
        <v>5750</v>
      </c>
      <c r="K930" s="9">
        <f t="shared" si="6"/>
        <v>2300</v>
      </c>
      <c r="L930" s="9">
        <f t="shared" si="7"/>
        <v>1035</v>
      </c>
      <c r="M930" s="10">
        <v>0.45</v>
      </c>
      <c r="O930" s="15"/>
      <c r="P930" s="16"/>
      <c r="Q930" s="11"/>
      <c r="R930" s="12"/>
    </row>
    <row r="931" spans="1:18" ht="15.75" customHeight="1">
      <c r="A931" s="1"/>
      <c r="B931" s="5" t="s">
        <v>31</v>
      </c>
      <c r="C931" s="5">
        <v>1189833</v>
      </c>
      <c r="D931" s="6">
        <v>44517</v>
      </c>
      <c r="E931" s="5" t="s">
        <v>33</v>
      </c>
      <c r="F931" s="5" t="s">
        <v>51</v>
      </c>
      <c r="G931" s="5" t="s">
        <v>52</v>
      </c>
      <c r="H931" s="5" t="s">
        <v>18</v>
      </c>
      <c r="I931" s="7">
        <v>0.45000000000000007</v>
      </c>
      <c r="J931" s="8">
        <v>5750</v>
      </c>
      <c r="K931" s="9">
        <f t="shared" si="6"/>
        <v>2587.5000000000005</v>
      </c>
      <c r="L931" s="9">
        <f t="shared" si="7"/>
        <v>776.25000000000011</v>
      </c>
      <c r="M931" s="10">
        <v>0.3</v>
      </c>
      <c r="O931" s="15"/>
      <c r="P931" s="16"/>
      <c r="Q931" s="11"/>
      <c r="R931" s="12"/>
    </row>
    <row r="932" spans="1:18" ht="15.75" customHeight="1">
      <c r="A932" s="1"/>
      <c r="B932" s="5" t="s">
        <v>31</v>
      </c>
      <c r="C932" s="5">
        <v>1189833</v>
      </c>
      <c r="D932" s="6">
        <v>44517</v>
      </c>
      <c r="E932" s="5" t="s">
        <v>33</v>
      </c>
      <c r="F932" s="5" t="s">
        <v>51</v>
      </c>
      <c r="G932" s="5" t="s">
        <v>52</v>
      </c>
      <c r="H932" s="5" t="s">
        <v>19</v>
      </c>
      <c r="I932" s="7">
        <v>0.4</v>
      </c>
      <c r="J932" s="8">
        <v>4250</v>
      </c>
      <c r="K932" s="9">
        <f t="shared" si="6"/>
        <v>1700</v>
      </c>
      <c r="L932" s="9">
        <f t="shared" si="7"/>
        <v>765</v>
      </c>
      <c r="M932" s="10">
        <v>0.45</v>
      </c>
      <c r="O932" s="15"/>
      <c r="P932" s="16"/>
      <c r="Q932" s="11"/>
      <c r="R932" s="12"/>
    </row>
    <row r="933" spans="1:18" ht="15.75" customHeight="1">
      <c r="A933" s="1"/>
      <c r="B933" s="5" t="s">
        <v>31</v>
      </c>
      <c r="C933" s="5">
        <v>1189833</v>
      </c>
      <c r="D933" s="6">
        <v>44517</v>
      </c>
      <c r="E933" s="5" t="s">
        <v>33</v>
      </c>
      <c r="F933" s="5" t="s">
        <v>51</v>
      </c>
      <c r="G933" s="5" t="s">
        <v>52</v>
      </c>
      <c r="H933" s="5" t="s">
        <v>20</v>
      </c>
      <c r="I933" s="7">
        <v>0.4</v>
      </c>
      <c r="J933" s="8">
        <v>4250</v>
      </c>
      <c r="K933" s="9">
        <f t="shared" si="6"/>
        <v>1700</v>
      </c>
      <c r="L933" s="9">
        <f t="shared" si="7"/>
        <v>680</v>
      </c>
      <c r="M933" s="10">
        <v>0.39999999999999997</v>
      </c>
      <c r="O933" s="15"/>
      <c r="P933" s="16"/>
      <c r="Q933" s="11"/>
      <c r="R933" s="12"/>
    </row>
    <row r="934" spans="1:18" ht="15.75" customHeight="1">
      <c r="A934" s="1"/>
      <c r="B934" s="5" t="s">
        <v>31</v>
      </c>
      <c r="C934" s="5">
        <v>1189833</v>
      </c>
      <c r="D934" s="6">
        <v>44517</v>
      </c>
      <c r="E934" s="5" t="s">
        <v>33</v>
      </c>
      <c r="F934" s="5" t="s">
        <v>51</v>
      </c>
      <c r="G934" s="5" t="s">
        <v>52</v>
      </c>
      <c r="H934" s="5" t="s">
        <v>21</v>
      </c>
      <c r="I934" s="7">
        <v>0.54999999999999993</v>
      </c>
      <c r="J934" s="8">
        <v>3750</v>
      </c>
      <c r="K934" s="9">
        <f t="shared" si="6"/>
        <v>2062.4999999999995</v>
      </c>
      <c r="L934" s="9">
        <f t="shared" si="7"/>
        <v>1237.5</v>
      </c>
      <c r="M934" s="10">
        <v>0.60000000000000009</v>
      </c>
      <c r="O934" s="15"/>
      <c r="P934" s="16"/>
      <c r="Q934" s="11"/>
      <c r="R934" s="12"/>
    </row>
    <row r="935" spans="1:18" ht="15.75" customHeight="1">
      <c r="A935" s="1"/>
      <c r="B935" s="5" t="s">
        <v>31</v>
      </c>
      <c r="C935" s="5">
        <v>1189833</v>
      </c>
      <c r="D935" s="6">
        <v>44517</v>
      </c>
      <c r="E935" s="5" t="s">
        <v>33</v>
      </c>
      <c r="F935" s="5" t="s">
        <v>51</v>
      </c>
      <c r="G935" s="5" t="s">
        <v>52</v>
      </c>
      <c r="H935" s="5" t="s">
        <v>22</v>
      </c>
      <c r="I935" s="7">
        <v>0.6</v>
      </c>
      <c r="J935" s="8">
        <v>4750</v>
      </c>
      <c r="K935" s="9">
        <f t="shared" si="6"/>
        <v>2850</v>
      </c>
      <c r="L935" s="9">
        <f t="shared" si="7"/>
        <v>712.5</v>
      </c>
      <c r="M935" s="10">
        <v>0.25</v>
      </c>
      <c r="O935" s="15"/>
      <c r="P935" s="16"/>
      <c r="Q935" s="11"/>
      <c r="R935" s="12"/>
    </row>
    <row r="936" spans="1:18" ht="15.75" customHeight="1">
      <c r="A936" s="1"/>
      <c r="B936" s="5" t="s">
        <v>31</v>
      </c>
      <c r="C936" s="5">
        <v>1189833</v>
      </c>
      <c r="D936" s="6">
        <v>44546</v>
      </c>
      <c r="E936" s="5" t="s">
        <v>33</v>
      </c>
      <c r="F936" s="5" t="s">
        <v>51</v>
      </c>
      <c r="G936" s="5" t="s">
        <v>52</v>
      </c>
      <c r="H936" s="5" t="s">
        <v>17</v>
      </c>
      <c r="I936" s="7">
        <v>0.45</v>
      </c>
      <c r="J936" s="8">
        <v>6750</v>
      </c>
      <c r="K936" s="9">
        <f t="shared" si="6"/>
        <v>3037.5</v>
      </c>
      <c r="L936" s="9">
        <f t="shared" si="7"/>
        <v>1366.875</v>
      </c>
      <c r="M936" s="10">
        <v>0.45</v>
      </c>
      <c r="O936" s="15"/>
      <c r="P936" s="16"/>
      <c r="Q936" s="11"/>
      <c r="R936" s="12"/>
    </row>
    <row r="937" spans="1:18" ht="15.75" customHeight="1">
      <c r="A937" s="1"/>
      <c r="B937" s="5" t="s">
        <v>31</v>
      </c>
      <c r="C937" s="5">
        <v>1189833</v>
      </c>
      <c r="D937" s="6">
        <v>44546</v>
      </c>
      <c r="E937" s="5" t="s">
        <v>33</v>
      </c>
      <c r="F937" s="5" t="s">
        <v>51</v>
      </c>
      <c r="G937" s="5" t="s">
        <v>52</v>
      </c>
      <c r="H937" s="5" t="s">
        <v>18</v>
      </c>
      <c r="I937" s="7">
        <v>0.5</v>
      </c>
      <c r="J937" s="8">
        <v>6750</v>
      </c>
      <c r="K937" s="9">
        <f t="shared" si="6"/>
        <v>3375</v>
      </c>
      <c r="L937" s="9">
        <f t="shared" si="7"/>
        <v>1012.5</v>
      </c>
      <c r="M937" s="10">
        <v>0.3</v>
      </c>
      <c r="O937" s="15"/>
      <c r="P937" s="16"/>
      <c r="Q937" s="11"/>
      <c r="R937" s="12"/>
    </row>
    <row r="938" spans="1:18" ht="15.75" customHeight="1">
      <c r="A938" s="1"/>
      <c r="B938" s="5" t="s">
        <v>31</v>
      </c>
      <c r="C938" s="5">
        <v>1189833</v>
      </c>
      <c r="D938" s="6">
        <v>44546</v>
      </c>
      <c r="E938" s="5" t="s">
        <v>33</v>
      </c>
      <c r="F938" s="5" t="s">
        <v>51</v>
      </c>
      <c r="G938" s="5" t="s">
        <v>52</v>
      </c>
      <c r="H938" s="5" t="s">
        <v>19</v>
      </c>
      <c r="I938" s="7">
        <v>0.45</v>
      </c>
      <c r="J938" s="8">
        <v>4750</v>
      </c>
      <c r="K938" s="9">
        <f t="shared" si="6"/>
        <v>2137.5</v>
      </c>
      <c r="L938" s="9">
        <f t="shared" si="7"/>
        <v>961.875</v>
      </c>
      <c r="M938" s="10">
        <v>0.45</v>
      </c>
      <c r="O938" s="15"/>
      <c r="P938" s="16"/>
      <c r="Q938" s="11"/>
      <c r="R938" s="12"/>
    </row>
    <row r="939" spans="1:18" ht="15.75" customHeight="1">
      <c r="A939" s="1"/>
      <c r="B939" s="5" t="s">
        <v>31</v>
      </c>
      <c r="C939" s="5">
        <v>1189833</v>
      </c>
      <c r="D939" s="6">
        <v>44546</v>
      </c>
      <c r="E939" s="5" t="s">
        <v>33</v>
      </c>
      <c r="F939" s="5" t="s">
        <v>51</v>
      </c>
      <c r="G939" s="5" t="s">
        <v>52</v>
      </c>
      <c r="H939" s="5" t="s">
        <v>20</v>
      </c>
      <c r="I939" s="7">
        <v>0.45</v>
      </c>
      <c r="J939" s="8">
        <v>4750</v>
      </c>
      <c r="K939" s="9">
        <f t="shared" si="6"/>
        <v>2137.5</v>
      </c>
      <c r="L939" s="9">
        <f t="shared" si="7"/>
        <v>854.99999999999989</v>
      </c>
      <c r="M939" s="10">
        <v>0.39999999999999997</v>
      </c>
      <c r="O939" s="15"/>
      <c r="P939" s="16"/>
      <c r="Q939" s="11"/>
      <c r="R939" s="12"/>
    </row>
    <row r="940" spans="1:18" ht="15.75" customHeight="1">
      <c r="A940" s="1"/>
      <c r="B940" s="5" t="s">
        <v>31</v>
      </c>
      <c r="C940" s="5">
        <v>1189833</v>
      </c>
      <c r="D940" s="6">
        <v>44546</v>
      </c>
      <c r="E940" s="5" t="s">
        <v>33</v>
      </c>
      <c r="F940" s="5" t="s">
        <v>51</v>
      </c>
      <c r="G940" s="5" t="s">
        <v>52</v>
      </c>
      <c r="H940" s="5" t="s">
        <v>21</v>
      </c>
      <c r="I940" s="7">
        <v>0.54999999999999993</v>
      </c>
      <c r="J940" s="8">
        <v>4000</v>
      </c>
      <c r="K940" s="9">
        <f t="shared" si="6"/>
        <v>2199.9999999999995</v>
      </c>
      <c r="L940" s="9">
        <f t="shared" si="7"/>
        <v>1320</v>
      </c>
      <c r="M940" s="10">
        <v>0.60000000000000009</v>
      </c>
      <c r="O940" s="15"/>
      <c r="P940" s="16"/>
      <c r="Q940" s="11"/>
      <c r="R940" s="12"/>
    </row>
    <row r="941" spans="1:18" ht="15.75" customHeight="1">
      <c r="A941" s="1"/>
      <c r="B941" s="5" t="s">
        <v>31</v>
      </c>
      <c r="C941" s="5">
        <v>1189833</v>
      </c>
      <c r="D941" s="6">
        <v>44546</v>
      </c>
      <c r="E941" s="5" t="s">
        <v>33</v>
      </c>
      <c r="F941" s="5" t="s">
        <v>51</v>
      </c>
      <c r="G941" s="5" t="s">
        <v>52</v>
      </c>
      <c r="H941" s="5" t="s">
        <v>22</v>
      </c>
      <c r="I941" s="7">
        <v>0.6</v>
      </c>
      <c r="J941" s="8">
        <v>5000</v>
      </c>
      <c r="K941" s="9">
        <f t="shared" si="6"/>
        <v>3000</v>
      </c>
      <c r="L941" s="9">
        <f t="shared" si="7"/>
        <v>750</v>
      </c>
      <c r="M941" s="10">
        <v>0.25</v>
      </c>
      <c r="O941" s="15"/>
      <c r="P941" s="16"/>
      <c r="Q941" s="11"/>
      <c r="R941" s="12"/>
    </row>
    <row r="942" spans="1:18" ht="15.75" customHeight="1">
      <c r="A942" s="1" t="s">
        <v>39</v>
      </c>
      <c r="B942" s="5" t="s">
        <v>23</v>
      </c>
      <c r="C942" s="5">
        <v>1197831</v>
      </c>
      <c r="D942" s="6">
        <v>44200</v>
      </c>
      <c r="E942" s="5" t="s">
        <v>24</v>
      </c>
      <c r="F942" s="5" t="s">
        <v>53</v>
      </c>
      <c r="G942" s="5" t="s">
        <v>54</v>
      </c>
      <c r="H942" s="5" t="s">
        <v>17</v>
      </c>
      <c r="I942" s="7">
        <v>0.2</v>
      </c>
      <c r="J942" s="8">
        <v>7000</v>
      </c>
      <c r="K942" s="9">
        <f t="shared" si="6"/>
        <v>1400</v>
      </c>
      <c r="L942" s="9">
        <f t="shared" si="7"/>
        <v>489.99999999999994</v>
      </c>
      <c r="M942" s="10">
        <v>0.35</v>
      </c>
      <c r="O942" s="15"/>
      <c r="P942" s="16"/>
      <c r="Q942" s="11"/>
      <c r="R942" s="12"/>
    </row>
    <row r="943" spans="1:18" ht="15.75" customHeight="1">
      <c r="A943" s="1"/>
      <c r="B943" s="5" t="s">
        <v>23</v>
      </c>
      <c r="C943" s="5">
        <v>1197831</v>
      </c>
      <c r="D943" s="6">
        <v>44200</v>
      </c>
      <c r="E943" s="5" t="s">
        <v>24</v>
      </c>
      <c r="F943" s="5" t="s">
        <v>53</v>
      </c>
      <c r="G943" s="5" t="s">
        <v>54</v>
      </c>
      <c r="H943" s="5" t="s">
        <v>18</v>
      </c>
      <c r="I943" s="7">
        <v>0.3</v>
      </c>
      <c r="J943" s="8">
        <v>7000</v>
      </c>
      <c r="K943" s="9">
        <f t="shared" si="6"/>
        <v>2100</v>
      </c>
      <c r="L943" s="9">
        <f t="shared" si="7"/>
        <v>735</v>
      </c>
      <c r="M943" s="10">
        <v>0.35</v>
      </c>
      <c r="O943" s="15"/>
      <c r="P943" s="16"/>
      <c r="Q943" s="11"/>
      <c r="R943" s="12"/>
    </row>
    <row r="944" spans="1:18" ht="15.75" customHeight="1">
      <c r="A944" s="1"/>
      <c r="B944" s="5" t="s">
        <v>23</v>
      </c>
      <c r="C944" s="5">
        <v>1197831</v>
      </c>
      <c r="D944" s="6">
        <v>44200</v>
      </c>
      <c r="E944" s="5" t="s">
        <v>24</v>
      </c>
      <c r="F944" s="5" t="s">
        <v>53</v>
      </c>
      <c r="G944" s="5" t="s">
        <v>54</v>
      </c>
      <c r="H944" s="5" t="s">
        <v>19</v>
      </c>
      <c r="I944" s="7">
        <v>0.3</v>
      </c>
      <c r="J944" s="8">
        <v>5000</v>
      </c>
      <c r="K944" s="9">
        <f t="shared" si="6"/>
        <v>1500</v>
      </c>
      <c r="L944" s="9">
        <f t="shared" si="7"/>
        <v>525</v>
      </c>
      <c r="M944" s="10">
        <v>0.35</v>
      </c>
      <c r="O944" s="15"/>
      <c r="P944" s="16"/>
      <c r="Q944" s="11"/>
      <c r="R944" s="12"/>
    </row>
    <row r="945" spans="1:18" ht="15.75" customHeight="1">
      <c r="A945" s="1"/>
      <c r="B945" s="5" t="s">
        <v>23</v>
      </c>
      <c r="C945" s="5">
        <v>1197831</v>
      </c>
      <c r="D945" s="6">
        <v>44200</v>
      </c>
      <c r="E945" s="5" t="s">
        <v>24</v>
      </c>
      <c r="F945" s="5" t="s">
        <v>53</v>
      </c>
      <c r="G945" s="5" t="s">
        <v>54</v>
      </c>
      <c r="H945" s="5" t="s">
        <v>20</v>
      </c>
      <c r="I945" s="7">
        <v>0.35</v>
      </c>
      <c r="J945" s="8">
        <v>5000</v>
      </c>
      <c r="K945" s="9">
        <f t="shared" si="6"/>
        <v>1750</v>
      </c>
      <c r="L945" s="9">
        <f t="shared" si="7"/>
        <v>787.5</v>
      </c>
      <c r="M945" s="10">
        <v>0.45</v>
      </c>
      <c r="O945" s="15"/>
      <c r="P945" s="16"/>
      <c r="Q945" s="11"/>
      <c r="R945" s="12"/>
    </row>
    <row r="946" spans="1:18" ht="15.75" customHeight="1">
      <c r="A946" s="1"/>
      <c r="B946" s="5" t="s">
        <v>23</v>
      </c>
      <c r="C946" s="5">
        <v>1197831</v>
      </c>
      <c r="D946" s="6">
        <v>44200</v>
      </c>
      <c r="E946" s="5" t="s">
        <v>24</v>
      </c>
      <c r="F946" s="5" t="s">
        <v>53</v>
      </c>
      <c r="G946" s="5" t="s">
        <v>54</v>
      </c>
      <c r="H946" s="5" t="s">
        <v>21</v>
      </c>
      <c r="I946" s="7">
        <v>0.4</v>
      </c>
      <c r="J946" s="8">
        <v>3500</v>
      </c>
      <c r="K946" s="9">
        <f t="shared" si="6"/>
        <v>1400</v>
      </c>
      <c r="L946" s="9">
        <f t="shared" si="7"/>
        <v>420</v>
      </c>
      <c r="M946" s="10">
        <v>0.3</v>
      </c>
      <c r="O946" s="15"/>
      <c r="P946" s="16"/>
      <c r="Q946" s="11"/>
      <c r="R946" s="12"/>
    </row>
    <row r="947" spans="1:18" ht="15.75" customHeight="1">
      <c r="A947" s="1"/>
      <c r="B947" s="5" t="s">
        <v>23</v>
      </c>
      <c r="C947" s="5">
        <v>1197831</v>
      </c>
      <c r="D947" s="6">
        <v>44200</v>
      </c>
      <c r="E947" s="5" t="s">
        <v>24</v>
      </c>
      <c r="F947" s="5" t="s">
        <v>53</v>
      </c>
      <c r="G947" s="5" t="s">
        <v>54</v>
      </c>
      <c r="H947" s="5" t="s">
        <v>22</v>
      </c>
      <c r="I947" s="7">
        <v>0.35</v>
      </c>
      <c r="J947" s="8">
        <v>5000</v>
      </c>
      <c r="K947" s="9">
        <f t="shared" si="6"/>
        <v>1750</v>
      </c>
      <c r="L947" s="9">
        <f t="shared" si="7"/>
        <v>875</v>
      </c>
      <c r="M947" s="10">
        <v>0.5</v>
      </c>
      <c r="O947" s="15"/>
      <c r="P947" s="16"/>
      <c r="Q947" s="11"/>
      <c r="R947" s="12"/>
    </row>
    <row r="948" spans="1:18" ht="15.75" customHeight="1">
      <c r="A948" s="1"/>
      <c r="B948" s="5" t="s">
        <v>23</v>
      </c>
      <c r="C948" s="5">
        <v>1197831</v>
      </c>
      <c r="D948" s="6">
        <v>44230</v>
      </c>
      <c r="E948" s="5" t="s">
        <v>24</v>
      </c>
      <c r="F948" s="5" t="s">
        <v>53</v>
      </c>
      <c r="G948" s="5" t="s">
        <v>54</v>
      </c>
      <c r="H948" s="5" t="s">
        <v>17</v>
      </c>
      <c r="I948" s="7">
        <v>0.25</v>
      </c>
      <c r="J948" s="8">
        <v>6500</v>
      </c>
      <c r="K948" s="9">
        <f t="shared" si="6"/>
        <v>1625</v>
      </c>
      <c r="L948" s="9">
        <f t="shared" si="7"/>
        <v>568.75</v>
      </c>
      <c r="M948" s="10">
        <v>0.35</v>
      </c>
      <c r="O948" s="15"/>
      <c r="P948" s="16"/>
      <c r="Q948" s="11"/>
      <c r="R948" s="12"/>
    </row>
    <row r="949" spans="1:18" ht="15.75" customHeight="1">
      <c r="A949" s="1"/>
      <c r="B949" s="5" t="s">
        <v>23</v>
      </c>
      <c r="C949" s="5">
        <v>1197831</v>
      </c>
      <c r="D949" s="6">
        <v>44230</v>
      </c>
      <c r="E949" s="5" t="s">
        <v>24</v>
      </c>
      <c r="F949" s="5" t="s">
        <v>53</v>
      </c>
      <c r="G949" s="5" t="s">
        <v>54</v>
      </c>
      <c r="H949" s="5" t="s">
        <v>18</v>
      </c>
      <c r="I949" s="7">
        <v>0.35</v>
      </c>
      <c r="J949" s="8">
        <v>6250</v>
      </c>
      <c r="K949" s="9">
        <f t="shared" si="6"/>
        <v>2187.5</v>
      </c>
      <c r="L949" s="9">
        <f t="shared" si="7"/>
        <v>765.625</v>
      </c>
      <c r="M949" s="10">
        <v>0.35</v>
      </c>
      <c r="O949" s="15"/>
      <c r="P949" s="16"/>
      <c r="Q949" s="11"/>
      <c r="R949" s="12"/>
    </row>
    <row r="950" spans="1:18" ht="15.75" customHeight="1">
      <c r="A950" s="1"/>
      <c r="B950" s="5" t="s">
        <v>23</v>
      </c>
      <c r="C950" s="5">
        <v>1197831</v>
      </c>
      <c r="D950" s="6">
        <v>44230</v>
      </c>
      <c r="E950" s="5" t="s">
        <v>24</v>
      </c>
      <c r="F950" s="5" t="s">
        <v>53</v>
      </c>
      <c r="G950" s="5" t="s">
        <v>54</v>
      </c>
      <c r="H950" s="5" t="s">
        <v>19</v>
      </c>
      <c r="I950" s="7">
        <v>0.35</v>
      </c>
      <c r="J950" s="8">
        <v>4500</v>
      </c>
      <c r="K950" s="9">
        <f t="shared" si="6"/>
        <v>1575</v>
      </c>
      <c r="L950" s="9">
        <f t="shared" si="7"/>
        <v>551.25</v>
      </c>
      <c r="M950" s="10">
        <v>0.35</v>
      </c>
      <c r="O950" s="15"/>
      <c r="P950" s="16"/>
      <c r="Q950" s="11"/>
      <c r="R950" s="12"/>
    </row>
    <row r="951" spans="1:18" ht="15.75" customHeight="1">
      <c r="A951" s="1"/>
      <c r="B951" s="5" t="s">
        <v>23</v>
      </c>
      <c r="C951" s="5">
        <v>1197831</v>
      </c>
      <c r="D951" s="6">
        <v>44230</v>
      </c>
      <c r="E951" s="5" t="s">
        <v>24</v>
      </c>
      <c r="F951" s="5" t="s">
        <v>53</v>
      </c>
      <c r="G951" s="5" t="s">
        <v>54</v>
      </c>
      <c r="H951" s="5" t="s">
        <v>20</v>
      </c>
      <c r="I951" s="7">
        <v>0.35</v>
      </c>
      <c r="J951" s="8">
        <v>4000</v>
      </c>
      <c r="K951" s="9">
        <f t="shared" si="6"/>
        <v>1400</v>
      </c>
      <c r="L951" s="9">
        <f t="shared" si="7"/>
        <v>630</v>
      </c>
      <c r="M951" s="10">
        <v>0.45</v>
      </c>
      <c r="O951" s="15"/>
      <c r="P951" s="16"/>
      <c r="Q951" s="11"/>
      <c r="R951" s="12"/>
    </row>
    <row r="952" spans="1:18" ht="15.75" customHeight="1">
      <c r="A952" s="1"/>
      <c r="B952" s="5" t="s">
        <v>23</v>
      </c>
      <c r="C952" s="5">
        <v>1197831</v>
      </c>
      <c r="D952" s="6">
        <v>44230</v>
      </c>
      <c r="E952" s="5" t="s">
        <v>24</v>
      </c>
      <c r="F952" s="5" t="s">
        <v>53</v>
      </c>
      <c r="G952" s="5" t="s">
        <v>54</v>
      </c>
      <c r="H952" s="5" t="s">
        <v>21</v>
      </c>
      <c r="I952" s="7">
        <v>0.4</v>
      </c>
      <c r="J952" s="8">
        <v>2750</v>
      </c>
      <c r="K952" s="9">
        <f t="shared" si="6"/>
        <v>1100</v>
      </c>
      <c r="L952" s="9">
        <f t="shared" si="7"/>
        <v>330</v>
      </c>
      <c r="M952" s="10">
        <v>0.3</v>
      </c>
      <c r="O952" s="15"/>
      <c r="P952" s="16"/>
      <c r="Q952" s="11"/>
      <c r="R952" s="12"/>
    </row>
    <row r="953" spans="1:18" ht="15.75" customHeight="1">
      <c r="A953" s="1"/>
      <c r="B953" s="5" t="s">
        <v>23</v>
      </c>
      <c r="C953" s="5">
        <v>1197831</v>
      </c>
      <c r="D953" s="6">
        <v>44230</v>
      </c>
      <c r="E953" s="5" t="s">
        <v>24</v>
      </c>
      <c r="F953" s="5" t="s">
        <v>53</v>
      </c>
      <c r="G953" s="5" t="s">
        <v>54</v>
      </c>
      <c r="H953" s="5" t="s">
        <v>22</v>
      </c>
      <c r="I953" s="7">
        <v>0.35</v>
      </c>
      <c r="J953" s="8">
        <v>4750</v>
      </c>
      <c r="K953" s="9">
        <f t="shared" si="6"/>
        <v>1662.5</v>
      </c>
      <c r="L953" s="9">
        <f t="shared" si="7"/>
        <v>831.25</v>
      </c>
      <c r="M953" s="10">
        <v>0.5</v>
      </c>
      <c r="O953" s="15"/>
      <c r="P953" s="16"/>
      <c r="Q953" s="11"/>
      <c r="R953" s="12"/>
    </row>
    <row r="954" spans="1:18" ht="15.75" customHeight="1">
      <c r="A954" s="1"/>
      <c r="B954" s="5" t="s">
        <v>23</v>
      </c>
      <c r="C954" s="5">
        <v>1197831</v>
      </c>
      <c r="D954" s="6">
        <v>44260</v>
      </c>
      <c r="E954" s="5" t="s">
        <v>24</v>
      </c>
      <c r="F954" s="5" t="s">
        <v>53</v>
      </c>
      <c r="G954" s="5" t="s">
        <v>54</v>
      </c>
      <c r="H954" s="5" t="s">
        <v>17</v>
      </c>
      <c r="I954" s="7">
        <v>0.3</v>
      </c>
      <c r="J954" s="8">
        <v>6500</v>
      </c>
      <c r="K954" s="9">
        <f t="shared" si="6"/>
        <v>1950</v>
      </c>
      <c r="L954" s="9">
        <f t="shared" si="7"/>
        <v>779.99999999999989</v>
      </c>
      <c r="M954" s="10">
        <v>0.39999999999999997</v>
      </c>
      <c r="O954" s="15"/>
      <c r="P954" s="16"/>
      <c r="Q954" s="11"/>
      <c r="R954" s="12"/>
    </row>
    <row r="955" spans="1:18" ht="15.75" customHeight="1">
      <c r="A955" s="1"/>
      <c r="B955" s="5" t="s">
        <v>23</v>
      </c>
      <c r="C955" s="5">
        <v>1197831</v>
      </c>
      <c r="D955" s="6">
        <v>44260</v>
      </c>
      <c r="E955" s="5" t="s">
        <v>24</v>
      </c>
      <c r="F955" s="5" t="s">
        <v>53</v>
      </c>
      <c r="G955" s="5" t="s">
        <v>54</v>
      </c>
      <c r="H955" s="5" t="s">
        <v>18</v>
      </c>
      <c r="I955" s="7">
        <v>0.4</v>
      </c>
      <c r="J955" s="8">
        <v>6500</v>
      </c>
      <c r="K955" s="9">
        <f t="shared" si="6"/>
        <v>2600</v>
      </c>
      <c r="L955" s="9">
        <f t="shared" si="7"/>
        <v>1040</v>
      </c>
      <c r="M955" s="10">
        <v>0.39999999999999997</v>
      </c>
      <c r="O955" s="15"/>
      <c r="P955" s="16"/>
      <c r="Q955" s="11"/>
      <c r="R955" s="12"/>
    </row>
    <row r="956" spans="1:18" ht="15.75" customHeight="1">
      <c r="A956" s="1"/>
      <c r="B956" s="5" t="s">
        <v>23</v>
      </c>
      <c r="C956" s="5">
        <v>1197831</v>
      </c>
      <c r="D956" s="6">
        <v>44260</v>
      </c>
      <c r="E956" s="5" t="s">
        <v>24</v>
      </c>
      <c r="F956" s="5" t="s">
        <v>53</v>
      </c>
      <c r="G956" s="5" t="s">
        <v>54</v>
      </c>
      <c r="H956" s="5" t="s">
        <v>19</v>
      </c>
      <c r="I956" s="7">
        <v>0.3</v>
      </c>
      <c r="J956" s="8">
        <v>4750</v>
      </c>
      <c r="K956" s="9">
        <f t="shared" si="6"/>
        <v>1425</v>
      </c>
      <c r="L956" s="9">
        <f t="shared" si="7"/>
        <v>570</v>
      </c>
      <c r="M956" s="10">
        <v>0.39999999999999997</v>
      </c>
      <c r="O956" s="15"/>
      <c r="P956" s="16"/>
      <c r="Q956" s="11"/>
      <c r="R956" s="12"/>
    </row>
    <row r="957" spans="1:18" ht="15.75" customHeight="1">
      <c r="A957" s="1"/>
      <c r="B957" s="5" t="s">
        <v>23</v>
      </c>
      <c r="C957" s="5">
        <v>1197831</v>
      </c>
      <c r="D957" s="6">
        <v>44260</v>
      </c>
      <c r="E957" s="5" t="s">
        <v>24</v>
      </c>
      <c r="F957" s="5" t="s">
        <v>53</v>
      </c>
      <c r="G957" s="5" t="s">
        <v>54</v>
      </c>
      <c r="H957" s="5" t="s">
        <v>20</v>
      </c>
      <c r="I957" s="7">
        <v>0.35000000000000003</v>
      </c>
      <c r="J957" s="8">
        <v>3750</v>
      </c>
      <c r="K957" s="9">
        <f t="shared" si="6"/>
        <v>1312.5000000000002</v>
      </c>
      <c r="L957" s="9">
        <f t="shared" si="7"/>
        <v>656.25000000000011</v>
      </c>
      <c r="M957" s="10">
        <v>0.5</v>
      </c>
      <c r="O957" s="15"/>
      <c r="P957" s="16"/>
      <c r="Q957" s="11"/>
      <c r="R957" s="12"/>
    </row>
    <row r="958" spans="1:18" ht="15.75" customHeight="1">
      <c r="A958" s="1"/>
      <c r="B958" s="5" t="s">
        <v>23</v>
      </c>
      <c r="C958" s="5">
        <v>1197831</v>
      </c>
      <c r="D958" s="6">
        <v>44260</v>
      </c>
      <c r="E958" s="5" t="s">
        <v>24</v>
      </c>
      <c r="F958" s="5" t="s">
        <v>53</v>
      </c>
      <c r="G958" s="5" t="s">
        <v>54</v>
      </c>
      <c r="H958" s="5" t="s">
        <v>21</v>
      </c>
      <c r="I958" s="7">
        <v>0.4</v>
      </c>
      <c r="J958" s="8">
        <v>2750</v>
      </c>
      <c r="K958" s="9">
        <f t="shared" si="6"/>
        <v>1100</v>
      </c>
      <c r="L958" s="9">
        <f t="shared" si="7"/>
        <v>385</v>
      </c>
      <c r="M958" s="10">
        <v>0.35</v>
      </c>
      <c r="O958" s="15"/>
      <c r="P958" s="16"/>
      <c r="Q958" s="11"/>
      <c r="R958" s="12"/>
    </row>
    <row r="959" spans="1:18" ht="15.75" customHeight="1">
      <c r="A959" s="1"/>
      <c r="B959" s="5" t="s">
        <v>23</v>
      </c>
      <c r="C959" s="5">
        <v>1197831</v>
      </c>
      <c r="D959" s="6">
        <v>44260</v>
      </c>
      <c r="E959" s="5" t="s">
        <v>24</v>
      </c>
      <c r="F959" s="5" t="s">
        <v>53</v>
      </c>
      <c r="G959" s="5" t="s">
        <v>54</v>
      </c>
      <c r="H959" s="5" t="s">
        <v>22</v>
      </c>
      <c r="I959" s="7">
        <v>0.35000000000000003</v>
      </c>
      <c r="J959" s="8">
        <v>4250</v>
      </c>
      <c r="K959" s="9">
        <f t="shared" si="6"/>
        <v>1487.5000000000002</v>
      </c>
      <c r="L959" s="9">
        <f t="shared" si="7"/>
        <v>818.12500000000023</v>
      </c>
      <c r="M959" s="10">
        <v>0.55000000000000004</v>
      </c>
      <c r="O959" s="15"/>
      <c r="P959" s="16"/>
      <c r="Q959" s="11"/>
      <c r="R959" s="12"/>
    </row>
    <row r="960" spans="1:18" ht="15.75" customHeight="1">
      <c r="A960" s="1"/>
      <c r="B960" s="5" t="s">
        <v>23</v>
      </c>
      <c r="C960" s="5">
        <v>1197831</v>
      </c>
      <c r="D960" s="6">
        <v>44290</v>
      </c>
      <c r="E960" s="5" t="s">
        <v>24</v>
      </c>
      <c r="F960" s="5" t="s">
        <v>53</v>
      </c>
      <c r="G960" s="5" t="s">
        <v>54</v>
      </c>
      <c r="H960" s="5" t="s">
        <v>17</v>
      </c>
      <c r="I960" s="7">
        <v>0.19999999999999998</v>
      </c>
      <c r="J960" s="8">
        <v>6750</v>
      </c>
      <c r="K960" s="9">
        <f t="shared" si="6"/>
        <v>1350</v>
      </c>
      <c r="L960" s="9">
        <f t="shared" si="7"/>
        <v>540</v>
      </c>
      <c r="M960" s="10">
        <v>0.39999999999999997</v>
      </c>
      <c r="O960" s="15"/>
      <c r="P960" s="16"/>
      <c r="Q960" s="11"/>
      <c r="R960" s="12"/>
    </row>
    <row r="961" spans="1:18" ht="15.75" customHeight="1">
      <c r="A961" s="1"/>
      <c r="B961" s="5" t="s">
        <v>23</v>
      </c>
      <c r="C961" s="5">
        <v>1197831</v>
      </c>
      <c r="D961" s="6">
        <v>44290</v>
      </c>
      <c r="E961" s="5" t="s">
        <v>24</v>
      </c>
      <c r="F961" s="5" t="s">
        <v>53</v>
      </c>
      <c r="G961" s="5" t="s">
        <v>54</v>
      </c>
      <c r="H961" s="5" t="s">
        <v>18</v>
      </c>
      <c r="I961" s="7">
        <v>0.25000000000000006</v>
      </c>
      <c r="J961" s="8">
        <v>6750</v>
      </c>
      <c r="K961" s="9">
        <f t="shared" si="6"/>
        <v>1687.5000000000005</v>
      </c>
      <c r="L961" s="9">
        <f t="shared" si="7"/>
        <v>675.00000000000011</v>
      </c>
      <c r="M961" s="10">
        <v>0.39999999999999997</v>
      </c>
      <c r="O961" s="15"/>
      <c r="P961" s="16"/>
      <c r="Q961" s="11"/>
      <c r="R961" s="12"/>
    </row>
    <row r="962" spans="1:18" ht="15.75" customHeight="1">
      <c r="A962" s="1"/>
      <c r="B962" s="5" t="s">
        <v>23</v>
      </c>
      <c r="C962" s="5">
        <v>1197831</v>
      </c>
      <c r="D962" s="6">
        <v>44290</v>
      </c>
      <c r="E962" s="5" t="s">
        <v>24</v>
      </c>
      <c r="F962" s="5" t="s">
        <v>53</v>
      </c>
      <c r="G962" s="5" t="s">
        <v>54</v>
      </c>
      <c r="H962" s="5" t="s">
        <v>19</v>
      </c>
      <c r="I962" s="7">
        <v>0.19999999999999996</v>
      </c>
      <c r="J962" s="8">
        <v>5000</v>
      </c>
      <c r="K962" s="9">
        <f t="shared" si="6"/>
        <v>999.99999999999977</v>
      </c>
      <c r="L962" s="9">
        <f t="shared" si="7"/>
        <v>399.99999999999989</v>
      </c>
      <c r="M962" s="10">
        <v>0.39999999999999997</v>
      </c>
      <c r="O962" s="15"/>
      <c r="P962" s="16"/>
      <c r="Q962" s="11"/>
      <c r="R962" s="12"/>
    </row>
    <row r="963" spans="1:18" ht="15.75" customHeight="1">
      <c r="A963" s="1"/>
      <c r="B963" s="5" t="s">
        <v>23</v>
      </c>
      <c r="C963" s="5">
        <v>1197831</v>
      </c>
      <c r="D963" s="6">
        <v>44290</v>
      </c>
      <c r="E963" s="5" t="s">
        <v>24</v>
      </c>
      <c r="F963" s="5" t="s">
        <v>53</v>
      </c>
      <c r="G963" s="5" t="s">
        <v>54</v>
      </c>
      <c r="H963" s="5" t="s">
        <v>20</v>
      </c>
      <c r="I963" s="7">
        <v>0.25000000000000006</v>
      </c>
      <c r="J963" s="8">
        <v>4000</v>
      </c>
      <c r="K963" s="9">
        <f t="shared" si="6"/>
        <v>1000.0000000000002</v>
      </c>
      <c r="L963" s="9">
        <f t="shared" si="7"/>
        <v>500.00000000000011</v>
      </c>
      <c r="M963" s="10">
        <v>0.5</v>
      </c>
      <c r="O963" s="15"/>
      <c r="P963" s="16"/>
      <c r="Q963" s="11"/>
      <c r="R963" s="12"/>
    </row>
    <row r="964" spans="1:18" ht="15.75" customHeight="1">
      <c r="A964" s="1"/>
      <c r="B964" s="5" t="s">
        <v>23</v>
      </c>
      <c r="C964" s="5">
        <v>1197831</v>
      </c>
      <c r="D964" s="6">
        <v>44290</v>
      </c>
      <c r="E964" s="5" t="s">
        <v>24</v>
      </c>
      <c r="F964" s="5" t="s">
        <v>53</v>
      </c>
      <c r="G964" s="5" t="s">
        <v>54</v>
      </c>
      <c r="H964" s="5" t="s">
        <v>21</v>
      </c>
      <c r="I964" s="7">
        <v>0.3</v>
      </c>
      <c r="J964" s="8">
        <v>3000</v>
      </c>
      <c r="K964" s="9">
        <f t="shared" si="6"/>
        <v>900</v>
      </c>
      <c r="L964" s="9">
        <f t="shared" si="7"/>
        <v>315</v>
      </c>
      <c r="M964" s="10">
        <v>0.35</v>
      </c>
      <c r="O964" s="15"/>
      <c r="P964" s="16"/>
      <c r="Q964" s="11"/>
      <c r="R964" s="12"/>
    </row>
    <row r="965" spans="1:18" ht="15.75" customHeight="1">
      <c r="A965" s="1"/>
      <c r="B965" s="5" t="s">
        <v>23</v>
      </c>
      <c r="C965" s="5">
        <v>1197831</v>
      </c>
      <c r="D965" s="6">
        <v>44290</v>
      </c>
      <c r="E965" s="5" t="s">
        <v>24</v>
      </c>
      <c r="F965" s="5" t="s">
        <v>53</v>
      </c>
      <c r="G965" s="5" t="s">
        <v>54</v>
      </c>
      <c r="H965" s="5" t="s">
        <v>22</v>
      </c>
      <c r="I965" s="7">
        <v>0.25000000000000006</v>
      </c>
      <c r="J965" s="8">
        <v>5750</v>
      </c>
      <c r="K965" s="9">
        <f t="shared" si="6"/>
        <v>1437.5000000000002</v>
      </c>
      <c r="L965" s="9">
        <f t="shared" si="7"/>
        <v>790.62500000000023</v>
      </c>
      <c r="M965" s="10">
        <v>0.55000000000000004</v>
      </c>
      <c r="O965" s="15"/>
      <c r="P965" s="16"/>
      <c r="Q965" s="11"/>
      <c r="R965" s="12"/>
    </row>
    <row r="966" spans="1:18" ht="15.75" customHeight="1">
      <c r="A966" s="1"/>
      <c r="B966" s="5" t="s">
        <v>23</v>
      </c>
      <c r="C966" s="5">
        <v>1197831</v>
      </c>
      <c r="D966" s="6">
        <v>44320</v>
      </c>
      <c r="E966" s="5" t="s">
        <v>24</v>
      </c>
      <c r="F966" s="5" t="s">
        <v>53</v>
      </c>
      <c r="G966" s="5" t="s">
        <v>54</v>
      </c>
      <c r="H966" s="5" t="s">
        <v>17</v>
      </c>
      <c r="I966" s="7">
        <v>0.14999999999999997</v>
      </c>
      <c r="J966" s="8">
        <v>7250</v>
      </c>
      <c r="K966" s="9">
        <f t="shared" si="6"/>
        <v>1087.4999999999998</v>
      </c>
      <c r="L966" s="9">
        <f t="shared" si="7"/>
        <v>434.99999999999989</v>
      </c>
      <c r="M966" s="10">
        <v>0.39999999999999997</v>
      </c>
      <c r="O966" s="15"/>
      <c r="P966" s="16"/>
      <c r="Q966" s="11"/>
      <c r="R966" s="12"/>
    </row>
    <row r="967" spans="1:18" ht="15.75" customHeight="1">
      <c r="A967" s="1"/>
      <c r="B967" s="5" t="s">
        <v>23</v>
      </c>
      <c r="C967" s="5">
        <v>1197831</v>
      </c>
      <c r="D967" s="6">
        <v>44320</v>
      </c>
      <c r="E967" s="5" t="s">
        <v>24</v>
      </c>
      <c r="F967" s="5" t="s">
        <v>53</v>
      </c>
      <c r="G967" s="5" t="s">
        <v>54</v>
      </c>
      <c r="H967" s="5" t="s">
        <v>18</v>
      </c>
      <c r="I967" s="7">
        <v>0.25000000000000006</v>
      </c>
      <c r="J967" s="8">
        <v>7500</v>
      </c>
      <c r="K967" s="9">
        <f t="shared" si="6"/>
        <v>1875.0000000000005</v>
      </c>
      <c r="L967" s="9">
        <f t="shared" si="7"/>
        <v>750.00000000000011</v>
      </c>
      <c r="M967" s="10">
        <v>0.39999999999999997</v>
      </c>
      <c r="O967" s="15"/>
      <c r="P967" s="16"/>
      <c r="Q967" s="11"/>
      <c r="R967" s="12"/>
    </row>
    <row r="968" spans="1:18" ht="15.75" customHeight="1">
      <c r="A968" s="1"/>
      <c r="B968" s="5" t="s">
        <v>23</v>
      </c>
      <c r="C968" s="5">
        <v>1197831</v>
      </c>
      <c r="D968" s="6">
        <v>44320</v>
      </c>
      <c r="E968" s="5" t="s">
        <v>24</v>
      </c>
      <c r="F968" s="5" t="s">
        <v>53</v>
      </c>
      <c r="G968" s="5" t="s">
        <v>54</v>
      </c>
      <c r="H968" s="5" t="s">
        <v>19</v>
      </c>
      <c r="I968" s="7">
        <v>0.19999999999999996</v>
      </c>
      <c r="J968" s="8">
        <v>6000</v>
      </c>
      <c r="K968" s="9">
        <f t="shared" si="6"/>
        <v>1199.9999999999998</v>
      </c>
      <c r="L968" s="9">
        <f t="shared" si="7"/>
        <v>479.99999999999989</v>
      </c>
      <c r="M968" s="10">
        <v>0.39999999999999997</v>
      </c>
      <c r="O968" s="15"/>
      <c r="P968" s="16"/>
      <c r="Q968" s="11"/>
      <c r="R968" s="12"/>
    </row>
    <row r="969" spans="1:18" ht="15.75" customHeight="1">
      <c r="A969" s="1"/>
      <c r="B969" s="5" t="s">
        <v>23</v>
      </c>
      <c r="C969" s="5">
        <v>1197831</v>
      </c>
      <c r="D969" s="6">
        <v>44320</v>
      </c>
      <c r="E969" s="5" t="s">
        <v>24</v>
      </c>
      <c r="F969" s="5" t="s">
        <v>53</v>
      </c>
      <c r="G969" s="5" t="s">
        <v>54</v>
      </c>
      <c r="H969" s="5" t="s">
        <v>20</v>
      </c>
      <c r="I969" s="7">
        <v>0.30000000000000004</v>
      </c>
      <c r="J969" s="8">
        <v>5250</v>
      </c>
      <c r="K969" s="9">
        <f t="shared" si="6"/>
        <v>1575.0000000000002</v>
      </c>
      <c r="L969" s="9">
        <f t="shared" si="7"/>
        <v>787.50000000000011</v>
      </c>
      <c r="M969" s="10">
        <v>0.5</v>
      </c>
      <c r="O969" s="15"/>
      <c r="P969" s="16"/>
      <c r="Q969" s="11"/>
      <c r="R969" s="12"/>
    </row>
    <row r="970" spans="1:18" ht="15.75" customHeight="1">
      <c r="A970" s="1"/>
      <c r="B970" s="5" t="s">
        <v>23</v>
      </c>
      <c r="C970" s="5">
        <v>1197831</v>
      </c>
      <c r="D970" s="6">
        <v>44320</v>
      </c>
      <c r="E970" s="5" t="s">
        <v>24</v>
      </c>
      <c r="F970" s="5" t="s">
        <v>53</v>
      </c>
      <c r="G970" s="5" t="s">
        <v>54</v>
      </c>
      <c r="H970" s="5" t="s">
        <v>21</v>
      </c>
      <c r="I970" s="7">
        <v>0.45</v>
      </c>
      <c r="J970" s="8">
        <v>4250</v>
      </c>
      <c r="K970" s="9">
        <f t="shared" si="6"/>
        <v>1912.5</v>
      </c>
      <c r="L970" s="9">
        <f t="shared" si="7"/>
        <v>669.375</v>
      </c>
      <c r="M970" s="10">
        <v>0.35</v>
      </c>
      <c r="O970" s="15"/>
      <c r="P970" s="16"/>
      <c r="Q970" s="11"/>
      <c r="R970" s="12"/>
    </row>
    <row r="971" spans="1:18" ht="15.75" customHeight="1">
      <c r="A971" s="1"/>
      <c r="B971" s="5" t="s">
        <v>23</v>
      </c>
      <c r="C971" s="5">
        <v>1197831</v>
      </c>
      <c r="D971" s="6">
        <v>44320</v>
      </c>
      <c r="E971" s="5" t="s">
        <v>24</v>
      </c>
      <c r="F971" s="5" t="s">
        <v>53</v>
      </c>
      <c r="G971" s="5" t="s">
        <v>54</v>
      </c>
      <c r="H971" s="5" t="s">
        <v>22</v>
      </c>
      <c r="I971" s="7">
        <v>0.4</v>
      </c>
      <c r="J971" s="8">
        <v>7750</v>
      </c>
      <c r="K971" s="9">
        <f t="shared" si="6"/>
        <v>3100</v>
      </c>
      <c r="L971" s="9">
        <f t="shared" si="7"/>
        <v>1705.0000000000002</v>
      </c>
      <c r="M971" s="10">
        <v>0.55000000000000004</v>
      </c>
      <c r="O971" s="15"/>
      <c r="P971" s="16"/>
      <c r="Q971" s="11"/>
      <c r="R971" s="12"/>
    </row>
    <row r="972" spans="1:18" ht="15.75" customHeight="1">
      <c r="A972" s="1"/>
      <c r="B972" s="5" t="s">
        <v>23</v>
      </c>
      <c r="C972" s="5">
        <v>1197831</v>
      </c>
      <c r="D972" s="6">
        <v>44350</v>
      </c>
      <c r="E972" s="5" t="s">
        <v>24</v>
      </c>
      <c r="F972" s="5" t="s">
        <v>53</v>
      </c>
      <c r="G972" s="5" t="s">
        <v>54</v>
      </c>
      <c r="H972" s="5" t="s">
        <v>17</v>
      </c>
      <c r="I972" s="7">
        <v>0.4</v>
      </c>
      <c r="J972" s="8">
        <v>7750</v>
      </c>
      <c r="K972" s="9">
        <f t="shared" si="6"/>
        <v>3100</v>
      </c>
      <c r="L972" s="9">
        <f t="shared" si="7"/>
        <v>1240</v>
      </c>
      <c r="M972" s="10">
        <v>0.39999999999999997</v>
      </c>
      <c r="O972" s="15"/>
      <c r="P972" s="16"/>
      <c r="Q972" s="11"/>
      <c r="R972" s="12"/>
    </row>
    <row r="973" spans="1:18" ht="15.75" customHeight="1">
      <c r="A973" s="1"/>
      <c r="B973" s="5" t="s">
        <v>23</v>
      </c>
      <c r="C973" s="5">
        <v>1197831</v>
      </c>
      <c r="D973" s="6">
        <v>44350</v>
      </c>
      <c r="E973" s="5" t="s">
        <v>24</v>
      </c>
      <c r="F973" s="5" t="s">
        <v>53</v>
      </c>
      <c r="G973" s="5" t="s">
        <v>54</v>
      </c>
      <c r="H973" s="5" t="s">
        <v>18</v>
      </c>
      <c r="I973" s="7">
        <v>0.45</v>
      </c>
      <c r="J973" s="8">
        <v>7750</v>
      </c>
      <c r="K973" s="9">
        <f t="shared" si="6"/>
        <v>3487.5</v>
      </c>
      <c r="L973" s="9">
        <f t="shared" si="7"/>
        <v>1394.9999999999998</v>
      </c>
      <c r="M973" s="10">
        <v>0.39999999999999997</v>
      </c>
      <c r="O973" s="15"/>
      <c r="P973" s="16"/>
      <c r="Q973" s="11"/>
      <c r="R973" s="12"/>
    </row>
    <row r="974" spans="1:18" ht="15.75" customHeight="1">
      <c r="A974" s="1"/>
      <c r="B974" s="5" t="s">
        <v>23</v>
      </c>
      <c r="C974" s="5">
        <v>1197831</v>
      </c>
      <c r="D974" s="6">
        <v>44350</v>
      </c>
      <c r="E974" s="5" t="s">
        <v>24</v>
      </c>
      <c r="F974" s="5" t="s">
        <v>53</v>
      </c>
      <c r="G974" s="5" t="s">
        <v>54</v>
      </c>
      <c r="H974" s="5" t="s">
        <v>19</v>
      </c>
      <c r="I974" s="7">
        <v>0.4</v>
      </c>
      <c r="J974" s="8">
        <v>6500</v>
      </c>
      <c r="K974" s="9">
        <f t="shared" si="6"/>
        <v>2600</v>
      </c>
      <c r="L974" s="9">
        <f t="shared" si="7"/>
        <v>1040</v>
      </c>
      <c r="M974" s="10">
        <v>0.39999999999999997</v>
      </c>
      <c r="O974" s="15"/>
      <c r="P974" s="16"/>
      <c r="Q974" s="11"/>
      <c r="R974" s="12"/>
    </row>
    <row r="975" spans="1:18" ht="15.75" customHeight="1">
      <c r="A975" s="1"/>
      <c r="B975" s="5" t="s">
        <v>23</v>
      </c>
      <c r="C975" s="5">
        <v>1197831</v>
      </c>
      <c r="D975" s="6">
        <v>44350</v>
      </c>
      <c r="E975" s="5" t="s">
        <v>24</v>
      </c>
      <c r="F975" s="5" t="s">
        <v>53</v>
      </c>
      <c r="G975" s="5" t="s">
        <v>54</v>
      </c>
      <c r="H975" s="5" t="s">
        <v>20</v>
      </c>
      <c r="I975" s="7">
        <v>0.4</v>
      </c>
      <c r="J975" s="8">
        <v>6000</v>
      </c>
      <c r="K975" s="9">
        <f t="shared" si="6"/>
        <v>2400</v>
      </c>
      <c r="L975" s="9">
        <f t="shared" si="7"/>
        <v>1200</v>
      </c>
      <c r="M975" s="10">
        <v>0.5</v>
      </c>
      <c r="O975" s="15"/>
      <c r="P975" s="16"/>
      <c r="Q975" s="11"/>
      <c r="R975" s="12"/>
    </row>
    <row r="976" spans="1:18" ht="15.75" customHeight="1">
      <c r="A976" s="1"/>
      <c r="B976" s="5" t="s">
        <v>23</v>
      </c>
      <c r="C976" s="5">
        <v>1197831</v>
      </c>
      <c r="D976" s="6">
        <v>44350</v>
      </c>
      <c r="E976" s="5" t="s">
        <v>24</v>
      </c>
      <c r="F976" s="5" t="s">
        <v>53</v>
      </c>
      <c r="G976" s="5" t="s">
        <v>54</v>
      </c>
      <c r="H976" s="5" t="s">
        <v>21</v>
      </c>
      <c r="I976" s="7">
        <v>0.45</v>
      </c>
      <c r="J976" s="8">
        <v>5000</v>
      </c>
      <c r="K976" s="9">
        <f t="shared" si="6"/>
        <v>2250</v>
      </c>
      <c r="L976" s="9">
        <f t="shared" si="7"/>
        <v>787.5</v>
      </c>
      <c r="M976" s="10">
        <v>0.35</v>
      </c>
      <c r="O976" s="15"/>
      <c r="P976" s="16"/>
      <c r="Q976" s="11"/>
      <c r="R976" s="12"/>
    </row>
    <row r="977" spans="1:18" ht="15.75" customHeight="1">
      <c r="A977" s="1"/>
      <c r="B977" s="5" t="s">
        <v>23</v>
      </c>
      <c r="C977" s="5">
        <v>1197831</v>
      </c>
      <c r="D977" s="6">
        <v>44350</v>
      </c>
      <c r="E977" s="5" t="s">
        <v>24</v>
      </c>
      <c r="F977" s="5" t="s">
        <v>53</v>
      </c>
      <c r="G977" s="5" t="s">
        <v>54</v>
      </c>
      <c r="H977" s="5" t="s">
        <v>22</v>
      </c>
      <c r="I977" s="7">
        <v>0.5</v>
      </c>
      <c r="J977" s="8">
        <v>8750</v>
      </c>
      <c r="K977" s="9">
        <f t="shared" si="6"/>
        <v>4375</v>
      </c>
      <c r="L977" s="9">
        <f t="shared" si="7"/>
        <v>2406.25</v>
      </c>
      <c r="M977" s="10">
        <v>0.55000000000000004</v>
      </c>
      <c r="O977" s="15"/>
      <c r="P977" s="16"/>
      <c r="Q977" s="11"/>
      <c r="R977" s="12"/>
    </row>
    <row r="978" spans="1:18" ht="15.75" customHeight="1">
      <c r="A978" s="1"/>
      <c r="B978" s="5" t="s">
        <v>23</v>
      </c>
      <c r="C978" s="5">
        <v>1197831</v>
      </c>
      <c r="D978" s="6">
        <v>44382</v>
      </c>
      <c r="E978" s="5" t="s">
        <v>24</v>
      </c>
      <c r="F978" s="5" t="s">
        <v>53</v>
      </c>
      <c r="G978" s="5" t="s">
        <v>54</v>
      </c>
      <c r="H978" s="5" t="s">
        <v>17</v>
      </c>
      <c r="I978" s="7">
        <v>0.4</v>
      </c>
      <c r="J978" s="8">
        <v>8250</v>
      </c>
      <c r="K978" s="9">
        <f t="shared" si="6"/>
        <v>3300</v>
      </c>
      <c r="L978" s="9">
        <f t="shared" si="7"/>
        <v>1484.9999999999998</v>
      </c>
      <c r="M978" s="10">
        <v>0.44999999999999996</v>
      </c>
      <c r="O978" s="15"/>
      <c r="P978" s="16"/>
      <c r="Q978" s="11"/>
      <c r="R978" s="12"/>
    </row>
    <row r="979" spans="1:18" ht="15.75" customHeight="1">
      <c r="A979" s="1"/>
      <c r="B979" s="5" t="s">
        <v>23</v>
      </c>
      <c r="C979" s="5">
        <v>1197831</v>
      </c>
      <c r="D979" s="6">
        <v>44382</v>
      </c>
      <c r="E979" s="5" t="s">
        <v>24</v>
      </c>
      <c r="F979" s="5" t="s">
        <v>53</v>
      </c>
      <c r="G979" s="5" t="s">
        <v>54</v>
      </c>
      <c r="H979" s="5" t="s">
        <v>18</v>
      </c>
      <c r="I979" s="7">
        <v>0.45</v>
      </c>
      <c r="J979" s="8">
        <v>8250</v>
      </c>
      <c r="K979" s="9">
        <f t="shared" si="6"/>
        <v>3712.5</v>
      </c>
      <c r="L979" s="9">
        <f t="shared" si="7"/>
        <v>1670.6249999999998</v>
      </c>
      <c r="M979" s="10">
        <v>0.44999999999999996</v>
      </c>
      <c r="O979" s="15"/>
      <c r="P979" s="16"/>
      <c r="Q979" s="11"/>
      <c r="R979" s="12"/>
    </row>
    <row r="980" spans="1:18" ht="15.75" customHeight="1">
      <c r="A980" s="1"/>
      <c r="B980" s="5" t="s">
        <v>23</v>
      </c>
      <c r="C980" s="5">
        <v>1197831</v>
      </c>
      <c r="D980" s="6">
        <v>44382</v>
      </c>
      <c r="E980" s="5" t="s">
        <v>24</v>
      </c>
      <c r="F980" s="5" t="s">
        <v>53</v>
      </c>
      <c r="G980" s="5" t="s">
        <v>54</v>
      </c>
      <c r="H980" s="5" t="s">
        <v>19</v>
      </c>
      <c r="I980" s="7">
        <v>0.4</v>
      </c>
      <c r="J980" s="8">
        <v>9750</v>
      </c>
      <c r="K980" s="9">
        <f t="shared" si="6"/>
        <v>3900</v>
      </c>
      <c r="L980" s="9">
        <f t="shared" si="7"/>
        <v>1754.9999999999998</v>
      </c>
      <c r="M980" s="10">
        <v>0.44999999999999996</v>
      </c>
      <c r="O980" s="15"/>
      <c r="P980" s="16"/>
      <c r="Q980" s="11"/>
      <c r="R980" s="12"/>
    </row>
    <row r="981" spans="1:18" ht="15.75" customHeight="1">
      <c r="A981" s="1"/>
      <c r="B981" s="5" t="s">
        <v>23</v>
      </c>
      <c r="C981" s="5">
        <v>1197831</v>
      </c>
      <c r="D981" s="6">
        <v>44382</v>
      </c>
      <c r="E981" s="5" t="s">
        <v>24</v>
      </c>
      <c r="F981" s="5" t="s">
        <v>53</v>
      </c>
      <c r="G981" s="5" t="s">
        <v>54</v>
      </c>
      <c r="H981" s="5" t="s">
        <v>20</v>
      </c>
      <c r="I981" s="7">
        <v>0.4</v>
      </c>
      <c r="J981" s="8">
        <v>5750</v>
      </c>
      <c r="K981" s="9">
        <f t="shared" si="6"/>
        <v>2300</v>
      </c>
      <c r="L981" s="9">
        <f t="shared" si="7"/>
        <v>1265</v>
      </c>
      <c r="M981" s="10">
        <v>0.55000000000000004</v>
      </c>
      <c r="O981" s="15"/>
      <c r="P981" s="16"/>
      <c r="Q981" s="11"/>
      <c r="R981" s="12"/>
    </row>
    <row r="982" spans="1:18" ht="15.75" customHeight="1">
      <c r="A982" s="1"/>
      <c r="B982" s="5" t="s">
        <v>23</v>
      </c>
      <c r="C982" s="5">
        <v>1197831</v>
      </c>
      <c r="D982" s="6">
        <v>44382</v>
      </c>
      <c r="E982" s="5" t="s">
        <v>24</v>
      </c>
      <c r="F982" s="5" t="s">
        <v>53</v>
      </c>
      <c r="G982" s="5" t="s">
        <v>54</v>
      </c>
      <c r="H982" s="5" t="s">
        <v>21</v>
      </c>
      <c r="I982" s="7">
        <v>0.45</v>
      </c>
      <c r="J982" s="8">
        <v>5500</v>
      </c>
      <c r="K982" s="9">
        <f t="shared" si="6"/>
        <v>2475</v>
      </c>
      <c r="L982" s="9">
        <f t="shared" si="7"/>
        <v>989.99999999999989</v>
      </c>
      <c r="M982" s="10">
        <v>0.39999999999999997</v>
      </c>
      <c r="O982" s="15"/>
      <c r="P982" s="16"/>
      <c r="Q982" s="11"/>
      <c r="R982" s="12"/>
    </row>
    <row r="983" spans="1:18" ht="15.75" customHeight="1">
      <c r="A983" s="1"/>
      <c r="B983" s="5" t="s">
        <v>23</v>
      </c>
      <c r="C983" s="5">
        <v>1197831</v>
      </c>
      <c r="D983" s="6">
        <v>44382</v>
      </c>
      <c r="E983" s="5" t="s">
        <v>24</v>
      </c>
      <c r="F983" s="5" t="s">
        <v>53</v>
      </c>
      <c r="G983" s="5" t="s">
        <v>54</v>
      </c>
      <c r="H983" s="5" t="s">
        <v>22</v>
      </c>
      <c r="I983" s="7">
        <v>0.54999999999999993</v>
      </c>
      <c r="J983" s="8">
        <v>8250</v>
      </c>
      <c r="K983" s="9">
        <f t="shared" si="6"/>
        <v>4537.4999999999991</v>
      </c>
      <c r="L983" s="9">
        <f t="shared" si="7"/>
        <v>2722.5</v>
      </c>
      <c r="M983" s="10">
        <v>0.60000000000000009</v>
      </c>
      <c r="O983" s="15"/>
      <c r="P983" s="16"/>
      <c r="Q983" s="11"/>
      <c r="R983" s="12"/>
    </row>
    <row r="984" spans="1:18" ht="15.75" customHeight="1">
      <c r="A984" s="1"/>
      <c r="B984" s="5" t="s">
        <v>23</v>
      </c>
      <c r="C984" s="5">
        <v>1197831</v>
      </c>
      <c r="D984" s="6">
        <v>44415</v>
      </c>
      <c r="E984" s="5" t="s">
        <v>24</v>
      </c>
      <c r="F984" s="5" t="s">
        <v>53</v>
      </c>
      <c r="G984" s="5" t="s">
        <v>54</v>
      </c>
      <c r="H984" s="5" t="s">
        <v>17</v>
      </c>
      <c r="I984" s="7">
        <v>0.45</v>
      </c>
      <c r="J984" s="8">
        <v>7750</v>
      </c>
      <c r="K984" s="9">
        <f t="shared" si="6"/>
        <v>3487.5</v>
      </c>
      <c r="L984" s="9">
        <f t="shared" si="7"/>
        <v>1569.3749999999998</v>
      </c>
      <c r="M984" s="10">
        <v>0.44999999999999996</v>
      </c>
      <c r="O984" s="15"/>
      <c r="P984" s="16"/>
      <c r="Q984" s="11"/>
      <c r="R984" s="12"/>
    </row>
    <row r="985" spans="1:18" ht="15.75" customHeight="1">
      <c r="A985" s="1"/>
      <c r="B985" s="5" t="s">
        <v>23</v>
      </c>
      <c r="C985" s="5">
        <v>1197831</v>
      </c>
      <c r="D985" s="6">
        <v>44415</v>
      </c>
      <c r="E985" s="5" t="s">
        <v>24</v>
      </c>
      <c r="F985" s="5" t="s">
        <v>53</v>
      </c>
      <c r="G985" s="5" t="s">
        <v>54</v>
      </c>
      <c r="H985" s="5" t="s">
        <v>18</v>
      </c>
      <c r="I985" s="7">
        <v>0.55000000000000004</v>
      </c>
      <c r="J985" s="8">
        <v>7750</v>
      </c>
      <c r="K985" s="9">
        <f t="shared" si="6"/>
        <v>4262.5</v>
      </c>
      <c r="L985" s="9">
        <f t="shared" si="7"/>
        <v>1918.1249999999998</v>
      </c>
      <c r="M985" s="10">
        <v>0.44999999999999996</v>
      </c>
      <c r="O985" s="15"/>
      <c r="P985" s="16"/>
      <c r="Q985" s="11"/>
      <c r="R985" s="12"/>
    </row>
    <row r="986" spans="1:18" ht="15.75" customHeight="1">
      <c r="A986" s="1"/>
      <c r="B986" s="5" t="s">
        <v>23</v>
      </c>
      <c r="C986" s="5">
        <v>1197831</v>
      </c>
      <c r="D986" s="6">
        <v>44415</v>
      </c>
      <c r="E986" s="5" t="s">
        <v>24</v>
      </c>
      <c r="F986" s="5" t="s">
        <v>53</v>
      </c>
      <c r="G986" s="5" t="s">
        <v>54</v>
      </c>
      <c r="H986" s="5" t="s">
        <v>19</v>
      </c>
      <c r="I986" s="7">
        <v>0.5</v>
      </c>
      <c r="J986" s="8">
        <v>9500</v>
      </c>
      <c r="K986" s="9">
        <f t="shared" si="6"/>
        <v>4750</v>
      </c>
      <c r="L986" s="9">
        <f t="shared" si="7"/>
        <v>2137.5</v>
      </c>
      <c r="M986" s="10">
        <v>0.44999999999999996</v>
      </c>
      <c r="O986" s="15"/>
      <c r="P986" s="16"/>
      <c r="Q986" s="11"/>
      <c r="R986" s="12"/>
    </row>
    <row r="987" spans="1:18" ht="15.75" customHeight="1">
      <c r="A987" s="1"/>
      <c r="B987" s="5" t="s">
        <v>23</v>
      </c>
      <c r="C987" s="5">
        <v>1197831</v>
      </c>
      <c r="D987" s="6">
        <v>44415</v>
      </c>
      <c r="E987" s="5" t="s">
        <v>24</v>
      </c>
      <c r="F987" s="5" t="s">
        <v>53</v>
      </c>
      <c r="G987" s="5" t="s">
        <v>54</v>
      </c>
      <c r="H987" s="5" t="s">
        <v>20</v>
      </c>
      <c r="I987" s="7">
        <v>0.45</v>
      </c>
      <c r="J987" s="8">
        <v>4750</v>
      </c>
      <c r="K987" s="9">
        <f t="shared" si="6"/>
        <v>2137.5</v>
      </c>
      <c r="L987" s="9">
        <f t="shared" si="7"/>
        <v>1175.625</v>
      </c>
      <c r="M987" s="10">
        <v>0.55000000000000004</v>
      </c>
      <c r="O987" s="15"/>
      <c r="P987" s="16"/>
      <c r="Q987" s="11"/>
      <c r="R987" s="12"/>
    </row>
    <row r="988" spans="1:18" ht="15.75" customHeight="1">
      <c r="A988" s="1"/>
      <c r="B988" s="5" t="s">
        <v>23</v>
      </c>
      <c r="C988" s="5">
        <v>1197831</v>
      </c>
      <c r="D988" s="6">
        <v>44415</v>
      </c>
      <c r="E988" s="5" t="s">
        <v>24</v>
      </c>
      <c r="F988" s="5" t="s">
        <v>53</v>
      </c>
      <c r="G988" s="5" t="s">
        <v>54</v>
      </c>
      <c r="H988" s="5" t="s">
        <v>21</v>
      </c>
      <c r="I988" s="7">
        <v>0.5</v>
      </c>
      <c r="J988" s="8">
        <v>4750</v>
      </c>
      <c r="K988" s="9">
        <f t="shared" si="6"/>
        <v>2375</v>
      </c>
      <c r="L988" s="9">
        <f t="shared" si="7"/>
        <v>949.99999999999989</v>
      </c>
      <c r="M988" s="10">
        <v>0.39999999999999997</v>
      </c>
      <c r="O988" s="15"/>
      <c r="P988" s="16"/>
      <c r="Q988" s="11"/>
      <c r="R988" s="12"/>
    </row>
    <row r="989" spans="1:18" ht="15.75" customHeight="1">
      <c r="A989" s="1"/>
      <c r="B989" s="5" t="s">
        <v>23</v>
      </c>
      <c r="C989" s="5">
        <v>1197831</v>
      </c>
      <c r="D989" s="6">
        <v>44415</v>
      </c>
      <c r="E989" s="5" t="s">
        <v>24</v>
      </c>
      <c r="F989" s="5" t="s">
        <v>53</v>
      </c>
      <c r="G989" s="5" t="s">
        <v>54</v>
      </c>
      <c r="H989" s="5" t="s">
        <v>22</v>
      </c>
      <c r="I989" s="7">
        <v>0.54999999999999993</v>
      </c>
      <c r="J989" s="8">
        <v>7250</v>
      </c>
      <c r="K989" s="9">
        <f t="shared" si="6"/>
        <v>3987.4999999999995</v>
      </c>
      <c r="L989" s="9">
        <f t="shared" si="7"/>
        <v>2392.5</v>
      </c>
      <c r="M989" s="10">
        <v>0.60000000000000009</v>
      </c>
      <c r="O989" s="15"/>
      <c r="P989" s="16"/>
      <c r="Q989" s="11"/>
      <c r="R989" s="12"/>
    </row>
    <row r="990" spans="1:18" ht="15.75" customHeight="1">
      <c r="A990" s="1"/>
      <c r="B990" s="5" t="s">
        <v>23</v>
      </c>
      <c r="C990" s="5">
        <v>1197831</v>
      </c>
      <c r="D990" s="6">
        <v>44443</v>
      </c>
      <c r="E990" s="5" t="s">
        <v>24</v>
      </c>
      <c r="F990" s="5" t="s">
        <v>53</v>
      </c>
      <c r="G990" s="5" t="s">
        <v>54</v>
      </c>
      <c r="H990" s="5" t="s">
        <v>17</v>
      </c>
      <c r="I990" s="7">
        <v>0.5</v>
      </c>
      <c r="J990" s="8">
        <v>6750</v>
      </c>
      <c r="K990" s="9">
        <f t="shared" si="6"/>
        <v>3375</v>
      </c>
      <c r="L990" s="9">
        <f t="shared" si="7"/>
        <v>1518.7499999999998</v>
      </c>
      <c r="M990" s="10">
        <v>0.44999999999999996</v>
      </c>
      <c r="O990" s="15"/>
      <c r="P990" s="16"/>
      <c r="Q990" s="11"/>
      <c r="R990" s="12"/>
    </row>
    <row r="991" spans="1:18" ht="15.75" customHeight="1">
      <c r="A991" s="1"/>
      <c r="B991" s="5" t="s">
        <v>23</v>
      </c>
      <c r="C991" s="5">
        <v>1197831</v>
      </c>
      <c r="D991" s="6">
        <v>44443</v>
      </c>
      <c r="E991" s="5" t="s">
        <v>24</v>
      </c>
      <c r="F991" s="5" t="s">
        <v>53</v>
      </c>
      <c r="G991" s="5" t="s">
        <v>54</v>
      </c>
      <c r="H991" s="5" t="s">
        <v>18</v>
      </c>
      <c r="I991" s="7">
        <v>0.5</v>
      </c>
      <c r="J991" s="8">
        <v>6250</v>
      </c>
      <c r="K991" s="9">
        <f t="shared" si="6"/>
        <v>3125</v>
      </c>
      <c r="L991" s="9">
        <f t="shared" si="7"/>
        <v>1406.2499999999998</v>
      </c>
      <c r="M991" s="10">
        <v>0.44999999999999996</v>
      </c>
      <c r="O991" s="15"/>
      <c r="P991" s="16"/>
      <c r="Q991" s="11"/>
      <c r="R991" s="12"/>
    </row>
    <row r="992" spans="1:18" ht="15.75" customHeight="1">
      <c r="A992" s="1"/>
      <c r="B992" s="5" t="s">
        <v>23</v>
      </c>
      <c r="C992" s="5">
        <v>1197831</v>
      </c>
      <c r="D992" s="6">
        <v>44443</v>
      </c>
      <c r="E992" s="5" t="s">
        <v>24</v>
      </c>
      <c r="F992" s="5" t="s">
        <v>53</v>
      </c>
      <c r="G992" s="5" t="s">
        <v>54</v>
      </c>
      <c r="H992" s="5" t="s">
        <v>19</v>
      </c>
      <c r="I992" s="7">
        <v>0.54999999999999993</v>
      </c>
      <c r="J992" s="8">
        <v>6750</v>
      </c>
      <c r="K992" s="9">
        <f t="shared" si="6"/>
        <v>3712.4999999999995</v>
      </c>
      <c r="L992" s="9">
        <f t="shared" si="7"/>
        <v>1670.6249999999995</v>
      </c>
      <c r="M992" s="10">
        <v>0.44999999999999996</v>
      </c>
      <c r="O992" s="15"/>
      <c r="P992" s="16"/>
      <c r="Q992" s="11"/>
      <c r="R992" s="12"/>
    </row>
    <row r="993" spans="1:18" ht="15.75" customHeight="1">
      <c r="A993" s="1"/>
      <c r="B993" s="5" t="s">
        <v>23</v>
      </c>
      <c r="C993" s="5">
        <v>1197831</v>
      </c>
      <c r="D993" s="6">
        <v>44443</v>
      </c>
      <c r="E993" s="5" t="s">
        <v>24</v>
      </c>
      <c r="F993" s="5" t="s">
        <v>53</v>
      </c>
      <c r="G993" s="5" t="s">
        <v>54</v>
      </c>
      <c r="H993" s="5" t="s">
        <v>20</v>
      </c>
      <c r="I993" s="7">
        <v>0.54999999999999993</v>
      </c>
      <c r="J993" s="8">
        <v>4000</v>
      </c>
      <c r="K993" s="9">
        <f t="shared" si="6"/>
        <v>2199.9999999999995</v>
      </c>
      <c r="L993" s="9">
        <f t="shared" si="7"/>
        <v>1209.9999999999998</v>
      </c>
      <c r="M993" s="10">
        <v>0.55000000000000004</v>
      </c>
      <c r="O993" s="15"/>
      <c r="P993" s="16"/>
      <c r="Q993" s="11"/>
      <c r="R993" s="12"/>
    </row>
    <row r="994" spans="1:18" ht="15.75" customHeight="1">
      <c r="A994" s="1"/>
      <c r="B994" s="5" t="s">
        <v>23</v>
      </c>
      <c r="C994" s="5">
        <v>1197831</v>
      </c>
      <c r="D994" s="6">
        <v>44443</v>
      </c>
      <c r="E994" s="5" t="s">
        <v>24</v>
      </c>
      <c r="F994" s="5" t="s">
        <v>53</v>
      </c>
      <c r="G994" s="5" t="s">
        <v>54</v>
      </c>
      <c r="H994" s="5" t="s">
        <v>21</v>
      </c>
      <c r="I994" s="7">
        <v>0.5</v>
      </c>
      <c r="J994" s="8">
        <v>4000</v>
      </c>
      <c r="K994" s="9">
        <f t="shared" si="6"/>
        <v>2000</v>
      </c>
      <c r="L994" s="9">
        <f t="shared" si="7"/>
        <v>799.99999999999989</v>
      </c>
      <c r="M994" s="10">
        <v>0.39999999999999997</v>
      </c>
      <c r="O994" s="15"/>
      <c r="P994" s="16"/>
      <c r="Q994" s="11"/>
      <c r="R994" s="12"/>
    </row>
    <row r="995" spans="1:18" ht="15.75" customHeight="1">
      <c r="A995" s="1"/>
      <c r="B995" s="5" t="s">
        <v>23</v>
      </c>
      <c r="C995" s="5">
        <v>1197831</v>
      </c>
      <c r="D995" s="6">
        <v>44443</v>
      </c>
      <c r="E995" s="5" t="s">
        <v>24</v>
      </c>
      <c r="F995" s="5" t="s">
        <v>53</v>
      </c>
      <c r="G995" s="5" t="s">
        <v>54</v>
      </c>
      <c r="H995" s="5" t="s">
        <v>22</v>
      </c>
      <c r="I995" s="7">
        <v>0.45</v>
      </c>
      <c r="J995" s="8">
        <v>6250</v>
      </c>
      <c r="K995" s="9">
        <f t="shared" si="6"/>
        <v>2812.5</v>
      </c>
      <c r="L995" s="9">
        <f t="shared" si="7"/>
        <v>1687.5000000000002</v>
      </c>
      <c r="M995" s="10">
        <v>0.60000000000000009</v>
      </c>
      <c r="O995" s="15"/>
      <c r="P995" s="16"/>
      <c r="Q995" s="11"/>
      <c r="R995" s="12"/>
    </row>
    <row r="996" spans="1:18" ht="15.75" customHeight="1">
      <c r="A996" s="1"/>
      <c r="B996" s="5" t="s">
        <v>23</v>
      </c>
      <c r="C996" s="5">
        <v>1197831</v>
      </c>
      <c r="D996" s="6">
        <v>44472</v>
      </c>
      <c r="E996" s="5" t="s">
        <v>24</v>
      </c>
      <c r="F996" s="5" t="s">
        <v>53</v>
      </c>
      <c r="G996" s="5" t="s">
        <v>54</v>
      </c>
      <c r="H996" s="5" t="s">
        <v>17</v>
      </c>
      <c r="I996" s="7">
        <v>0.35000000000000003</v>
      </c>
      <c r="J996" s="8">
        <v>5750</v>
      </c>
      <c r="K996" s="9">
        <f t="shared" si="6"/>
        <v>2012.5000000000002</v>
      </c>
      <c r="L996" s="9">
        <f t="shared" si="7"/>
        <v>905.625</v>
      </c>
      <c r="M996" s="10">
        <v>0.44999999999999996</v>
      </c>
      <c r="O996" s="15"/>
      <c r="P996" s="16"/>
      <c r="Q996" s="11"/>
      <c r="R996" s="12"/>
    </row>
    <row r="997" spans="1:18" ht="15.75" customHeight="1">
      <c r="A997" s="1"/>
      <c r="B997" s="5" t="s">
        <v>23</v>
      </c>
      <c r="C997" s="5">
        <v>1197831</v>
      </c>
      <c r="D997" s="6">
        <v>44472</v>
      </c>
      <c r="E997" s="5" t="s">
        <v>24</v>
      </c>
      <c r="F997" s="5" t="s">
        <v>53</v>
      </c>
      <c r="G997" s="5" t="s">
        <v>54</v>
      </c>
      <c r="H997" s="5" t="s">
        <v>18</v>
      </c>
      <c r="I997" s="7">
        <v>0.35000000000000003</v>
      </c>
      <c r="J997" s="8">
        <v>5750</v>
      </c>
      <c r="K997" s="9">
        <f t="shared" si="6"/>
        <v>2012.5000000000002</v>
      </c>
      <c r="L997" s="9">
        <f t="shared" si="7"/>
        <v>905.625</v>
      </c>
      <c r="M997" s="10">
        <v>0.44999999999999996</v>
      </c>
      <c r="O997" s="15"/>
      <c r="P997" s="16"/>
      <c r="Q997" s="11"/>
      <c r="R997" s="12"/>
    </row>
    <row r="998" spans="1:18" ht="15.75" customHeight="1">
      <c r="A998" s="1"/>
      <c r="B998" s="5" t="s">
        <v>23</v>
      </c>
      <c r="C998" s="5">
        <v>1197831</v>
      </c>
      <c r="D998" s="6">
        <v>44472</v>
      </c>
      <c r="E998" s="5" t="s">
        <v>24</v>
      </c>
      <c r="F998" s="5" t="s">
        <v>53</v>
      </c>
      <c r="G998" s="5" t="s">
        <v>54</v>
      </c>
      <c r="H998" s="5" t="s">
        <v>19</v>
      </c>
      <c r="I998" s="7">
        <v>0.4</v>
      </c>
      <c r="J998" s="8">
        <v>5250</v>
      </c>
      <c r="K998" s="9">
        <f t="shared" si="6"/>
        <v>2100</v>
      </c>
      <c r="L998" s="9">
        <f t="shared" si="7"/>
        <v>944.99999999999989</v>
      </c>
      <c r="M998" s="10">
        <v>0.44999999999999996</v>
      </c>
      <c r="O998" s="15"/>
      <c r="P998" s="16"/>
      <c r="Q998" s="11"/>
      <c r="R998" s="12"/>
    </row>
    <row r="999" spans="1:18" ht="15.75" customHeight="1">
      <c r="A999" s="1"/>
      <c r="B999" s="5" t="s">
        <v>23</v>
      </c>
      <c r="C999" s="5">
        <v>1197831</v>
      </c>
      <c r="D999" s="6">
        <v>44472</v>
      </c>
      <c r="E999" s="5" t="s">
        <v>24</v>
      </c>
      <c r="F999" s="5" t="s">
        <v>53</v>
      </c>
      <c r="G999" s="5" t="s">
        <v>54</v>
      </c>
      <c r="H999" s="5" t="s">
        <v>20</v>
      </c>
      <c r="I999" s="7">
        <v>0.4</v>
      </c>
      <c r="J999" s="8">
        <v>3750</v>
      </c>
      <c r="K999" s="9">
        <f t="shared" si="6"/>
        <v>1500</v>
      </c>
      <c r="L999" s="9">
        <f t="shared" si="7"/>
        <v>825.00000000000011</v>
      </c>
      <c r="M999" s="10">
        <v>0.55000000000000004</v>
      </c>
      <c r="O999" s="15"/>
      <c r="P999" s="16"/>
      <c r="Q999" s="11"/>
      <c r="R999" s="12"/>
    </row>
    <row r="1000" spans="1:18" ht="15.75" customHeight="1">
      <c r="A1000" s="1"/>
      <c r="B1000" s="5" t="s">
        <v>23</v>
      </c>
      <c r="C1000" s="5">
        <v>1197831</v>
      </c>
      <c r="D1000" s="6">
        <v>44472</v>
      </c>
      <c r="E1000" s="5" t="s">
        <v>24</v>
      </c>
      <c r="F1000" s="5" t="s">
        <v>53</v>
      </c>
      <c r="G1000" s="5" t="s">
        <v>54</v>
      </c>
      <c r="H1000" s="5" t="s">
        <v>21</v>
      </c>
      <c r="I1000" s="7">
        <v>0.35000000000000003</v>
      </c>
      <c r="J1000" s="8">
        <v>3500</v>
      </c>
      <c r="K1000" s="9">
        <f t="shared" si="6"/>
        <v>1225.0000000000002</v>
      </c>
      <c r="L1000" s="9">
        <f t="shared" si="7"/>
        <v>490.00000000000006</v>
      </c>
      <c r="M1000" s="10">
        <v>0.39999999999999997</v>
      </c>
      <c r="O1000" s="15"/>
      <c r="P1000" s="16"/>
      <c r="Q1000" s="11"/>
      <c r="R1000" s="12"/>
    </row>
    <row r="1001" spans="1:18" ht="15.75" customHeight="1">
      <c r="A1001" s="1"/>
      <c r="B1001" s="5" t="s">
        <v>23</v>
      </c>
      <c r="C1001" s="5">
        <v>1197831</v>
      </c>
      <c r="D1001" s="6">
        <v>44472</v>
      </c>
      <c r="E1001" s="5" t="s">
        <v>24</v>
      </c>
      <c r="F1001" s="5" t="s">
        <v>53</v>
      </c>
      <c r="G1001" s="5" t="s">
        <v>54</v>
      </c>
      <c r="H1001" s="5" t="s">
        <v>22</v>
      </c>
      <c r="I1001" s="7">
        <v>0.45</v>
      </c>
      <c r="J1001" s="8">
        <v>5250</v>
      </c>
      <c r="K1001" s="9">
        <f t="shared" si="6"/>
        <v>2362.5</v>
      </c>
      <c r="L1001" s="9">
        <f t="shared" si="7"/>
        <v>1417.5000000000002</v>
      </c>
      <c r="M1001" s="10">
        <v>0.60000000000000009</v>
      </c>
      <c r="O1001" s="15"/>
      <c r="P1001" s="16"/>
      <c r="Q1001" s="11"/>
      <c r="R1001" s="12"/>
    </row>
    <row r="1002" spans="1:18" ht="15.75" customHeight="1">
      <c r="A1002" s="1"/>
      <c r="B1002" s="5" t="s">
        <v>23</v>
      </c>
      <c r="C1002" s="5">
        <v>1197831</v>
      </c>
      <c r="D1002" s="6">
        <v>44504</v>
      </c>
      <c r="E1002" s="5" t="s">
        <v>24</v>
      </c>
      <c r="F1002" s="5" t="s">
        <v>53</v>
      </c>
      <c r="G1002" s="5" t="s">
        <v>54</v>
      </c>
      <c r="H1002" s="5" t="s">
        <v>17</v>
      </c>
      <c r="I1002" s="7">
        <v>0.30000000000000004</v>
      </c>
      <c r="J1002" s="8">
        <v>6750</v>
      </c>
      <c r="K1002" s="9">
        <f t="shared" si="6"/>
        <v>2025.0000000000002</v>
      </c>
      <c r="L1002" s="9">
        <f t="shared" si="7"/>
        <v>911.25</v>
      </c>
      <c r="M1002" s="10">
        <v>0.44999999999999996</v>
      </c>
      <c r="O1002" s="15"/>
      <c r="P1002" s="16"/>
      <c r="Q1002" s="11"/>
      <c r="R1002" s="12"/>
    </row>
    <row r="1003" spans="1:18" ht="15.75" customHeight="1">
      <c r="A1003" s="1"/>
      <c r="B1003" s="5" t="s">
        <v>23</v>
      </c>
      <c r="C1003" s="5">
        <v>1197831</v>
      </c>
      <c r="D1003" s="6">
        <v>44504</v>
      </c>
      <c r="E1003" s="5" t="s">
        <v>24</v>
      </c>
      <c r="F1003" s="5" t="s">
        <v>53</v>
      </c>
      <c r="G1003" s="5" t="s">
        <v>54</v>
      </c>
      <c r="H1003" s="5" t="s">
        <v>18</v>
      </c>
      <c r="I1003" s="7">
        <v>0.30000000000000004</v>
      </c>
      <c r="J1003" s="8">
        <v>6750</v>
      </c>
      <c r="K1003" s="9">
        <f t="shared" si="6"/>
        <v>2025.0000000000002</v>
      </c>
      <c r="L1003" s="9">
        <f t="shared" si="7"/>
        <v>911.25</v>
      </c>
      <c r="M1003" s="10">
        <v>0.44999999999999996</v>
      </c>
      <c r="O1003" s="15"/>
      <c r="P1003" s="16"/>
      <c r="Q1003" s="11"/>
      <c r="R1003" s="12"/>
    </row>
    <row r="1004" spans="1:18" ht="15.75" customHeight="1">
      <c r="A1004" s="1"/>
      <c r="B1004" s="5" t="s">
        <v>23</v>
      </c>
      <c r="C1004" s="5">
        <v>1197831</v>
      </c>
      <c r="D1004" s="6">
        <v>44504</v>
      </c>
      <c r="E1004" s="5" t="s">
        <v>24</v>
      </c>
      <c r="F1004" s="5" t="s">
        <v>53</v>
      </c>
      <c r="G1004" s="5" t="s">
        <v>54</v>
      </c>
      <c r="H1004" s="5" t="s">
        <v>19</v>
      </c>
      <c r="I1004" s="7">
        <v>0.55000000000000004</v>
      </c>
      <c r="J1004" s="8">
        <v>6000</v>
      </c>
      <c r="K1004" s="9">
        <f t="shared" si="6"/>
        <v>3300.0000000000005</v>
      </c>
      <c r="L1004" s="9">
        <f t="shared" si="7"/>
        <v>1485</v>
      </c>
      <c r="M1004" s="10">
        <v>0.44999999999999996</v>
      </c>
      <c r="O1004" s="15"/>
      <c r="P1004" s="16"/>
      <c r="Q1004" s="11"/>
      <c r="R1004" s="12"/>
    </row>
    <row r="1005" spans="1:18" ht="15.75" customHeight="1">
      <c r="A1005" s="1"/>
      <c r="B1005" s="5" t="s">
        <v>23</v>
      </c>
      <c r="C1005" s="5">
        <v>1197831</v>
      </c>
      <c r="D1005" s="6">
        <v>44504</v>
      </c>
      <c r="E1005" s="5" t="s">
        <v>24</v>
      </c>
      <c r="F1005" s="5" t="s">
        <v>53</v>
      </c>
      <c r="G1005" s="5" t="s">
        <v>54</v>
      </c>
      <c r="H1005" s="5" t="s">
        <v>20</v>
      </c>
      <c r="I1005" s="7">
        <v>0.55000000000000004</v>
      </c>
      <c r="J1005" s="8">
        <v>4750</v>
      </c>
      <c r="K1005" s="9">
        <f t="shared" si="6"/>
        <v>2612.5</v>
      </c>
      <c r="L1005" s="9">
        <f t="shared" si="7"/>
        <v>1436.8750000000002</v>
      </c>
      <c r="M1005" s="10">
        <v>0.55000000000000004</v>
      </c>
      <c r="O1005" s="15"/>
      <c r="P1005" s="16"/>
      <c r="Q1005" s="11"/>
      <c r="R1005" s="12"/>
    </row>
    <row r="1006" spans="1:18" ht="15.75" customHeight="1">
      <c r="A1006" s="1"/>
      <c r="B1006" s="5" t="s">
        <v>23</v>
      </c>
      <c r="C1006" s="5">
        <v>1197831</v>
      </c>
      <c r="D1006" s="6">
        <v>44504</v>
      </c>
      <c r="E1006" s="5" t="s">
        <v>24</v>
      </c>
      <c r="F1006" s="5" t="s">
        <v>53</v>
      </c>
      <c r="G1006" s="5" t="s">
        <v>54</v>
      </c>
      <c r="H1006" s="5" t="s">
        <v>21</v>
      </c>
      <c r="I1006" s="7">
        <v>0.54999999999999993</v>
      </c>
      <c r="J1006" s="8">
        <v>4500</v>
      </c>
      <c r="K1006" s="9">
        <f t="shared" si="6"/>
        <v>2474.9999999999995</v>
      </c>
      <c r="L1006" s="9">
        <f t="shared" si="7"/>
        <v>989.99999999999977</v>
      </c>
      <c r="M1006" s="10">
        <v>0.39999999999999997</v>
      </c>
      <c r="O1006" s="15"/>
      <c r="P1006" s="16"/>
      <c r="Q1006" s="11"/>
      <c r="R1006" s="12"/>
    </row>
    <row r="1007" spans="1:18" ht="15.75" customHeight="1">
      <c r="A1007" s="1"/>
      <c r="B1007" s="5" t="s">
        <v>23</v>
      </c>
      <c r="C1007" s="5">
        <v>1197831</v>
      </c>
      <c r="D1007" s="6">
        <v>44504</v>
      </c>
      <c r="E1007" s="5" t="s">
        <v>24</v>
      </c>
      <c r="F1007" s="5" t="s">
        <v>53</v>
      </c>
      <c r="G1007" s="5" t="s">
        <v>54</v>
      </c>
      <c r="H1007" s="5" t="s">
        <v>22</v>
      </c>
      <c r="I1007" s="7">
        <v>0.65</v>
      </c>
      <c r="J1007" s="8">
        <v>6500</v>
      </c>
      <c r="K1007" s="9">
        <f t="shared" si="6"/>
        <v>4225</v>
      </c>
      <c r="L1007" s="9">
        <f t="shared" si="7"/>
        <v>2535.0000000000005</v>
      </c>
      <c r="M1007" s="10">
        <v>0.60000000000000009</v>
      </c>
      <c r="O1007" s="15"/>
      <c r="P1007" s="16"/>
      <c r="Q1007" s="11"/>
      <c r="R1007" s="12"/>
    </row>
    <row r="1008" spans="1:18" ht="15.75" customHeight="1">
      <c r="A1008" s="1"/>
      <c r="B1008" s="5" t="s">
        <v>23</v>
      </c>
      <c r="C1008" s="5">
        <v>1197831</v>
      </c>
      <c r="D1008" s="6">
        <v>44533</v>
      </c>
      <c r="E1008" s="5" t="s">
        <v>24</v>
      </c>
      <c r="F1008" s="5" t="s">
        <v>53</v>
      </c>
      <c r="G1008" s="5" t="s">
        <v>54</v>
      </c>
      <c r="H1008" s="5" t="s">
        <v>17</v>
      </c>
      <c r="I1008" s="7">
        <v>0.54999999999999993</v>
      </c>
      <c r="J1008" s="8">
        <v>8000</v>
      </c>
      <c r="K1008" s="9">
        <f t="shared" si="6"/>
        <v>4399.9999999999991</v>
      </c>
      <c r="L1008" s="9">
        <f t="shared" si="7"/>
        <v>1979.9999999999993</v>
      </c>
      <c r="M1008" s="10">
        <v>0.44999999999999996</v>
      </c>
      <c r="O1008" s="15"/>
      <c r="P1008" s="16"/>
      <c r="Q1008" s="11"/>
      <c r="R1008" s="12"/>
    </row>
    <row r="1009" spans="1:18" ht="15.75" customHeight="1">
      <c r="A1009" s="1"/>
      <c r="B1009" s="5" t="s">
        <v>23</v>
      </c>
      <c r="C1009" s="5">
        <v>1197831</v>
      </c>
      <c r="D1009" s="6">
        <v>44533</v>
      </c>
      <c r="E1009" s="5" t="s">
        <v>24</v>
      </c>
      <c r="F1009" s="5" t="s">
        <v>53</v>
      </c>
      <c r="G1009" s="5" t="s">
        <v>54</v>
      </c>
      <c r="H1009" s="5" t="s">
        <v>18</v>
      </c>
      <c r="I1009" s="7">
        <v>0.54999999999999993</v>
      </c>
      <c r="J1009" s="8">
        <v>8000</v>
      </c>
      <c r="K1009" s="9">
        <f t="shared" si="6"/>
        <v>4399.9999999999991</v>
      </c>
      <c r="L1009" s="9">
        <f t="shared" si="7"/>
        <v>1979.9999999999993</v>
      </c>
      <c r="M1009" s="10">
        <v>0.44999999999999996</v>
      </c>
      <c r="O1009" s="15"/>
      <c r="P1009" s="16"/>
      <c r="Q1009" s="11"/>
      <c r="R1009" s="12"/>
    </row>
    <row r="1010" spans="1:18" ht="15.75" customHeight="1">
      <c r="A1010" s="1"/>
      <c r="B1010" s="5" t="s">
        <v>23</v>
      </c>
      <c r="C1010" s="5">
        <v>1197831</v>
      </c>
      <c r="D1010" s="6">
        <v>44533</v>
      </c>
      <c r="E1010" s="5" t="s">
        <v>24</v>
      </c>
      <c r="F1010" s="5" t="s">
        <v>53</v>
      </c>
      <c r="G1010" s="5" t="s">
        <v>54</v>
      </c>
      <c r="H1010" s="5" t="s">
        <v>19</v>
      </c>
      <c r="I1010" s="7">
        <v>0.6</v>
      </c>
      <c r="J1010" s="8">
        <v>7000</v>
      </c>
      <c r="K1010" s="9">
        <f t="shared" si="6"/>
        <v>4200</v>
      </c>
      <c r="L1010" s="9">
        <f t="shared" si="7"/>
        <v>1889.9999999999998</v>
      </c>
      <c r="M1010" s="10">
        <v>0.44999999999999996</v>
      </c>
      <c r="O1010" s="15"/>
      <c r="P1010" s="16"/>
      <c r="Q1010" s="11"/>
      <c r="R1010" s="12"/>
    </row>
    <row r="1011" spans="1:18" ht="15.75" customHeight="1">
      <c r="A1011" s="1"/>
      <c r="B1011" s="5" t="s">
        <v>23</v>
      </c>
      <c r="C1011" s="5">
        <v>1197831</v>
      </c>
      <c r="D1011" s="6">
        <v>44533</v>
      </c>
      <c r="E1011" s="5" t="s">
        <v>24</v>
      </c>
      <c r="F1011" s="5" t="s">
        <v>53</v>
      </c>
      <c r="G1011" s="5" t="s">
        <v>54</v>
      </c>
      <c r="H1011" s="5" t="s">
        <v>20</v>
      </c>
      <c r="I1011" s="7">
        <v>0.6</v>
      </c>
      <c r="J1011" s="8">
        <v>5500</v>
      </c>
      <c r="K1011" s="9">
        <f t="shared" si="6"/>
        <v>3300</v>
      </c>
      <c r="L1011" s="9">
        <f t="shared" si="7"/>
        <v>1815.0000000000002</v>
      </c>
      <c r="M1011" s="10">
        <v>0.55000000000000004</v>
      </c>
      <c r="O1011" s="15"/>
      <c r="P1011" s="16"/>
      <c r="Q1011" s="11"/>
      <c r="R1011" s="12"/>
    </row>
    <row r="1012" spans="1:18" ht="15.75" customHeight="1">
      <c r="A1012" s="1"/>
      <c r="B1012" s="5" t="s">
        <v>23</v>
      </c>
      <c r="C1012" s="5">
        <v>1197831</v>
      </c>
      <c r="D1012" s="6">
        <v>44533</v>
      </c>
      <c r="E1012" s="5" t="s">
        <v>24</v>
      </c>
      <c r="F1012" s="5" t="s">
        <v>53</v>
      </c>
      <c r="G1012" s="5" t="s">
        <v>54</v>
      </c>
      <c r="H1012" s="5" t="s">
        <v>21</v>
      </c>
      <c r="I1012" s="7">
        <v>0.54999999999999993</v>
      </c>
      <c r="J1012" s="8">
        <v>5000</v>
      </c>
      <c r="K1012" s="9">
        <f t="shared" si="6"/>
        <v>2749.9999999999995</v>
      </c>
      <c r="L1012" s="9">
        <f t="shared" si="7"/>
        <v>1099.9999999999998</v>
      </c>
      <c r="M1012" s="10">
        <v>0.39999999999999997</v>
      </c>
      <c r="O1012" s="15"/>
      <c r="P1012" s="16"/>
      <c r="Q1012" s="11"/>
      <c r="R1012" s="12"/>
    </row>
    <row r="1013" spans="1:18" ht="15.75" customHeight="1">
      <c r="A1013" s="1"/>
      <c r="B1013" s="5" t="s">
        <v>23</v>
      </c>
      <c r="C1013" s="5">
        <v>1197831</v>
      </c>
      <c r="D1013" s="6">
        <v>44533</v>
      </c>
      <c r="E1013" s="5" t="s">
        <v>24</v>
      </c>
      <c r="F1013" s="5" t="s">
        <v>53</v>
      </c>
      <c r="G1013" s="5" t="s">
        <v>54</v>
      </c>
      <c r="H1013" s="5" t="s">
        <v>22</v>
      </c>
      <c r="I1013" s="7">
        <v>0.65</v>
      </c>
      <c r="J1013" s="8">
        <v>7500</v>
      </c>
      <c r="K1013" s="9">
        <f t="shared" si="6"/>
        <v>4875</v>
      </c>
      <c r="L1013" s="9">
        <f t="shared" si="7"/>
        <v>2925.0000000000005</v>
      </c>
      <c r="M1013" s="10">
        <v>0.60000000000000009</v>
      </c>
      <c r="O1013" s="15"/>
      <c r="P1013" s="16"/>
      <c r="Q1013" s="11"/>
      <c r="R1013" s="12"/>
    </row>
    <row r="1014" spans="1:18" ht="15.75" customHeight="1">
      <c r="A1014" s="1" t="s">
        <v>39</v>
      </c>
      <c r="B1014" s="5" t="s">
        <v>14</v>
      </c>
      <c r="C1014" s="5">
        <v>1185732</v>
      </c>
      <c r="D1014" s="6">
        <v>44207</v>
      </c>
      <c r="E1014" s="5" t="s">
        <v>33</v>
      </c>
      <c r="F1014" s="5" t="s">
        <v>55</v>
      </c>
      <c r="G1014" s="5" t="s">
        <v>56</v>
      </c>
      <c r="H1014" s="5" t="s">
        <v>17</v>
      </c>
      <c r="I1014" s="7">
        <v>0.35</v>
      </c>
      <c r="J1014" s="8">
        <v>4250</v>
      </c>
      <c r="K1014" s="9">
        <f t="shared" si="6"/>
        <v>1487.5</v>
      </c>
      <c r="L1014" s="9">
        <f t="shared" si="7"/>
        <v>595</v>
      </c>
      <c r="M1014" s="10">
        <v>0.4</v>
      </c>
      <c r="O1014" s="15"/>
      <c r="P1014" s="16"/>
      <c r="Q1014" s="11"/>
      <c r="R1014" s="12"/>
    </row>
    <row r="1015" spans="1:18" ht="15.75" customHeight="1">
      <c r="A1015" s="1"/>
      <c r="B1015" s="5" t="s">
        <v>14</v>
      </c>
      <c r="C1015" s="5">
        <v>1185732</v>
      </c>
      <c r="D1015" s="6">
        <v>44207</v>
      </c>
      <c r="E1015" s="5" t="s">
        <v>33</v>
      </c>
      <c r="F1015" s="5" t="s">
        <v>55</v>
      </c>
      <c r="G1015" s="5" t="s">
        <v>56</v>
      </c>
      <c r="H1015" s="5" t="s">
        <v>18</v>
      </c>
      <c r="I1015" s="7">
        <v>0.35</v>
      </c>
      <c r="J1015" s="8">
        <v>2250</v>
      </c>
      <c r="K1015" s="9">
        <f t="shared" si="6"/>
        <v>787.5</v>
      </c>
      <c r="L1015" s="9">
        <f t="shared" si="7"/>
        <v>275.625</v>
      </c>
      <c r="M1015" s="10">
        <v>0.35</v>
      </c>
      <c r="O1015" s="15"/>
      <c r="P1015" s="16"/>
      <c r="Q1015" s="11"/>
      <c r="R1015" s="12"/>
    </row>
    <row r="1016" spans="1:18" ht="15.75" customHeight="1">
      <c r="A1016" s="1"/>
      <c r="B1016" s="5" t="s">
        <v>14</v>
      </c>
      <c r="C1016" s="5">
        <v>1185732</v>
      </c>
      <c r="D1016" s="6">
        <v>44207</v>
      </c>
      <c r="E1016" s="5" t="s">
        <v>33</v>
      </c>
      <c r="F1016" s="5" t="s">
        <v>55</v>
      </c>
      <c r="G1016" s="5" t="s">
        <v>56</v>
      </c>
      <c r="H1016" s="5" t="s">
        <v>19</v>
      </c>
      <c r="I1016" s="7">
        <v>0.25</v>
      </c>
      <c r="J1016" s="8">
        <v>2250</v>
      </c>
      <c r="K1016" s="9">
        <f t="shared" si="6"/>
        <v>562.5</v>
      </c>
      <c r="L1016" s="9">
        <f t="shared" si="7"/>
        <v>196.875</v>
      </c>
      <c r="M1016" s="10">
        <v>0.35</v>
      </c>
      <c r="O1016" s="15"/>
      <c r="P1016" s="16"/>
      <c r="Q1016" s="11"/>
      <c r="R1016" s="12"/>
    </row>
    <row r="1017" spans="1:18" ht="15.75" customHeight="1">
      <c r="A1017" s="1"/>
      <c r="B1017" s="5" t="s">
        <v>14</v>
      </c>
      <c r="C1017" s="5">
        <v>1185732</v>
      </c>
      <c r="D1017" s="6">
        <v>44207</v>
      </c>
      <c r="E1017" s="5" t="s">
        <v>33</v>
      </c>
      <c r="F1017" s="5" t="s">
        <v>55</v>
      </c>
      <c r="G1017" s="5" t="s">
        <v>56</v>
      </c>
      <c r="H1017" s="5" t="s">
        <v>20</v>
      </c>
      <c r="I1017" s="7">
        <v>0.30000000000000004</v>
      </c>
      <c r="J1017" s="8">
        <v>750</v>
      </c>
      <c r="K1017" s="9">
        <f t="shared" si="6"/>
        <v>225.00000000000003</v>
      </c>
      <c r="L1017" s="9">
        <f t="shared" si="7"/>
        <v>90.000000000000014</v>
      </c>
      <c r="M1017" s="10">
        <v>0.4</v>
      </c>
      <c r="O1017" s="15"/>
      <c r="P1017" s="16"/>
      <c r="Q1017" s="11"/>
      <c r="R1017" s="12"/>
    </row>
    <row r="1018" spans="1:18" ht="15.75" customHeight="1">
      <c r="A1018" s="1"/>
      <c r="B1018" s="5" t="s">
        <v>14</v>
      </c>
      <c r="C1018" s="5">
        <v>1185732</v>
      </c>
      <c r="D1018" s="6">
        <v>44207</v>
      </c>
      <c r="E1018" s="5" t="s">
        <v>33</v>
      </c>
      <c r="F1018" s="5" t="s">
        <v>55</v>
      </c>
      <c r="G1018" s="5" t="s">
        <v>56</v>
      </c>
      <c r="H1018" s="5" t="s">
        <v>21</v>
      </c>
      <c r="I1018" s="7">
        <v>0.44999999999999996</v>
      </c>
      <c r="J1018" s="8">
        <v>1250</v>
      </c>
      <c r="K1018" s="9">
        <f t="shared" si="6"/>
        <v>562.5</v>
      </c>
      <c r="L1018" s="9">
        <f t="shared" si="7"/>
        <v>196.875</v>
      </c>
      <c r="M1018" s="10">
        <v>0.35</v>
      </c>
      <c r="O1018" s="15"/>
      <c r="P1018" s="16"/>
      <c r="Q1018" s="11"/>
      <c r="R1018" s="12"/>
    </row>
    <row r="1019" spans="1:18" ht="15.75" customHeight="1">
      <c r="A1019" s="1"/>
      <c r="B1019" s="5" t="s">
        <v>14</v>
      </c>
      <c r="C1019" s="5">
        <v>1185732</v>
      </c>
      <c r="D1019" s="6">
        <v>44207</v>
      </c>
      <c r="E1019" s="5" t="s">
        <v>33</v>
      </c>
      <c r="F1019" s="5" t="s">
        <v>55</v>
      </c>
      <c r="G1019" s="5" t="s">
        <v>56</v>
      </c>
      <c r="H1019" s="5" t="s">
        <v>22</v>
      </c>
      <c r="I1019" s="7">
        <v>0.35</v>
      </c>
      <c r="J1019" s="8">
        <v>2250</v>
      </c>
      <c r="K1019" s="9">
        <f t="shared" si="6"/>
        <v>787.5</v>
      </c>
      <c r="L1019" s="9">
        <f t="shared" si="7"/>
        <v>393.75</v>
      </c>
      <c r="M1019" s="10">
        <v>0.5</v>
      </c>
      <c r="O1019" s="15"/>
      <c r="P1019" s="16"/>
      <c r="Q1019" s="11"/>
      <c r="R1019" s="12"/>
    </row>
    <row r="1020" spans="1:18" ht="15.75" customHeight="1">
      <c r="A1020" s="1"/>
      <c r="B1020" s="5" t="s">
        <v>14</v>
      </c>
      <c r="C1020" s="5">
        <v>1185732</v>
      </c>
      <c r="D1020" s="6">
        <v>44238</v>
      </c>
      <c r="E1020" s="5" t="s">
        <v>33</v>
      </c>
      <c r="F1020" s="5" t="s">
        <v>55</v>
      </c>
      <c r="G1020" s="5" t="s">
        <v>56</v>
      </c>
      <c r="H1020" s="5" t="s">
        <v>17</v>
      </c>
      <c r="I1020" s="7">
        <v>0.35</v>
      </c>
      <c r="J1020" s="8">
        <v>4750</v>
      </c>
      <c r="K1020" s="9">
        <f t="shared" si="6"/>
        <v>1662.5</v>
      </c>
      <c r="L1020" s="9">
        <f t="shared" si="7"/>
        <v>665</v>
      </c>
      <c r="M1020" s="10">
        <v>0.4</v>
      </c>
      <c r="O1020" s="15"/>
      <c r="P1020" s="16"/>
      <c r="Q1020" s="11"/>
      <c r="R1020" s="12"/>
    </row>
    <row r="1021" spans="1:18" ht="15.75" customHeight="1">
      <c r="A1021" s="1"/>
      <c r="B1021" s="5" t="s">
        <v>14</v>
      </c>
      <c r="C1021" s="5">
        <v>1185732</v>
      </c>
      <c r="D1021" s="6">
        <v>44238</v>
      </c>
      <c r="E1021" s="5" t="s">
        <v>33</v>
      </c>
      <c r="F1021" s="5" t="s">
        <v>55</v>
      </c>
      <c r="G1021" s="5" t="s">
        <v>56</v>
      </c>
      <c r="H1021" s="5" t="s">
        <v>18</v>
      </c>
      <c r="I1021" s="7">
        <v>0.35</v>
      </c>
      <c r="J1021" s="8">
        <v>1250</v>
      </c>
      <c r="K1021" s="9">
        <f t="shared" si="6"/>
        <v>437.5</v>
      </c>
      <c r="L1021" s="9">
        <f t="shared" si="7"/>
        <v>153.125</v>
      </c>
      <c r="M1021" s="10">
        <v>0.35</v>
      </c>
      <c r="O1021" s="15"/>
      <c r="P1021" s="16"/>
      <c r="Q1021" s="11"/>
      <c r="R1021" s="12"/>
    </row>
    <row r="1022" spans="1:18" ht="15.75" customHeight="1">
      <c r="A1022" s="1"/>
      <c r="B1022" s="5" t="s">
        <v>14</v>
      </c>
      <c r="C1022" s="5">
        <v>1185732</v>
      </c>
      <c r="D1022" s="6">
        <v>44238</v>
      </c>
      <c r="E1022" s="5" t="s">
        <v>33</v>
      </c>
      <c r="F1022" s="5" t="s">
        <v>55</v>
      </c>
      <c r="G1022" s="5" t="s">
        <v>56</v>
      </c>
      <c r="H1022" s="5" t="s">
        <v>19</v>
      </c>
      <c r="I1022" s="7">
        <v>0.25</v>
      </c>
      <c r="J1022" s="8">
        <v>1750</v>
      </c>
      <c r="K1022" s="9">
        <f t="shared" si="6"/>
        <v>437.5</v>
      </c>
      <c r="L1022" s="9">
        <f t="shared" si="7"/>
        <v>153.125</v>
      </c>
      <c r="M1022" s="10">
        <v>0.35</v>
      </c>
      <c r="O1022" s="15"/>
      <c r="P1022" s="16"/>
      <c r="Q1022" s="11"/>
      <c r="R1022" s="12"/>
    </row>
    <row r="1023" spans="1:18" ht="15.75" customHeight="1">
      <c r="A1023" s="1"/>
      <c r="B1023" s="5" t="s">
        <v>14</v>
      </c>
      <c r="C1023" s="5">
        <v>1185732</v>
      </c>
      <c r="D1023" s="6">
        <v>44238</v>
      </c>
      <c r="E1023" s="5" t="s">
        <v>33</v>
      </c>
      <c r="F1023" s="5" t="s">
        <v>55</v>
      </c>
      <c r="G1023" s="5" t="s">
        <v>56</v>
      </c>
      <c r="H1023" s="5" t="s">
        <v>20</v>
      </c>
      <c r="I1023" s="7">
        <v>0.30000000000000004</v>
      </c>
      <c r="J1023" s="8">
        <v>500</v>
      </c>
      <c r="K1023" s="9">
        <f t="shared" si="6"/>
        <v>150.00000000000003</v>
      </c>
      <c r="L1023" s="9">
        <f t="shared" si="7"/>
        <v>60.000000000000014</v>
      </c>
      <c r="M1023" s="10">
        <v>0.4</v>
      </c>
      <c r="O1023" s="15"/>
      <c r="P1023" s="16"/>
      <c r="Q1023" s="11"/>
      <c r="R1023" s="12"/>
    </row>
    <row r="1024" spans="1:18" ht="15.75" customHeight="1">
      <c r="A1024" s="1"/>
      <c r="B1024" s="5" t="s">
        <v>14</v>
      </c>
      <c r="C1024" s="5">
        <v>1185732</v>
      </c>
      <c r="D1024" s="6">
        <v>44238</v>
      </c>
      <c r="E1024" s="5" t="s">
        <v>33</v>
      </c>
      <c r="F1024" s="5" t="s">
        <v>55</v>
      </c>
      <c r="G1024" s="5" t="s">
        <v>56</v>
      </c>
      <c r="H1024" s="5" t="s">
        <v>21</v>
      </c>
      <c r="I1024" s="7">
        <v>0.44999999999999996</v>
      </c>
      <c r="J1024" s="8">
        <v>1250</v>
      </c>
      <c r="K1024" s="9">
        <f t="shared" si="6"/>
        <v>562.5</v>
      </c>
      <c r="L1024" s="9">
        <f t="shared" si="7"/>
        <v>196.875</v>
      </c>
      <c r="M1024" s="10">
        <v>0.35</v>
      </c>
      <c r="O1024" s="15"/>
      <c r="P1024" s="16"/>
      <c r="Q1024" s="11"/>
      <c r="R1024" s="12"/>
    </row>
    <row r="1025" spans="1:18" ht="15.75" customHeight="1">
      <c r="A1025" s="1"/>
      <c r="B1025" s="5" t="s">
        <v>14</v>
      </c>
      <c r="C1025" s="5">
        <v>1185732</v>
      </c>
      <c r="D1025" s="6">
        <v>44238</v>
      </c>
      <c r="E1025" s="5" t="s">
        <v>33</v>
      </c>
      <c r="F1025" s="5" t="s">
        <v>55</v>
      </c>
      <c r="G1025" s="5" t="s">
        <v>56</v>
      </c>
      <c r="H1025" s="5" t="s">
        <v>22</v>
      </c>
      <c r="I1025" s="7">
        <v>0.35</v>
      </c>
      <c r="J1025" s="8">
        <v>2000</v>
      </c>
      <c r="K1025" s="9">
        <f t="shared" si="6"/>
        <v>700</v>
      </c>
      <c r="L1025" s="9">
        <f t="shared" si="7"/>
        <v>350</v>
      </c>
      <c r="M1025" s="10">
        <v>0.5</v>
      </c>
      <c r="O1025" s="15"/>
      <c r="P1025" s="16"/>
      <c r="Q1025" s="11"/>
      <c r="R1025" s="12"/>
    </row>
    <row r="1026" spans="1:18" ht="15.75" customHeight="1">
      <c r="A1026" s="1"/>
      <c r="B1026" s="5" t="s">
        <v>14</v>
      </c>
      <c r="C1026" s="5">
        <v>1185732</v>
      </c>
      <c r="D1026" s="6">
        <v>44265</v>
      </c>
      <c r="E1026" s="5" t="s">
        <v>33</v>
      </c>
      <c r="F1026" s="5" t="s">
        <v>55</v>
      </c>
      <c r="G1026" s="5" t="s">
        <v>56</v>
      </c>
      <c r="H1026" s="5" t="s">
        <v>17</v>
      </c>
      <c r="I1026" s="7">
        <v>0.4</v>
      </c>
      <c r="J1026" s="8">
        <v>4200</v>
      </c>
      <c r="K1026" s="9">
        <f t="shared" ref="K1026:K1280" si="8">I1026*J1026</f>
        <v>1680</v>
      </c>
      <c r="L1026" s="9">
        <f t="shared" ref="L1026:L1280" si="9">K1026*M1026</f>
        <v>672</v>
      </c>
      <c r="M1026" s="10">
        <v>0.4</v>
      </c>
      <c r="O1026" s="15"/>
      <c r="P1026" s="16"/>
      <c r="Q1026" s="11"/>
      <c r="R1026" s="12"/>
    </row>
    <row r="1027" spans="1:18" ht="15.75" customHeight="1">
      <c r="A1027" s="1"/>
      <c r="B1027" s="5" t="s">
        <v>14</v>
      </c>
      <c r="C1027" s="5">
        <v>1185732</v>
      </c>
      <c r="D1027" s="6">
        <v>44265</v>
      </c>
      <c r="E1027" s="5" t="s">
        <v>33</v>
      </c>
      <c r="F1027" s="5" t="s">
        <v>55</v>
      </c>
      <c r="G1027" s="5" t="s">
        <v>56</v>
      </c>
      <c r="H1027" s="5" t="s">
        <v>18</v>
      </c>
      <c r="I1027" s="7">
        <v>0.4</v>
      </c>
      <c r="J1027" s="8">
        <v>1000</v>
      </c>
      <c r="K1027" s="9">
        <f t="shared" si="8"/>
        <v>400</v>
      </c>
      <c r="L1027" s="9">
        <f t="shared" si="9"/>
        <v>140</v>
      </c>
      <c r="M1027" s="10">
        <v>0.35</v>
      </c>
      <c r="O1027" s="15"/>
      <c r="P1027" s="16"/>
      <c r="Q1027" s="11"/>
      <c r="R1027" s="12"/>
    </row>
    <row r="1028" spans="1:18" ht="15.75" customHeight="1">
      <c r="A1028" s="1"/>
      <c r="B1028" s="5" t="s">
        <v>14</v>
      </c>
      <c r="C1028" s="5">
        <v>1185732</v>
      </c>
      <c r="D1028" s="6">
        <v>44265</v>
      </c>
      <c r="E1028" s="5" t="s">
        <v>33</v>
      </c>
      <c r="F1028" s="5" t="s">
        <v>55</v>
      </c>
      <c r="G1028" s="5" t="s">
        <v>56</v>
      </c>
      <c r="H1028" s="5" t="s">
        <v>19</v>
      </c>
      <c r="I1028" s="7">
        <v>0.30000000000000004</v>
      </c>
      <c r="J1028" s="8">
        <v>1500</v>
      </c>
      <c r="K1028" s="9">
        <f t="shared" si="8"/>
        <v>450.00000000000006</v>
      </c>
      <c r="L1028" s="9">
        <f t="shared" si="9"/>
        <v>157.5</v>
      </c>
      <c r="M1028" s="10">
        <v>0.35</v>
      </c>
      <c r="O1028" s="15"/>
      <c r="P1028" s="16"/>
      <c r="Q1028" s="11"/>
      <c r="R1028" s="12"/>
    </row>
    <row r="1029" spans="1:18" ht="15.75" customHeight="1">
      <c r="A1029" s="1"/>
      <c r="B1029" s="5" t="s">
        <v>14</v>
      </c>
      <c r="C1029" s="5">
        <v>1185732</v>
      </c>
      <c r="D1029" s="6">
        <v>44265</v>
      </c>
      <c r="E1029" s="5" t="s">
        <v>33</v>
      </c>
      <c r="F1029" s="5" t="s">
        <v>55</v>
      </c>
      <c r="G1029" s="5" t="s">
        <v>56</v>
      </c>
      <c r="H1029" s="5" t="s">
        <v>20</v>
      </c>
      <c r="I1029" s="7">
        <v>0.35</v>
      </c>
      <c r="J1029" s="8">
        <v>0</v>
      </c>
      <c r="K1029" s="9">
        <f t="shared" si="8"/>
        <v>0</v>
      </c>
      <c r="L1029" s="9">
        <f t="shared" si="9"/>
        <v>0</v>
      </c>
      <c r="M1029" s="10">
        <v>0.4</v>
      </c>
      <c r="O1029" s="15"/>
      <c r="P1029" s="16"/>
      <c r="Q1029" s="11"/>
      <c r="R1029" s="12"/>
    </row>
    <row r="1030" spans="1:18" ht="15.75" customHeight="1">
      <c r="A1030" s="1"/>
      <c r="B1030" s="5" t="s">
        <v>14</v>
      </c>
      <c r="C1030" s="5">
        <v>1185732</v>
      </c>
      <c r="D1030" s="6">
        <v>44265</v>
      </c>
      <c r="E1030" s="5" t="s">
        <v>33</v>
      </c>
      <c r="F1030" s="5" t="s">
        <v>55</v>
      </c>
      <c r="G1030" s="5" t="s">
        <v>56</v>
      </c>
      <c r="H1030" s="5" t="s">
        <v>21</v>
      </c>
      <c r="I1030" s="7">
        <v>0.5</v>
      </c>
      <c r="J1030" s="8">
        <v>500</v>
      </c>
      <c r="K1030" s="9">
        <f t="shared" si="8"/>
        <v>250</v>
      </c>
      <c r="L1030" s="9">
        <f t="shared" si="9"/>
        <v>87.5</v>
      </c>
      <c r="M1030" s="10">
        <v>0.35</v>
      </c>
      <c r="O1030" s="15"/>
      <c r="P1030" s="16"/>
      <c r="Q1030" s="11"/>
      <c r="R1030" s="12"/>
    </row>
    <row r="1031" spans="1:18" ht="15.75" customHeight="1">
      <c r="A1031" s="1"/>
      <c r="B1031" s="5" t="s">
        <v>14</v>
      </c>
      <c r="C1031" s="5">
        <v>1185732</v>
      </c>
      <c r="D1031" s="6">
        <v>44265</v>
      </c>
      <c r="E1031" s="5" t="s">
        <v>33</v>
      </c>
      <c r="F1031" s="5" t="s">
        <v>55</v>
      </c>
      <c r="G1031" s="5" t="s">
        <v>56</v>
      </c>
      <c r="H1031" s="5" t="s">
        <v>22</v>
      </c>
      <c r="I1031" s="7">
        <v>0.4</v>
      </c>
      <c r="J1031" s="8">
        <v>1500</v>
      </c>
      <c r="K1031" s="9">
        <f t="shared" si="8"/>
        <v>600</v>
      </c>
      <c r="L1031" s="9">
        <f t="shared" si="9"/>
        <v>300</v>
      </c>
      <c r="M1031" s="10">
        <v>0.5</v>
      </c>
      <c r="O1031" s="15"/>
      <c r="P1031" s="16"/>
      <c r="Q1031" s="11"/>
      <c r="R1031" s="12"/>
    </row>
    <row r="1032" spans="1:18" ht="15.75" customHeight="1">
      <c r="A1032" s="1"/>
      <c r="B1032" s="5" t="s">
        <v>14</v>
      </c>
      <c r="C1032" s="5">
        <v>1185732</v>
      </c>
      <c r="D1032" s="6">
        <v>44297</v>
      </c>
      <c r="E1032" s="5" t="s">
        <v>33</v>
      </c>
      <c r="F1032" s="5" t="s">
        <v>55</v>
      </c>
      <c r="G1032" s="5" t="s">
        <v>56</v>
      </c>
      <c r="H1032" s="5" t="s">
        <v>17</v>
      </c>
      <c r="I1032" s="7">
        <v>0.4</v>
      </c>
      <c r="J1032" s="8">
        <v>3750</v>
      </c>
      <c r="K1032" s="9">
        <f t="shared" si="8"/>
        <v>1500</v>
      </c>
      <c r="L1032" s="9">
        <f t="shared" si="9"/>
        <v>600</v>
      </c>
      <c r="M1032" s="10">
        <v>0.4</v>
      </c>
      <c r="O1032" s="15"/>
      <c r="P1032" s="16"/>
      <c r="Q1032" s="11"/>
      <c r="R1032" s="12"/>
    </row>
    <row r="1033" spans="1:18" ht="15.75" customHeight="1">
      <c r="A1033" s="1"/>
      <c r="B1033" s="5" t="s">
        <v>14</v>
      </c>
      <c r="C1033" s="5">
        <v>1185732</v>
      </c>
      <c r="D1033" s="6">
        <v>44297</v>
      </c>
      <c r="E1033" s="5" t="s">
        <v>33</v>
      </c>
      <c r="F1033" s="5" t="s">
        <v>55</v>
      </c>
      <c r="G1033" s="5" t="s">
        <v>56</v>
      </c>
      <c r="H1033" s="5" t="s">
        <v>18</v>
      </c>
      <c r="I1033" s="7">
        <v>0.35000000000000003</v>
      </c>
      <c r="J1033" s="8">
        <v>750</v>
      </c>
      <c r="K1033" s="9">
        <f t="shared" si="8"/>
        <v>262.5</v>
      </c>
      <c r="L1033" s="9">
        <f t="shared" si="9"/>
        <v>91.875</v>
      </c>
      <c r="M1033" s="10">
        <v>0.35</v>
      </c>
      <c r="O1033" s="15"/>
      <c r="P1033" s="16"/>
      <c r="Q1033" s="11"/>
      <c r="R1033" s="12"/>
    </row>
    <row r="1034" spans="1:18" ht="15.75" customHeight="1">
      <c r="A1034" s="1"/>
      <c r="B1034" s="5" t="s">
        <v>14</v>
      </c>
      <c r="C1034" s="5">
        <v>1185732</v>
      </c>
      <c r="D1034" s="6">
        <v>44297</v>
      </c>
      <c r="E1034" s="5" t="s">
        <v>33</v>
      </c>
      <c r="F1034" s="5" t="s">
        <v>55</v>
      </c>
      <c r="G1034" s="5" t="s">
        <v>56</v>
      </c>
      <c r="H1034" s="5" t="s">
        <v>19</v>
      </c>
      <c r="I1034" s="7">
        <v>0.25000000000000006</v>
      </c>
      <c r="J1034" s="8">
        <v>750</v>
      </c>
      <c r="K1034" s="9">
        <f t="shared" si="8"/>
        <v>187.50000000000003</v>
      </c>
      <c r="L1034" s="9">
        <f t="shared" si="9"/>
        <v>65.625</v>
      </c>
      <c r="M1034" s="10">
        <v>0.35</v>
      </c>
      <c r="O1034" s="15"/>
      <c r="P1034" s="16"/>
      <c r="Q1034" s="11"/>
      <c r="R1034" s="12"/>
    </row>
    <row r="1035" spans="1:18" ht="15.75" customHeight="1">
      <c r="A1035" s="1"/>
      <c r="B1035" s="5" t="s">
        <v>14</v>
      </c>
      <c r="C1035" s="5">
        <v>1185732</v>
      </c>
      <c r="D1035" s="6">
        <v>44297</v>
      </c>
      <c r="E1035" s="5" t="s">
        <v>33</v>
      </c>
      <c r="F1035" s="5" t="s">
        <v>55</v>
      </c>
      <c r="G1035" s="5" t="s">
        <v>56</v>
      </c>
      <c r="H1035" s="5" t="s">
        <v>20</v>
      </c>
      <c r="I1035" s="7">
        <v>0.3</v>
      </c>
      <c r="J1035" s="8">
        <v>0</v>
      </c>
      <c r="K1035" s="9">
        <f t="shared" si="8"/>
        <v>0</v>
      </c>
      <c r="L1035" s="9">
        <f t="shared" si="9"/>
        <v>0</v>
      </c>
      <c r="M1035" s="10">
        <v>0.4</v>
      </c>
      <c r="O1035" s="15"/>
      <c r="P1035" s="16"/>
      <c r="Q1035" s="11"/>
      <c r="R1035" s="12"/>
    </row>
    <row r="1036" spans="1:18" ht="15.75" customHeight="1">
      <c r="A1036" s="1"/>
      <c r="B1036" s="5" t="s">
        <v>14</v>
      </c>
      <c r="C1036" s="5">
        <v>1185732</v>
      </c>
      <c r="D1036" s="6">
        <v>44297</v>
      </c>
      <c r="E1036" s="5" t="s">
        <v>33</v>
      </c>
      <c r="F1036" s="5" t="s">
        <v>55</v>
      </c>
      <c r="G1036" s="5" t="s">
        <v>56</v>
      </c>
      <c r="H1036" s="5" t="s">
        <v>21</v>
      </c>
      <c r="I1036" s="7">
        <v>0.45</v>
      </c>
      <c r="J1036" s="8">
        <v>250</v>
      </c>
      <c r="K1036" s="9">
        <f t="shared" si="8"/>
        <v>112.5</v>
      </c>
      <c r="L1036" s="9">
        <f t="shared" si="9"/>
        <v>39.375</v>
      </c>
      <c r="M1036" s="10">
        <v>0.35</v>
      </c>
      <c r="O1036" s="15"/>
      <c r="P1036" s="16"/>
      <c r="Q1036" s="11"/>
      <c r="R1036" s="12"/>
    </row>
    <row r="1037" spans="1:18" ht="15.75" customHeight="1">
      <c r="A1037" s="1"/>
      <c r="B1037" s="5" t="s">
        <v>14</v>
      </c>
      <c r="C1037" s="5">
        <v>1185732</v>
      </c>
      <c r="D1037" s="6">
        <v>44297</v>
      </c>
      <c r="E1037" s="5" t="s">
        <v>33</v>
      </c>
      <c r="F1037" s="5" t="s">
        <v>55</v>
      </c>
      <c r="G1037" s="5" t="s">
        <v>56</v>
      </c>
      <c r="H1037" s="5" t="s">
        <v>22</v>
      </c>
      <c r="I1037" s="7">
        <v>0.35000000000000003</v>
      </c>
      <c r="J1037" s="8">
        <v>1500</v>
      </c>
      <c r="K1037" s="9">
        <f t="shared" si="8"/>
        <v>525</v>
      </c>
      <c r="L1037" s="9">
        <f t="shared" si="9"/>
        <v>262.5</v>
      </c>
      <c r="M1037" s="10">
        <v>0.5</v>
      </c>
      <c r="O1037" s="15"/>
      <c r="P1037" s="16"/>
      <c r="Q1037" s="11"/>
      <c r="R1037" s="12"/>
    </row>
    <row r="1038" spans="1:18" ht="15.75" customHeight="1">
      <c r="A1038" s="1"/>
      <c r="B1038" s="5" t="s">
        <v>14</v>
      </c>
      <c r="C1038" s="5">
        <v>1185732</v>
      </c>
      <c r="D1038" s="6">
        <v>44328</v>
      </c>
      <c r="E1038" s="5" t="s">
        <v>33</v>
      </c>
      <c r="F1038" s="5" t="s">
        <v>55</v>
      </c>
      <c r="G1038" s="5" t="s">
        <v>56</v>
      </c>
      <c r="H1038" s="5" t="s">
        <v>17</v>
      </c>
      <c r="I1038" s="7">
        <v>0.45</v>
      </c>
      <c r="J1038" s="8">
        <v>4200</v>
      </c>
      <c r="K1038" s="9">
        <f t="shared" si="8"/>
        <v>1890</v>
      </c>
      <c r="L1038" s="9">
        <f t="shared" si="9"/>
        <v>756</v>
      </c>
      <c r="M1038" s="10">
        <v>0.4</v>
      </c>
      <c r="O1038" s="15"/>
      <c r="P1038" s="16"/>
      <c r="Q1038" s="11"/>
      <c r="R1038" s="12"/>
    </row>
    <row r="1039" spans="1:18" ht="15.75" customHeight="1">
      <c r="A1039" s="1"/>
      <c r="B1039" s="5" t="s">
        <v>14</v>
      </c>
      <c r="C1039" s="5">
        <v>1185732</v>
      </c>
      <c r="D1039" s="6">
        <v>44328</v>
      </c>
      <c r="E1039" s="5" t="s">
        <v>33</v>
      </c>
      <c r="F1039" s="5" t="s">
        <v>55</v>
      </c>
      <c r="G1039" s="5" t="s">
        <v>56</v>
      </c>
      <c r="H1039" s="5" t="s">
        <v>18</v>
      </c>
      <c r="I1039" s="7">
        <v>0.40000000000000008</v>
      </c>
      <c r="J1039" s="8">
        <v>1250</v>
      </c>
      <c r="K1039" s="9">
        <f t="shared" si="8"/>
        <v>500.00000000000011</v>
      </c>
      <c r="L1039" s="9">
        <f t="shared" si="9"/>
        <v>175.00000000000003</v>
      </c>
      <c r="M1039" s="10">
        <v>0.35</v>
      </c>
      <c r="O1039" s="15"/>
      <c r="P1039" s="16"/>
      <c r="Q1039" s="11"/>
      <c r="R1039" s="12"/>
    </row>
    <row r="1040" spans="1:18" ht="15.75" customHeight="1">
      <c r="A1040" s="1"/>
      <c r="B1040" s="5" t="s">
        <v>14</v>
      </c>
      <c r="C1040" s="5">
        <v>1185732</v>
      </c>
      <c r="D1040" s="6">
        <v>44328</v>
      </c>
      <c r="E1040" s="5" t="s">
        <v>33</v>
      </c>
      <c r="F1040" s="5" t="s">
        <v>55</v>
      </c>
      <c r="G1040" s="5" t="s">
        <v>56</v>
      </c>
      <c r="H1040" s="5" t="s">
        <v>19</v>
      </c>
      <c r="I1040" s="7">
        <v>0.35000000000000003</v>
      </c>
      <c r="J1040" s="8">
        <v>1000</v>
      </c>
      <c r="K1040" s="9">
        <f t="shared" si="8"/>
        <v>350.00000000000006</v>
      </c>
      <c r="L1040" s="9">
        <f t="shared" si="9"/>
        <v>122.50000000000001</v>
      </c>
      <c r="M1040" s="10">
        <v>0.35</v>
      </c>
      <c r="O1040" s="15"/>
      <c r="P1040" s="16"/>
      <c r="Q1040" s="11"/>
      <c r="R1040" s="12"/>
    </row>
    <row r="1041" spans="1:18" ht="15.75" customHeight="1">
      <c r="A1041" s="1"/>
      <c r="B1041" s="5" t="s">
        <v>14</v>
      </c>
      <c r="C1041" s="5">
        <v>1185732</v>
      </c>
      <c r="D1041" s="6">
        <v>44328</v>
      </c>
      <c r="E1041" s="5" t="s">
        <v>33</v>
      </c>
      <c r="F1041" s="5" t="s">
        <v>55</v>
      </c>
      <c r="G1041" s="5" t="s">
        <v>56</v>
      </c>
      <c r="H1041" s="5" t="s">
        <v>20</v>
      </c>
      <c r="I1041" s="7">
        <v>0.35000000000000003</v>
      </c>
      <c r="J1041" s="8">
        <v>250</v>
      </c>
      <c r="K1041" s="9">
        <f t="shared" si="8"/>
        <v>87.500000000000014</v>
      </c>
      <c r="L1041" s="9">
        <f t="shared" si="9"/>
        <v>35.000000000000007</v>
      </c>
      <c r="M1041" s="10">
        <v>0.4</v>
      </c>
      <c r="O1041" s="15"/>
      <c r="P1041" s="16"/>
      <c r="Q1041" s="11"/>
      <c r="R1041" s="12"/>
    </row>
    <row r="1042" spans="1:18" ht="15.75" customHeight="1">
      <c r="A1042" s="1"/>
      <c r="B1042" s="5" t="s">
        <v>14</v>
      </c>
      <c r="C1042" s="5">
        <v>1185732</v>
      </c>
      <c r="D1042" s="6">
        <v>44328</v>
      </c>
      <c r="E1042" s="5" t="s">
        <v>33</v>
      </c>
      <c r="F1042" s="5" t="s">
        <v>55</v>
      </c>
      <c r="G1042" s="5" t="s">
        <v>56</v>
      </c>
      <c r="H1042" s="5" t="s">
        <v>21</v>
      </c>
      <c r="I1042" s="7">
        <v>0.49999999999999994</v>
      </c>
      <c r="J1042" s="8">
        <v>500</v>
      </c>
      <c r="K1042" s="9">
        <f t="shared" si="8"/>
        <v>249.99999999999997</v>
      </c>
      <c r="L1042" s="9">
        <f t="shared" si="9"/>
        <v>87.499999999999986</v>
      </c>
      <c r="M1042" s="10">
        <v>0.35</v>
      </c>
      <c r="O1042" s="15"/>
      <c r="P1042" s="16"/>
      <c r="Q1042" s="11"/>
      <c r="R1042" s="12"/>
    </row>
    <row r="1043" spans="1:18" ht="15.75" customHeight="1">
      <c r="A1043" s="1"/>
      <c r="B1043" s="5" t="s">
        <v>14</v>
      </c>
      <c r="C1043" s="5">
        <v>1185732</v>
      </c>
      <c r="D1043" s="6">
        <v>44328</v>
      </c>
      <c r="E1043" s="5" t="s">
        <v>33</v>
      </c>
      <c r="F1043" s="5" t="s">
        <v>55</v>
      </c>
      <c r="G1043" s="5" t="s">
        <v>56</v>
      </c>
      <c r="H1043" s="5" t="s">
        <v>22</v>
      </c>
      <c r="I1043" s="7">
        <v>0.54999999999999993</v>
      </c>
      <c r="J1043" s="8">
        <v>1500</v>
      </c>
      <c r="K1043" s="9">
        <f t="shared" si="8"/>
        <v>824.99999999999989</v>
      </c>
      <c r="L1043" s="9">
        <f t="shared" si="9"/>
        <v>412.49999999999994</v>
      </c>
      <c r="M1043" s="10">
        <v>0.5</v>
      </c>
      <c r="O1043" s="15"/>
      <c r="P1043" s="16"/>
      <c r="Q1043" s="11"/>
      <c r="R1043" s="12"/>
    </row>
    <row r="1044" spans="1:18" ht="15.75" customHeight="1">
      <c r="A1044" s="1"/>
      <c r="B1044" s="5" t="s">
        <v>14</v>
      </c>
      <c r="C1044" s="5">
        <v>1185732</v>
      </c>
      <c r="D1044" s="6">
        <v>44358</v>
      </c>
      <c r="E1044" s="5" t="s">
        <v>33</v>
      </c>
      <c r="F1044" s="5" t="s">
        <v>55</v>
      </c>
      <c r="G1044" s="5" t="s">
        <v>56</v>
      </c>
      <c r="H1044" s="5" t="s">
        <v>17</v>
      </c>
      <c r="I1044" s="7">
        <v>0.4</v>
      </c>
      <c r="J1044" s="8">
        <v>4000</v>
      </c>
      <c r="K1044" s="9">
        <f t="shared" si="8"/>
        <v>1600</v>
      </c>
      <c r="L1044" s="9">
        <f t="shared" si="9"/>
        <v>640</v>
      </c>
      <c r="M1044" s="10">
        <v>0.4</v>
      </c>
      <c r="O1044" s="15"/>
      <c r="P1044" s="16"/>
      <c r="Q1044" s="11"/>
      <c r="R1044" s="12"/>
    </row>
    <row r="1045" spans="1:18" ht="15.75" customHeight="1">
      <c r="A1045" s="1"/>
      <c r="B1045" s="5" t="s">
        <v>14</v>
      </c>
      <c r="C1045" s="5">
        <v>1185732</v>
      </c>
      <c r="D1045" s="6">
        <v>44358</v>
      </c>
      <c r="E1045" s="5" t="s">
        <v>33</v>
      </c>
      <c r="F1045" s="5" t="s">
        <v>55</v>
      </c>
      <c r="G1045" s="5" t="s">
        <v>56</v>
      </c>
      <c r="H1045" s="5" t="s">
        <v>18</v>
      </c>
      <c r="I1045" s="7">
        <v>0.35000000000000009</v>
      </c>
      <c r="J1045" s="8">
        <v>1500</v>
      </c>
      <c r="K1045" s="9">
        <f t="shared" si="8"/>
        <v>525.00000000000011</v>
      </c>
      <c r="L1045" s="9">
        <f t="shared" si="9"/>
        <v>183.75000000000003</v>
      </c>
      <c r="M1045" s="10">
        <v>0.35</v>
      </c>
      <c r="O1045" s="15"/>
      <c r="P1045" s="16"/>
      <c r="Q1045" s="11"/>
      <c r="R1045" s="12"/>
    </row>
    <row r="1046" spans="1:18" ht="15.75" customHeight="1">
      <c r="A1046" s="1"/>
      <c r="B1046" s="5" t="s">
        <v>14</v>
      </c>
      <c r="C1046" s="5">
        <v>1185732</v>
      </c>
      <c r="D1046" s="6">
        <v>44358</v>
      </c>
      <c r="E1046" s="5" t="s">
        <v>33</v>
      </c>
      <c r="F1046" s="5" t="s">
        <v>55</v>
      </c>
      <c r="G1046" s="5" t="s">
        <v>56</v>
      </c>
      <c r="H1046" s="5" t="s">
        <v>19</v>
      </c>
      <c r="I1046" s="7">
        <v>0.30000000000000004</v>
      </c>
      <c r="J1046" s="8">
        <v>1750</v>
      </c>
      <c r="K1046" s="9">
        <f t="shared" si="8"/>
        <v>525.00000000000011</v>
      </c>
      <c r="L1046" s="9">
        <f t="shared" si="9"/>
        <v>183.75000000000003</v>
      </c>
      <c r="M1046" s="10">
        <v>0.35</v>
      </c>
      <c r="O1046" s="15"/>
      <c r="P1046" s="16"/>
      <c r="Q1046" s="11"/>
      <c r="R1046" s="12"/>
    </row>
    <row r="1047" spans="1:18" ht="15.75" customHeight="1">
      <c r="A1047" s="1"/>
      <c r="B1047" s="5" t="s">
        <v>14</v>
      </c>
      <c r="C1047" s="5">
        <v>1185732</v>
      </c>
      <c r="D1047" s="6">
        <v>44358</v>
      </c>
      <c r="E1047" s="5" t="s">
        <v>33</v>
      </c>
      <c r="F1047" s="5" t="s">
        <v>55</v>
      </c>
      <c r="G1047" s="5" t="s">
        <v>56</v>
      </c>
      <c r="H1047" s="5" t="s">
        <v>20</v>
      </c>
      <c r="I1047" s="7">
        <v>0.30000000000000004</v>
      </c>
      <c r="J1047" s="8">
        <v>1500</v>
      </c>
      <c r="K1047" s="9">
        <f t="shared" si="8"/>
        <v>450.00000000000006</v>
      </c>
      <c r="L1047" s="9">
        <f t="shared" si="9"/>
        <v>180.00000000000003</v>
      </c>
      <c r="M1047" s="10">
        <v>0.4</v>
      </c>
      <c r="O1047" s="15"/>
      <c r="P1047" s="16"/>
      <c r="Q1047" s="11"/>
      <c r="R1047" s="12"/>
    </row>
    <row r="1048" spans="1:18" ht="15.75" customHeight="1">
      <c r="A1048" s="1"/>
      <c r="B1048" s="5" t="s">
        <v>14</v>
      </c>
      <c r="C1048" s="5">
        <v>1185732</v>
      </c>
      <c r="D1048" s="6">
        <v>44358</v>
      </c>
      <c r="E1048" s="5" t="s">
        <v>33</v>
      </c>
      <c r="F1048" s="5" t="s">
        <v>55</v>
      </c>
      <c r="G1048" s="5" t="s">
        <v>56</v>
      </c>
      <c r="H1048" s="5" t="s">
        <v>21</v>
      </c>
      <c r="I1048" s="7">
        <v>0.45</v>
      </c>
      <c r="J1048" s="8">
        <v>1500</v>
      </c>
      <c r="K1048" s="9">
        <f t="shared" si="8"/>
        <v>675</v>
      </c>
      <c r="L1048" s="9">
        <f t="shared" si="9"/>
        <v>236.24999999999997</v>
      </c>
      <c r="M1048" s="10">
        <v>0.35</v>
      </c>
      <c r="O1048" s="15"/>
      <c r="P1048" s="16"/>
      <c r="Q1048" s="11"/>
      <c r="R1048" s="12"/>
    </row>
    <row r="1049" spans="1:18" ht="15.75" customHeight="1">
      <c r="A1049" s="1"/>
      <c r="B1049" s="5" t="s">
        <v>14</v>
      </c>
      <c r="C1049" s="5">
        <v>1185732</v>
      </c>
      <c r="D1049" s="6">
        <v>44358</v>
      </c>
      <c r="E1049" s="5" t="s">
        <v>33</v>
      </c>
      <c r="F1049" s="5" t="s">
        <v>55</v>
      </c>
      <c r="G1049" s="5" t="s">
        <v>56</v>
      </c>
      <c r="H1049" s="5" t="s">
        <v>22</v>
      </c>
      <c r="I1049" s="7">
        <v>0.5</v>
      </c>
      <c r="J1049" s="8">
        <v>3250</v>
      </c>
      <c r="K1049" s="9">
        <f t="shared" si="8"/>
        <v>1625</v>
      </c>
      <c r="L1049" s="9">
        <f t="shared" si="9"/>
        <v>812.5</v>
      </c>
      <c r="M1049" s="10">
        <v>0.5</v>
      </c>
      <c r="O1049" s="15"/>
      <c r="P1049" s="16"/>
      <c r="Q1049" s="11"/>
      <c r="R1049" s="12"/>
    </row>
    <row r="1050" spans="1:18" ht="15.75" customHeight="1">
      <c r="A1050" s="1"/>
      <c r="B1050" s="5" t="s">
        <v>14</v>
      </c>
      <c r="C1050" s="5">
        <v>1185732</v>
      </c>
      <c r="D1050" s="6">
        <v>44387</v>
      </c>
      <c r="E1050" s="5" t="s">
        <v>33</v>
      </c>
      <c r="F1050" s="5" t="s">
        <v>55</v>
      </c>
      <c r="G1050" s="5" t="s">
        <v>56</v>
      </c>
      <c r="H1050" s="5" t="s">
        <v>17</v>
      </c>
      <c r="I1050" s="7">
        <v>0.45</v>
      </c>
      <c r="J1050" s="8">
        <v>5500</v>
      </c>
      <c r="K1050" s="9">
        <f t="shared" si="8"/>
        <v>2475</v>
      </c>
      <c r="L1050" s="9">
        <f t="shared" si="9"/>
        <v>990</v>
      </c>
      <c r="M1050" s="10">
        <v>0.4</v>
      </c>
      <c r="O1050" s="15"/>
      <c r="P1050" s="16"/>
      <c r="Q1050" s="11"/>
      <c r="R1050" s="12"/>
    </row>
    <row r="1051" spans="1:18" ht="15.75" customHeight="1">
      <c r="A1051" s="1"/>
      <c r="B1051" s="5" t="s">
        <v>14</v>
      </c>
      <c r="C1051" s="5">
        <v>1185732</v>
      </c>
      <c r="D1051" s="6">
        <v>44387</v>
      </c>
      <c r="E1051" s="5" t="s">
        <v>33</v>
      </c>
      <c r="F1051" s="5" t="s">
        <v>55</v>
      </c>
      <c r="G1051" s="5" t="s">
        <v>56</v>
      </c>
      <c r="H1051" s="5" t="s">
        <v>18</v>
      </c>
      <c r="I1051" s="7">
        <v>0.40000000000000008</v>
      </c>
      <c r="J1051" s="8">
        <v>3000</v>
      </c>
      <c r="K1051" s="9">
        <f t="shared" si="8"/>
        <v>1200.0000000000002</v>
      </c>
      <c r="L1051" s="9">
        <f t="shared" si="9"/>
        <v>420.00000000000006</v>
      </c>
      <c r="M1051" s="10">
        <v>0.35</v>
      </c>
      <c r="O1051" s="15"/>
      <c r="P1051" s="16"/>
      <c r="Q1051" s="11"/>
      <c r="R1051" s="12"/>
    </row>
    <row r="1052" spans="1:18" ht="15.75" customHeight="1">
      <c r="A1052" s="1"/>
      <c r="B1052" s="5" t="s">
        <v>14</v>
      </c>
      <c r="C1052" s="5">
        <v>1185732</v>
      </c>
      <c r="D1052" s="6">
        <v>44387</v>
      </c>
      <c r="E1052" s="5" t="s">
        <v>33</v>
      </c>
      <c r="F1052" s="5" t="s">
        <v>55</v>
      </c>
      <c r="G1052" s="5" t="s">
        <v>56</v>
      </c>
      <c r="H1052" s="5" t="s">
        <v>19</v>
      </c>
      <c r="I1052" s="7">
        <v>0.35000000000000003</v>
      </c>
      <c r="J1052" s="8">
        <v>2250</v>
      </c>
      <c r="K1052" s="9">
        <f t="shared" si="8"/>
        <v>787.50000000000011</v>
      </c>
      <c r="L1052" s="9">
        <f t="shared" si="9"/>
        <v>275.625</v>
      </c>
      <c r="M1052" s="10">
        <v>0.35</v>
      </c>
      <c r="O1052" s="15"/>
      <c r="P1052" s="16"/>
      <c r="Q1052" s="11"/>
      <c r="R1052" s="12"/>
    </row>
    <row r="1053" spans="1:18" ht="15.75" customHeight="1">
      <c r="A1053" s="1"/>
      <c r="B1053" s="5" t="s">
        <v>14</v>
      </c>
      <c r="C1053" s="5">
        <v>1185732</v>
      </c>
      <c r="D1053" s="6">
        <v>44387</v>
      </c>
      <c r="E1053" s="5" t="s">
        <v>33</v>
      </c>
      <c r="F1053" s="5" t="s">
        <v>55</v>
      </c>
      <c r="G1053" s="5" t="s">
        <v>56</v>
      </c>
      <c r="H1053" s="5" t="s">
        <v>20</v>
      </c>
      <c r="I1053" s="7">
        <v>0.35000000000000003</v>
      </c>
      <c r="J1053" s="8">
        <v>1750</v>
      </c>
      <c r="K1053" s="9">
        <f t="shared" si="8"/>
        <v>612.50000000000011</v>
      </c>
      <c r="L1053" s="9">
        <f t="shared" si="9"/>
        <v>245.00000000000006</v>
      </c>
      <c r="M1053" s="10">
        <v>0.4</v>
      </c>
      <c r="O1053" s="15"/>
      <c r="P1053" s="16"/>
      <c r="Q1053" s="11"/>
      <c r="R1053" s="12"/>
    </row>
    <row r="1054" spans="1:18" ht="15.75" customHeight="1">
      <c r="A1054" s="1"/>
      <c r="B1054" s="5" t="s">
        <v>14</v>
      </c>
      <c r="C1054" s="5">
        <v>1185732</v>
      </c>
      <c r="D1054" s="6">
        <v>44387</v>
      </c>
      <c r="E1054" s="5" t="s">
        <v>33</v>
      </c>
      <c r="F1054" s="5" t="s">
        <v>55</v>
      </c>
      <c r="G1054" s="5" t="s">
        <v>56</v>
      </c>
      <c r="H1054" s="5" t="s">
        <v>21</v>
      </c>
      <c r="I1054" s="7">
        <v>0.45</v>
      </c>
      <c r="J1054" s="8">
        <v>1750</v>
      </c>
      <c r="K1054" s="9">
        <f t="shared" si="8"/>
        <v>787.5</v>
      </c>
      <c r="L1054" s="9">
        <f t="shared" si="9"/>
        <v>275.625</v>
      </c>
      <c r="M1054" s="10">
        <v>0.35</v>
      </c>
      <c r="O1054" s="15"/>
      <c r="P1054" s="16"/>
      <c r="Q1054" s="11"/>
      <c r="R1054" s="12"/>
    </row>
    <row r="1055" spans="1:18" ht="15.75" customHeight="1">
      <c r="A1055" s="1"/>
      <c r="B1055" s="5" t="s">
        <v>14</v>
      </c>
      <c r="C1055" s="5">
        <v>1185732</v>
      </c>
      <c r="D1055" s="6">
        <v>44387</v>
      </c>
      <c r="E1055" s="5" t="s">
        <v>33</v>
      </c>
      <c r="F1055" s="5" t="s">
        <v>55</v>
      </c>
      <c r="G1055" s="5" t="s">
        <v>56</v>
      </c>
      <c r="H1055" s="5" t="s">
        <v>22</v>
      </c>
      <c r="I1055" s="7">
        <v>0.5</v>
      </c>
      <c r="J1055" s="8">
        <v>3500</v>
      </c>
      <c r="K1055" s="9">
        <f t="shared" si="8"/>
        <v>1750</v>
      </c>
      <c r="L1055" s="9">
        <f t="shared" si="9"/>
        <v>875</v>
      </c>
      <c r="M1055" s="10">
        <v>0.5</v>
      </c>
      <c r="O1055" s="15"/>
      <c r="P1055" s="16"/>
      <c r="Q1055" s="11"/>
      <c r="R1055" s="12"/>
    </row>
    <row r="1056" spans="1:18" ht="15.75" customHeight="1">
      <c r="A1056" s="1"/>
      <c r="B1056" s="5" t="s">
        <v>14</v>
      </c>
      <c r="C1056" s="5">
        <v>1185732</v>
      </c>
      <c r="D1056" s="6">
        <v>44419</v>
      </c>
      <c r="E1056" s="5" t="s">
        <v>33</v>
      </c>
      <c r="F1056" s="5" t="s">
        <v>55</v>
      </c>
      <c r="G1056" s="5" t="s">
        <v>56</v>
      </c>
      <c r="H1056" s="5" t="s">
        <v>17</v>
      </c>
      <c r="I1056" s="7">
        <v>0.45</v>
      </c>
      <c r="J1056" s="8">
        <v>5000</v>
      </c>
      <c r="K1056" s="9">
        <f t="shared" si="8"/>
        <v>2250</v>
      </c>
      <c r="L1056" s="9">
        <f t="shared" si="9"/>
        <v>900</v>
      </c>
      <c r="M1056" s="10">
        <v>0.4</v>
      </c>
      <c r="O1056" s="15"/>
      <c r="P1056" s="16"/>
      <c r="Q1056" s="11"/>
      <c r="R1056" s="12"/>
    </row>
    <row r="1057" spans="1:18" ht="15.75" customHeight="1">
      <c r="A1057" s="1"/>
      <c r="B1057" s="5" t="s">
        <v>14</v>
      </c>
      <c r="C1057" s="5">
        <v>1185732</v>
      </c>
      <c r="D1057" s="6">
        <v>44419</v>
      </c>
      <c r="E1057" s="5" t="s">
        <v>33</v>
      </c>
      <c r="F1057" s="5" t="s">
        <v>55</v>
      </c>
      <c r="G1057" s="5" t="s">
        <v>56</v>
      </c>
      <c r="H1057" s="5" t="s">
        <v>18</v>
      </c>
      <c r="I1057" s="7">
        <v>0.45000000000000007</v>
      </c>
      <c r="J1057" s="8">
        <v>2750</v>
      </c>
      <c r="K1057" s="9">
        <f t="shared" si="8"/>
        <v>1237.5000000000002</v>
      </c>
      <c r="L1057" s="9">
        <f t="shared" si="9"/>
        <v>433.12500000000006</v>
      </c>
      <c r="M1057" s="10">
        <v>0.35</v>
      </c>
      <c r="O1057" s="15"/>
      <c r="P1057" s="16"/>
      <c r="Q1057" s="11"/>
      <c r="R1057" s="12"/>
    </row>
    <row r="1058" spans="1:18" ht="15.75" customHeight="1">
      <c r="A1058" s="1"/>
      <c r="B1058" s="5" t="s">
        <v>14</v>
      </c>
      <c r="C1058" s="5">
        <v>1185732</v>
      </c>
      <c r="D1058" s="6">
        <v>44419</v>
      </c>
      <c r="E1058" s="5" t="s">
        <v>33</v>
      </c>
      <c r="F1058" s="5" t="s">
        <v>55</v>
      </c>
      <c r="G1058" s="5" t="s">
        <v>56</v>
      </c>
      <c r="H1058" s="5" t="s">
        <v>19</v>
      </c>
      <c r="I1058" s="7">
        <v>0.4</v>
      </c>
      <c r="J1058" s="8">
        <v>2000</v>
      </c>
      <c r="K1058" s="9">
        <f t="shared" si="8"/>
        <v>800</v>
      </c>
      <c r="L1058" s="9">
        <f t="shared" si="9"/>
        <v>280</v>
      </c>
      <c r="M1058" s="10">
        <v>0.35</v>
      </c>
      <c r="O1058" s="15"/>
      <c r="P1058" s="16"/>
      <c r="Q1058" s="11"/>
      <c r="R1058" s="12"/>
    </row>
    <row r="1059" spans="1:18" ht="15.75" customHeight="1">
      <c r="A1059" s="1"/>
      <c r="B1059" s="5" t="s">
        <v>14</v>
      </c>
      <c r="C1059" s="5">
        <v>1185732</v>
      </c>
      <c r="D1059" s="6">
        <v>44419</v>
      </c>
      <c r="E1059" s="5" t="s">
        <v>33</v>
      </c>
      <c r="F1059" s="5" t="s">
        <v>55</v>
      </c>
      <c r="G1059" s="5" t="s">
        <v>56</v>
      </c>
      <c r="H1059" s="5" t="s">
        <v>20</v>
      </c>
      <c r="I1059" s="7">
        <v>0.30000000000000004</v>
      </c>
      <c r="J1059" s="8">
        <v>1250</v>
      </c>
      <c r="K1059" s="9">
        <f t="shared" si="8"/>
        <v>375.00000000000006</v>
      </c>
      <c r="L1059" s="9">
        <f t="shared" si="9"/>
        <v>150.00000000000003</v>
      </c>
      <c r="M1059" s="10">
        <v>0.4</v>
      </c>
      <c r="O1059" s="15"/>
      <c r="P1059" s="16"/>
      <c r="Q1059" s="11"/>
      <c r="R1059" s="12"/>
    </row>
    <row r="1060" spans="1:18" ht="15.75" customHeight="1">
      <c r="A1060" s="1"/>
      <c r="B1060" s="5" t="s">
        <v>14</v>
      </c>
      <c r="C1060" s="5">
        <v>1185732</v>
      </c>
      <c r="D1060" s="6">
        <v>44419</v>
      </c>
      <c r="E1060" s="5" t="s">
        <v>33</v>
      </c>
      <c r="F1060" s="5" t="s">
        <v>55</v>
      </c>
      <c r="G1060" s="5" t="s">
        <v>56</v>
      </c>
      <c r="H1060" s="5" t="s">
        <v>21</v>
      </c>
      <c r="I1060" s="7">
        <v>0.4</v>
      </c>
      <c r="J1060" s="8">
        <v>1000</v>
      </c>
      <c r="K1060" s="9">
        <f t="shared" si="8"/>
        <v>400</v>
      </c>
      <c r="L1060" s="9">
        <f t="shared" si="9"/>
        <v>140</v>
      </c>
      <c r="M1060" s="10">
        <v>0.35</v>
      </c>
      <c r="O1060" s="15"/>
      <c r="P1060" s="16"/>
      <c r="Q1060" s="11"/>
      <c r="R1060" s="12"/>
    </row>
    <row r="1061" spans="1:18" ht="15.75" customHeight="1">
      <c r="A1061" s="1"/>
      <c r="B1061" s="5" t="s">
        <v>14</v>
      </c>
      <c r="C1061" s="5">
        <v>1185732</v>
      </c>
      <c r="D1061" s="6">
        <v>44419</v>
      </c>
      <c r="E1061" s="5" t="s">
        <v>33</v>
      </c>
      <c r="F1061" s="5" t="s">
        <v>55</v>
      </c>
      <c r="G1061" s="5" t="s">
        <v>56</v>
      </c>
      <c r="H1061" s="5" t="s">
        <v>22</v>
      </c>
      <c r="I1061" s="7">
        <v>0.45</v>
      </c>
      <c r="J1061" s="8">
        <v>2750</v>
      </c>
      <c r="K1061" s="9">
        <f t="shared" si="8"/>
        <v>1237.5</v>
      </c>
      <c r="L1061" s="9">
        <f t="shared" si="9"/>
        <v>618.75</v>
      </c>
      <c r="M1061" s="10">
        <v>0.5</v>
      </c>
      <c r="O1061" s="15"/>
      <c r="P1061" s="16"/>
      <c r="Q1061" s="11"/>
      <c r="R1061" s="12"/>
    </row>
    <row r="1062" spans="1:18" ht="15.75" customHeight="1">
      <c r="A1062" s="1"/>
      <c r="B1062" s="5" t="s">
        <v>14</v>
      </c>
      <c r="C1062" s="5">
        <v>1185732</v>
      </c>
      <c r="D1062" s="6">
        <v>44451</v>
      </c>
      <c r="E1062" s="5" t="s">
        <v>33</v>
      </c>
      <c r="F1062" s="5" t="s">
        <v>55</v>
      </c>
      <c r="G1062" s="5" t="s">
        <v>56</v>
      </c>
      <c r="H1062" s="5" t="s">
        <v>17</v>
      </c>
      <c r="I1062" s="7">
        <v>0.4</v>
      </c>
      <c r="J1062" s="8">
        <v>4000</v>
      </c>
      <c r="K1062" s="9">
        <f t="shared" si="8"/>
        <v>1600</v>
      </c>
      <c r="L1062" s="9">
        <f t="shared" si="9"/>
        <v>640</v>
      </c>
      <c r="M1062" s="10">
        <v>0.4</v>
      </c>
      <c r="O1062" s="15"/>
      <c r="P1062" s="16"/>
      <c r="Q1062" s="11"/>
      <c r="R1062" s="12"/>
    </row>
    <row r="1063" spans="1:18" ht="15.75" customHeight="1">
      <c r="A1063" s="1"/>
      <c r="B1063" s="5" t="s">
        <v>14</v>
      </c>
      <c r="C1063" s="5">
        <v>1185732</v>
      </c>
      <c r="D1063" s="6">
        <v>44451</v>
      </c>
      <c r="E1063" s="5" t="s">
        <v>33</v>
      </c>
      <c r="F1063" s="5" t="s">
        <v>55</v>
      </c>
      <c r="G1063" s="5" t="s">
        <v>56</v>
      </c>
      <c r="H1063" s="5" t="s">
        <v>18</v>
      </c>
      <c r="I1063" s="7">
        <v>0.35000000000000009</v>
      </c>
      <c r="J1063" s="8">
        <v>2000</v>
      </c>
      <c r="K1063" s="9">
        <f t="shared" si="8"/>
        <v>700.00000000000023</v>
      </c>
      <c r="L1063" s="9">
        <f t="shared" si="9"/>
        <v>245.00000000000006</v>
      </c>
      <c r="M1063" s="10">
        <v>0.35</v>
      </c>
      <c r="O1063" s="15"/>
      <c r="P1063" s="16"/>
      <c r="Q1063" s="11"/>
      <c r="R1063" s="12"/>
    </row>
    <row r="1064" spans="1:18" ht="15.75" customHeight="1">
      <c r="A1064" s="1"/>
      <c r="B1064" s="5" t="s">
        <v>14</v>
      </c>
      <c r="C1064" s="5">
        <v>1185732</v>
      </c>
      <c r="D1064" s="6">
        <v>44451</v>
      </c>
      <c r="E1064" s="5" t="s">
        <v>33</v>
      </c>
      <c r="F1064" s="5" t="s">
        <v>55</v>
      </c>
      <c r="G1064" s="5" t="s">
        <v>56</v>
      </c>
      <c r="H1064" s="5" t="s">
        <v>19</v>
      </c>
      <c r="I1064" s="7">
        <v>0.2</v>
      </c>
      <c r="J1064" s="8">
        <v>1000</v>
      </c>
      <c r="K1064" s="9">
        <f t="shared" si="8"/>
        <v>200</v>
      </c>
      <c r="L1064" s="9">
        <f t="shared" si="9"/>
        <v>70</v>
      </c>
      <c r="M1064" s="10">
        <v>0.35</v>
      </c>
      <c r="O1064" s="15"/>
      <c r="P1064" s="16"/>
      <c r="Q1064" s="11"/>
      <c r="R1064" s="12"/>
    </row>
    <row r="1065" spans="1:18" ht="15.75" customHeight="1">
      <c r="A1065" s="1"/>
      <c r="B1065" s="5" t="s">
        <v>14</v>
      </c>
      <c r="C1065" s="5">
        <v>1185732</v>
      </c>
      <c r="D1065" s="6">
        <v>44451</v>
      </c>
      <c r="E1065" s="5" t="s">
        <v>33</v>
      </c>
      <c r="F1065" s="5" t="s">
        <v>55</v>
      </c>
      <c r="G1065" s="5" t="s">
        <v>56</v>
      </c>
      <c r="H1065" s="5" t="s">
        <v>20</v>
      </c>
      <c r="I1065" s="7">
        <v>0.2</v>
      </c>
      <c r="J1065" s="8">
        <v>750</v>
      </c>
      <c r="K1065" s="9">
        <f t="shared" si="8"/>
        <v>150</v>
      </c>
      <c r="L1065" s="9">
        <f t="shared" si="9"/>
        <v>60</v>
      </c>
      <c r="M1065" s="10">
        <v>0.4</v>
      </c>
      <c r="O1065" s="15"/>
      <c r="P1065" s="16"/>
      <c r="Q1065" s="11"/>
      <c r="R1065" s="12"/>
    </row>
    <row r="1066" spans="1:18" ht="15.75" customHeight="1">
      <c r="A1066" s="1"/>
      <c r="B1066" s="5" t="s">
        <v>14</v>
      </c>
      <c r="C1066" s="5">
        <v>1185732</v>
      </c>
      <c r="D1066" s="6">
        <v>44451</v>
      </c>
      <c r="E1066" s="5" t="s">
        <v>33</v>
      </c>
      <c r="F1066" s="5" t="s">
        <v>55</v>
      </c>
      <c r="G1066" s="5" t="s">
        <v>56</v>
      </c>
      <c r="H1066" s="5" t="s">
        <v>21</v>
      </c>
      <c r="I1066" s="7">
        <v>0.3</v>
      </c>
      <c r="J1066" s="8">
        <v>750</v>
      </c>
      <c r="K1066" s="9">
        <f t="shared" si="8"/>
        <v>225</v>
      </c>
      <c r="L1066" s="9">
        <f t="shared" si="9"/>
        <v>78.75</v>
      </c>
      <c r="M1066" s="10">
        <v>0.35</v>
      </c>
      <c r="O1066" s="15"/>
      <c r="P1066" s="16"/>
      <c r="Q1066" s="11"/>
      <c r="R1066" s="12"/>
    </row>
    <row r="1067" spans="1:18" ht="15.75" customHeight="1">
      <c r="A1067" s="1"/>
      <c r="B1067" s="5" t="s">
        <v>14</v>
      </c>
      <c r="C1067" s="5">
        <v>1185732</v>
      </c>
      <c r="D1067" s="6">
        <v>44451</v>
      </c>
      <c r="E1067" s="5" t="s">
        <v>33</v>
      </c>
      <c r="F1067" s="5" t="s">
        <v>55</v>
      </c>
      <c r="G1067" s="5" t="s">
        <v>56</v>
      </c>
      <c r="H1067" s="5" t="s">
        <v>22</v>
      </c>
      <c r="I1067" s="7">
        <v>0.35000000000000003</v>
      </c>
      <c r="J1067" s="8">
        <v>1500</v>
      </c>
      <c r="K1067" s="9">
        <f t="shared" si="8"/>
        <v>525</v>
      </c>
      <c r="L1067" s="9">
        <f t="shared" si="9"/>
        <v>262.5</v>
      </c>
      <c r="M1067" s="10">
        <v>0.5</v>
      </c>
      <c r="O1067" s="15"/>
      <c r="P1067" s="16"/>
      <c r="Q1067" s="11"/>
      <c r="R1067" s="12"/>
    </row>
    <row r="1068" spans="1:18" ht="15.75" customHeight="1">
      <c r="A1068" s="1"/>
      <c r="B1068" s="5" t="s">
        <v>14</v>
      </c>
      <c r="C1068" s="5">
        <v>1185732</v>
      </c>
      <c r="D1068" s="6">
        <v>44480</v>
      </c>
      <c r="E1068" s="5" t="s">
        <v>33</v>
      </c>
      <c r="F1068" s="5" t="s">
        <v>55</v>
      </c>
      <c r="G1068" s="5" t="s">
        <v>56</v>
      </c>
      <c r="H1068" s="5" t="s">
        <v>17</v>
      </c>
      <c r="I1068" s="7">
        <v>0.39999999999999997</v>
      </c>
      <c r="J1068" s="8">
        <v>3250</v>
      </c>
      <c r="K1068" s="9">
        <f t="shared" si="8"/>
        <v>1300</v>
      </c>
      <c r="L1068" s="9">
        <f t="shared" si="9"/>
        <v>520</v>
      </c>
      <c r="M1068" s="10">
        <v>0.4</v>
      </c>
      <c r="O1068" s="15"/>
      <c r="P1068" s="16"/>
      <c r="Q1068" s="11"/>
      <c r="R1068" s="12"/>
    </row>
    <row r="1069" spans="1:18" ht="15.75" customHeight="1">
      <c r="A1069" s="1"/>
      <c r="B1069" s="5" t="s">
        <v>14</v>
      </c>
      <c r="C1069" s="5">
        <v>1185732</v>
      </c>
      <c r="D1069" s="6">
        <v>44480</v>
      </c>
      <c r="E1069" s="5" t="s">
        <v>33</v>
      </c>
      <c r="F1069" s="5" t="s">
        <v>55</v>
      </c>
      <c r="G1069" s="5" t="s">
        <v>56</v>
      </c>
      <c r="H1069" s="5" t="s">
        <v>18</v>
      </c>
      <c r="I1069" s="7">
        <v>0.3</v>
      </c>
      <c r="J1069" s="8">
        <v>1500</v>
      </c>
      <c r="K1069" s="9">
        <f t="shared" si="8"/>
        <v>450</v>
      </c>
      <c r="L1069" s="9">
        <f t="shared" si="9"/>
        <v>157.5</v>
      </c>
      <c r="M1069" s="10">
        <v>0.35</v>
      </c>
      <c r="O1069" s="15"/>
      <c r="P1069" s="16"/>
      <c r="Q1069" s="11"/>
      <c r="R1069" s="12"/>
    </row>
    <row r="1070" spans="1:18" ht="15.75" customHeight="1">
      <c r="A1070" s="1"/>
      <c r="B1070" s="5" t="s">
        <v>14</v>
      </c>
      <c r="C1070" s="5">
        <v>1185732</v>
      </c>
      <c r="D1070" s="6">
        <v>44480</v>
      </c>
      <c r="E1070" s="5" t="s">
        <v>33</v>
      </c>
      <c r="F1070" s="5" t="s">
        <v>55</v>
      </c>
      <c r="G1070" s="5" t="s">
        <v>56</v>
      </c>
      <c r="H1070" s="5" t="s">
        <v>19</v>
      </c>
      <c r="I1070" s="7">
        <v>0.3</v>
      </c>
      <c r="J1070" s="8">
        <v>500</v>
      </c>
      <c r="K1070" s="9">
        <f t="shared" si="8"/>
        <v>150</v>
      </c>
      <c r="L1070" s="9">
        <f t="shared" si="9"/>
        <v>52.5</v>
      </c>
      <c r="M1070" s="10">
        <v>0.35</v>
      </c>
      <c r="O1070" s="15"/>
      <c r="P1070" s="16"/>
      <c r="Q1070" s="11"/>
      <c r="R1070" s="12"/>
    </row>
    <row r="1071" spans="1:18" ht="15.75" customHeight="1">
      <c r="A1071" s="1"/>
      <c r="B1071" s="5" t="s">
        <v>14</v>
      </c>
      <c r="C1071" s="5">
        <v>1185732</v>
      </c>
      <c r="D1071" s="6">
        <v>44480</v>
      </c>
      <c r="E1071" s="5" t="s">
        <v>33</v>
      </c>
      <c r="F1071" s="5" t="s">
        <v>55</v>
      </c>
      <c r="G1071" s="5" t="s">
        <v>56</v>
      </c>
      <c r="H1071" s="5" t="s">
        <v>20</v>
      </c>
      <c r="I1071" s="7">
        <v>0.3</v>
      </c>
      <c r="J1071" s="8">
        <v>250</v>
      </c>
      <c r="K1071" s="9">
        <f t="shared" si="8"/>
        <v>75</v>
      </c>
      <c r="L1071" s="9">
        <f t="shared" si="9"/>
        <v>30</v>
      </c>
      <c r="M1071" s="10">
        <v>0.4</v>
      </c>
      <c r="O1071" s="15"/>
      <c r="P1071" s="16"/>
      <c r="Q1071" s="11"/>
      <c r="R1071" s="12"/>
    </row>
    <row r="1072" spans="1:18" ht="15.75" customHeight="1">
      <c r="A1072" s="1"/>
      <c r="B1072" s="5" t="s">
        <v>14</v>
      </c>
      <c r="C1072" s="5">
        <v>1185732</v>
      </c>
      <c r="D1072" s="6">
        <v>44480</v>
      </c>
      <c r="E1072" s="5" t="s">
        <v>33</v>
      </c>
      <c r="F1072" s="5" t="s">
        <v>55</v>
      </c>
      <c r="G1072" s="5" t="s">
        <v>56</v>
      </c>
      <c r="H1072" s="5" t="s">
        <v>21</v>
      </c>
      <c r="I1072" s="7">
        <v>0.39999999999999997</v>
      </c>
      <c r="J1072" s="8">
        <v>250</v>
      </c>
      <c r="K1072" s="9">
        <f t="shared" si="8"/>
        <v>99.999999999999986</v>
      </c>
      <c r="L1072" s="9">
        <f t="shared" si="9"/>
        <v>34.999999999999993</v>
      </c>
      <c r="M1072" s="10">
        <v>0.35</v>
      </c>
      <c r="O1072" s="15"/>
      <c r="P1072" s="16"/>
      <c r="Q1072" s="11"/>
      <c r="R1072" s="12"/>
    </row>
    <row r="1073" spans="1:18" ht="15.75" customHeight="1">
      <c r="A1073" s="1"/>
      <c r="B1073" s="5" t="s">
        <v>14</v>
      </c>
      <c r="C1073" s="5">
        <v>1185732</v>
      </c>
      <c r="D1073" s="6">
        <v>44480</v>
      </c>
      <c r="E1073" s="5" t="s">
        <v>33</v>
      </c>
      <c r="F1073" s="5" t="s">
        <v>55</v>
      </c>
      <c r="G1073" s="5" t="s">
        <v>56</v>
      </c>
      <c r="H1073" s="5" t="s">
        <v>22</v>
      </c>
      <c r="I1073" s="7">
        <v>0.4499999999999999</v>
      </c>
      <c r="J1073" s="8">
        <v>1500</v>
      </c>
      <c r="K1073" s="9">
        <f t="shared" si="8"/>
        <v>674.99999999999989</v>
      </c>
      <c r="L1073" s="9">
        <f t="shared" si="9"/>
        <v>337.49999999999994</v>
      </c>
      <c r="M1073" s="10">
        <v>0.5</v>
      </c>
      <c r="O1073" s="15"/>
      <c r="P1073" s="16"/>
      <c r="Q1073" s="11"/>
      <c r="R1073" s="12"/>
    </row>
    <row r="1074" spans="1:18" ht="15.75" customHeight="1">
      <c r="A1074" s="1"/>
      <c r="B1074" s="5" t="s">
        <v>14</v>
      </c>
      <c r="C1074" s="5">
        <v>1185732</v>
      </c>
      <c r="D1074" s="6">
        <v>44511</v>
      </c>
      <c r="E1074" s="5" t="s">
        <v>33</v>
      </c>
      <c r="F1074" s="5" t="s">
        <v>55</v>
      </c>
      <c r="G1074" s="5" t="s">
        <v>56</v>
      </c>
      <c r="H1074" s="5" t="s">
        <v>17</v>
      </c>
      <c r="I1074" s="7">
        <v>0.4</v>
      </c>
      <c r="J1074" s="8">
        <v>3000</v>
      </c>
      <c r="K1074" s="9">
        <f t="shared" si="8"/>
        <v>1200</v>
      </c>
      <c r="L1074" s="9">
        <f t="shared" si="9"/>
        <v>480</v>
      </c>
      <c r="M1074" s="10">
        <v>0.4</v>
      </c>
      <c r="O1074" s="15"/>
      <c r="P1074" s="16"/>
      <c r="Q1074" s="11"/>
      <c r="R1074" s="12"/>
    </row>
    <row r="1075" spans="1:18" ht="15.75" customHeight="1">
      <c r="A1075" s="1"/>
      <c r="B1075" s="5" t="s">
        <v>14</v>
      </c>
      <c r="C1075" s="5">
        <v>1185732</v>
      </c>
      <c r="D1075" s="6">
        <v>44511</v>
      </c>
      <c r="E1075" s="5" t="s">
        <v>33</v>
      </c>
      <c r="F1075" s="5" t="s">
        <v>55</v>
      </c>
      <c r="G1075" s="5" t="s">
        <v>56</v>
      </c>
      <c r="H1075" s="5" t="s">
        <v>18</v>
      </c>
      <c r="I1075" s="7">
        <v>0.30000000000000004</v>
      </c>
      <c r="J1075" s="8">
        <v>1500</v>
      </c>
      <c r="K1075" s="9">
        <f t="shared" si="8"/>
        <v>450.00000000000006</v>
      </c>
      <c r="L1075" s="9">
        <f t="shared" si="9"/>
        <v>157.5</v>
      </c>
      <c r="M1075" s="10">
        <v>0.35</v>
      </c>
      <c r="O1075" s="15"/>
      <c r="P1075" s="16"/>
      <c r="Q1075" s="11"/>
      <c r="R1075" s="12"/>
    </row>
    <row r="1076" spans="1:18" ht="15.75" customHeight="1">
      <c r="A1076" s="1"/>
      <c r="B1076" s="5" t="s">
        <v>14</v>
      </c>
      <c r="C1076" s="5">
        <v>1185732</v>
      </c>
      <c r="D1076" s="6">
        <v>44511</v>
      </c>
      <c r="E1076" s="5" t="s">
        <v>33</v>
      </c>
      <c r="F1076" s="5" t="s">
        <v>55</v>
      </c>
      <c r="G1076" s="5" t="s">
        <v>56</v>
      </c>
      <c r="H1076" s="5" t="s">
        <v>19</v>
      </c>
      <c r="I1076" s="7">
        <v>0.30000000000000004</v>
      </c>
      <c r="J1076" s="8">
        <v>950</v>
      </c>
      <c r="K1076" s="9">
        <f t="shared" si="8"/>
        <v>285.00000000000006</v>
      </c>
      <c r="L1076" s="9">
        <f t="shared" si="9"/>
        <v>99.750000000000014</v>
      </c>
      <c r="M1076" s="10">
        <v>0.35</v>
      </c>
      <c r="O1076" s="15"/>
      <c r="P1076" s="16"/>
      <c r="Q1076" s="11"/>
      <c r="R1076" s="12"/>
    </row>
    <row r="1077" spans="1:18" ht="15.75" customHeight="1">
      <c r="A1077" s="1"/>
      <c r="B1077" s="5" t="s">
        <v>14</v>
      </c>
      <c r="C1077" s="5">
        <v>1185732</v>
      </c>
      <c r="D1077" s="6">
        <v>44511</v>
      </c>
      <c r="E1077" s="5" t="s">
        <v>33</v>
      </c>
      <c r="F1077" s="5" t="s">
        <v>55</v>
      </c>
      <c r="G1077" s="5" t="s">
        <v>56</v>
      </c>
      <c r="H1077" s="5" t="s">
        <v>20</v>
      </c>
      <c r="I1077" s="7">
        <v>0.30000000000000004</v>
      </c>
      <c r="J1077" s="8">
        <v>1250</v>
      </c>
      <c r="K1077" s="9">
        <f t="shared" si="8"/>
        <v>375.00000000000006</v>
      </c>
      <c r="L1077" s="9">
        <f t="shared" si="9"/>
        <v>150.00000000000003</v>
      </c>
      <c r="M1077" s="10">
        <v>0.4</v>
      </c>
      <c r="O1077" s="15"/>
      <c r="P1077" s="16"/>
      <c r="Q1077" s="11"/>
      <c r="R1077" s="12"/>
    </row>
    <row r="1078" spans="1:18" ht="15.75" customHeight="1">
      <c r="A1078" s="1"/>
      <c r="B1078" s="5" t="s">
        <v>14</v>
      </c>
      <c r="C1078" s="5">
        <v>1185732</v>
      </c>
      <c r="D1078" s="6">
        <v>44511</v>
      </c>
      <c r="E1078" s="5" t="s">
        <v>33</v>
      </c>
      <c r="F1078" s="5" t="s">
        <v>55</v>
      </c>
      <c r="G1078" s="5" t="s">
        <v>56</v>
      </c>
      <c r="H1078" s="5" t="s">
        <v>21</v>
      </c>
      <c r="I1078" s="7">
        <v>0.49999999999999994</v>
      </c>
      <c r="J1078" s="8">
        <v>1000</v>
      </c>
      <c r="K1078" s="9">
        <f t="shared" si="8"/>
        <v>499.99999999999994</v>
      </c>
      <c r="L1078" s="9">
        <f t="shared" si="9"/>
        <v>174.99999999999997</v>
      </c>
      <c r="M1078" s="10">
        <v>0.35</v>
      </c>
      <c r="O1078" s="15"/>
      <c r="P1078" s="16"/>
      <c r="Q1078" s="11"/>
      <c r="R1078" s="12"/>
    </row>
    <row r="1079" spans="1:18" ht="15.75" customHeight="1">
      <c r="A1079" s="1"/>
      <c r="B1079" s="5" t="s">
        <v>14</v>
      </c>
      <c r="C1079" s="5">
        <v>1185732</v>
      </c>
      <c r="D1079" s="6">
        <v>44511</v>
      </c>
      <c r="E1079" s="5" t="s">
        <v>33</v>
      </c>
      <c r="F1079" s="5" t="s">
        <v>55</v>
      </c>
      <c r="G1079" s="5" t="s">
        <v>56</v>
      </c>
      <c r="H1079" s="5" t="s">
        <v>22</v>
      </c>
      <c r="I1079" s="7">
        <v>0.54999999999999982</v>
      </c>
      <c r="J1079" s="8">
        <v>2000</v>
      </c>
      <c r="K1079" s="9">
        <f t="shared" si="8"/>
        <v>1099.9999999999995</v>
      </c>
      <c r="L1079" s="9">
        <f t="shared" si="9"/>
        <v>549.99999999999977</v>
      </c>
      <c r="M1079" s="10">
        <v>0.5</v>
      </c>
      <c r="O1079" s="15"/>
      <c r="P1079" s="16"/>
      <c r="Q1079" s="11"/>
      <c r="R1079" s="12"/>
    </row>
    <row r="1080" spans="1:18" ht="15.75" customHeight="1">
      <c r="A1080" s="1"/>
      <c r="B1080" s="5" t="s">
        <v>14</v>
      </c>
      <c r="C1080" s="5">
        <v>1185732</v>
      </c>
      <c r="D1080" s="6">
        <v>44540</v>
      </c>
      <c r="E1080" s="5" t="s">
        <v>33</v>
      </c>
      <c r="F1080" s="5" t="s">
        <v>55</v>
      </c>
      <c r="G1080" s="5" t="s">
        <v>56</v>
      </c>
      <c r="H1080" s="5" t="s">
        <v>17</v>
      </c>
      <c r="I1080" s="7">
        <v>0.49999999999999994</v>
      </c>
      <c r="J1080" s="8">
        <v>4500</v>
      </c>
      <c r="K1080" s="9">
        <f t="shared" si="8"/>
        <v>2249.9999999999995</v>
      </c>
      <c r="L1080" s="9">
        <f t="shared" si="9"/>
        <v>899.99999999999989</v>
      </c>
      <c r="M1080" s="10">
        <v>0.4</v>
      </c>
      <c r="O1080" s="15"/>
      <c r="P1080" s="16"/>
      <c r="Q1080" s="11"/>
      <c r="R1080" s="12"/>
    </row>
    <row r="1081" spans="1:18" ht="15.75" customHeight="1">
      <c r="A1081" s="1"/>
      <c r="B1081" s="5" t="s">
        <v>14</v>
      </c>
      <c r="C1081" s="5">
        <v>1185732</v>
      </c>
      <c r="D1081" s="6">
        <v>44540</v>
      </c>
      <c r="E1081" s="5" t="s">
        <v>33</v>
      </c>
      <c r="F1081" s="5" t="s">
        <v>55</v>
      </c>
      <c r="G1081" s="5" t="s">
        <v>56</v>
      </c>
      <c r="H1081" s="5" t="s">
        <v>18</v>
      </c>
      <c r="I1081" s="7">
        <v>0.4</v>
      </c>
      <c r="J1081" s="8">
        <v>2500</v>
      </c>
      <c r="K1081" s="9">
        <f t="shared" si="8"/>
        <v>1000</v>
      </c>
      <c r="L1081" s="9">
        <f t="shared" si="9"/>
        <v>350</v>
      </c>
      <c r="M1081" s="10">
        <v>0.35</v>
      </c>
      <c r="O1081" s="15"/>
      <c r="P1081" s="16"/>
      <c r="Q1081" s="11"/>
      <c r="R1081" s="12"/>
    </row>
    <row r="1082" spans="1:18" ht="15.75" customHeight="1">
      <c r="A1082" s="1"/>
      <c r="B1082" s="5" t="s">
        <v>14</v>
      </c>
      <c r="C1082" s="5">
        <v>1185732</v>
      </c>
      <c r="D1082" s="6">
        <v>44540</v>
      </c>
      <c r="E1082" s="5" t="s">
        <v>33</v>
      </c>
      <c r="F1082" s="5" t="s">
        <v>55</v>
      </c>
      <c r="G1082" s="5" t="s">
        <v>56</v>
      </c>
      <c r="H1082" s="5" t="s">
        <v>19</v>
      </c>
      <c r="I1082" s="7">
        <v>0.4</v>
      </c>
      <c r="J1082" s="8">
        <v>2000</v>
      </c>
      <c r="K1082" s="9">
        <f t="shared" si="8"/>
        <v>800</v>
      </c>
      <c r="L1082" s="9">
        <f t="shared" si="9"/>
        <v>280</v>
      </c>
      <c r="M1082" s="10">
        <v>0.35</v>
      </c>
      <c r="O1082" s="15"/>
      <c r="P1082" s="16"/>
      <c r="Q1082" s="11"/>
      <c r="R1082" s="12"/>
    </row>
    <row r="1083" spans="1:18" ht="15.75" customHeight="1">
      <c r="A1083" s="1"/>
      <c r="B1083" s="5" t="s">
        <v>14</v>
      </c>
      <c r="C1083" s="5">
        <v>1185732</v>
      </c>
      <c r="D1083" s="6">
        <v>44540</v>
      </c>
      <c r="E1083" s="5" t="s">
        <v>33</v>
      </c>
      <c r="F1083" s="5" t="s">
        <v>55</v>
      </c>
      <c r="G1083" s="5" t="s">
        <v>56</v>
      </c>
      <c r="H1083" s="5" t="s">
        <v>20</v>
      </c>
      <c r="I1083" s="7">
        <v>0.4</v>
      </c>
      <c r="J1083" s="8">
        <v>1500</v>
      </c>
      <c r="K1083" s="9">
        <f t="shared" si="8"/>
        <v>600</v>
      </c>
      <c r="L1083" s="9">
        <f t="shared" si="9"/>
        <v>240</v>
      </c>
      <c r="M1083" s="10">
        <v>0.4</v>
      </c>
      <c r="O1083" s="15"/>
      <c r="P1083" s="16"/>
      <c r="Q1083" s="11"/>
      <c r="R1083" s="12"/>
    </row>
    <row r="1084" spans="1:18" ht="15.75" customHeight="1">
      <c r="A1084" s="1"/>
      <c r="B1084" s="5" t="s">
        <v>14</v>
      </c>
      <c r="C1084" s="5">
        <v>1185732</v>
      </c>
      <c r="D1084" s="6">
        <v>44540</v>
      </c>
      <c r="E1084" s="5" t="s">
        <v>33</v>
      </c>
      <c r="F1084" s="5" t="s">
        <v>55</v>
      </c>
      <c r="G1084" s="5" t="s">
        <v>56</v>
      </c>
      <c r="H1084" s="5" t="s">
        <v>21</v>
      </c>
      <c r="I1084" s="7">
        <v>0.49999999999999994</v>
      </c>
      <c r="J1084" s="8">
        <v>1500</v>
      </c>
      <c r="K1084" s="9">
        <f t="shared" si="8"/>
        <v>749.99999999999989</v>
      </c>
      <c r="L1084" s="9">
        <f t="shared" si="9"/>
        <v>262.49999999999994</v>
      </c>
      <c r="M1084" s="10">
        <v>0.35</v>
      </c>
      <c r="O1084" s="15"/>
      <c r="P1084" s="16"/>
      <c r="Q1084" s="11"/>
      <c r="R1084" s="12"/>
    </row>
    <row r="1085" spans="1:18" ht="15.75" customHeight="1">
      <c r="A1085" s="1"/>
      <c r="B1085" s="5" t="s">
        <v>14</v>
      </c>
      <c r="C1085" s="5">
        <v>1185732</v>
      </c>
      <c r="D1085" s="6">
        <v>44540</v>
      </c>
      <c r="E1085" s="5" t="s">
        <v>33</v>
      </c>
      <c r="F1085" s="5" t="s">
        <v>55</v>
      </c>
      <c r="G1085" s="5" t="s">
        <v>56</v>
      </c>
      <c r="H1085" s="5" t="s">
        <v>22</v>
      </c>
      <c r="I1085" s="7">
        <v>0.54999999999999982</v>
      </c>
      <c r="J1085" s="8">
        <v>2500</v>
      </c>
      <c r="K1085" s="9">
        <f t="shared" si="8"/>
        <v>1374.9999999999995</v>
      </c>
      <c r="L1085" s="9">
        <f t="shared" si="9"/>
        <v>687.49999999999977</v>
      </c>
      <c r="M1085" s="10">
        <v>0.5</v>
      </c>
      <c r="O1085" s="15"/>
      <c r="P1085" s="16"/>
      <c r="Q1085" s="11"/>
      <c r="R1085" s="12"/>
    </row>
    <row r="1086" spans="1:18" ht="15.75" customHeight="1">
      <c r="A1086" s="1" t="s">
        <v>39</v>
      </c>
      <c r="B1086" s="5" t="s">
        <v>23</v>
      </c>
      <c r="C1086" s="5">
        <v>1197831</v>
      </c>
      <c r="D1086" s="6">
        <v>44198</v>
      </c>
      <c r="E1086" s="5" t="s">
        <v>24</v>
      </c>
      <c r="F1086" s="5" t="s">
        <v>57</v>
      </c>
      <c r="G1086" s="5" t="s">
        <v>58</v>
      </c>
      <c r="H1086" s="5" t="s">
        <v>17</v>
      </c>
      <c r="I1086" s="7">
        <v>0.2</v>
      </c>
      <c r="J1086" s="8">
        <v>6750</v>
      </c>
      <c r="K1086" s="9">
        <f t="shared" si="8"/>
        <v>1350</v>
      </c>
      <c r="L1086" s="9">
        <f t="shared" si="9"/>
        <v>540</v>
      </c>
      <c r="M1086" s="10">
        <v>0.39999999999999997</v>
      </c>
      <c r="O1086" s="15"/>
      <c r="P1086" s="16"/>
      <c r="Q1086" s="11"/>
      <c r="R1086" s="12"/>
    </row>
    <row r="1087" spans="1:18" ht="15.75" customHeight="1">
      <c r="A1087" s="1"/>
      <c r="B1087" s="5" t="s">
        <v>23</v>
      </c>
      <c r="C1087" s="5">
        <v>1197831</v>
      </c>
      <c r="D1087" s="6">
        <v>44198</v>
      </c>
      <c r="E1087" s="5" t="s">
        <v>24</v>
      </c>
      <c r="F1087" s="5" t="s">
        <v>57</v>
      </c>
      <c r="G1087" s="5" t="s">
        <v>58</v>
      </c>
      <c r="H1087" s="5" t="s">
        <v>18</v>
      </c>
      <c r="I1087" s="7">
        <v>0.3</v>
      </c>
      <c r="J1087" s="8">
        <v>6750</v>
      </c>
      <c r="K1087" s="9">
        <f t="shared" si="8"/>
        <v>2025</v>
      </c>
      <c r="L1087" s="9">
        <f t="shared" si="9"/>
        <v>809.99999999999989</v>
      </c>
      <c r="M1087" s="10">
        <v>0.39999999999999997</v>
      </c>
      <c r="O1087" s="15"/>
      <c r="P1087" s="16"/>
      <c r="Q1087" s="11"/>
      <c r="R1087" s="12"/>
    </row>
    <row r="1088" spans="1:18" ht="15.75" customHeight="1">
      <c r="A1088" s="1"/>
      <c r="B1088" s="5" t="s">
        <v>23</v>
      </c>
      <c r="C1088" s="5">
        <v>1197831</v>
      </c>
      <c r="D1088" s="6">
        <v>44198</v>
      </c>
      <c r="E1088" s="5" t="s">
        <v>24</v>
      </c>
      <c r="F1088" s="5" t="s">
        <v>57</v>
      </c>
      <c r="G1088" s="5" t="s">
        <v>58</v>
      </c>
      <c r="H1088" s="5" t="s">
        <v>19</v>
      </c>
      <c r="I1088" s="7">
        <v>0.3</v>
      </c>
      <c r="J1088" s="8">
        <v>4750</v>
      </c>
      <c r="K1088" s="9">
        <f t="shared" si="8"/>
        <v>1425</v>
      </c>
      <c r="L1088" s="9">
        <f t="shared" si="9"/>
        <v>570</v>
      </c>
      <c r="M1088" s="10">
        <v>0.39999999999999997</v>
      </c>
      <c r="O1088" s="15"/>
      <c r="P1088" s="16"/>
      <c r="Q1088" s="11"/>
      <c r="R1088" s="12"/>
    </row>
    <row r="1089" spans="1:18" ht="15.75" customHeight="1">
      <c r="A1089" s="1"/>
      <c r="B1089" s="5" t="s">
        <v>23</v>
      </c>
      <c r="C1089" s="5">
        <v>1197831</v>
      </c>
      <c r="D1089" s="6">
        <v>44198</v>
      </c>
      <c r="E1089" s="5" t="s">
        <v>24</v>
      </c>
      <c r="F1089" s="5" t="s">
        <v>57</v>
      </c>
      <c r="G1089" s="5" t="s">
        <v>58</v>
      </c>
      <c r="H1089" s="5" t="s">
        <v>20</v>
      </c>
      <c r="I1089" s="7">
        <v>0.35</v>
      </c>
      <c r="J1089" s="8">
        <v>4750</v>
      </c>
      <c r="K1089" s="9">
        <f t="shared" si="8"/>
        <v>1662.5</v>
      </c>
      <c r="L1089" s="9">
        <f t="shared" si="9"/>
        <v>831.25</v>
      </c>
      <c r="M1089" s="10">
        <v>0.5</v>
      </c>
      <c r="O1089" s="15"/>
      <c r="P1089" s="16"/>
      <c r="Q1089" s="11"/>
      <c r="R1089" s="12"/>
    </row>
    <row r="1090" spans="1:18" ht="15.75" customHeight="1">
      <c r="A1090" s="1"/>
      <c r="B1090" s="5" t="s">
        <v>23</v>
      </c>
      <c r="C1090" s="5">
        <v>1197831</v>
      </c>
      <c r="D1090" s="6">
        <v>44198</v>
      </c>
      <c r="E1090" s="5" t="s">
        <v>24</v>
      </c>
      <c r="F1090" s="5" t="s">
        <v>57</v>
      </c>
      <c r="G1090" s="5" t="s">
        <v>58</v>
      </c>
      <c r="H1090" s="5" t="s">
        <v>21</v>
      </c>
      <c r="I1090" s="7">
        <v>0.4</v>
      </c>
      <c r="J1090" s="8">
        <v>3250</v>
      </c>
      <c r="K1090" s="9">
        <f t="shared" si="8"/>
        <v>1300</v>
      </c>
      <c r="L1090" s="9">
        <f t="shared" si="9"/>
        <v>454.99999999999994</v>
      </c>
      <c r="M1090" s="10">
        <v>0.35</v>
      </c>
      <c r="O1090" s="15"/>
      <c r="P1090" s="16"/>
      <c r="Q1090" s="11"/>
      <c r="R1090" s="12"/>
    </row>
    <row r="1091" spans="1:18" ht="15.75" customHeight="1">
      <c r="A1091" s="1"/>
      <c r="B1091" s="5" t="s">
        <v>23</v>
      </c>
      <c r="C1091" s="5">
        <v>1197831</v>
      </c>
      <c r="D1091" s="6">
        <v>44198</v>
      </c>
      <c r="E1091" s="5" t="s">
        <v>24</v>
      </c>
      <c r="F1091" s="5" t="s">
        <v>57</v>
      </c>
      <c r="G1091" s="5" t="s">
        <v>58</v>
      </c>
      <c r="H1091" s="5" t="s">
        <v>22</v>
      </c>
      <c r="I1091" s="7">
        <v>0.35</v>
      </c>
      <c r="J1091" s="8">
        <v>4750</v>
      </c>
      <c r="K1091" s="9">
        <f t="shared" si="8"/>
        <v>1662.5</v>
      </c>
      <c r="L1091" s="9">
        <f t="shared" si="9"/>
        <v>914.37500000000011</v>
      </c>
      <c r="M1091" s="10">
        <v>0.55000000000000004</v>
      </c>
      <c r="O1091" s="15"/>
      <c r="P1091" s="16"/>
      <c r="Q1091" s="11"/>
      <c r="R1091" s="12"/>
    </row>
    <row r="1092" spans="1:18" ht="15.75" customHeight="1">
      <c r="A1092" s="1"/>
      <c r="B1092" s="5" t="s">
        <v>23</v>
      </c>
      <c r="C1092" s="5">
        <v>1197831</v>
      </c>
      <c r="D1092" s="6">
        <v>44228</v>
      </c>
      <c r="E1092" s="5" t="s">
        <v>24</v>
      </c>
      <c r="F1092" s="5" t="s">
        <v>57</v>
      </c>
      <c r="G1092" s="5" t="s">
        <v>58</v>
      </c>
      <c r="H1092" s="5" t="s">
        <v>17</v>
      </c>
      <c r="I1092" s="7">
        <v>0.25</v>
      </c>
      <c r="J1092" s="8">
        <v>6250</v>
      </c>
      <c r="K1092" s="9">
        <f t="shared" si="8"/>
        <v>1562.5</v>
      </c>
      <c r="L1092" s="9">
        <f t="shared" si="9"/>
        <v>625</v>
      </c>
      <c r="M1092" s="10">
        <v>0.39999999999999997</v>
      </c>
      <c r="O1092" s="15"/>
      <c r="P1092" s="16"/>
      <c r="Q1092" s="11"/>
      <c r="R1092" s="12"/>
    </row>
    <row r="1093" spans="1:18" ht="15.75" customHeight="1">
      <c r="A1093" s="1"/>
      <c r="B1093" s="5" t="s">
        <v>23</v>
      </c>
      <c r="C1093" s="5">
        <v>1197831</v>
      </c>
      <c r="D1093" s="6">
        <v>44228</v>
      </c>
      <c r="E1093" s="5" t="s">
        <v>24</v>
      </c>
      <c r="F1093" s="5" t="s">
        <v>57</v>
      </c>
      <c r="G1093" s="5" t="s">
        <v>58</v>
      </c>
      <c r="H1093" s="5" t="s">
        <v>18</v>
      </c>
      <c r="I1093" s="7">
        <v>0.35</v>
      </c>
      <c r="J1093" s="8">
        <v>6000</v>
      </c>
      <c r="K1093" s="9">
        <f t="shared" si="8"/>
        <v>2100</v>
      </c>
      <c r="L1093" s="9">
        <f t="shared" si="9"/>
        <v>839.99999999999989</v>
      </c>
      <c r="M1093" s="10">
        <v>0.39999999999999997</v>
      </c>
      <c r="O1093" s="15"/>
      <c r="P1093" s="16"/>
      <c r="Q1093" s="11"/>
      <c r="R1093" s="12"/>
    </row>
    <row r="1094" spans="1:18" ht="15.75" customHeight="1">
      <c r="A1094" s="1"/>
      <c r="B1094" s="5" t="s">
        <v>23</v>
      </c>
      <c r="C1094" s="5">
        <v>1197831</v>
      </c>
      <c r="D1094" s="6">
        <v>44228</v>
      </c>
      <c r="E1094" s="5" t="s">
        <v>24</v>
      </c>
      <c r="F1094" s="5" t="s">
        <v>57</v>
      </c>
      <c r="G1094" s="5" t="s">
        <v>58</v>
      </c>
      <c r="H1094" s="5" t="s">
        <v>19</v>
      </c>
      <c r="I1094" s="7">
        <v>0.35</v>
      </c>
      <c r="J1094" s="8">
        <v>4250</v>
      </c>
      <c r="K1094" s="9">
        <f t="shared" si="8"/>
        <v>1487.5</v>
      </c>
      <c r="L1094" s="9">
        <f t="shared" si="9"/>
        <v>595</v>
      </c>
      <c r="M1094" s="10">
        <v>0.39999999999999997</v>
      </c>
      <c r="O1094" s="15"/>
      <c r="P1094" s="16"/>
      <c r="Q1094" s="11"/>
      <c r="R1094" s="12"/>
    </row>
    <row r="1095" spans="1:18" ht="15.75" customHeight="1">
      <c r="A1095" s="1"/>
      <c r="B1095" s="5" t="s">
        <v>23</v>
      </c>
      <c r="C1095" s="5">
        <v>1197831</v>
      </c>
      <c r="D1095" s="6">
        <v>44228</v>
      </c>
      <c r="E1095" s="5" t="s">
        <v>24</v>
      </c>
      <c r="F1095" s="5" t="s">
        <v>57</v>
      </c>
      <c r="G1095" s="5" t="s">
        <v>58</v>
      </c>
      <c r="H1095" s="5" t="s">
        <v>20</v>
      </c>
      <c r="I1095" s="7">
        <v>0.35</v>
      </c>
      <c r="J1095" s="8">
        <v>3750</v>
      </c>
      <c r="K1095" s="9">
        <f t="shared" si="8"/>
        <v>1312.5</v>
      </c>
      <c r="L1095" s="9">
        <f t="shared" si="9"/>
        <v>656.25</v>
      </c>
      <c r="M1095" s="10">
        <v>0.5</v>
      </c>
      <c r="O1095" s="15"/>
      <c r="P1095" s="16"/>
      <c r="Q1095" s="11"/>
      <c r="R1095" s="12"/>
    </row>
    <row r="1096" spans="1:18" ht="15.75" customHeight="1">
      <c r="A1096" s="1"/>
      <c r="B1096" s="5" t="s">
        <v>23</v>
      </c>
      <c r="C1096" s="5">
        <v>1197831</v>
      </c>
      <c r="D1096" s="6">
        <v>44228</v>
      </c>
      <c r="E1096" s="5" t="s">
        <v>24</v>
      </c>
      <c r="F1096" s="5" t="s">
        <v>57</v>
      </c>
      <c r="G1096" s="5" t="s">
        <v>58</v>
      </c>
      <c r="H1096" s="5" t="s">
        <v>21</v>
      </c>
      <c r="I1096" s="7">
        <v>0.4</v>
      </c>
      <c r="J1096" s="8">
        <v>2500</v>
      </c>
      <c r="K1096" s="9">
        <f t="shared" si="8"/>
        <v>1000</v>
      </c>
      <c r="L1096" s="9">
        <f t="shared" si="9"/>
        <v>350</v>
      </c>
      <c r="M1096" s="10">
        <v>0.35</v>
      </c>
      <c r="O1096" s="15"/>
      <c r="P1096" s="16"/>
      <c r="Q1096" s="11"/>
      <c r="R1096" s="12"/>
    </row>
    <row r="1097" spans="1:18" ht="15.75" customHeight="1">
      <c r="A1097" s="1"/>
      <c r="B1097" s="5" t="s">
        <v>23</v>
      </c>
      <c r="C1097" s="5">
        <v>1197831</v>
      </c>
      <c r="D1097" s="6">
        <v>44228</v>
      </c>
      <c r="E1097" s="5" t="s">
        <v>24</v>
      </c>
      <c r="F1097" s="5" t="s">
        <v>57</v>
      </c>
      <c r="G1097" s="5" t="s">
        <v>58</v>
      </c>
      <c r="H1097" s="5" t="s">
        <v>22</v>
      </c>
      <c r="I1097" s="7">
        <v>0.35</v>
      </c>
      <c r="J1097" s="8">
        <v>4500</v>
      </c>
      <c r="K1097" s="9">
        <f t="shared" si="8"/>
        <v>1575</v>
      </c>
      <c r="L1097" s="9">
        <f t="shared" si="9"/>
        <v>866.25000000000011</v>
      </c>
      <c r="M1097" s="10">
        <v>0.55000000000000004</v>
      </c>
      <c r="O1097" s="15"/>
      <c r="P1097" s="16"/>
      <c r="Q1097" s="11"/>
      <c r="R1097" s="12"/>
    </row>
    <row r="1098" spans="1:18" ht="15.75" customHeight="1">
      <c r="A1098" s="1"/>
      <c r="B1098" s="5" t="s">
        <v>23</v>
      </c>
      <c r="C1098" s="5">
        <v>1197831</v>
      </c>
      <c r="D1098" s="6">
        <v>44258</v>
      </c>
      <c r="E1098" s="5" t="s">
        <v>24</v>
      </c>
      <c r="F1098" s="5" t="s">
        <v>57</v>
      </c>
      <c r="G1098" s="5" t="s">
        <v>58</v>
      </c>
      <c r="H1098" s="5" t="s">
        <v>17</v>
      </c>
      <c r="I1098" s="7">
        <v>0.3</v>
      </c>
      <c r="J1098" s="8">
        <v>6250</v>
      </c>
      <c r="K1098" s="9">
        <f t="shared" si="8"/>
        <v>1875</v>
      </c>
      <c r="L1098" s="9">
        <f t="shared" si="9"/>
        <v>843.74999999999989</v>
      </c>
      <c r="M1098" s="10">
        <v>0.44999999999999996</v>
      </c>
      <c r="O1098" s="15"/>
      <c r="P1098" s="16"/>
      <c r="Q1098" s="11"/>
      <c r="R1098" s="12"/>
    </row>
    <row r="1099" spans="1:18" ht="15.75" customHeight="1">
      <c r="A1099" s="1"/>
      <c r="B1099" s="5" t="s">
        <v>23</v>
      </c>
      <c r="C1099" s="5">
        <v>1197831</v>
      </c>
      <c r="D1099" s="6">
        <v>44258</v>
      </c>
      <c r="E1099" s="5" t="s">
        <v>24</v>
      </c>
      <c r="F1099" s="5" t="s">
        <v>57</v>
      </c>
      <c r="G1099" s="5" t="s">
        <v>58</v>
      </c>
      <c r="H1099" s="5" t="s">
        <v>18</v>
      </c>
      <c r="I1099" s="7">
        <v>0.4</v>
      </c>
      <c r="J1099" s="8">
        <v>6250</v>
      </c>
      <c r="K1099" s="9">
        <f t="shared" si="8"/>
        <v>2500</v>
      </c>
      <c r="L1099" s="9">
        <f t="shared" si="9"/>
        <v>1125</v>
      </c>
      <c r="M1099" s="10">
        <v>0.44999999999999996</v>
      </c>
      <c r="O1099" s="15"/>
      <c r="P1099" s="16"/>
      <c r="Q1099" s="11"/>
      <c r="R1099" s="12"/>
    </row>
    <row r="1100" spans="1:18" ht="15.75" customHeight="1">
      <c r="A1100" s="1"/>
      <c r="B1100" s="5" t="s">
        <v>23</v>
      </c>
      <c r="C1100" s="5">
        <v>1197831</v>
      </c>
      <c r="D1100" s="6">
        <v>44258</v>
      </c>
      <c r="E1100" s="5" t="s">
        <v>24</v>
      </c>
      <c r="F1100" s="5" t="s">
        <v>57</v>
      </c>
      <c r="G1100" s="5" t="s">
        <v>58</v>
      </c>
      <c r="H1100" s="5" t="s">
        <v>19</v>
      </c>
      <c r="I1100" s="7">
        <v>0.3</v>
      </c>
      <c r="J1100" s="8">
        <v>4500</v>
      </c>
      <c r="K1100" s="9">
        <f t="shared" si="8"/>
        <v>1350</v>
      </c>
      <c r="L1100" s="9">
        <f t="shared" si="9"/>
        <v>607.49999999999989</v>
      </c>
      <c r="M1100" s="10">
        <v>0.44999999999999996</v>
      </c>
      <c r="O1100" s="15"/>
      <c r="P1100" s="16"/>
      <c r="Q1100" s="11"/>
      <c r="R1100" s="12"/>
    </row>
    <row r="1101" spans="1:18" ht="15.75" customHeight="1">
      <c r="A1101" s="1"/>
      <c r="B1101" s="5" t="s">
        <v>23</v>
      </c>
      <c r="C1101" s="5">
        <v>1197831</v>
      </c>
      <c r="D1101" s="6">
        <v>44258</v>
      </c>
      <c r="E1101" s="5" t="s">
        <v>24</v>
      </c>
      <c r="F1101" s="5" t="s">
        <v>57</v>
      </c>
      <c r="G1101" s="5" t="s">
        <v>58</v>
      </c>
      <c r="H1101" s="5" t="s">
        <v>20</v>
      </c>
      <c r="I1101" s="7">
        <v>0.35000000000000003</v>
      </c>
      <c r="J1101" s="8">
        <v>3500</v>
      </c>
      <c r="K1101" s="9">
        <f t="shared" si="8"/>
        <v>1225.0000000000002</v>
      </c>
      <c r="L1101" s="9">
        <f t="shared" si="9"/>
        <v>673.75000000000023</v>
      </c>
      <c r="M1101" s="10">
        <v>0.55000000000000004</v>
      </c>
      <c r="O1101" s="15"/>
      <c r="P1101" s="16"/>
      <c r="Q1101" s="11"/>
      <c r="R1101" s="12"/>
    </row>
    <row r="1102" spans="1:18" ht="15.75" customHeight="1">
      <c r="A1102" s="1"/>
      <c r="B1102" s="5" t="s">
        <v>23</v>
      </c>
      <c r="C1102" s="5">
        <v>1197831</v>
      </c>
      <c r="D1102" s="6">
        <v>44258</v>
      </c>
      <c r="E1102" s="5" t="s">
        <v>24</v>
      </c>
      <c r="F1102" s="5" t="s">
        <v>57</v>
      </c>
      <c r="G1102" s="5" t="s">
        <v>58</v>
      </c>
      <c r="H1102" s="5" t="s">
        <v>21</v>
      </c>
      <c r="I1102" s="7">
        <v>0.4</v>
      </c>
      <c r="J1102" s="8">
        <v>2500</v>
      </c>
      <c r="K1102" s="9">
        <f t="shared" si="8"/>
        <v>1000</v>
      </c>
      <c r="L1102" s="9">
        <f t="shared" si="9"/>
        <v>399.99999999999994</v>
      </c>
      <c r="M1102" s="10">
        <v>0.39999999999999997</v>
      </c>
      <c r="O1102" s="15"/>
      <c r="P1102" s="16"/>
      <c r="Q1102" s="11"/>
      <c r="R1102" s="12"/>
    </row>
    <row r="1103" spans="1:18" ht="15.75" customHeight="1">
      <c r="A1103" s="1"/>
      <c r="B1103" s="5" t="s">
        <v>23</v>
      </c>
      <c r="C1103" s="5">
        <v>1197831</v>
      </c>
      <c r="D1103" s="6">
        <v>44258</v>
      </c>
      <c r="E1103" s="5" t="s">
        <v>24</v>
      </c>
      <c r="F1103" s="5" t="s">
        <v>57</v>
      </c>
      <c r="G1103" s="5" t="s">
        <v>58</v>
      </c>
      <c r="H1103" s="5" t="s">
        <v>22</v>
      </c>
      <c r="I1103" s="7">
        <v>0.35000000000000003</v>
      </c>
      <c r="J1103" s="8">
        <v>4000</v>
      </c>
      <c r="K1103" s="9">
        <f t="shared" si="8"/>
        <v>1400.0000000000002</v>
      </c>
      <c r="L1103" s="9">
        <f t="shared" si="9"/>
        <v>840.00000000000023</v>
      </c>
      <c r="M1103" s="10">
        <v>0.60000000000000009</v>
      </c>
      <c r="O1103" s="15"/>
      <c r="P1103" s="16"/>
      <c r="Q1103" s="11"/>
      <c r="R1103" s="12"/>
    </row>
    <row r="1104" spans="1:18" ht="15.75" customHeight="1">
      <c r="A1104" s="1"/>
      <c r="B1104" s="5" t="s">
        <v>23</v>
      </c>
      <c r="C1104" s="5">
        <v>1197831</v>
      </c>
      <c r="D1104" s="6">
        <v>44288</v>
      </c>
      <c r="E1104" s="5" t="s">
        <v>24</v>
      </c>
      <c r="F1104" s="5" t="s">
        <v>57</v>
      </c>
      <c r="G1104" s="5" t="s">
        <v>58</v>
      </c>
      <c r="H1104" s="5" t="s">
        <v>17</v>
      </c>
      <c r="I1104" s="7">
        <v>0.19999999999999998</v>
      </c>
      <c r="J1104" s="8">
        <v>6500</v>
      </c>
      <c r="K1104" s="9">
        <f t="shared" si="8"/>
        <v>1300</v>
      </c>
      <c r="L1104" s="9">
        <f t="shared" si="9"/>
        <v>584.99999999999989</v>
      </c>
      <c r="M1104" s="10">
        <v>0.44999999999999996</v>
      </c>
      <c r="O1104" s="15"/>
      <c r="P1104" s="16"/>
      <c r="Q1104" s="11"/>
      <c r="R1104" s="12"/>
    </row>
    <row r="1105" spans="1:18" ht="15.75" customHeight="1">
      <c r="A1105" s="1"/>
      <c r="B1105" s="5" t="s">
        <v>23</v>
      </c>
      <c r="C1105" s="5">
        <v>1197831</v>
      </c>
      <c r="D1105" s="6">
        <v>44288</v>
      </c>
      <c r="E1105" s="5" t="s">
        <v>24</v>
      </c>
      <c r="F1105" s="5" t="s">
        <v>57</v>
      </c>
      <c r="G1105" s="5" t="s">
        <v>58</v>
      </c>
      <c r="H1105" s="5" t="s">
        <v>18</v>
      </c>
      <c r="I1105" s="7">
        <v>0.20000000000000007</v>
      </c>
      <c r="J1105" s="8">
        <v>6500</v>
      </c>
      <c r="K1105" s="9">
        <f t="shared" si="8"/>
        <v>1300.0000000000005</v>
      </c>
      <c r="L1105" s="9">
        <f t="shared" si="9"/>
        <v>585.00000000000011</v>
      </c>
      <c r="M1105" s="10">
        <v>0.44999999999999996</v>
      </c>
      <c r="O1105" s="15"/>
      <c r="P1105" s="16"/>
      <c r="Q1105" s="11"/>
      <c r="R1105" s="12"/>
    </row>
    <row r="1106" spans="1:18" ht="15.75" customHeight="1">
      <c r="A1106" s="1"/>
      <c r="B1106" s="5" t="s">
        <v>23</v>
      </c>
      <c r="C1106" s="5">
        <v>1197831</v>
      </c>
      <c r="D1106" s="6">
        <v>44288</v>
      </c>
      <c r="E1106" s="5" t="s">
        <v>24</v>
      </c>
      <c r="F1106" s="5" t="s">
        <v>57</v>
      </c>
      <c r="G1106" s="5" t="s">
        <v>58</v>
      </c>
      <c r="H1106" s="5" t="s">
        <v>19</v>
      </c>
      <c r="I1106" s="7">
        <v>0.14999999999999997</v>
      </c>
      <c r="J1106" s="8">
        <v>4750</v>
      </c>
      <c r="K1106" s="9">
        <f t="shared" si="8"/>
        <v>712.49999999999989</v>
      </c>
      <c r="L1106" s="9">
        <f t="shared" si="9"/>
        <v>320.62499999999994</v>
      </c>
      <c r="M1106" s="10">
        <v>0.44999999999999996</v>
      </c>
      <c r="O1106" s="15"/>
      <c r="P1106" s="16"/>
      <c r="Q1106" s="11"/>
      <c r="R1106" s="12"/>
    </row>
    <row r="1107" spans="1:18" ht="15.75" customHeight="1">
      <c r="A1107" s="1"/>
      <c r="B1107" s="5" t="s">
        <v>23</v>
      </c>
      <c r="C1107" s="5">
        <v>1197831</v>
      </c>
      <c r="D1107" s="6">
        <v>44288</v>
      </c>
      <c r="E1107" s="5" t="s">
        <v>24</v>
      </c>
      <c r="F1107" s="5" t="s">
        <v>57</v>
      </c>
      <c r="G1107" s="5" t="s">
        <v>58</v>
      </c>
      <c r="H1107" s="5" t="s">
        <v>20</v>
      </c>
      <c r="I1107" s="7">
        <v>0.20000000000000007</v>
      </c>
      <c r="J1107" s="8">
        <v>3750</v>
      </c>
      <c r="K1107" s="9">
        <f t="shared" si="8"/>
        <v>750.00000000000023</v>
      </c>
      <c r="L1107" s="9">
        <f t="shared" si="9"/>
        <v>412.50000000000017</v>
      </c>
      <c r="M1107" s="10">
        <v>0.55000000000000004</v>
      </c>
      <c r="O1107" s="15"/>
      <c r="P1107" s="16"/>
      <c r="Q1107" s="11"/>
      <c r="R1107" s="12"/>
    </row>
    <row r="1108" spans="1:18" ht="15.75" customHeight="1">
      <c r="A1108" s="1"/>
      <c r="B1108" s="5" t="s">
        <v>23</v>
      </c>
      <c r="C1108" s="5">
        <v>1197831</v>
      </c>
      <c r="D1108" s="6">
        <v>44288</v>
      </c>
      <c r="E1108" s="5" t="s">
        <v>24</v>
      </c>
      <c r="F1108" s="5" t="s">
        <v>57</v>
      </c>
      <c r="G1108" s="5" t="s">
        <v>58</v>
      </c>
      <c r="H1108" s="5" t="s">
        <v>21</v>
      </c>
      <c r="I1108" s="7">
        <v>0.25</v>
      </c>
      <c r="J1108" s="8">
        <v>2750</v>
      </c>
      <c r="K1108" s="9">
        <f t="shared" si="8"/>
        <v>687.5</v>
      </c>
      <c r="L1108" s="9">
        <f t="shared" si="9"/>
        <v>275</v>
      </c>
      <c r="M1108" s="10">
        <v>0.39999999999999997</v>
      </c>
      <c r="O1108" s="15"/>
      <c r="P1108" s="16"/>
      <c r="Q1108" s="11"/>
      <c r="R1108" s="12"/>
    </row>
    <row r="1109" spans="1:18" ht="15.75" customHeight="1">
      <c r="A1109" s="1"/>
      <c r="B1109" s="5" t="s">
        <v>23</v>
      </c>
      <c r="C1109" s="5">
        <v>1197831</v>
      </c>
      <c r="D1109" s="6">
        <v>44288</v>
      </c>
      <c r="E1109" s="5" t="s">
        <v>24</v>
      </c>
      <c r="F1109" s="5" t="s">
        <v>57</v>
      </c>
      <c r="G1109" s="5" t="s">
        <v>58</v>
      </c>
      <c r="H1109" s="5" t="s">
        <v>22</v>
      </c>
      <c r="I1109" s="7">
        <v>0.20000000000000007</v>
      </c>
      <c r="J1109" s="8">
        <v>5500</v>
      </c>
      <c r="K1109" s="9">
        <f t="shared" si="8"/>
        <v>1100.0000000000005</v>
      </c>
      <c r="L1109" s="9">
        <f t="shared" si="9"/>
        <v>660.00000000000034</v>
      </c>
      <c r="M1109" s="10">
        <v>0.60000000000000009</v>
      </c>
      <c r="O1109" s="15"/>
      <c r="P1109" s="16"/>
      <c r="Q1109" s="11"/>
      <c r="R1109" s="12"/>
    </row>
    <row r="1110" spans="1:18" ht="15.75" customHeight="1">
      <c r="A1110" s="1"/>
      <c r="B1110" s="5" t="s">
        <v>23</v>
      </c>
      <c r="C1110" s="5">
        <v>1197831</v>
      </c>
      <c r="D1110" s="6">
        <v>44318</v>
      </c>
      <c r="E1110" s="5" t="s">
        <v>24</v>
      </c>
      <c r="F1110" s="5" t="s">
        <v>57</v>
      </c>
      <c r="G1110" s="5" t="s">
        <v>58</v>
      </c>
      <c r="H1110" s="5" t="s">
        <v>17</v>
      </c>
      <c r="I1110" s="7">
        <v>9.9999999999999964E-2</v>
      </c>
      <c r="J1110" s="8">
        <v>7000</v>
      </c>
      <c r="K1110" s="9">
        <f t="shared" si="8"/>
        <v>699.99999999999977</v>
      </c>
      <c r="L1110" s="9">
        <f t="shared" si="9"/>
        <v>314.99999999999989</v>
      </c>
      <c r="M1110" s="10">
        <v>0.44999999999999996</v>
      </c>
      <c r="O1110" s="15"/>
      <c r="P1110" s="16"/>
      <c r="Q1110" s="11"/>
      <c r="R1110" s="12"/>
    </row>
    <row r="1111" spans="1:18" ht="15.75" customHeight="1">
      <c r="A1111" s="1"/>
      <c r="B1111" s="5" t="s">
        <v>23</v>
      </c>
      <c r="C1111" s="5">
        <v>1197831</v>
      </c>
      <c r="D1111" s="6">
        <v>44318</v>
      </c>
      <c r="E1111" s="5" t="s">
        <v>24</v>
      </c>
      <c r="F1111" s="5" t="s">
        <v>57</v>
      </c>
      <c r="G1111" s="5" t="s">
        <v>58</v>
      </c>
      <c r="H1111" s="5" t="s">
        <v>18</v>
      </c>
      <c r="I1111" s="7">
        <v>0.20000000000000007</v>
      </c>
      <c r="J1111" s="8">
        <v>7250</v>
      </c>
      <c r="K1111" s="9">
        <f t="shared" si="8"/>
        <v>1450.0000000000005</v>
      </c>
      <c r="L1111" s="9">
        <f t="shared" si="9"/>
        <v>652.50000000000011</v>
      </c>
      <c r="M1111" s="10">
        <v>0.44999999999999996</v>
      </c>
      <c r="O1111" s="15"/>
      <c r="P1111" s="16"/>
      <c r="Q1111" s="11"/>
      <c r="R1111" s="12"/>
    </row>
    <row r="1112" spans="1:18" ht="15.75" customHeight="1">
      <c r="A1112" s="1"/>
      <c r="B1112" s="5" t="s">
        <v>23</v>
      </c>
      <c r="C1112" s="5">
        <v>1197831</v>
      </c>
      <c r="D1112" s="6">
        <v>44318</v>
      </c>
      <c r="E1112" s="5" t="s">
        <v>24</v>
      </c>
      <c r="F1112" s="5" t="s">
        <v>57</v>
      </c>
      <c r="G1112" s="5" t="s">
        <v>58</v>
      </c>
      <c r="H1112" s="5" t="s">
        <v>19</v>
      </c>
      <c r="I1112" s="7">
        <v>0.14999999999999997</v>
      </c>
      <c r="J1112" s="8">
        <v>5750</v>
      </c>
      <c r="K1112" s="9">
        <f t="shared" si="8"/>
        <v>862.49999999999977</v>
      </c>
      <c r="L1112" s="9">
        <f t="shared" si="9"/>
        <v>388.12499999999989</v>
      </c>
      <c r="M1112" s="10">
        <v>0.44999999999999996</v>
      </c>
      <c r="O1112" s="15"/>
      <c r="P1112" s="16"/>
      <c r="Q1112" s="11"/>
      <c r="R1112" s="12"/>
    </row>
    <row r="1113" spans="1:18" ht="15.75" customHeight="1">
      <c r="A1113" s="1"/>
      <c r="B1113" s="5" t="s">
        <v>23</v>
      </c>
      <c r="C1113" s="5">
        <v>1197831</v>
      </c>
      <c r="D1113" s="6">
        <v>44318</v>
      </c>
      <c r="E1113" s="5" t="s">
        <v>24</v>
      </c>
      <c r="F1113" s="5" t="s">
        <v>57</v>
      </c>
      <c r="G1113" s="5" t="s">
        <v>58</v>
      </c>
      <c r="H1113" s="5" t="s">
        <v>20</v>
      </c>
      <c r="I1113" s="7">
        <v>0.35000000000000003</v>
      </c>
      <c r="J1113" s="8">
        <v>5000</v>
      </c>
      <c r="K1113" s="9">
        <f t="shared" si="8"/>
        <v>1750.0000000000002</v>
      </c>
      <c r="L1113" s="9">
        <f t="shared" si="9"/>
        <v>962.50000000000023</v>
      </c>
      <c r="M1113" s="10">
        <v>0.55000000000000004</v>
      </c>
      <c r="O1113" s="15"/>
      <c r="P1113" s="16"/>
      <c r="Q1113" s="11"/>
      <c r="R1113" s="12"/>
    </row>
    <row r="1114" spans="1:18" ht="15.75" customHeight="1">
      <c r="A1114" s="1"/>
      <c r="B1114" s="5" t="s">
        <v>23</v>
      </c>
      <c r="C1114" s="5">
        <v>1197831</v>
      </c>
      <c r="D1114" s="6">
        <v>44318</v>
      </c>
      <c r="E1114" s="5" t="s">
        <v>24</v>
      </c>
      <c r="F1114" s="5" t="s">
        <v>57</v>
      </c>
      <c r="G1114" s="5" t="s">
        <v>58</v>
      </c>
      <c r="H1114" s="5" t="s">
        <v>21</v>
      </c>
      <c r="I1114" s="7">
        <v>0.5</v>
      </c>
      <c r="J1114" s="8">
        <v>4000</v>
      </c>
      <c r="K1114" s="9">
        <f t="shared" si="8"/>
        <v>2000</v>
      </c>
      <c r="L1114" s="9">
        <f t="shared" si="9"/>
        <v>799.99999999999989</v>
      </c>
      <c r="M1114" s="10">
        <v>0.39999999999999997</v>
      </c>
      <c r="O1114" s="15"/>
      <c r="P1114" s="16"/>
      <c r="Q1114" s="11"/>
      <c r="R1114" s="12"/>
    </row>
    <row r="1115" spans="1:18" ht="15.75" customHeight="1">
      <c r="A1115" s="1"/>
      <c r="B1115" s="5" t="s">
        <v>23</v>
      </c>
      <c r="C1115" s="5">
        <v>1197831</v>
      </c>
      <c r="D1115" s="6">
        <v>44318</v>
      </c>
      <c r="E1115" s="5" t="s">
        <v>24</v>
      </c>
      <c r="F1115" s="5" t="s">
        <v>57</v>
      </c>
      <c r="G1115" s="5" t="s">
        <v>58</v>
      </c>
      <c r="H1115" s="5" t="s">
        <v>22</v>
      </c>
      <c r="I1115" s="7">
        <v>0.45</v>
      </c>
      <c r="J1115" s="8">
        <v>7500</v>
      </c>
      <c r="K1115" s="9">
        <f t="shared" si="8"/>
        <v>3375</v>
      </c>
      <c r="L1115" s="9">
        <f t="shared" si="9"/>
        <v>2025.0000000000002</v>
      </c>
      <c r="M1115" s="10">
        <v>0.60000000000000009</v>
      </c>
      <c r="O1115" s="15"/>
      <c r="P1115" s="16"/>
      <c r="Q1115" s="11"/>
      <c r="R1115" s="12"/>
    </row>
    <row r="1116" spans="1:18" ht="15.75" customHeight="1">
      <c r="A1116" s="1"/>
      <c r="B1116" s="5" t="s">
        <v>23</v>
      </c>
      <c r="C1116" s="5">
        <v>1197831</v>
      </c>
      <c r="D1116" s="6">
        <v>44348</v>
      </c>
      <c r="E1116" s="5" t="s">
        <v>24</v>
      </c>
      <c r="F1116" s="5" t="s">
        <v>57</v>
      </c>
      <c r="G1116" s="5" t="s">
        <v>58</v>
      </c>
      <c r="H1116" s="5" t="s">
        <v>17</v>
      </c>
      <c r="I1116" s="7">
        <v>0.45</v>
      </c>
      <c r="J1116" s="8">
        <v>7500</v>
      </c>
      <c r="K1116" s="9">
        <f t="shared" si="8"/>
        <v>3375</v>
      </c>
      <c r="L1116" s="9">
        <f t="shared" si="9"/>
        <v>1518.7499999999998</v>
      </c>
      <c r="M1116" s="10">
        <v>0.44999999999999996</v>
      </c>
      <c r="O1116" s="15"/>
      <c r="P1116" s="16"/>
      <c r="Q1116" s="11"/>
      <c r="R1116" s="12"/>
    </row>
    <row r="1117" spans="1:18" ht="15.75" customHeight="1">
      <c r="A1117" s="1"/>
      <c r="B1117" s="5" t="s">
        <v>23</v>
      </c>
      <c r="C1117" s="5">
        <v>1197831</v>
      </c>
      <c r="D1117" s="6">
        <v>44348</v>
      </c>
      <c r="E1117" s="5" t="s">
        <v>24</v>
      </c>
      <c r="F1117" s="5" t="s">
        <v>57</v>
      </c>
      <c r="G1117" s="5" t="s">
        <v>58</v>
      </c>
      <c r="H1117" s="5" t="s">
        <v>18</v>
      </c>
      <c r="I1117" s="7">
        <v>0.5</v>
      </c>
      <c r="J1117" s="8">
        <v>7500</v>
      </c>
      <c r="K1117" s="9">
        <f t="shared" si="8"/>
        <v>3750</v>
      </c>
      <c r="L1117" s="9">
        <f t="shared" si="9"/>
        <v>1687.4999999999998</v>
      </c>
      <c r="M1117" s="10">
        <v>0.44999999999999996</v>
      </c>
      <c r="O1117" s="15"/>
      <c r="P1117" s="16"/>
      <c r="Q1117" s="11"/>
      <c r="R1117" s="12"/>
    </row>
    <row r="1118" spans="1:18" ht="15.75" customHeight="1">
      <c r="A1118" s="1"/>
      <c r="B1118" s="5" t="s">
        <v>23</v>
      </c>
      <c r="C1118" s="5">
        <v>1197831</v>
      </c>
      <c r="D1118" s="6">
        <v>44348</v>
      </c>
      <c r="E1118" s="5" t="s">
        <v>24</v>
      </c>
      <c r="F1118" s="5" t="s">
        <v>57</v>
      </c>
      <c r="G1118" s="5" t="s">
        <v>58</v>
      </c>
      <c r="H1118" s="5" t="s">
        <v>19</v>
      </c>
      <c r="I1118" s="7">
        <v>0.45</v>
      </c>
      <c r="J1118" s="8">
        <v>6500</v>
      </c>
      <c r="K1118" s="9">
        <f t="shared" si="8"/>
        <v>2925</v>
      </c>
      <c r="L1118" s="9">
        <f t="shared" si="9"/>
        <v>1316.2499999999998</v>
      </c>
      <c r="M1118" s="10">
        <v>0.44999999999999996</v>
      </c>
      <c r="O1118" s="15"/>
      <c r="P1118" s="16"/>
      <c r="Q1118" s="11"/>
      <c r="R1118" s="12"/>
    </row>
    <row r="1119" spans="1:18" ht="15.75" customHeight="1">
      <c r="A1119" s="1"/>
      <c r="B1119" s="5" t="s">
        <v>23</v>
      </c>
      <c r="C1119" s="5">
        <v>1197831</v>
      </c>
      <c r="D1119" s="6">
        <v>44348</v>
      </c>
      <c r="E1119" s="5" t="s">
        <v>24</v>
      </c>
      <c r="F1119" s="5" t="s">
        <v>57</v>
      </c>
      <c r="G1119" s="5" t="s">
        <v>58</v>
      </c>
      <c r="H1119" s="5" t="s">
        <v>20</v>
      </c>
      <c r="I1119" s="7">
        <v>0.45</v>
      </c>
      <c r="J1119" s="8">
        <v>6000</v>
      </c>
      <c r="K1119" s="9">
        <f t="shared" si="8"/>
        <v>2700</v>
      </c>
      <c r="L1119" s="9">
        <f t="shared" si="9"/>
        <v>1485.0000000000002</v>
      </c>
      <c r="M1119" s="10">
        <v>0.55000000000000004</v>
      </c>
      <c r="O1119" s="15"/>
      <c r="P1119" s="16"/>
      <c r="Q1119" s="11"/>
      <c r="R1119" s="12"/>
    </row>
    <row r="1120" spans="1:18" ht="15.75" customHeight="1">
      <c r="A1120" s="1"/>
      <c r="B1120" s="5" t="s">
        <v>23</v>
      </c>
      <c r="C1120" s="5">
        <v>1197831</v>
      </c>
      <c r="D1120" s="6">
        <v>44348</v>
      </c>
      <c r="E1120" s="5" t="s">
        <v>24</v>
      </c>
      <c r="F1120" s="5" t="s">
        <v>57</v>
      </c>
      <c r="G1120" s="5" t="s">
        <v>58</v>
      </c>
      <c r="H1120" s="5" t="s">
        <v>21</v>
      </c>
      <c r="I1120" s="7">
        <v>0.5</v>
      </c>
      <c r="J1120" s="8">
        <v>5000</v>
      </c>
      <c r="K1120" s="9">
        <f t="shared" si="8"/>
        <v>2500</v>
      </c>
      <c r="L1120" s="9">
        <f t="shared" si="9"/>
        <v>999.99999999999989</v>
      </c>
      <c r="M1120" s="10">
        <v>0.39999999999999997</v>
      </c>
      <c r="O1120" s="15"/>
      <c r="P1120" s="16"/>
      <c r="Q1120" s="11"/>
      <c r="R1120" s="12"/>
    </row>
    <row r="1121" spans="1:18" ht="15.75" customHeight="1">
      <c r="A1121" s="1"/>
      <c r="B1121" s="5" t="s">
        <v>23</v>
      </c>
      <c r="C1121" s="5">
        <v>1197831</v>
      </c>
      <c r="D1121" s="6">
        <v>44348</v>
      </c>
      <c r="E1121" s="5" t="s">
        <v>24</v>
      </c>
      <c r="F1121" s="5" t="s">
        <v>57</v>
      </c>
      <c r="G1121" s="5" t="s">
        <v>58</v>
      </c>
      <c r="H1121" s="5" t="s">
        <v>22</v>
      </c>
      <c r="I1121" s="7">
        <v>0.55000000000000004</v>
      </c>
      <c r="J1121" s="8">
        <v>8750</v>
      </c>
      <c r="K1121" s="9">
        <f t="shared" si="8"/>
        <v>4812.5</v>
      </c>
      <c r="L1121" s="9">
        <f t="shared" si="9"/>
        <v>2887.5000000000005</v>
      </c>
      <c r="M1121" s="10">
        <v>0.60000000000000009</v>
      </c>
      <c r="O1121" s="15"/>
      <c r="P1121" s="16"/>
      <c r="Q1121" s="11"/>
      <c r="R1121" s="12"/>
    </row>
    <row r="1122" spans="1:18" ht="15.75" customHeight="1">
      <c r="A1122" s="1"/>
      <c r="B1122" s="5" t="s">
        <v>23</v>
      </c>
      <c r="C1122" s="5">
        <v>1197831</v>
      </c>
      <c r="D1122" s="6">
        <v>44380</v>
      </c>
      <c r="E1122" s="5" t="s">
        <v>24</v>
      </c>
      <c r="F1122" s="5" t="s">
        <v>57</v>
      </c>
      <c r="G1122" s="5" t="s">
        <v>58</v>
      </c>
      <c r="H1122" s="5" t="s">
        <v>17</v>
      </c>
      <c r="I1122" s="7">
        <v>0.45</v>
      </c>
      <c r="J1122" s="8">
        <v>8250</v>
      </c>
      <c r="K1122" s="9">
        <f t="shared" si="8"/>
        <v>3712.5</v>
      </c>
      <c r="L1122" s="9">
        <f t="shared" si="9"/>
        <v>1856.2499999999998</v>
      </c>
      <c r="M1122" s="10">
        <v>0.49999999999999994</v>
      </c>
      <c r="O1122" s="15"/>
      <c r="P1122" s="16"/>
      <c r="Q1122" s="11"/>
      <c r="R1122" s="12"/>
    </row>
    <row r="1123" spans="1:18" ht="15.75" customHeight="1">
      <c r="A1123" s="1"/>
      <c r="B1123" s="5" t="s">
        <v>23</v>
      </c>
      <c r="C1123" s="5">
        <v>1197831</v>
      </c>
      <c r="D1123" s="6">
        <v>44380</v>
      </c>
      <c r="E1123" s="5" t="s">
        <v>24</v>
      </c>
      <c r="F1123" s="5" t="s">
        <v>57</v>
      </c>
      <c r="G1123" s="5" t="s">
        <v>58</v>
      </c>
      <c r="H1123" s="5" t="s">
        <v>18</v>
      </c>
      <c r="I1123" s="7">
        <v>0.5</v>
      </c>
      <c r="J1123" s="8">
        <v>8250</v>
      </c>
      <c r="K1123" s="9">
        <f t="shared" si="8"/>
        <v>4125</v>
      </c>
      <c r="L1123" s="9">
        <f t="shared" si="9"/>
        <v>2062.4999999999995</v>
      </c>
      <c r="M1123" s="10">
        <v>0.49999999999999994</v>
      </c>
      <c r="O1123" s="15"/>
      <c r="P1123" s="16"/>
      <c r="Q1123" s="11"/>
      <c r="R1123" s="12"/>
    </row>
    <row r="1124" spans="1:18" ht="15.75" customHeight="1">
      <c r="A1124" s="1"/>
      <c r="B1124" s="5" t="s">
        <v>23</v>
      </c>
      <c r="C1124" s="5">
        <v>1197831</v>
      </c>
      <c r="D1124" s="6">
        <v>44380</v>
      </c>
      <c r="E1124" s="5" t="s">
        <v>24</v>
      </c>
      <c r="F1124" s="5" t="s">
        <v>57</v>
      </c>
      <c r="G1124" s="5" t="s">
        <v>58</v>
      </c>
      <c r="H1124" s="5" t="s">
        <v>19</v>
      </c>
      <c r="I1124" s="7">
        <v>0.45</v>
      </c>
      <c r="J1124" s="8">
        <v>9750</v>
      </c>
      <c r="K1124" s="9">
        <f t="shared" si="8"/>
        <v>4387.5</v>
      </c>
      <c r="L1124" s="9">
        <f t="shared" si="9"/>
        <v>2193.7499999999995</v>
      </c>
      <c r="M1124" s="10">
        <v>0.49999999999999994</v>
      </c>
      <c r="O1124" s="15"/>
      <c r="P1124" s="16"/>
      <c r="Q1124" s="11"/>
      <c r="R1124" s="12"/>
    </row>
    <row r="1125" spans="1:18" ht="15.75" customHeight="1">
      <c r="A1125" s="1"/>
      <c r="B1125" s="5" t="s">
        <v>23</v>
      </c>
      <c r="C1125" s="5">
        <v>1197831</v>
      </c>
      <c r="D1125" s="6">
        <v>44380</v>
      </c>
      <c r="E1125" s="5" t="s">
        <v>24</v>
      </c>
      <c r="F1125" s="5" t="s">
        <v>57</v>
      </c>
      <c r="G1125" s="5" t="s">
        <v>58</v>
      </c>
      <c r="H1125" s="5" t="s">
        <v>20</v>
      </c>
      <c r="I1125" s="7">
        <v>0.45</v>
      </c>
      <c r="J1125" s="8">
        <v>5750</v>
      </c>
      <c r="K1125" s="9">
        <f t="shared" si="8"/>
        <v>2587.5</v>
      </c>
      <c r="L1125" s="9">
        <f t="shared" si="9"/>
        <v>1552.5000000000002</v>
      </c>
      <c r="M1125" s="10">
        <v>0.60000000000000009</v>
      </c>
      <c r="O1125" s="15"/>
      <c r="P1125" s="16"/>
      <c r="Q1125" s="11"/>
      <c r="R1125" s="12"/>
    </row>
    <row r="1126" spans="1:18" ht="15.75" customHeight="1">
      <c r="A1126" s="1"/>
      <c r="B1126" s="5" t="s">
        <v>23</v>
      </c>
      <c r="C1126" s="5">
        <v>1197831</v>
      </c>
      <c r="D1126" s="6">
        <v>44380</v>
      </c>
      <c r="E1126" s="5" t="s">
        <v>24</v>
      </c>
      <c r="F1126" s="5" t="s">
        <v>57</v>
      </c>
      <c r="G1126" s="5" t="s">
        <v>58</v>
      </c>
      <c r="H1126" s="5" t="s">
        <v>21</v>
      </c>
      <c r="I1126" s="7">
        <v>0.5</v>
      </c>
      <c r="J1126" s="8">
        <v>5250</v>
      </c>
      <c r="K1126" s="9">
        <f t="shared" si="8"/>
        <v>2625</v>
      </c>
      <c r="L1126" s="9">
        <f t="shared" si="9"/>
        <v>1181.2499999999998</v>
      </c>
      <c r="M1126" s="10">
        <v>0.44999999999999996</v>
      </c>
      <c r="O1126" s="15"/>
      <c r="P1126" s="16"/>
      <c r="Q1126" s="11"/>
      <c r="R1126" s="12"/>
    </row>
    <row r="1127" spans="1:18" ht="15.75" customHeight="1">
      <c r="A1127" s="1"/>
      <c r="B1127" s="5" t="s">
        <v>23</v>
      </c>
      <c r="C1127" s="5">
        <v>1197831</v>
      </c>
      <c r="D1127" s="6">
        <v>44380</v>
      </c>
      <c r="E1127" s="5" t="s">
        <v>24</v>
      </c>
      <c r="F1127" s="5" t="s">
        <v>57</v>
      </c>
      <c r="G1127" s="5" t="s">
        <v>58</v>
      </c>
      <c r="H1127" s="5" t="s">
        <v>22</v>
      </c>
      <c r="I1127" s="7">
        <v>0.6</v>
      </c>
      <c r="J1127" s="8">
        <v>8000</v>
      </c>
      <c r="K1127" s="9">
        <f t="shared" si="8"/>
        <v>4800</v>
      </c>
      <c r="L1127" s="9">
        <f t="shared" si="9"/>
        <v>3120.0000000000005</v>
      </c>
      <c r="M1127" s="10">
        <v>0.65000000000000013</v>
      </c>
      <c r="O1127" s="15"/>
      <c r="P1127" s="16"/>
      <c r="Q1127" s="11"/>
      <c r="R1127" s="12"/>
    </row>
    <row r="1128" spans="1:18" ht="15.75" customHeight="1">
      <c r="A1128" s="1"/>
      <c r="B1128" s="5" t="s">
        <v>23</v>
      </c>
      <c r="C1128" s="5">
        <v>1197831</v>
      </c>
      <c r="D1128" s="6">
        <v>44413</v>
      </c>
      <c r="E1128" s="5" t="s">
        <v>24</v>
      </c>
      <c r="F1128" s="5" t="s">
        <v>57</v>
      </c>
      <c r="G1128" s="5" t="s">
        <v>58</v>
      </c>
      <c r="H1128" s="5" t="s">
        <v>17</v>
      </c>
      <c r="I1128" s="7">
        <v>0.4</v>
      </c>
      <c r="J1128" s="8">
        <v>7500</v>
      </c>
      <c r="K1128" s="9">
        <f t="shared" si="8"/>
        <v>3000</v>
      </c>
      <c r="L1128" s="9">
        <f t="shared" si="9"/>
        <v>1499.9999999999998</v>
      </c>
      <c r="M1128" s="10">
        <v>0.49999999999999994</v>
      </c>
      <c r="O1128" s="15"/>
      <c r="P1128" s="16"/>
      <c r="Q1128" s="11"/>
      <c r="R1128" s="12"/>
    </row>
    <row r="1129" spans="1:18" ht="15.75" customHeight="1">
      <c r="A1129" s="1"/>
      <c r="B1129" s="5" t="s">
        <v>23</v>
      </c>
      <c r="C1129" s="5">
        <v>1197831</v>
      </c>
      <c r="D1129" s="6">
        <v>44413</v>
      </c>
      <c r="E1129" s="5" t="s">
        <v>24</v>
      </c>
      <c r="F1129" s="5" t="s">
        <v>57</v>
      </c>
      <c r="G1129" s="5" t="s">
        <v>58</v>
      </c>
      <c r="H1129" s="5" t="s">
        <v>18</v>
      </c>
      <c r="I1129" s="7">
        <v>0.55000000000000004</v>
      </c>
      <c r="J1129" s="8">
        <v>7500</v>
      </c>
      <c r="K1129" s="9">
        <f t="shared" si="8"/>
        <v>4125</v>
      </c>
      <c r="L1129" s="9">
        <f t="shared" si="9"/>
        <v>2062.4999999999995</v>
      </c>
      <c r="M1129" s="10">
        <v>0.49999999999999994</v>
      </c>
      <c r="O1129" s="15"/>
      <c r="P1129" s="16"/>
      <c r="Q1129" s="11"/>
      <c r="R1129" s="12"/>
    </row>
    <row r="1130" spans="1:18" ht="15.75" customHeight="1">
      <c r="A1130" s="1"/>
      <c r="B1130" s="5" t="s">
        <v>23</v>
      </c>
      <c r="C1130" s="5">
        <v>1197831</v>
      </c>
      <c r="D1130" s="6">
        <v>44413</v>
      </c>
      <c r="E1130" s="5" t="s">
        <v>24</v>
      </c>
      <c r="F1130" s="5" t="s">
        <v>57</v>
      </c>
      <c r="G1130" s="5" t="s">
        <v>58</v>
      </c>
      <c r="H1130" s="5" t="s">
        <v>19</v>
      </c>
      <c r="I1130" s="7">
        <v>0.55000000000000004</v>
      </c>
      <c r="J1130" s="8">
        <v>9250</v>
      </c>
      <c r="K1130" s="9">
        <f t="shared" si="8"/>
        <v>5087.5</v>
      </c>
      <c r="L1130" s="9">
        <f t="shared" si="9"/>
        <v>2543.7499999999995</v>
      </c>
      <c r="M1130" s="10">
        <v>0.49999999999999994</v>
      </c>
      <c r="O1130" s="15"/>
      <c r="P1130" s="16"/>
      <c r="Q1130" s="11"/>
      <c r="R1130" s="12"/>
    </row>
    <row r="1131" spans="1:18" ht="15.75" customHeight="1">
      <c r="A1131" s="1"/>
      <c r="B1131" s="5" t="s">
        <v>23</v>
      </c>
      <c r="C1131" s="5">
        <v>1197831</v>
      </c>
      <c r="D1131" s="6">
        <v>44413</v>
      </c>
      <c r="E1131" s="5" t="s">
        <v>24</v>
      </c>
      <c r="F1131" s="5" t="s">
        <v>57</v>
      </c>
      <c r="G1131" s="5" t="s">
        <v>58</v>
      </c>
      <c r="H1131" s="5" t="s">
        <v>20</v>
      </c>
      <c r="I1131" s="7">
        <v>0.5</v>
      </c>
      <c r="J1131" s="8">
        <v>4250</v>
      </c>
      <c r="K1131" s="9">
        <f t="shared" si="8"/>
        <v>2125</v>
      </c>
      <c r="L1131" s="9">
        <f t="shared" si="9"/>
        <v>1275.0000000000002</v>
      </c>
      <c r="M1131" s="10">
        <v>0.60000000000000009</v>
      </c>
      <c r="O1131" s="15"/>
      <c r="P1131" s="16"/>
      <c r="Q1131" s="11"/>
      <c r="R1131" s="12"/>
    </row>
    <row r="1132" spans="1:18" ht="15.75" customHeight="1">
      <c r="A1132" s="1"/>
      <c r="B1132" s="5" t="s">
        <v>23</v>
      </c>
      <c r="C1132" s="5">
        <v>1197831</v>
      </c>
      <c r="D1132" s="6">
        <v>44413</v>
      </c>
      <c r="E1132" s="5" t="s">
        <v>24</v>
      </c>
      <c r="F1132" s="5" t="s">
        <v>57</v>
      </c>
      <c r="G1132" s="5" t="s">
        <v>58</v>
      </c>
      <c r="H1132" s="5" t="s">
        <v>21</v>
      </c>
      <c r="I1132" s="7">
        <v>0.55000000000000004</v>
      </c>
      <c r="J1132" s="8">
        <v>4250</v>
      </c>
      <c r="K1132" s="9">
        <f t="shared" si="8"/>
        <v>2337.5</v>
      </c>
      <c r="L1132" s="9">
        <f t="shared" si="9"/>
        <v>1051.875</v>
      </c>
      <c r="M1132" s="10">
        <v>0.44999999999999996</v>
      </c>
      <c r="O1132" s="15"/>
      <c r="P1132" s="16"/>
      <c r="Q1132" s="11"/>
      <c r="R1132" s="12"/>
    </row>
    <row r="1133" spans="1:18" ht="15.75" customHeight="1">
      <c r="A1133" s="1"/>
      <c r="B1133" s="5" t="s">
        <v>23</v>
      </c>
      <c r="C1133" s="5">
        <v>1197831</v>
      </c>
      <c r="D1133" s="6">
        <v>44413</v>
      </c>
      <c r="E1133" s="5" t="s">
        <v>24</v>
      </c>
      <c r="F1133" s="5" t="s">
        <v>57</v>
      </c>
      <c r="G1133" s="5" t="s">
        <v>58</v>
      </c>
      <c r="H1133" s="5" t="s">
        <v>22</v>
      </c>
      <c r="I1133" s="7">
        <v>0.6</v>
      </c>
      <c r="J1133" s="8">
        <v>6750</v>
      </c>
      <c r="K1133" s="9">
        <f t="shared" si="8"/>
        <v>4050</v>
      </c>
      <c r="L1133" s="9">
        <f t="shared" si="9"/>
        <v>2632.5000000000005</v>
      </c>
      <c r="M1133" s="10">
        <v>0.65000000000000013</v>
      </c>
      <c r="O1133" s="15"/>
      <c r="P1133" s="16"/>
      <c r="Q1133" s="11"/>
      <c r="R1133" s="12"/>
    </row>
    <row r="1134" spans="1:18" ht="15.75" customHeight="1">
      <c r="A1134" s="1"/>
      <c r="B1134" s="5" t="s">
        <v>23</v>
      </c>
      <c r="C1134" s="5">
        <v>1197831</v>
      </c>
      <c r="D1134" s="6">
        <v>44441</v>
      </c>
      <c r="E1134" s="5" t="s">
        <v>24</v>
      </c>
      <c r="F1134" s="5" t="s">
        <v>57</v>
      </c>
      <c r="G1134" s="5" t="s">
        <v>58</v>
      </c>
      <c r="H1134" s="5" t="s">
        <v>17</v>
      </c>
      <c r="I1134" s="7">
        <v>0.55000000000000004</v>
      </c>
      <c r="J1134" s="8">
        <v>6250</v>
      </c>
      <c r="K1134" s="9">
        <f t="shared" si="8"/>
        <v>3437.5000000000005</v>
      </c>
      <c r="L1134" s="9">
        <f t="shared" si="9"/>
        <v>1718.75</v>
      </c>
      <c r="M1134" s="10">
        <v>0.49999999999999994</v>
      </c>
      <c r="O1134" s="15"/>
      <c r="P1134" s="16"/>
      <c r="Q1134" s="11"/>
      <c r="R1134" s="12"/>
    </row>
    <row r="1135" spans="1:18" ht="15.75" customHeight="1">
      <c r="A1135" s="1"/>
      <c r="B1135" s="5" t="s">
        <v>23</v>
      </c>
      <c r="C1135" s="5">
        <v>1197831</v>
      </c>
      <c r="D1135" s="6">
        <v>44441</v>
      </c>
      <c r="E1135" s="5" t="s">
        <v>24</v>
      </c>
      <c r="F1135" s="5" t="s">
        <v>57</v>
      </c>
      <c r="G1135" s="5" t="s">
        <v>58</v>
      </c>
      <c r="H1135" s="5" t="s">
        <v>18</v>
      </c>
      <c r="I1135" s="7">
        <v>0.55000000000000004</v>
      </c>
      <c r="J1135" s="8">
        <v>5750</v>
      </c>
      <c r="K1135" s="9">
        <f t="shared" si="8"/>
        <v>3162.5000000000005</v>
      </c>
      <c r="L1135" s="9">
        <f t="shared" si="9"/>
        <v>1581.25</v>
      </c>
      <c r="M1135" s="10">
        <v>0.49999999999999994</v>
      </c>
      <c r="O1135" s="15"/>
      <c r="P1135" s="16"/>
      <c r="Q1135" s="11"/>
      <c r="R1135" s="12"/>
    </row>
    <row r="1136" spans="1:18" ht="15.75" customHeight="1">
      <c r="A1136" s="1"/>
      <c r="B1136" s="5" t="s">
        <v>23</v>
      </c>
      <c r="C1136" s="5">
        <v>1197831</v>
      </c>
      <c r="D1136" s="6">
        <v>44441</v>
      </c>
      <c r="E1136" s="5" t="s">
        <v>24</v>
      </c>
      <c r="F1136" s="5" t="s">
        <v>57</v>
      </c>
      <c r="G1136" s="5" t="s">
        <v>58</v>
      </c>
      <c r="H1136" s="5" t="s">
        <v>19</v>
      </c>
      <c r="I1136" s="7">
        <v>0.6</v>
      </c>
      <c r="J1136" s="8">
        <v>6250</v>
      </c>
      <c r="K1136" s="9">
        <f t="shared" si="8"/>
        <v>3750</v>
      </c>
      <c r="L1136" s="9">
        <f t="shared" si="9"/>
        <v>1874.9999999999998</v>
      </c>
      <c r="M1136" s="10">
        <v>0.49999999999999994</v>
      </c>
      <c r="O1136" s="15"/>
      <c r="P1136" s="16"/>
      <c r="Q1136" s="11"/>
      <c r="R1136" s="12"/>
    </row>
    <row r="1137" spans="1:18" ht="15.75" customHeight="1">
      <c r="A1137" s="1"/>
      <c r="B1137" s="5" t="s">
        <v>23</v>
      </c>
      <c r="C1137" s="5">
        <v>1197831</v>
      </c>
      <c r="D1137" s="6">
        <v>44441</v>
      </c>
      <c r="E1137" s="5" t="s">
        <v>24</v>
      </c>
      <c r="F1137" s="5" t="s">
        <v>57</v>
      </c>
      <c r="G1137" s="5" t="s">
        <v>58</v>
      </c>
      <c r="H1137" s="5" t="s">
        <v>20</v>
      </c>
      <c r="I1137" s="7">
        <v>0.6</v>
      </c>
      <c r="J1137" s="8">
        <v>3500</v>
      </c>
      <c r="K1137" s="9">
        <f t="shared" si="8"/>
        <v>2100</v>
      </c>
      <c r="L1137" s="9">
        <f t="shared" si="9"/>
        <v>1260.0000000000002</v>
      </c>
      <c r="M1137" s="10">
        <v>0.60000000000000009</v>
      </c>
      <c r="O1137" s="15"/>
      <c r="P1137" s="16"/>
      <c r="Q1137" s="11"/>
      <c r="R1137" s="12"/>
    </row>
    <row r="1138" spans="1:18" ht="15.75" customHeight="1">
      <c r="A1138" s="1"/>
      <c r="B1138" s="5" t="s">
        <v>23</v>
      </c>
      <c r="C1138" s="5">
        <v>1197831</v>
      </c>
      <c r="D1138" s="6">
        <v>44441</v>
      </c>
      <c r="E1138" s="5" t="s">
        <v>24</v>
      </c>
      <c r="F1138" s="5" t="s">
        <v>57</v>
      </c>
      <c r="G1138" s="5" t="s">
        <v>58</v>
      </c>
      <c r="H1138" s="5" t="s">
        <v>21</v>
      </c>
      <c r="I1138" s="7">
        <v>0.45</v>
      </c>
      <c r="J1138" s="8">
        <v>3500</v>
      </c>
      <c r="K1138" s="9">
        <f t="shared" si="8"/>
        <v>1575</v>
      </c>
      <c r="L1138" s="9">
        <f t="shared" si="9"/>
        <v>708.74999999999989</v>
      </c>
      <c r="M1138" s="10">
        <v>0.44999999999999996</v>
      </c>
      <c r="O1138" s="15"/>
      <c r="P1138" s="16"/>
      <c r="Q1138" s="11"/>
      <c r="R1138" s="12"/>
    </row>
    <row r="1139" spans="1:18" ht="15.75" customHeight="1">
      <c r="A1139" s="1"/>
      <c r="B1139" s="5" t="s">
        <v>23</v>
      </c>
      <c r="C1139" s="5">
        <v>1197831</v>
      </c>
      <c r="D1139" s="6">
        <v>44441</v>
      </c>
      <c r="E1139" s="5" t="s">
        <v>24</v>
      </c>
      <c r="F1139" s="5" t="s">
        <v>57</v>
      </c>
      <c r="G1139" s="5" t="s">
        <v>58</v>
      </c>
      <c r="H1139" s="5" t="s">
        <v>22</v>
      </c>
      <c r="I1139" s="7">
        <v>0.4</v>
      </c>
      <c r="J1139" s="8">
        <v>5750</v>
      </c>
      <c r="K1139" s="9">
        <f t="shared" si="8"/>
        <v>2300</v>
      </c>
      <c r="L1139" s="9">
        <f t="shared" si="9"/>
        <v>1495.0000000000002</v>
      </c>
      <c r="M1139" s="10">
        <v>0.65000000000000013</v>
      </c>
      <c r="O1139" s="15"/>
      <c r="P1139" s="16"/>
      <c r="Q1139" s="11"/>
      <c r="R1139" s="12"/>
    </row>
    <row r="1140" spans="1:18" ht="15.75" customHeight="1">
      <c r="A1140" s="1"/>
      <c r="B1140" s="5" t="s">
        <v>23</v>
      </c>
      <c r="C1140" s="5">
        <v>1197831</v>
      </c>
      <c r="D1140" s="6">
        <v>44470</v>
      </c>
      <c r="E1140" s="5" t="s">
        <v>24</v>
      </c>
      <c r="F1140" s="5" t="s">
        <v>57</v>
      </c>
      <c r="G1140" s="5" t="s">
        <v>58</v>
      </c>
      <c r="H1140" s="5" t="s">
        <v>17</v>
      </c>
      <c r="I1140" s="7">
        <v>0.30000000000000004</v>
      </c>
      <c r="J1140" s="8">
        <v>5250</v>
      </c>
      <c r="K1140" s="9">
        <f t="shared" si="8"/>
        <v>1575.0000000000002</v>
      </c>
      <c r="L1140" s="9">
        <f t="shared" si="9"/>
        <v>787.5</v>
      </c>
      <c r="M1140" s="10">
        <v>0.49999999999999994</v>
      </c>
      <c r="O1140" s="15"/>
      <c r="P1140" s="16"/>
      <c r="Q1140" s="11"/>
      <c r="R1140" s="12"/>
    </row>
    <row r="1141" spans="1:18" ht="15.75" customHeight="1">
      <c r="A1141" s="1"/>
      <c r="B1141" s="5" t="s">
        <v>23</v>
      </c>
      <c r="C1141" s="5">
        <v>1197831</v>
      </c>
      <c r="D1141" s="6">
        <v>44470</v>
      </c>
      <c r="E1141" s="5" t="s">
        <v>24</v>
      </c>
      <c r="F1141" s="5" t="s">
        <v>57</v>
      </c>
      <c r="G1141" s="5" t="s">
        <v>58</v>
      </c>
      <c r="H1141" s="5" t="s">
        <v>18</v>
      </c>
      <c r="I1141" s="7">
        <v>0.30000000000000004</v>
      </c>
      <c r="J1141" s="8">
        <v>5250</v>
      </c>
      <c r="K1141" s="9">
        <f t="shared" si="8"/>
        <v>1575.0000000000002</v>
      </c>
      <c r="L1141" s="9">
        <f t="shared" si="9"/>
        <v>787.5</v>
      </c>
      <c r="M1141" s="10">
        <v>0.49999999999999994</v>
      </c>
      <c r="O1141" s="15"/>
      <c r="P1141" s="16"/>
      <c r="Q1141" s="11"/>
      <c r="R1141" s="12"/>
    </row>
    <row r="1142" spans="1:18" ht="15.75" customHeight="1">
      <c r="A1142" s="1"/>
      <c r="B1142" s="5" t="s">
        <v>23</v>
      </c>
      <c r="C1142" s="5">
        <v>1197831</v>
      </c>
      <c r="D1142" s="6">
        <v>44470</v>
      </c>
      <c r="E1142" s="5" t="s">
        <v>24</v>
      </c>
      <c r="F1142" s="5" t="s">
        <v>57</v>
      </c>
      <c r="G1142" s="5" t="s">
        <v>58</v>
      </c>
      <c r="H1142" s="5" t="s">
        <v>19</v>
      </c>
      <c r="I1142" s="7">
        <v>0.35000000000000003</v>
      </c>
      <c r="J1142" s="8">
        <v>4750</v>
      </c>
      <c r="K1142" s="9">
        <f t="shared" si="8"/>
        <v>1662.5000000000002</v>
      </c>
      <c r="L1142" s="9">
        <f t="shared" si="9"/>
        <v>831.25</v>
      </c>
      <c r="M1142" s="10">
        <v>0.49999999999999994</v>
      </c>
      <c r="O1142" s="15"/>
      <c r="P1142" s="16"/>
      <c r="Q1142" s="11"/>
      <c r="R1142" s="12"/>
    </row>
    <row r="1143" spans="1:18" ht="15.75" customHeight="1">
      <c r="A1143" s="1"/>
      <c r="B1143" s="5" t="s">
        <v>23</v>
      </c>
      <c r="C1143" s="5">
        <v>1197831</v>
      </c>
      <c r="D1143" s="6">
        <v>44470</v>
      </c>
      <c r="E1143" s="5" t="s">
        <v>24</v>
      </c>
      <c r="F1143" s="5" t="s">
        <v>57</v>
      </c>
      <c r="G1143" s="5" t="s">
        <v>58</v>
      </c>
      <c r="H1143" s="5" t="s">
        <v>20</v>
      </c>
      <c r="I1143" s="7">
        <v>0.35000000000000003</v>
      </c>
      <c r="J1143" s="8">
        <v>3250</v>
      </c>
      <c r="K1143" s="9">
        <f t="shared" si="8"/>
        <v>1137.5</v>
      </c>
      <c r="L1143" s="9">
        <f t="shared" si="9"/>
        <v>682.50000000000011</v>
      </c>
      <c r="M1143" s="10">
        <v>0.60000000000000009</v>
      </c>
      <c r="O1143" s="15"/>
      <c r="P1143" s="16"/>
      <c r="Q1143" s="11"/>
      <c r="R1143" s="12"/>
    </row>
    <row r="1144" spans="1:18" ht="15.75" customHeight="1">
      <c r="A1144" s="1"/>
      <c r="B1144" s="5" t="s">
        <v>23</v>
      </c>
      <c r="C1144" s="5">
        <v>1197831</v>
      </c>
      <c r="D1144" s="6">
        <v>44470</v>
      </c>
      <c r="E1144" s="5" t="s">
        <v>24</v>
      </c>
      <c r="F1144" s="5" t="s">
        <v>57</v>
      </c>
      <c r="G1144" s="5" t="s">
        <v>58</v>
      </c>
      <c r="H1144" s="5" t="s">
        <v>21</v>
      </c>
      <c r="I1144" s="7">
        <v>0.30000000000000004</v>
      </c>
      <c r="J1144" s="8">
        <v>3000</v>
      </c>
      <c r="K1144" s="9">
        <f t="shared" si="8"/>
        <v>900.00000000000011</v>
      </c>
      <c r="L1144" s="9">
        <f t="shared" si="9"/>
        <v>405</v>
      </c>
      <c r="M1144" s="10">
        <v>0.44999999999999996</v>
      </c>
      <c r="O1144" s="15"/>
      <c r="P1144" s="16"/>
      <c r="Q1144" s="11"/>
      <c r="R1144" s="12"/>
    </row>
    <row r="1145" spans="1:18" ht="15.75" customHeight="1">
      <c r="A1145" s="1"/>
      <c r="B1145" s="5" t="s">
        <v>23</v>
      </c>
      <c r="C1145" s="5">
        <v>1197831</v>
      </c>
      <c r="D1145" s="6">
        <v>44470</v>
      </c>
      <c r="E1145" s="5" t="s">
        <v>24</v>
      </c>
      <c r="F1145" s="5" t="s">
        <v>57</v>
      </c>
      <c r="G1145" s="5" t="s">
        <v>58</v>
      </c>
      <c r="H1145" s="5" t="s">
        <v>22</v>
      </c>
      <c r="I1145" s="7">
        <v>0.4</v>
      </c>
      <c r="J1145" s="8">
        <v>4750</v>
      </c>
      <c r="K1145" s="9">
        <f t="shared" si="8"/>
        <v>1900</v>
      </c>
      <c r="L1145" s="9">
        <f t="shared" si="9"/>
        <v>1235.0000000000002</v>
      </c>
      <c r="M1145" s="10">
        <v>0.65000000000000013</v>
      </c>
      <c r="O1145" s="15"/>
      <c r="P1145" s="16"/>
      <c r="Q1145" s="11"/>
      <c r="R1145" s="12"/>
    </row>
    <row r="1146" spans="1:18" ht="15.75" customHeight="1">
      <c r="A1146" s="1"/>
      <c r="B1146" s="5" t="s">
        <v>23</v>
      </c>
      <c r="C1146" s="5">
        <v>1197831</v>
      </c>
      <c r="D1146" s="6">
        <v>44502</v>
      </c>
      <c r="E1146" s="5" t="s">
        <v>24</v>
      </c>
      <c r="F1146" s="5" t="s">
        <v>57</v>
      </c>
      <c r="G1146" s="5" t="s">
        <v>58</v>
      </c>
      <c r="H1146" s="5" t="s">
        <v>17</v>
      </c>
      <c r="I1146" s="7">
        <v>0.20000000000000004</v>
      </c>
      <c r="J1146" s="8">
        <v>6250</v>
      </c>
      <c r="K1146" s="9">
        <f t="shared" si="8"/>
        <v>1250.0000000000002</v>
      </c>
      <c r="L1146" s="9">
        <f t="shared" si="9"/>
        <v>625</v>
      </c>
      <c r="M1146" s="10">
        <v>0.49999999999999994</v>
      </c>
      <c r="O1146" s="15"/>
      <c r="P1146" s="16"/>
      <c r="Q1146" s="11"/>
      <c r="R1146" s="12"/>
    </row>
    <row r="1147" spans="1:18" ht="15.75" customHeight="1">
      <c r="A1147" s="1"/>
      <c r="B1147" s="5" t="s">
        <v>23</v>
      </c>
      <c r="C1147" s="5">
        <v>1197831</v>
      </c>
      <c r="D1147" s="6">
        <v>44502</v>
      </c>
      <c r="E1147" s="5" t="s">
        <v>24</v>
      </c>
      <c r="F1147" s="5" t="s">
        <v>57</v>
      </c>
      <c r="G1147" s="5" t="s">
        <v>58</v>
      </c>
      <c r="H1147" s="5" t="s">
        <v>18</v>
      </c>
      <c r="I1147" s="7">
        <v>0.20000000000000004</v>
      </c>
      <c r="J1147" s="8">
        <v>6250</v>
      </c>
      <c r="K1147" s="9">
        <f t="shared" si="8"/>
        <v>1250.0000000000002</v>
      </c>
      <c r="L1147" s="9">
        <f t="shared" si="9"/>
        <v>625</v>
      </c>
      <c r="M1147" s="10">
        <v>0.49999999999999994</v>
      </c>
      <c r="O1147" s="15"/>
      <c r="P1147" s="16"/>
      <c r="Q1147" s="11"/>
      <c r="R1147" s="12"/>
    </row>
    <row r="1148" spans="1:18" ht="15.75" customHeight="1">
      <c r="A1148" s="1"/>
      <c r="B1148" s="5" t="s">
        <v>23</v>
      </c>
      <c r="C1148" s="5">
        <v>1197831</v>
      </c>
      <c r="D1148" s="6">
        <v>44502</v>
      </c>
      <c r="E1148" s="5" t="s">
        <v>24</v>
      </c>
      <c r="F1148" s="5" t="s">
        <v>57</v>
      </c>
      <c r="G1148" s="5" t="s">
        <v>58</v>
      </c>
      <c r="H1148" s="5" t="s">
        <v>19</v>
      </c>
      <c r="I1148" s="7">
        <v>0.45000000000000007</v>
      </c>
      <c r="J1148" s="8">
        <v>5750</v>
      </c>
      <c r="K1148" s="9">
        <f t="shared" si="8"/>
        <v>2587.5000000000005</v>
      </c>
      <c r="L1148" s="9">
        <f t="shared" si="9"/>
        <v>1293.75</v>
      </c>
      <c r="M1148" s="10">
        <v>0.49999999999999994</v>
      </c>
      <c r="O1148" s="15"/>
      <c r="P1148" s="16"/>
      <c r="Q1148" s="11"/>
      <c r="R1148" s="12"/>
    </row>
    <row r="1149" spans="1:18" ht="15.75" customHeight="1">
      <c r="A1149" s="1"/>
      <c r="B1149" s="5" t="s">
        <v>23</v>
      </c>
      <c r="C1149" s="5">
        <v>1197831</v>
      </c>
      <c r="D1149" s="6">
        <v>44502</v>
      </c>
      <c r="E1149" s="5" t="s">
        <v>24</v>
      </c>
      <c r="F1149" s="5" t="s">
        <v>57</v>
      </c>
      <c r="G1149" s="5" t="s">
        <v>58</v>
      </c>
      <c r="H1149" s="5" t="s">
        <v>20</v>
      </c>
      <c r="I1149" s="7">
        <v>0.45000000000000007</v>
      </c>
      <c r="J1149" s="8">
        <v>4500</v>
      </c>
      <c r="K1149" s="9">
        <f t="shared" si="8"/>
        <v>2025.0000000000002</v>
      </c>
      <c r="L1149" s="9">
        <f t="shared" si="9"/>
        <v>1215.0000000000002</v>
      </c>
      <c r="M1149" s="10">
        <v>0.60000000000000009</v>
      </c>
      <c r="O1149" s="15"/>
      <c r="P1149" s="16"/>
      <c r="Q1149" s="11"/>
      <c r="R1149" s="12"/>
    </row>
    <row r="1150" spans="1:18" ht="15.75" customHeight="1">
      <c r="A1150" s="1"/>
      <c r="B1150" s="5" t="s">
        <v>23</v>
      </c>
      <c r="C1150" s="5">
        <v>1197831</v>
      </c>
      <c r="D1150" s="6">
        <v>44502</v>
      </c>
      <c r="E1150" s="5" t="s">
        <v>24</v>
      </c>
      <c r="F1150" s="5" t="s">
        <v>57</v>
      </c>
      <c r="G1150" s="5" t="s">
        <v>58</v>
      </c>
      <c r="H1150" s="5" t="s">
        <v>21</v>
      </c>
      <c r="I1150" s="7">
        <v>0.49999999999999994</v>
      </c>
      <c r="J1150" s="8">
        <v>4250</v>
      </c>
      <c r="K1150" s="9">
        <f t="shared" si="8"/>
        <v>2124.9999999999995</v>
      </c>
      <c r="L1150" s="9">
        <f t="shared" si="9"/>
        <v>956.24999999999966</v>
      </c>
      <c r="M1150" s="10">
        <v>0.44999999999999996</v>
      </c>
      <c r="O1150" s="15"/>
      <c r="P1150" s="16"/>
      <c r="Q1150" s="11"/>
      <c r="R1150" s="12"/>
    </row>
    <row r="1151" spans="1:18" ht="15.75" customHeight="1">
      <c r="A1151" s="1"/>
      <c r="B1151" s="5" t="s">
        <v>23</v>
      </c>
      <c r="C1151" s="5">
        <v>1197831</v>
      </c>
      <c r="D1151" s="6">
        <v>44502</v>
      </c>
      <c r="E1151" s="5" t="s">
        <v>24</v>
      </c>
      <c r="F1151" s="5" t="s">
        <v>57</v>
      </c>
      <c r="G1151" s="5" t="s">
        <v>58</v>
      </c>
      <c r="H1151" s="5" t="s">
        <v>22</v>
      </c>
      <c r="I1151" s="7">
        <v>0.6</v>
      </c>
      <c r="J1151" s="8">
        <v>6250</v>
      </c>
      <c r="K1151" s="9">
        <f t="shared" si="8"/>
        <v>3750</v>
      </c>
      <c r="L1151" s="9">
        <f t="shared" si="9"/>
        <v>2437.5000000000005</v>
      </c>
      <c r="M1151" s="10">
        <v>0.65000000000000013</v>
      </c>
      <c r="O1151" s="15"/>
      <c r="P1151" s="16"/>
      <c r="Q1151" s="11"/>
      <c r="R1151" s="12"/>
    </row>
    <row r="1152" spans="1:18" ht="15.75" customHeight="1">
      <c r="A1152" s="1"/>
      <c r="B1152" s="5" t="s">
        <v>23</v>
      </c>
      <c r="C1152" s="5">
        <v>1197831</v>
      </c>
      <c r="D1152" s="6">
        <v>44531</v>
      </c>
      <c r="E1152" s="5" t="s">
        <v>24</v>
      </c>
      <c r="F1152" s="5" t="s">
        <v>57</v>
      </c>
      <c r="G1152" s="5" t="s">
        <v>58</v>
      </c>
      <c r="H1152" s="5" t="s">
        <v>17</v>
      </c>
      <c r="I1152" s="7">
        <v>0.6</v>
      </c>
      <c r="J1152" s="8">
        <v>7750</v>
      </c>
      <c r="K1152" s="9">
        <f t="shared" si="8"/>
        <v>4650</v>
      </c>
      <c r="L1152" s="9">
        <f t="shared" si="9"/>
        <v>2324.9999999999995</v>
      </c>
      <c r="M1152" s="10">
        <v>0.49999999999999994</v>
      </c>
      <c r="O1152" s="15"/>
      <c r="P1152" s="16"/>
      <c r="Q1152" s="11"/>
      <c r="R1152" s="12"/>
    </row>
    <row r="1153" spans="1:18" ht="15.75" customHeight="1">
      <c r="A1153" s="1"/>
      <c r="B1153" s="5" t="s">
        <v>23</v>
      </c>
      <c r="C1153" s="5">
        <v>1197831</v>
      </c>
      <c r="D1153" s="6">
        <v>44531</v>
      </c>
      <c r="E1153" s="5" t="s">
        <v>24</v>
      </c>
      <c r="F1153" s="5" t="s">
        <v>57</v>
      </c>
      <c r="G1153" s="5" t="s">
        <v>58</v>
      </c>
      <c r="H1153" s="5" t="s">
        <v>18</v>
      </c>
      <c r="I1153" s="7">
        <v>0.6</v>
      </c>
      <c r="J1153" s="8">
        <v>7750</v>
      </c>
      <c r="K1153" s="9">
        <f t="shared" si="8"/>
        <v>4650</v>
      </c>
      <c r="L1153" s="9">
        <f t="shared" si="9"/>
        <v>2324.9999999999995</v>
      </c>
      <c r="M1153" s="10">
        <v>0.49999999999999994</v>
      </c>
      <c r="O1153" s="15"/>
      <c r="P1153" s="16"/>
      <c r="Q1153" s="11"/>
      <c r="R1153" s="12"/>
    </row>
    <row r="1154" spans="1:18" ht="15.75" customHeight="1">
      <c r="A1154" s="1"/>
      <c r="B1154" s="5" t="s">
        <v>23</v>
      </c>
      <c r="C1154" s="5">
        <v>1197831</v>
      </c>
      <c r="D1154" s="6">
        <v>44531</v>
      </c>
      <c r="E1154" s="5" t="s">
        <v>24</v>
      </c>
      <c r="F1154" s="5" t="s">
        <v>57</v>
      </c>
      <c r="G1154" s="5" t="s">
        <v>58</v>
      </c>
      <c r="H1154" s="5" t="s">
        <v>19</v>
      </c>
      <c r="I1154" s="7">
        <v>0.65</v>
      </c>
      <c r="J1154" s="8">
        <v>7000</v>
      </c>
      <c r="K1154" s="9">
        <f t="shared" si="8"/>
        <v>4550</v>
      </c>
      <c r="L1154" s="9">
        <f t="shared" si="9"/>
        <v>2274.9999999999995</v>
      </c>
      <c r="M1154" s="10">
        <v>0.49999999999999994</v>
      </c>
      <c r="O1154" s="15"/>
      <c r="P1154" s="16"/>
      <c r="Q1154" s="11"/>
      <c r="R1154" s="12"/>
    </row>
    <row r="1155" spans="1:18" ht="15.75" customHeight="1">
      <c r="A1155" s="1"/>
      <c r="B1155" s="5" t="s">
        <v>23</v>
      </c>
      <c r="C1155" s="5">
        <v>1197831</v>
      </c>
      <c r="D1155" s="6">
        <v>44531</v>
      </c>
      <c r="E1155" s="5" t="s">
        <v>24</v>
      </c>
      <c r="F1155" s="5" t="s">
        <v>57</v>
      </c>
      <c r="G1155" s="5" t="s">
        <v>58</v>
      </c>
      <c r="H1155" s="5" t="s">
        <v>20</v>
      </c>
      <c r="I1155" s="7">
        <v>0.65</v>
      </c>
      <c r="J1155" s="8">
        <v>5500</v>
      </c>
      <c r="K1155" s="9">
        <f t="shared" si="8"/>
        <v>3575</v>
      </c>
      <c r="L1155" s="9">
        <f t="shared" si="9"/>
        <v>2145.0000000000005</v>
      </c>
      <c r="M1155" s="10">
        <v>0.60000000000000009</v>
      </c>
      <c r="O1155" s="15"/>
      <c r="P1155" s="16"/>
      <c r="Q1155" s="11"/>
      <c r="R1155" s="12"/>
    </row>
    <row r="1156" spans="1:18" ht="15.75" customHeight="1">
      <c r="A1156" s="1"/>
      <c r="B1156" s="5" t="s">
        <v>23</v>
      </c>
      <c r="C1156" s="5">
        <v>1197831</v>
      </c>
      <c r="D1156" s="6">
        <v>44531</v>
      </c>
      <c r="E1156" s="5" t="s">
        <v>24</v>
      </c>
      <c r="F1156" s="5" t="s">
        <v>57</v>
      </c>
      <c r="G1156" s="5" t="s">
        <v>58</v>
      </c>
      <c r="H1156" s="5" t="s">
        <v>21</v>
      </c>
      <c r="I1156" s="7">
        <v>0.6</v>
      </c>
      <c r="J1156" s="8">
        <v>5000</v>
      </c>
      <c r="K1156" s="9">
        <f t="shared" si="8"/>
        <v>3000</v>
      </c>
      <c r="L1156" s="9">
        <f t="shared" si="9"/>
        <v>1349.9999999999998</v>
      </c>
      <c r="M1156" s="10">
        <v>0.44999999999999996</v>
      </c>
      <c r="O1156" s="15"/>
      <c r="P1156" s="16"/>
      <c r="Q1156" s="11"/>
      <c r="R1156" s="12"/>
    </row>
    <row r="1157" spans="1:18" ht="15.75" customHeight="1">
      <c r="A1157" s="1"/>
      <c r="B1157" s="5" t="s">
        <v>23</v>
      </c>
      <c r="C1157" s="5">
        <v>1197831</v>
      </c>
      <c r="D1157" s="6">
        <v>44531</v>
      </c>
      <c r="E1157" s="5" t="s">
        <v>24</v>
      </c>
      <c r="F1157" s="5" t="s">
        <v>57</v>
      </c>
      <c r="G1157" s="5" t="s">
        <v>58</v>
      </c>
      <c r="H1157" s="5" t="s">
        <v>22</v>
      </c>
      <c r="I1157" s="7">
        <v>0.70000000000000007</v>
      </c>
      <c r="J1157" s="8">
        <v>7500</v>
      </c>
      <c r="K1157" s="9">
        <f t="shared" si="8"/>
        <v>5250.0000000000009</v>
      </c>
      <c r="L1157" s="9">
        <f t="shared" si="9"/>
        <v>3412.5000000000014</v>
      </c>
      <c r="M1157" s="10">
        <v>0.65000000000000013</v>
      </c>
      <c r="O1157" s="15"/>
      <c r="P1157" s="16"/>
      <c r="Q1157" s="11"/>
      <c r="R1157" s="12"/>
    </row>
    <row r="1158" spans="1:18" ht="15.75" customHeight="1">
      <c r="A1158" s="1" t="s">
        <v>39</v>
      </c>
      <c r="B1158" s="5" t="s">
        <v>14</v>
      </c>
      <c r="C1158" s="5">
        <v>1185732</v>
      </c>
      <c r="D1158" s="6">
        <v>44217</v>
      </c>
      <c r="E1158" s="5" t="s">
        <v>15</v>
      </c>
      <c r="F1158" s="5" t="s">
        <v>59</v>
      </c>
      <c r="G1158" s="5" t="s">
        <v>60</v>
      </c>
      <c r="H1158" s="5" t="s">
        <v>17</v>
      </c>
      <c r="I1158" s="7">
        <v>0.4</v>
      </c>
      <c r="J1158" s="8">
        <v>4500</v>
      </c>
      <c r="K1158" s="9">
        <f t="shared" si="8"/>
        <v>1800</v>
      </c>
      <c r="L1158" s="9">
        <f t="shared" si="9"/>
        <v>630</v>
      </c>
      <c r="M1158" s="10">
        <v>0.35</v>
      </c>
      <c r="O1158" s="15"/>
      <c r="P1158" s="16"/>
      <c r="Q1158" s="11"/>
      <c r="R1158" s="12"/>
    </row>
    <row r="1159" spans="1:18" ht="15.75" customHeight="1">
      <c r="A1159" s="1"/>
      <c r="B1159" s="5" t="s">
        <v>14</v>
      </c>
      <c r="C1159" s="5">
        <v>1185732</v>
      </c>
      <c r="D1159" s="6">
        <v>44217</v>
      </c>
      <c r="E1159" s="5" t="s">
        <v>15</v>
      </c>
      <c r="F1159" s="5" t="s">
        <v>59</v>
      </c>
      <c r="G1159" s="5" t="s">
        <v>60</v>
      </c>
      <c r="H1159" s="5" t="s">
        <v>18</v>
      </c>
      <c r="I1159" s="7">
        <v>0.4</v>
      </c>
      <c r="J1159" s="8">
        <v>2500</v>
      </c>
      <c r="K1159" s="9">
        <f t="shared" si="8"/>
        <v>1000</v>
      </c>
      <c r="L1159" s="9">
        <f t="shared" si="9"/>
        <v>350</v>
      </c>
      <c r="M1159" s="10">
        <v>0.35</v>
      </c>
      <c r="O1159" s="15"/>
      <c r="P1159" s="16"/>
      <c r="Q1159" s="11"/>
      <c r="R1159" s="12"/>
    </row>
    <row r="1160" spans="1:18" ht="15.75" customHeight="1">
      <c r="A1160" s="1"/>
      <c r="B1160" s="5" t="s">
        <v>14</v>
      </c>
      <c r="C1160" s="5">
        <v>1185732</v>
      </c>
      <c r="D1160" s="6">
        <v>44217</v>
      </c>
      <c r="E1160" s="5" t="s">
        <v>15</v>
      </c>
      <c r="F1160" s="5" t="s">
        <v>59</v>
      </c>
      <c r="G1160" s="5" t="s">
        <v>60</v>
      </c>
      <c r="H1160" s="5" t="s">
        <v>19</v>
      </c>
      <c r="I1160" s="7">
        <v>0.30000000000000004</v>
      </c>
      <c r="J1160" s="8">
        <v>2500</v>
      </c>
      <c r="K1160" s="9">
        <f t="shared" si="8"/>
        <v>750.00000000000011</v>
      </c>
      <c r="L1160" s="9">
        <f t="shared" si="9"/>
        <v>300</v>
      </c>
      <c r="M1160" s="10">
        <v>0.39999999999999997</v>
      </c>
      <c r="O1160" s="15"/>
      <c r="P1160" s="16"/>
      <c r="Q1160" s="11"/>
      <c r="R1160" s="12"/>
    </row>
    <row r="1161" spans="1:18" ht="15.75" customHeight="1">
      <c r="A1161" s="1"/>
      <c r="B1161" s="5" t="s">
        <v>14</v>
      </c>
      <c r="C1161" s="5">
        <v>1185732</v>
      </c>
      <c r="D1161" s="6">
        <v>44217</v>
      </c>
      <c r="E1161" s="5" t="s">
        <v>15</v>
      </c>
      <c r="F1161" s="5" t="s">
        <v>59</v>
      </c>
      <c r="G1161" s="5" t="s">
        <v>60</v>
      </c>
      <c r="H1161" s="5" t="s">
        <v>20</v>
      </c>
      <c r="I1161" s="7">
        <v>0.35</v>
      </c>
      <c r="J1161" s="8">
        <v>1000</v>
      </c>
      <c r="K1161" s="9">
        <f t="shared" si="8"/>
        <v>350</v>
      </c>
      <c r="L1161" s="9">
        <f t="shared" si="9"/>
        <v>105</v>
      </c>
      <c r="M1161" s="10">
        <v>0.3</v>
      </c>
      <c r="O1161" s="15"/>
      <c r="P1161" s="16"/>
      <c r="Q1161" s="11"/>
      <c r="R1161" s="12"/>
    </row>
    <row r="1162" spans="1:18" ht="15.75" customHeight="1">
      <c r="A1162" s="1"/>
      <c r="B1162" s="5" t="s">
        <v>14</v>
      </c>
      <c r="C1162" s="5">
        <v>1185732</v>
      </c>
      <c r="D1162" s="6">
        <v>44217</v>
      </c>
      <c r="E1162" s="5" t="s">
        <v>15</v>
      </c>
      <c r="F1162" s="5" t="s">
        <v>59</v>
      </c>
      <c r="G1162" s="5" t="s">
        <v>60</v>
      </c>
      <c r="H1162" s="5" t="s">
        <v>21</v>
      </c>
      <c r="I1162" s="7">
        <v>0.5</v>
      </c>
      <c r="J1162" s="8">
        <v>1500</v>
      </c>
      <c r="K1162" s="9">
        <f t="shared" si="8"/>
        <v>750</v>
      </c>
      <c r="L1162" s="9">
        <f t="shared" si="9"/>
        <v>187.5</v>
      </c>
      <c r="M1162" s="10">
        <v>0.25</v>
      </c>
      <c r="O1162" s="15"/>
      <c r="P1162" s="16"/>
      <c r="Q1162" s="11"/>
      <c r="R1162" s="12"/>
    </row>
    <row r="1163" spans="1:18" ht="15.75" customHeight="1">
      <c r="A1163" s="1"/>
      <c r="B1163" s="5" t="s">
        <v>14</v>
      </c>
      <c r="C1163" s="5">
        <v>1185732</v>
      </c>
      <c r="D1163" s="6">
        <v>44217</v>
      </c>
      <c r="E1163" s="5" t="s">
        <v>15</v>
      </c>
      <c r="F1163" s="5" t="s">
        <v>59</v>
      </c>
      <c r="G1163" s="5" t="s">
        <v>60</v>
      </c>
      <c r="H1163" s="5" t="s">
        <v>22</v>
      </c>
      <c r="I1163" s="7">
        <v>0.4</v>
      </c>
      <c r="J1163" s="8">
        <v>2500</v>
      </c>
      <c r="K1163" s="9">
        <f t="shared" si="8"/>
        <v>1000</v>
      </c>
      <c r="L1163" s="9">
        <f t="shared" si="9"/>
        <v>400</v>
      </c>
      <c r="M1163" s="10">
        <v>0.4</v>
      </c>
      <c r="O1163" s="15"/>
      <c r="P1163" s="16"/>
      <c r="Q1163" s="11"/>
      <c r="R1163" s="12"/>
    </row>
    <row r="1164" spans="1:18" ht="15.75" customHeight="1">
      <c r="A1164" s="1"/>
      <c r="B1164" s="5" t="s">
        <v>14</v>
      </c>
      <c r="C1164" s="5">
        <v>1185732</v>
      </c>
      <c r="D1164" s="6">
        <v>44246</v>
      </c>
      <c r="E1164" s="5" t="s">
        <v>15</v>
      </c>
      <c r="F1164" s="5" t="s">
        <v>59</v>
      </c>
      <c r="G1164" s="5" t="s">
        <v>60</v>
      </c>
      <c r="H1164" s="5" t="s">
        <v>17</v>
      </c>
      <c r="I1164" s="7">
        <v>0.4</v>
      </c>
      <c r="J1164" s="8">
        <v>5000</v>
      </c>
      <c r="K1164" s="9">
        <f t="shared" si="8"/>
        <v>2000</v>
      </c>
      <c r="L1164" s="9">
        <f t="shared" si="9"/>
        <v>700</v>
      </c>
      <c r="M1164" s="10">
        <v>0.35</v>
      </c>
      <c r="O1164" s="15"/>
      <c r="P1164" s="16"/>
      <c r="Q1164" s="11"/>
      <c r="R1164" s="12"/>
    </row>
    <row r="1165" spans="1:18" ht="15.75" customHeight="1">
      <c r="A1165" s="1"/>
      <c r="B1165" s="5" t="s">
        <v>14</v>
      </c>
      <c r="C1165" s="5">
        <v>1185732</v>
      </c>
      <c r="D1165" s="6">
        <v>44246</v>
      </c>
      <c r="E1165" s="5" t="s">
        <v>15</v>
      </c>
      <c r="F1165" s="5" t="s">
        <v>59</v>
      </c>
      <c r="G1165" s="5" t="s">
        <v>60</v>
      </c>
      <c r="H1165" s="5" t="s">
        <v>18</v>
      </c>
      <c r="I1165" s="7">
        <v>0.4</v>
      </c>
      <c r="J1165" s="8">
        <v>1500</v>
      </c>
      <c r="K1165" s="9">
        <f t="shared" si="8"/>
        <v>600</v>
      </c>
      <c r="L1165" s="9">
        <f t="shared" si="9"/>
        <v>210</v>
      </c>
      <c r="M1165" s="10">
        <v>0.35</v>
      </c>
      <c r="O1165" s="15"/>
      <c r="P1165" s="16"/>
      <c r="Q1165" s="11"/>
      <c r="R1165" s="12"/>
    </row>
    <row r="1166" spans="1:18" ht="15.75" customHeight="1">
      <c r="A1166" s="1"/>
      <c r="B1166" s="5" t="s">
        <v>14</v>
      </c>
      <c r="C1166" s="5">
        <v>1185732</v>
      </c>
      <c r="D1166" s="6">
        <v>44246</v>
      </c>
      <c r="E1166" s="5" t="s">
        <v>15</v>
      </c>
      <c r="F1166" s="5" t="s">
        <v>59</v>
      </c>
      <c r="G1166" s="5" t="s">
        <v>60</v>
      </c>
      <c r="H1166" s="5" t="s">
        <v>19</v>
      </c>
      <c r="I1166" s="7">
        <v>0.30000000000000004</v>
      </c>
      <c r="J1166" s="8">
        <v>2000</v>
      </c>
      <c r="K1166" s="9">
        <f t="shared" si="8"/>
        <v>600.00000000000011</v>
      </c>
      <c r="L1166" s="9">
        <f t="shared" si="9"/>
        <v>240.00000000000003</v>
      </c>
      <c r="M1166" s="10">
        <v>0.39999999999999997</v>
      </c>
      <c r="O1166" s="15"/>
      <c r="P1166" s="16"/>
      <c r="Q1166" s="11"/>
      <c r="R1166" s="12"/>
    </row>
    <row r="1167" spans="1:18" ht="15.75" customHeight="1">
      <c r="A1167" s="1"/>
      <c r="B1167" s="5" t="s">
        <v>14</v>
      </c>
      <c r="C1167" s="5">
        <v>1185732</v>
      </c>
      <c r="D1167" s="6">
        <v>44246</v>
      </c>
      <c r="E1167" s="5" t="s">
        <v>15</v>
      </c>
      <c r="F1167" s="5" t="s">
        <v>59</v>
      </c>
      <c r="G1167" s="5" t="s">
        <v>60</v>
      </c>
      <c r="H1167" s="5" t="s">
        <v>20</v>
      </c>
      <c r="I1167" s="7">
        <v>0.35</v>
      </c>
      <c r="J1167" s="8">
        <v>750</v>
      </c>
      <c r="K1167" s="9">
        <f t="shared" si="8"/>
        <v>262.5</v>
      </c>
      <c r="L1167" s="9">
        <f t="shared" si="9"/>
        <v>78.75</v>
      </c>
      <c r="M1167" s="10">
        <v>0.3</v>
      </c>
      <c r="O1167" s="15"/>
      <c r="P1167" s="16"/>
      <c r="Q1167" s="11"/>
      <c r="R1167" s="12"/>
    </row>
    <row r="1168" spans="1:18" ht="15.75" customHeight="1">
      <c r="A1168" s="1"/>
      <c r="B1168" s="5" t="s">
        <v>14</v>
      </c>
      <c r="C1168" s="5">
        <v>1185732</v>
      </c>
      <c r="D1168" s="6">
        <v>44246</v>
      </c>
      <c r="E1168" s="5" t="s">
        <v>15</v>
      </c>
      <c r="F1168" s="5" t="s">
        <v>59</v>
      </c>
      <c r="G1168" s="5" t="s">
        <v>60</v>
      </c>
      <c r="H1168" s="5" t="s">
        <v>21</v>
      </c>
      <c r="I1168" s="7">
        <v>0.5</v>
      </c>
      <c r="J1168" s="8">
        <v>1500</v>
      </c>
      <c r="K1168" s="9">
        <f t="shared" si="8"/>
        <v>750</v>
      </c>
      <c r="L1168" s="9">
        <f t="shared" si="9"/>
        <v>187.5</v>
      </c>
      <c r="M1168" s="10">
        <v>0.25</v>
      </c>
      <c r="O1168" s="15"/>
      <c r="P1168" s="16"/>
      <c r="Q1168" s="11"/>
      <c r="R1168" s="12"/>
    </row>
    <row r="1169" spans="1:18" ht="15.75" customHeight="1">
      <c r="A1169" s="1"/>
      <c r="B1169" s="5" t="s">
        <v>14</v>
      </c>
      <c r="C1169" s="5">
        <v>1185732</v>
      </c>
      <c r="D1169" s="6">
        <v>44246</v>
      </c>
      <c r="E1169" s="5" t="s">
        <v>15</v>
      </c>
      <c r="F1169" s="5" t="s">
        <v>59</v>
      </c>
      <c r="G1169" s="5" t="s">
        <v>60</v>
      </c>
      <c r="H1169" s="5" t="s">
        <v>22</v>
      </c>
      <c r="I1169" s="7">
        <v>0.4</v>
      </c>
      <c r="J1169" s="8">
        <v>2500</v>
      </c>
      <c r="K1169" s="9">
        <f t="shared" si="8"/>
        <v>1000</v>
      </c>
      <c r="L1169" s="9">
        <f t="shared" si="9"/>
        <v>400</v>
      </c>
      <c r="M1169" s="10">
        <v>0.4</v>
      </c>
      <c r="O1169" s="15"/>
      <c r="P1169" s="16"/>
      <c r="Q1169" s="11"/>
      <c r="R1169" s="12"/>
    </row>
    <row r="1170" spans="1:18" ht="15.75" customHeight="1">
      <c r="A1170" s="1"/>
      <c r="B1170" s="5" t="s">
        <v>14</v>
      </c>
      <c r="C1170" s="5">
        <v>1185732</v>
      </c>
      <c r="D1170" s="6">
        <v>44272</v>
      </c>
      <c r="E1170" s="5" t="s">
        <v>15</v>
      </c>
      <c r="F1170" s="5" t="s">
        <v>59</v>
      </c>
      <c r="G1170" s="5" t="s">
        <v>60</v>
      </c>
      <c r="H1170" s="5" t="s">
        <v>17</v>
      </c>
      <c r="I1170" s="7">
        <v>0.4</v>
      </c>
      <c r="J1170" s="8">
        <v>4700</v>
      </c>
      <c r="K1170" s="9">
        <f t="shared" si="8"/>
        <v>1880</v>
      </c>
      <c r="L1170" s="9">
        <f t="shared" si="9"/>
        <v>658</v>
      </c>
      <c r="M1170" s="10">
        <v>0.35</v>
      </c>
      <c r="O1170" s="15"/>
      <c r="P1170" s="16"/>
      <c r="Q1170" s="11"/>
      <c r="R1170" s="12"/>
    </row>
    <row r="1171" spans="1:18" ht="15.75" customHeight="1">
      <c r="A1171" s="1"/>
      <c r="B1171" s="5" t="s">
        <v>14</v>
      </c>
      <c r="C1171" s="5">
        <v>1185732</v>
      </c>
      <c r="D1171" s="6">
        <v>44272</v>
      </c>
      <c r="E1171" s="5" t="s">
        <v>15</v>
      </c>
      <c r="F1171" s="5" t="s">
        <v>59</v>
      </c>
      <c r="G1171" s="5" t="s">
        <v>60</v>
      </c>
      <c r="H1171" s="5" t="s">
        <v>18</v>
      </c>
      <c r="I1171" s="7">
        <v>0.4</v>
      </c>
      <c r="J1171" s="8">
        <v>1750</v>
      </c>
      <c r="K1171" s="9">
        <f t="shared" si="8"/>
        <v>700</v>
      </c>
      <c r="L1171" s="9">
        <f t="shared" si="9"/>
        <v>244.99999999999997</v>
      </c>
      <c r="M1171" s="10">
        <v>0.35</v>
      </c>
      <c r="O1171" s="15"/>
      <c r="P1171" s="16"/>
      <c r="Q1171" s="11"/>
      <c r="R1171" s="12"/>
    </row>
    <row r="1172" spans="1:18" ht="15.75" customHeight="1">
      <c r="A1172" s="1"/>
      <c r="B1172" s="5" t="s">
        <v>14</v>
      </c>
      <c r="C1172" s="5">
        <v>1185732</v>
      </c>
      <c r="D1172" s="6">
        <v>44272</v>
      </c>
      <c r="E1172" s="5" t="s">
        <v>15</v>
      </c>
      <c r="F1172" s="5" t="s">
        <v>59</v>
      </c>
      <c r="G1172" s="5" t="s">
        <v>60</v>
      </c>
      <c r="H1172" s="5" t="s">
        <v>19</v>
      </c>
      <c r="I1172" s="7">
        <v>0.30000000000000004</v>
      </c>
      <c r="J1172" s="8">
        <v>2000</v>
      </c>
      <c r="K1172" s="9">
        <f t="shared" si="8"/>
        <v>600.00000000000011</v>
      </c>
      <c r="L1172" s="9">
        <f t="shared" si="9"/>
        <v>240.00000000000003</v>
      </c>
      <c r="M1172" s="10">
        <v>0.39999999999999997</v>
      </c>
      <c r="O1172" s="15"/>
      <c r="P1172" s="16"/>
      <c r="Q1172" s="11"/>
      <c r="R1172" s="12"/>
    </row>
    <row r="1173" spans="1:18" ht="15.75" customHeight="1">
      <c r="A1173" s="1"/>
      <c r="B1173" s="5" t="s">
        <v>14</v>
      </c>
      <c r="C1173" s="5">
        <v>1185732</v>
      </c>
      <c r="D1173" s="6">
        <v>44272</v>
      </c>
      <c r="E1173" s="5" t="s">
        <v>15</v>
      </c>
      <c r="F1173" s="5" t="s">
        <v>59</v>
      </c>
      <c r="G1173" s="5" t="s">
        <v>60</v>
      </c>
      <c r="H1173" s="5" t="s">
        <v>20</v>
      </c>
      <c r="I1173" s="7">
        <v>0.35</v>
      </c>
      <c r="J1173" s="8">
        <v>500</v>
      </c>
      <c r="K1173" s="9">
        <f t="shared" si="8"/>
        <v>175</v>
      </c>
      <c r="L1173" s="9">
        <f t="shared" si="9"/>
        <v>52.5</v>
      </c>
      <c r="M1173" s="10">
        <v>0.3</v>
      </c>
      <c r="O1173" s="15"/>
      <c r="P1173" s="16"/>
      <c r="Q1173" s="11"/>
      <c r="R1173" s="12"/>
    </row>
    <row r="1174" spans="1:18" ht="15.75" customHeight="1">
      <c r="A1174" s="1"/>
      <c r="B1174" s="5" t="s">
        <v>14</v>
      </c>
      <c r="C1174" s="5">
        <v>1185732</v>
      </c>
      <c r="D1174" s="6">
        <v>44272</v>
      </c>
      <c r="E1174" s="5" t="s">
        <v>15</v>
      </c>
      <c r="F1174" s="5" t="s">
        <v>59</v>
      </c>
      <c r="G1174" s="5" t="s">
        <v>60</v>
      </c>
      <c r="H1174" s="5" t="s">
        <v>21</v>
      </c>
      <c r="I1174" s="7">
        <v>0.5</v>
      </c>
      <c r="J1174" s="8">
        <v>1000</v>
      </c>
      <c r="K1174" s="9">
        <f t="shared" si="8"/>
        <v>500</v>
      </c>
      <c r="L1174" s="9">
        <f t="shared" si="9"/>
        <v>125</v>
      </c>
      <c r="M1174" s="10">
        <v>0.25</v>
      </c>
      <c r="O1174" s="15"/>
      <c r="P1174" s="16"/>
      <c r="Q1174" s="11"/>
      <c r="R1174" s="12"/>
    </row>
    <row r="1175" spans="1:18" ht="15.75" customHeight="1">
      <c r="A1175" s="1"/>
      <c r="B1175" s="5" t="s">
        <v>14</v>
      </c>
      <c r="C1175" s="5">
        <v>1185732</v>
      </c>
      <c r="D1175" s="6">
        <v>44272</v>
      </c>
      <c r="E1175" s="5" t="s">
        <v>15</v>
      </c>
      <c r="F1175" s="5" t="s">
        <v>59</v>
      </c>
      <c r="G1175" s="5" t="s">
        <v>60</v>
      </c>
      <c r="H1175" s="5" t="s">
        <v>22</v>
      </c>
      <c r="I1175" s="7">
        <v>0.4</v>
      </c>
      <c r="J1175" s="8">
        <v>2000</v>
      </c>
      <c r="K1175" s="9">
        <f t="shared" si="8"/>
        <v>800</v>
      </c>
      <c r="L1175" s="9">
        <f t="shared" si="9"/>
        <v>320</v>
      </c>
      <c r="M1175" s="10">
        <v>0.4</v>
      </c>
      <c r="O1175" s="15"/>
      <c r="P1175" s="16"/>
      <c r="Q1175" s="11"/>
      <c r="R1175" s="12"/>
    </row>
    <row r="1176" spans="1:18" ht="15.75" customHeight="1">
      <c r="A1176" s="1"/>
      <c r="B1176" s="5" t="s">
        <v>14</v>
      </c>
      <c r="C1176" s="5">
        <v>1185732</v>
      </c>
      <c r="D1176" s="6">
        <v>44304</v>
      </c>
      <c r="E1176" s="5" t="s">
        <v>15</v>
      </c>
      <c r="F1176" s="5" t="s">
        <v>59</v>
      </c>
      <c r="G1176" s="5" t="s">
        <v>60</v>
      </c>
      <c r="H1176" s="5" t="s">
        <v>17</v>
      </c>
      <c r="I1176" s="7">
        <v>0.4</v>
      </c>
      <c r="J1176" s="8">
        <v>4500</v>
      </c>
      <c r="K1176" s="9">
        <f t="shared" si="8"/>
        <v>1800</v>
      </c>
      <c r="L1176" s="9">
        <f t="shared" si="9"/>
        <v>630</v>
      </c>
      <c r="M1176" s="10">
        <v>0.35</v>
      </c>
      <c r="O1176" s="15"/>
      <c r="P1176" s="16"/>
      <c r="Q1176" s="11"/>
      <c r="R1176" s="12"/>
    </row>
    <row r="1177" spans="1:18" ht="15.75" customHeight="1">
      <c r="A1177" s="1"/>
      <c r="B1177" s="5" t="s">
        <v>14</v>
      </c>
      <c r="C1177" s="5">
        <v>1185732</v>
      </c>
      <c r="D1177" s="6">
        <v>44304</v>
      </c>
      <c r="E1177" s="5" t="s">
        <v>15</v>
      </c>
      <c r="F1177" s="5" t="s">
        <v>59</v>
      </c>
      <c r="G1177" s="5" t="s">
        <v>60</v>
      </c>
      <c r="H1177" s="5" t="s">
        <v>18</v>
      </c>
      <c r="I1177" s="7">
        <v>0.4</v>
      </c>
      <c r="J1177" s="8">
        <v>1500</v>
      </c>
      <c r="K1177" s="9">
        <f t="shared" si="8"/>
        <v>600</v>
      </c>
      <c r="L1177" s="9">
        <f t="shared" si="9"/>
        <v>210</v>
      </c>
      <c r="M1177" s="10">
        <v>0.35</v>
      </c>
      <c r="O1177" s="15"/>
      <c r="P1177" s="16"/>
      <c r="Q1177" s="11"/>
      <c r="R1177" s="12"/>
    </row>
    <row r="1178" spans="1:18" ht="15.75" customHeight="1">
      <c r="A1178" s="1"/>
      <c r="B1178" s="5" t="s">
        <v>14</v>
      </c>
      <c r="C1178" s="5">
        <v>1185732</v>
      </c>
      <c r="D1178" s="6">
        <v>44304</v>
      </c>
      <c r="E1178" s="5" t="s">
        <v>15</v>
      </c>
      <c r="F1178" s="5" t="s">
        <v>59</v>
      </c>
      <c r="G1178" s="5" t="s">
        <v>60</v>
      </c>
      <c r="H1178" s="5" t="s">
        <v>19</v>
      </c>
      <c r="I1178" s="7">
        <v>0.30000000000000004</v>
      </c>
      <c r="J1178" s="8">
        <v>1500</v>
      </c>
      <c r="K1178" s="9">
        <f t="shared" si="8"/>
        <v>450.00000000000006</v>
      </c>
      <c r="L1178" s="9">
        <f t="shared" si="9"/>
        <v>180</v>
      </c>
      <c r="M1178" s="10">
        <v>0.39999999999999997</v>
      </c>
      <c r="O1178" s="15"/>
      <c r="P1178" s="16"/>
      <c r="Q1178" s="11"/>
      <c r="R1178" s="12"/>
    </row>
    <row r="1179" spans="1:18" ht="15.75" customHeight="1">
      <c r="A1179" s="1"/>
      <c r="B1179" s="5" t="s">
        <v>14</v>
      </c>
      <c r="C1179" s="5">
        <v>1185732</v>
      </c>
      <c r="D1179" s="6">
        <v>44304</v>
      </c>
      <c r="E1179" s="5" t="s">
        <v>15</v>
      </c>
      <c r="F1179" s="5" t="s">
        <v>59</v>
      </c>
      <c r="G1179" s="5" t="s">
        <v>60</v>
      </c>
      <c r="H1179" s="5" t="s">
        <v>20</v>
      </c>
      <c r="I1179" s="7">
        <v>0.35</v>
      </c>
      <c r="J1179" s="8">
        <v>750</v>
      </c>
      <c r="K1179" s="9">
        <f t="shared" si="8"/>
        <v>262.5</v>
      </c>
      <c r="L1179" s="9">
        <f t="shared" si="9"/>
        <v>78.75</v>
      </c>
      <c r="M1179" s="10">
        <v>0.3</v>
      </c>
      <c r="O1179" s="15"/>
      <c r="P1179" s="16"/>
      <c r="Q1179" s="11"/>
      <c r="R1179" s="12"/>
    </row>
    <row r="1180" spans="1:18" ht="15.75" customHeight="1">
      <c r="A1180" s="1"/>
      <c r="B1180" s="5" t="s">
        <v>14</v>
      </c>
      <c r="C1180" s="5">
        <v>1185732</v>
      </c>
      <c r="D1180" s="6">
        <v>44304</v>
      </c>
      <c r="E1180" s="5" t="s">
        <v>15</v>
      </c>
      <c r="F1180" s="5" t="s">
        <v>59</v>
      </c>
      <c r="G1180" s="5" t="s">
        <v>60</v>
      </c>
      <c r="H1180" s="5" t="s">
        <v>21</v>
      </c>
      <c r="I1180" s="7">
        <v>0.5</v>
      </c>
      <c r="J1180" s="8">
        <v>750</v>
      </c>
      <c r="K1180" s="9">
        <f t="shared" si="8"/>
        <v>375</v>
      </c>
      <c r="L1180" s="9">
        <f t="shared" si="9"/>
        <v>93.75</v>
      </c>
      <c r="M1180" s="10">
        <v>0.25</v>
      </c>
      <c r="O1180" s="15"/>
      <c r="P1180" s="16"/>
      <c r="Q1180" s="11"/>
      <c r="R1180" s="12"/>
    </row>
    <row r="1181" spans="1:18" ht="15.75" customHeight="1">
      <c r="A1181" s="1"/>
      <c r="B1181" s="5" t="s">
        <v>14</v>
      </c>
      <c r="C1181" s="5">
        <v>1185732</v>
      </c>
      <c r="D1181" s="6">
        <v>44304</v>
      </c>
      <c r="E1181" s="5" t="s">
        <v>15</v>
      </c>
      <c r="F1181" s="5" t="s">
        <v>59</v>
      </c>
      <c r="G1181" s="5" t="s">
        <v>60</v>
      </c>
      <c r="H1181" s="5" t="s">
        <v>22</v>
      </c>
      <c r="I1181" s="7">
        <v>0.4</v>
      </c>
      <c r="J1181" s="8">
        <v>2250</v>
      </c>
      <c r="K1181" s="9">
        <f t="shared" si="8"/>
        <v>900</v>
      </c>
      <c r="L1181" s="9">
        <f t="shared" si="9"/>
        <v>360</v>
      </c>
      <c r="M1181" s="10">
        <v>0.4</v>
      </c>
      <c r="O1181" s="15"/>
      <c r="P1181" s="16"/>
      <c r="Q1181" s="11"/>
      <c r="R1181" s="12"/>
    </row>
    <row r="1182" spans="1:18" ht="15.75" customHeight="1">
      <c r="A1182" s="1"/>
      <c r="B1182" s="5" t="s">
        <v>14</v>
      </c>
      <c r="C1182" s="5">
        <v>1185732</v>
      </c>
      <c r="D1182" s="6">
        <v>44333</v>
      </c>
      <c r="E1182" s="5" t="s">
        <v>15</v>
      </c>
      <c r="F1182" s="5" t="s">
        <v>59</v>
      </c>
      <c r="G1182" s="5" t="s">
        <v>60</v>
      </c>
      <c r="H1182" s="5" t="s">
        <v>17</v>
      </c>
      <c r="I1182" s="7">
        <v>0.54999999999999993</v>
      </c>
      <c r="J1182" s="8">
        <v>4950</v>
      </c>
      <c r="K1182" s="9">
        <f t="shared" si="8"/>
        <v>2722.4999999999995</v>
      </c>
      <c r="L1182" s="9">
        <f t="shared" si="9"/>
        <v>952.87499999999977</v>
      </c>
      <c r="M1182" s="10">
        <v>0.35</v>
      </c>
      <c r="O1182" s="15"/>
      <c r="P1182" s="16"/>
      <c r="Q1182" s="11"/>
      <c r="R1182" s="12"/>
    </row>
    <row r="1183" spans="1:18" ht="15.75" customHeight="1">
      <c r="A1183" s="1"/>
      <c r="B1183" s="5" t="s">
        <v>14</v>
      </c>
      <c r="C1183" s="5">
        <v>1185732</v>
      </c>
      <c r="D1183" s="6">
        <v>44333</v>
      </c>
      <c r="E1183" s="5" t="s">
        <v>15</v>
      </c>
      <c r="F1183" s="5" t="s">
        <v>59</v>
      </c>
      <c r="G1183" s="5" t="s">
        <v>60</v>
      </c>
      <c r="H1183" s="5" t="s">
        <v>18</v>
      </c>
      <c r="I1183" s="7">
        <v>0.5</v>
      </c>
      <c r="J1183" s="8">
        <v>2000</v>
      </c>
      <c r="K1183" s="9">
        <f t="shared" si="8"/>
        <v>1000</v>
      </c>
      <c r="L1183" s="9">
        <f t="shared" si="9"/>
        <v>350</v>
      </c>
      <c r="M1183" s="10">
        <v>0.35</v>
      </c>
      <c r="O1183" s="15"/>
      <c r="P1183" s="16"/>
      <c r="Q1183" s="11"/>
      <c r="R1183" s="12"/>
    </row>
    <row r="1184" spans="1:18" ht="15.75" customHeight="1">
      <c r="A1184" s="1"/>
      <c r="B1184" s="5" t="s">
        <v>14</v>
      </c>
      <c r="C1184" s="5">
        <v>1185732</v>
      </c>
      <c r="D1184" s="6">
        <v>44333</v>
      </c>
      <c r="E1184" s="5" t="s">
        <v>15</v>
      </c>
      <c r="F1184" s="5" t="s">
        <v>59</v>
      </c>
      <c r="G1184" s="5" t="s">
        <v>60</v>
      </c>
      <c r="H1184" s="5" t="s">
        <v>19</v>
      </c>
      <c r="I1184" s="7">
        <v>0.45</v>
      </c>
      <c r="J1184" s="8">
        <v>1750</v>
      </c>
      <c r="K1184" s="9">
        <f t="shared" si="8"/>
        <v>787.5</v>
      </c>
      <c r="L1184" s="9">
        <f t="shared" si="9"/>
        <v>315</v>
      </c>
      <c r="M1184" s="10">
        <v>0.39999999999999997</v>
      </c>
      <c r="O1184" s="15"/>
      <c r="P1184" s="16"/>
      <c r="Q1184" s="11"/>
      <c r="R1184" s="12"/>
    </row>
    <row r="1185" spans="1:18" ht="15.75" customHeight="1">
      <c r="A1185" s="1"/>
      <c r="B1185" s="5" t="s">
        <v>14</v>
      </c>
      <c r="C1185" s="5">
        <v>1185732</v>
      </c>
      <c r="D1185" s="6">
        <v>44333</v>
      </c>
      <c r="E1185" s="5" t="s">
        <v>15</v>
      </c>
      <c r="F1185" s="5" t="s">
        <v>59</v>
      </c>
      <c r="G1185" s="5" t="s">
        <v>60</v>
      </c>
      <c r="H1185" s="5" t="s">
        <v>20</v>
      </c>
      <c r="I1185" s="7">
        <v>0.45</v>
      </c>
      <c r="J1185" s="8">
        <v>1250</v>
      </c>
      <c r="K1185" s="9">
        <f t="shared" si="8"/>
        <v>562.5</v>
      </c>
      <c r="L1185" s="9">
        <f t="shared" si="9"/>
        <v>168.75</v>
      </c>
      <c r="M1185" s="10">
        <v>0.3</v>
      </c>
      <c r="O1185" s="15"/>
      <c r="P1185" s="16"/>
      <c r="Q1185" s="11"/>
      <c r="R1185" s="12"/>
    </row>
    <row r="1186" spans="1:18" ht="15.75" customHeight="1">
      <c r="A1186" s="1"/>
      <c r="B1186" s="5" t="s">
        <v>14</v>
      </c>
      <c r="C1186" s="5">
        <v>1185732</v>
      </c>
      <c r="D1186" s="6">
        <v>44333</v>
      </c>
      <c r="E1186" s="5" t="s">
        <v>15</v>
      </c>
      <c r="F1186" s="5" t="s">
        <v>59</v>
      </c>
      <c r="G1186" s="5" t="s">
        <v>60</v>
      </c>
      <c r="H1186" s="5" t="s">
        <v>21</v>
      </c>
      <c r="I1186" s="7">
        <v>0.54999999999999993</v>
      </c>
      <c r="J1186" s="8">
        <v>1500</v>
      </c>
      <c r="K1186" s="9">
        <f t="shared" si="8"/>
        <v>824.99999999999989</v>
      </c>
      <c r="L1186" s="9">
        <f t="shared" si="9"/>
        <v>206.24999999999997</v>
      </c>
      <c r="M1186" s="10">
        <v>0.25</v>
      </c>
      <c r="O1186" s="15"/>
      <c r="P1186" s="16"/>
      <c r="Q1186" s="11"/>
      <c r="R1186" s="12"/>
    </row>
    <row r="1187" spans="1:18" ht="15.75" customHeight="1">
      <c r="A1187" s="1"/>
      <c r="B1187" s="5" t="s">
        <v>14</v>
      </c>
      <c r="C1187" s="5">
        <v>1185732</v>
      </c>
      <c r="D1187" s="6">
        <v>44333</v>
      </c>
      <c r="E1187" s="5" t="s">
        <v>15</v>
      </c>
      <c r="F1187" s="5" t="s">
        <v>59</v>
      </c>
      <c r="G1187" s="5" t="s">
        <v>60</v>
      </c>
      <c r="H1187" s="5" t="s">
        <v>22</v>
      </c>
      <c r="I1187" s="7">
        <v>0.6</v>
      </c>
      <c r="J1187" s="8">
        <v>2750</v>
      </c>
      <c r="K1187" s="9">
        <f t="shared" si="8"/>
        <v>1650</v>
      </c>
      <c r="L1187" s="9">
        <f t="shared" si="9"/>
        <v>660</v>
      </c>
      <c r="M1187" s="10">
        <v>0.4</v>
      </c>
      <c r="O1187" s="15"/>
      <c r="P1187" s="16"/>
      <c r="Q1187" s="11"/>
      <c r="R1187" s="12"/>
    </row>
    <row r="1188" spans="1:18" ht="15.75" customHeight="1">
      <c r="A1188" s="1"/>
      <c r="B1188" s="5" t="s">
        <v>14</v>
      </c>
      <c r="C1188" s="5">
        <v>1185732</v>
      </c>
      <c r="D1188" s="6">
        <v>44366</v>
      </c>
      <c r="E1188" s="5" t="s">
        <v>15</v>
      </c>
      <c r="F1188" s="5" t="s">
        <v>59</v>
      </c>
      <c r="G1188" s="5" t="s">
        <v>60</v>
      </c>
      <c r="H1188" s="5" t="s">
        <v>17</v>
      </c>
      <c r="I1188" s="7">
        <v>0.54999999999999993</v>
      </c>
      <c r="J1188" s="8">
        <v>5250</v>
      </c>
      <c r="K1188" s="9">
        <f t="shared" si="8"/>
        <v>2887.4999999999995</v>
      </c>
      <c r="L1188" s="9">
        <f t="shared" si="9"/>
        <v>1010.6249999999998</v>
      </c>
      <c r="M1188" s="10">
        <v>0.35</v>
      </c>
      <c r="O1188" s="15"/>
      <c r="P1188" s="16"/>
      <c r="Q1188" s="11"/>
      <c r="R1188" s="12"/>
    </row>
    <row r="1189" spans="1:18" ht="15.75" customHeight="1">
      <c r="A1189" s="1"/>
      <c r="B1189" s="5" t="s">
        <v>14</v>
      </c>
      <c r="C1189" s="5">
        <v>1185732</v>
      </c>
      <c r="D1189" s="6">
        <v>44366</v>
      </c>
      <c r="E1189" s="5" t="s">
        <v>15</v>
      </c>
      <c r="F1189" s="5" t="s">
        <v>59</v>
      </c>
      <c r="G1189" s="5" t="s">
        <v>60</v>
      </c>
      <c r="H1189" s="5" t="s">
        <v>18</v>
      </c>
      <c r="I1189" s="7">
        <v>0.5</v>
      </c>
      <c r="J1189" s="8">
        <v>2750</v>
      </c>
      <c r="K1189" s="9">
        <f t="shared" si="8"/>
        <v>1375</v>
      </c>
      <c r="L1189" s="9">
        <f t="shared" si="9"/>
        <v>481.24999999999994</v>
      </c>
      <c r="M1189" s="10">
        <v>0.35</v>
      </c>
      <c r="O1189" s="15"/>
      <c r="P1189" s="16"/>
      <c r="Q1189" s="11"/>
      <c r="R1189" s="12"/>
    </row>
    <row r="1190" spans="1:18" ht="15.75" customHeight="1">
      <c r="A1190" s="1"/>
      <c r="B1190" s="5" t="s">
        <v>14</v>
      </c>
      <c r="C1190" s="5">
        <v>1185732</v>
      </c>
      <c r="D1190" s="6">
        <v>44366</v>
      </c>
      <c r="E1190" s="5" t="s">
        <v>15</v>
      </c>
      <c r="F1190" s="5" t="s">
        <v>59</v>
      </c>
      <c r="G1190" s="5" t="s">
        <v>60</v>
      </c>
      <c r="H1190" s="5" t="s">
        <v>19</v>
      </c>
      <c r="I1190" s="7">
        <v>0.45</v>
      </c>
      <c r="J1190" s="8">
        <v>2000</v>
      </c>
      <c r="K1190" s="9">
        <f t="shared" si="8"/>
        <v>900</v>
      </c>
      <c r="L1190" s="9">
        <f t="shared" si="9"/>
        <v>359.99999999999994</v>
      </c>
      <c r="M1190" s="10">
        <v>0.39999999999999997</v>
      </c>
      <c r="O1190" s="15"/>
      <c r="P1190" s="16"/>
      <c r="Q1190" s="11"/>
      <c r="R1190" s="12"/>
    </row>
    <row r="1191" spans="1:18" ht="15.75" customHeight="1">
      <c r="A1191" s="1"/>
      <c r="B1191" s="5" t="s">
        <v>14</v>
      </c>
      <c r="C1191" s="5">
        <v>1185732</v>
      </c>
      <c r="D1191" s="6">
        <v>44366</v>
      </c>
      <c r="E1191" s="5" t="s">
        <v>15</v>
      </c>
      <c r="F1191" s="5" t="s">
        <v>59</v>
      </c>
      <c r="G1191" s="5" t="s">
        <v>60</v>
      </c>
      <c r="H1191" s="5" t="s">
        <v>20</v>
      </c>
      <c r="I1191" s="7">
        <v>0.45</v>
      </c>
      <c r="J1191" s="8">
        <v>1750</v>
      </c>
      <c r="K1191" s="9">
        <f t="shared" si="8"/>
        <v>787.5</v>
      </c>
      <c r="L1191" s="9">
        <f t="shared" si="9"/>
        <v>236.25</v>
      </c>
      <c r="M1191" s="10">
        <v>0.3</v>
      </c>
      <c r="O1191" s="15"/>
      <c r="P1191" s="16"/>
      <c r="Q1191" s="11"/>
      <c r="R1191" s="12"/>
    </row>
    <row r="1192" spans="1:18" ht="15.75" customHeight="1">
      <c r="A1192" s="1"/>
      <c r="B1192" s="5" t="s">
        <v>14</v>
      </c>
      <c r="C1192" s="5">
        <v>1185732</v>
      </c>
      <c r="D1192" s="6">
        <v>44366</v>
      </c>
      <c r="E1192" s="5" t="s">
        <v>15</v>
      </c>
      <c r="F1192" s="5" t="s">
        <v>59</v>
      </c>
      <c r="G1192" s="5" t="s">
        <v>60</v>
      </c>
      <c r="H1192" s="5" t="s">
        <v>21</v>
      </c>
      <c r="I1192" s="7">
        <v>0.54999999999999993</v>
      </c>
      <c r="J1192" s="8">
        <v>1750</v>
      </c>
      <c r="K1192" s="9">
        <f t="shared" si="8"/>
        <v>962.49999999999989</v>
      </c>
      <c r="L1192" s="9">
        <f t="shared" si="9"/>
        <v>240.62499999999997</v>
      </c>
      <c r="M1192" s="10">
        <v>0.25</v>
      </c>
      <c r="O1192" s="15"/>
      <c r="P1192" s="16"/>
      <c r="Q1192" s="11"/>
      <c r="R1192" s="12"/>
    </row>
    <row r="1193" spans="1:18" ht="15.75" customHeight="1">
      <c r="A1193" s="1"/>
      <c r="B1193" s="5" t="s">
        <v>14</v>
      </c>
      <c r="C1193" s="5">
        <v>1185732</v>
      </c>
      <c r="D1193" s="6">
        <v>44366</v>
      </c>
      <c r="E1193" s="5" t="s">
        <v>15</v>
      </c>
      <c r="F1193" s="5" t="s">
        <v>59</v>
      </c>
      <c r="G1193" s="5" t="s">
        <v>60</v>
      </c>
      <c r="H1193" s="5" t="s">
        <v>22</v>
      </c>
      <c r="I1193" s="7">
        <v>0.6</v>
      </c>
      <c r="J1193" s="8">
        <v>3250</v>
      </c>
      <c r="K1193" s="9">
        <f t="shared" si="8"/>
        <v>1950</v>
      </c>
      <c r="L1193" s="9">
        <f t="shared" si="9"/>
        <v>780</v>
      </c>
      <c r="M1193" s="10">
        <v>0.4</v>
      </c>
      <c r="O1193" s="15"/>
      <c r="P1193" s="16"/>
      <c r="Q1193" s="11"/>
      <c r="R1193" s="12"/>
    </row>
    <row r="1194" spans="1:18" ht="15.75" customHeight="1">
      <c r="A1194" s="1"/>
      <c r="B1194" s="5" t="s">
        <v>14</v>
      </c>
      <c r="C1194" s="5">
        <v>1185732</v>
      </c>
      <c r="D1194" s="6">
        <v>44394</v>
      </c>
      <c r="E1194" s="5" t="s">
        <v>15</v>
      </c>
      <c r="F1194" s="5" t="s">
        <v>59</v>
      </c>
      <c r="G1194" s="5" t="s">
        <v>60</v>
      </c>
      <c r="H1194" s="5" t="s">
        <v>17</v>
      </c>
      <c r="I1194" s="7">
        <v>0.54999999999999993</v>
      </c>
      <c r="J1194" s="8">
        <v>5500</v>
      </c>
      <c r="K1194" s="9">
        <f t="shared" si="8"/>
        <v>3024.9999999999995</v>
      </c>
      <c r="L1194" s="9">
        <f t="shared" si="9"/>
        <v>1058.7499999999998</v>
      </c>
      <c r="M1194" s="10">
        <v>0.35</v>
      </c>
      <c r="O1194" s="15"/>
      <c r="P1194" s="16"/>
      <c r="Q1194" s="11"/>
      <c r="R1194" s="12"/>
    </row>
    <row r="1195" spans="1:18" ht="15.75" customHeight="1">
      <c r="A1195" s="1"/>
      <c r="B1195" s="5" t="s">
        <v>14</v>
      </c>
      <c r="C1195" s="5">
        <v>1185732</v>
      </c>
      <c r="D1195" s="6">
        <v>44394</v>
      </c>
      <c r="E1195" s="5" t="s">
        <v>15</v>
      </c>
      <c r="F1195" s="5" t="s">
        <v>59</v>
      </c>
      <c r="G1195" s="5" t="s">
        <v>60</v>
      </c>
      <c r="H1195" s="5" t="s">
        <v>18</v>
      </c>
      <c r="I1195" s="7">
        <v>0.5</v>
      </c>
      <c r="J1195" s="8">
        <v>3000</v>
      </c>
      <c r="K1195" s="9">
        <f t="shared" si="8"/>
        <v>1500</v>
      </c>
      <c r="L1195" s="9">
        <f t="shared" si="9"/>
        <v>525</v>
      </c>
      <c r="M1195" s="10">
        <v>0.35</v>
      </c>
      <c r="O1195" s="15"/>
      <c r="P1195" s="16"/>
      <c r="Q1195" s="11"/>
      <c r="R1195" s="12"/>
    </row>
    <row r="1196" spans="1:18" ht="15.75" customHeight="1">
      <c r="A1196" s="1"/>
      <c r="B1196" s="5" t="s">
        <v>14</v>
      </c>
      <c r="C1196" s="5">
        <v>1185732</v>
      </c>
      <c r="D1196" s="6">
        <v>44394</v>
      </c>
      <c r="E1196" s="5" t="s">
        <v>15</v>
      </c>
      <c r="F1196" s="5" t="s">
        <v>59</v>
      </c>
      <c r="G1196" s="5" t="s">
        <v>60</v>
      </c>
      <c r="H1196" s="5" t="s">
        <v>19</v>
      </c>
      <c r="I1196" s="7">
        <v>0.45</v>
      </c>
      <c r="J1196" s="8">
        <v>2250</v>
      </c>
      <c r="K1196" s="9">
        <f t="shared" si="8"/>
        <v>1012.5</v>
      </c>
      <c r="L1196" s="9">
        <f t="shared" si="9"/>
        <v>404.99999999999994</v>
      </c>
      <c r="M1196" s="10">
        <v>0.39999999999999997</v>
      </c>
      <c r="O1196" s="15"/>
      <c r="P1196" s="16"/>
      <c r="Q1196" s="11"/>
      <c r="R1196" s="12"/>
    </row>
    <row r="1197" spans="1:18" ht="15.75" customHeight="1">
      <c r="A1197" s="1"/>
      <c r="B1197" s="5" t="s">
        <v>14</v>
      </c>
      <c r="C1197" s="5">
        <v>1185732</v>
      </c>
      <c r="D1197" s="6">
        <v>44394</v>
      </c>
      <c r="E1197" s="5" t="s">
        <v>15</v>
      </c>
      <c r="F1197" s="5" t="s">
        <v>59</v>
      </c>
      <c r="G1197" s="5" t="s">
        <v>60</v>
      </c>
      <c r="H1197" s="5" t="s">
        <v>20</v>
      </c>
      <c r="I1197" s="7">
        <v>0.45</v>
      </c>
      <c r="J1197" s="8">
        <v>1750</v>
      </c>
      <c r="K1197" s="9">
        <f t="shared" si="8"/>
        <v>787.5</v>
      </c>
      <c r="L1197" s="9">
        <f t="shared" si="9"/>
        <v>236.25</v>
      </c>
      <c r="M1197" s="10">
        <v>0.3</v>
      </c>
      <c r="O1197" s="15"/>
      <c r="P1197" s="16"/>
      <c r="Q1197" s="11"/>
      <c r="R1197" s="12"/>
    </row>
    <row r="1198" spans="1:18" ht="15.75" customHeight="1">
      <c r="A1198" s="1"/>
      <c r="B1198" s="5" t="s">
        <v>14</v>
      </c>
      <c r="C1198" s="5">
        <v>1185732</v>
      </c>
      <c r="D1198" s="6">
        <v>44394</v>
      </c>
      <c r="E1198" s="5" t="s">
        <v>15</v>
      </c>
      <c r="F1198" s="5" t="s">
        <v>59</v>
      </c>
      <c r="G1198" s="5" t="s">
        <v>60</v>
      </c>
      <c r="H1198" s="5" t="s">
        <v>21</v>
      </c>
      <c r="I1198" s="7">
        <v>0.54999999999999993</v>
      </c>
      <c r="J1198" s="8">
        <v>2000</v>
      </c>
      <c r="K1198" s="9">
        <f t="shared" si="8"/>
        <v>1099.9999999999998</v>
      </c>
      <c r="L1198" s="9">
        <f t="shared" si="9"/>
        <v>274.99999999999994</v>
      </c>
      <c r="M1198" s="10">
        <v>0.25</v>
      </c>
      <c r="O1198" s="15"/>
      <c r="P1198" s="16"/>
      <c r="Q1198" s="11"/>
      <c r="R1198" s="12"/>
    </row>
    <row r="1199" spans="1:18" ht="15.75" customHeight="1">
      <c r="A1199" s="1"/>
      <c r="B1199" s="5" t="s">
        <v>14</v>
      </c>
      <c r="C1199" s="5">
        <v>1185732</v>
      </c>
      <c r="D1199" s="6">
        <v>44394</v>
      </c>
      <c r="E1199" s="5" t="s">
        <v>15</v>
      </c>
      <c r="F1199" s="5" t="s">
        <v>59</v>
      </c>
      <c r="G1199" s="5" t="s">
        <v>60</v>
      </c>
      <c r="H1199" s="5" t="s">
        <v>22</v>
      </c>
      <c r="I1199" s="7">
        <v>0.6</v>
      </c>
      <c r="J1199" s="8">
        <v>3750</v>
      </c>
      <c r="K1199" s="9">
        <f t="shared" si="8"/>
        <v>2250</v>
      </c>
      <c r="L1199" s="9">
        <f t="shared" si="9"/>
        <v>900</v>
      </c>
      <c r="M1199" s="10">
        <v>0.4</v>
      </c>
      <c r="O1199" s="15"/>
      <c r="P1199" s="16"/>
      <c r="Q1199" s="11"/>
      <c r="R1199" s="12"/>
    </row>
    <row r="1200" spans="1:18" ht="15.75" customHeight="1">
      <c r="A1200" s="1"/>
      <c r="B1200" s="5" t="s">
        <v>14</v>
      </c>
      <c r="C1200" s="5">
        <v>1185732</v>
      </c>
      <c r="D1200" s="6">
        <v>44426</v>
      </c>
      <c r="E1200" s="5" t="s">
        <v>15</v>
      </c>
      <c r="F1200" s="5" t="s">
        <v>59</v>
      </c>
      <c r="G1200" s="5" t="s">
        <v>60</v>
      </c>
      <c r="H1200" s="5" t="s">
        <v>17</v>
      </c>
      <c r="I1200" s="7">
        <v>0.54999999999999993</v>
      </c>
      <c r="J1200" s="8">
        <v>5250</v>
      </c>
      <c r="K1200" s="9">
        <f t="shared" si="8"/>
        <v>2887.4999999999995</v>
      </c>
      <c r="L1200" s="9">
        <f t="shared" si="9"/>
        <v>1010.6249999999998</v>
      </c>
      <c r="M1200" s="10">
        <v>0.35</v>
      </c>
      <c r="O1200" s="15"/>
      <c r="P1200" s="16"/>
      <c r="Q1200" s="11"/>
      <c r="R1200" s="12"/>
    </row>
    <row r="1201" spans="1:18" ht="15.75" customHeight="1">
      <c r="A1201" s="1"/>
      <c r="B1201" s="5" t="s">
        <v>14</v>
      </c>
      <c r="C1201" s="5">
        <v>1185732</v>
      </c>
      <c r="D1201" s="6">
        <v>44426</v>
      </c>
      <c r="E1201" s="5" t="s">
        <v>15</v>
      </c>
      <c r="F1201" s="5" t="s">
        <v>59</v>
      </c>
      <c r="G1201" s="5" t="s">
        <v>60</v>
      </c>
      <c r="H1201" s="5" t="s">
        <v>18</v>
      </c>
      <c r="I1201" s="7">
        <v>0.5</v>
      </c>
      <c r="J1201" s="8">
        <v>3000</v>
      </c>
      <c r="K1201" s="9">
        <f t="shared" si="8"/>
        <v>1500</v>
      </c>
      <c r="L1201" s="9">
        <f t="shared" si="9"/>
        <v>525</v>
      </c>
      <c r="M1201" s="10">
        <v>0.35</v>
      </c>
      <c r="O1201" s="15"/>
      <c r="P1201" s="16"/>
      <c r="Q1201" s="11"/>
      <c r="R1201" s="12"/>
    </row>
    <row r="1202" spans="1:18" ht="15.75" customHeight="1">
      <c r="A1202" s="1"/>
      <c r="B1202" s="5" t="s">
        <v>14</v>
      </c>
      <c r="C1202" s="5">
        <v>1185732</v>
      </c>
      <c r="D1202" s="6">
        <v>44426</v>
      </c>
      <c r="E1202" s="5" t="s">
        <v>15</v>
      </c>
      <c r="F1202" s="5" t="s">
        <v>59</v>
      </c>
      <c r="G1202" s="5" t="s">
        <v>60</v>
      </c>
      <c r="H1202" s="5" t="s">
        <v>19</v>
      </c>
      <c r="I1202" s="7">
        <v>0.45</v>
      </c>
      <c r="J1202" s="8">
        <v>2250</v>
      </c>
      <c r="K1202" s="9">
        <f t="shared" si="8"/>
        <v>1012.5</v>
      </c>
      <c r="L1202" s="9">
        <f t="shared" si="9"/>
        <v>404.99999999999994</v>
      </c>
      <c r="M1202" s="10">
        <v>0.39999999999999997</v>
      </c>
      <c r="O1202" s="15"/>
      <c r="P1202" s="16"/>
      <c r="Q1202" s="11"/>
      <c r="R1202" s="12"/>
    </row>
    <row r="1203" spans="1:18" ht="15.75" customHeight="1">
      <c r="A1203" s="1"/>
      <c r="B1203" s="5" t="s">
        <v>14</v>
      </c>
      <c r="C1203" s="5">
        <v>1185732</v>
      </c>
      <c r="D1203" s="6">
        <v>44426</v>
      </c>
      <c r="E1203" s="5" t="s">
        <v>15</v>
      </c>
      <c r="F1203" s="5" t="s">
        <v>59</v>
      </c>
      <c r="G1203" s="5" t="s">
        <v>60</v>
      </c>
      <c r="H1203" s="5" t="s">
        <v>20</v>
      </c>
      <c r="I1203" s="7">
        <v>0.45</v>
      </c>
      <c r="J1203" s="8">
        <v>1750</v>
      </c>
      <c r="K1203" s="9">
        <f t="shared" si="8"/>
        <v>787.5</v>
      </c>
      <c r="L1203" s="9">
        <f t="shared" si="9"/>
        <v>236.25</v>
      </c>
      <c r="M1203" s="10">
        <v>0.3</v>
      </c>
      <c r="O1203" s="15"/>
      <c r="P1203" s="16"/>
      <c r="Q1203" s="11"/>
      <c r="R1203" s="12"/>
    </row>
    <row r="1204" spans="1:18" ht="15.75" customHeight="1">
      <c r="A1204" s="1"/>
      <c r="B1204" s="5" t="s">
        <v>14</v>
      </c>
      <c r="C1204" s="5">
        <v>1185732</v>
      </c>
      <c r="D1204" s="6">
        <v>44426</v>
      </c>
      <c r="E1204" s="5" t="s">
        <v>15</v>
      </c>
      <c r="F1204" s="5" t="s">
        <v>59</v>
      </c>
      <c r="G1204" s="5" t="s">
        <v>60</v>
      </c>
      <c r="H1204" s="5" t="s">
        <v>21</v>
      </c>
      <c r="I1204" s="7">
        <v>0.54999999999999993</v>
      </c>
      <c r="J1204" s="8">
        <v>1500</v>
      </c>
      <c r="K1204" s="9">
        <f t="shared" si="8"/>
        <v>824.99999999999989</v>
      </c>
      <c r="L1204" s="9">
        <f t="shared" si="9"/>
        <v>206.24999999999997</v>
      </c>
      <c r="M1204" s="10">
        <v>0.25</v>
      </c>
      <c r="O1204" s="15"/>
      <c r="P1204" s="16"/>
      <c r="Q1204" s="11"/>
      <c r="R1204" s="12"/>
    </row>
    <row r="1205" spans="1:18" ht="15.75" customHeight="1">
      <c r="A1205" s="1"/>
      <c r="B1205" s="5" t="s">
        <v>14</v>
      </c>
      <c r="C1205" s="5">
        <v>1185732</v>
      </c>
      <c r="D1205" s="6">
        <v>44426</v>
      </c>
      <c r="E1205" s="5" t="s">
        <v>15</v>
      </c>
      <c r="F1205" s="5" t="s">
        <v>59</v>
      </c>
      <c r="G1205" s="5" t="s">
        <v>60</v>
      </c>
      <c r="H1205" s="5" t="s">
        <v>22</v>
      </c>
      <c r="I1205" s="7">
        <v>0.6</v>
      </c>
      <c r="J1205" s="8">
        <v>3250</v>
      </c>
      <c r="K1205" s="9">
        <f t="shared" si="8"/>
        <v>1950</v>
      </c>
      <c r="L1205" s="9">
        <f t="shared" si="9"/>
        <v>780</v>
      </c>
      <c r="M1205" s="10">
        <v>0.4</v>
      </c>
      <c r="O1205" s="15"/>
      <c r="P1205" s="16"/>
      <c r="Q1205" s="11"/>
      <c r="R1205" s="12"/>
    </row>
    <row r="1206" spans="1:18" ht="15.75" customHeight="1">
      <c r="A1206" s="1"/>
      <c r="B1206" s="5" t="s">
        <v>14</v>
      </c>
      <c r="C1206" s="5">
        <v>1185732</v>
      </c>
      <c r="D1206" s="6">
        <v>44456</v>
      </c>
      <c r="E1206" s="5" t="s">
        <v>15</v>
      </c>
      <c r="F1206" s="5" t="s">
        <v>59</v>
      </c>
      <c r="G1206" s="5" t="s">
        <v>60</v>
      </c>
      <c r="H1206" s="5" t="s">
        <v>17</v>
      </c>
      <c r="I1206" s="7">
        <v>0.54999999999999993</v>
      </c>
      <c r="J1206" s="8">
        <v>4500</v>
      </c>
      <c r="K1206" s="9">
        <f t="shared" si="8"/>
        <v>2474.9999999999995</v>
      </c>
      <c r="L1206" s="9">
        <f t="shared" si="9"/>
        <v>866.24999999999977</v>
      </c>
      <c r="M1206" s="10">
        <v>0.35</v>
      </c>
      <c r="O1206" s="15"/>
      <c r="P1206" s="16"/>
      <c r="Q1206" s="11"/>
      <c r="R1206" s="12"/>
    </row>
    <row r="1207" spans="1:18" ht="15.75" customHeight="1">
      <c r="A1207" s="1"/>
      <c r="B1207" s="5" t="s">
        <v>14</v>
      </c>
      <c r="C1207" s="5">
        <v>1185732</v>
      </c>
      <c r="D1207" s="6">
        <v>44456</v>
      </c>
      <c r="E1207" s="5" t="s">
        <v>15</v>
      </c>
      <c r="F1207" s="5" t="s">
        <v>59</v>
      </c>
      <c r="G1207" s="5" t="s">
        <v>60</v>
      </c>
      <c r="H1207" s="5" t="s">
        <v>18</v>
      </c>
      <c r="I1207" s="7">
        <v>0.5</v>
      </c>
      <c r="J1207" s="8">
        <v>2500</v>
      </c>
      <c r="K1207" s="9">
        <f t="shared" si="8"/>
        <v>1250</v>
      </c>
      <c r="L1207" s="9">
        <f t="shared" si="9"/>
        <v>437.5</v>
      </c>
      <c r="M1207" s="10">
        <v>0.35</v>
      </c>
      <c r="O1207" s="15"/>
      <c r="P1207" s="16"/>
      <c r="Q1207" s="11"/>
      <c r="R1207" s="12"/>
    </row>
    <row r="1208" spans="1:18" ht="15.75" customHeight="1">
      <c r="A1208" s="1"/>
      <c r="B1208" s="5" t="s">
        <v>14</v>
      </c>
      <c r="C1208" s="5">
        <v>1185732</v>
      </c>
      <c r="D1208" s="6">
        <v>44456</v>
      </c>
      <c r="E1208" s="5" t="s">
        <v>15</v>
      </c>
      <c r="F1208" s="5" t="s">
        <v>59</v>
      </c>
      <c r="G1208" s="5" t="s">
        <v>60</v>
      </c>
      <c r="H1208" s="5" t="s">
        <v>19</v>
      </c>
      <c r="I1208" s="7">
        <v>0.45</v>
      </c>
      <c r="J1208" s="8">
        <v>1500</v>
      </c>
      <c r="K1208" s="9">
        <f t="shared" si="8"/>
        <v>675</v>
      </c>
      <c r="L1208" s="9">
        <f t="shared" si="9"/>
        <v>270</v>
      </c>
      <c r="M1208" s="10">
        <v>0.39999999999999997</v>
      </c>
      <c r="O1208" s="15"/>
      <c r="P1208" s="16"/>
      <c r="Q1208" s="11"/>
      <c r="R1208" s="12"/>
    </row>
    <row r="1209" spans="1:18" ht="15.75" customHeight="1">
      <c r="A1209" s="1"/>
      <c r="B1209" s="5" t="s">
        <v>14</v>
      </c>
      <c r="C1209" s="5">
        <v>1185732</v>
      </c>
      <c r="D1209" s="6">
        <v>44456</v>
      </c>
      <c r="E1209" s="5" t="s">
        <v>15</v>
      </c>
      <c r="F1209" s="5" t="s">
        <v>59</v>
      </c>
      <c r="G1209" s="5" t="s">
        <v>60</v>
      </c>
      <c r="H1209" s="5" t="s">
        <v>20</v>
      </c>
      <c r="I1209" s="7">
        <v>0.45</v>
      </c>
      <c r="J1209" s="8">
        <v>1250</v>
      </c>
      <c r="K1209" s="9">
        <f t="shared" si="8"/>
        <v>562.5</v>
      </c>
      <c r="L1209" s="9">
        <f t="shared" si="9"/>
        <v>168.75</v>
      </c>
      <c r="M1209" s="10">
        <v>0.3</v>
      </c>
      <c r="O1209" s="15"/>
      <c r="P1209" s="16"/>
      <c r="Q1209" s="11"/>
      <c r="R1209" s="12"/>
    </row>
    <row r="1210" spans="1:18" ht="15.75" customHeight="1">
      <c r="A1210" s="1"/>
      <c r="B1210" s="5" t="s">
        <v>14</v>
      </c>
      <c r="C1210" s="5">
        <v>1185732</v>
      </c>
      <c r="D1210" s="6">
        <v>44456</v>
      </c>
      <c r="E1210" s="5" t="s">
        <v>15</v>
      </c>
      <c r="F1210" s="5" t="s">
        <v>59</v>
      </c>
      <c r="G1210" s="5" t="s">
        <v>60</v>
      </c>
      <c r="H1210" s="5" t="s">
        <v>21</v>
      </c>
      <c r="I1210" s="7">
        <v>0.54999999999999993</v>
      </c>
      <c r="J1210" s="8">
        <v>1250</v>
      </c>
      <c r="K1210" s="9">
        <f t="shared" si="8"/>
        <v>687.49999999999989</v>
      </c>
      <c r="L1210" s="9">
        <f t="shared" si="9"/>
        <v>171.87499999999997</v>
      </c>
      <c r="M1210" s="10">
        <v>0.25</v>
      </c>
      <c r="O1210" s="15"/>
      <c r="P1210" s="16"/>
      <c r="Q1210" s="11"/>
      <c r="R1210" s="12"/>
    </row>
    <row r="1211" spans="1:18" ht="15.75" customHeight="1">
      <c r="A1211" s="1"/>
      <c r="B1211" s="5" t="s">
        <v>14</v>
      </c>
      <c r="C1211" s="5">
        <v>1185732</v>
      </c>
      <c r="D1211" s="6">
        <v>44456</v>
      </c>
      <c r="E1211" s="5" t="s">
        <v>15</v>
      </c>
      <c r="F1211" s="5" t="s">
        <v>59</v>
      </c>
      <c r="G1211" s="5" t="s">
        <v>60</v>
      </c>
      <c r="H1211" s="5" t="s">
        <v>22</v>
      </c>
      <c r="I1211" s="7">
        <v>0.6</v>
      </c>
      <c r="J1211" s="8">
        <v>2250</v>
      </c>
      <c r="K1211" s="9">
        <f t="shared" si="8"/>
        <v>1350</v>
      </c>
      <c r="L1211" s="9">
        <f t="shared" si="9"/>
        <v>540</v>
      </c>
      <c r="M1211" s="10">
        <v>0.4</v>
      </c>
      <c r="O1211" s="15"/>
      <c r="P1211" s="16"/>
      <c r="Q1211" s="11"/>
      <c r="R1211" s="12"/>
    </row>
    <row r="1212" spans="1:18" ht="15.75" customHeight="1">
      <c r="A1212" s="1"/>
      <c r="B1212" s="5" t="s">
        <v>14</v>
      </c>
      <c r="C1212" s="5">
        <v>1185732</v>
      </c>
      <c r="D1212" s="6">
        <v>44488</v>
      </c>
      <c r="E1212" s="5" t="s">
        <v>15</v>
      </c>
      <c r="F1212" s="5" t="s">
        <v>59</v>
      </c>
      <c r="G1212" s="5" t="s">
        <v>60</v>
      </c>
      <c r="H1212" s="5" t="s">
        <v>17</v>
      </c>
      <c r="I1212" s="7">
        <v>0.6</v>
      </c>
      <c r="J1212" s="8">
        <v>4000</v>
      </c>
      <c r="K1212" s="9">
        <f t="shared" si="8"/>
        <v>2400</v>
      </c>
      <c r="L1212" s="9">
        <f t="shared" si="9"/>
        <v>840</v>
      </c>
      <c r="M1212" s="10">
        <v>0.35</v>
      </c>
      <c r="O1212" s="15"/>
      <c r="P1212" s="16"/>
      <c r="Q1212" s="11"/>
      <c r="R1212" s="12"/>
    </row>
    <row r="1213" spans="1:18" ht="15.75" customHeight="1">
      <c r="A1213" s="1"/>
      <c r="B1213" s="5" t="s">
        <v>14</v>
      </c>
      <c r="C1213" s="5">
        <v>1185732</v>
      </c>
      <c r="D1213" s="6">
        <v>44488</v>
      </c>
      <c r="E1213" s="5" t="s">
        <v>15</v>
      </c>
      <c r="F1213" s="5" t="s">
        <v>59</v>
      </c>
      <c r="G1213" s="5" t="s">
        <v>60</v>
      </c>
      <c r="H1213" s="5" t="s">
        <v>18</v>
      </c>
      <c r="I1213" s="7">
        <v>0.55000000000000004</v>
      </c>
      <c r="J1213" s="8">
        <v>2250</v>
      </c>
      <c r="K1213" s="9">
        <f t="shared" si="8"/>
        <v>1237.5</v>
      </c>
      <c r="L1213" s="9">
        <f t="shared" si="9"/>
        <v>433.125</v>
      </c>
      <c r="M1213" s="10">
        <v>0.35</v>
      </c>
      <c r="O1213" s="15"/>
      <c r="P1213" s="16"/>
      <c r="Q1213" s="11"/>
      <c r="R1213" s="12"/>
    </row>
    <row r="1214" spans="1:18" ht="15.75" customHeight="1">
      <c r="A1214" s="1"/>
      <c r="B1214" s="5" t="s">
        <v>14</v>
      </c>
      <c r="C1214" s="5">
        <v>1185732</v>
      </c>
      <c r="D1214" s="6">
        <v>44488</v>
      </c>
      <c r="E1214" s="5" t="s">
        <v>15</v>
      </c>
      <c r="F1214" s="5" t="s">
        <v>59</v>
      </c>
      <c r="G1214" s="5" t="s">
        <v>60</v>
      </c>
      <c r="H1214" s="5" t="s">
        <v>19</v>
      </c>
      <c r="I1214" s="7">
        <v>0.55000000000000004</v>
      </c>
      <c r="J1214" s="8">
        <v>1250</v>
      </c>
      <c r="K1214" s="9">
        <f t="shared" si="8"/>
        <v>687.5</v>
      </c>
      <c r="L1214" s="9">
        <f t="shared" si="9"/>
        <v>275</v>
      </c>
      <c r="M1214" s="10">
        <v>0.39999999999999997</v>
      </c>
      <c r="O1214" s="15"/>
      <c r="P1214" s="16"/>
      <c r="Q1214" s="11"/>
      <c r="R1214" s="12"/>
    </row>
    <row r="1215" spans="1:18" ht="15.75" customHeight="1">
      <c r="A1215" s="1"/>
      <c r="B1215" s="5" t="s">
        <v>14</v>
      </c>
      <c r="C1215" s="5">
        <v>1185732</v>
      </c>
      <c r="D1215" s="6">
        <v>44488</v>
      </c>
      <c r="E1215" s="5" t="s">
        <v>15</v>
      </c>
      <c r="F1215" s="5" t="s">
        <v>59</v>
      </c>
      <c r="G1215" s="5" t="s">
        <v>60</v>
      </c>
      <c r="H1215" s="5" t="s">
        <v>20</v>
      </c>
      <c r="I1215" s="7">
        <v>0.55000000000000004</v>
      </c>
      <c r="J1215" s="8">
        <v>1000</v>
      </c>
      <c r="K1215" s="9">
        <f t="shared" si="8"/>
        <v>550</v>
      </c>
      <c r="L1215" s="9">
        <f t="shared" si="9"/>
        <v>165</v>
      </c>
      <c r="M1215" s="10">
        <v>0.3</v>
      </c>
      <c r="O1215" s="15"/>
      <c r="P1215" s="16"/>
      <c r="Q1215" s="11"/>
      <c r="R1215" s="12"/>
    </row>
    <row r="1216" spans="1:18" ht="15.75" customHeight="1">
      <c r="A1216" s="1"/>
      <c r="B1216" s="5" t="s">
        <v>14</v>
      </c>
      <c r="C1216" s="5">
        <v>1185732</v>
      </c>
      <c r="D1216" s="6">
        <v>44488</v>
      </c>
      <c r="E1216" s="5" t="s">
        <v>15</v>
      </c>
      <c r="F1216" s="5" t="s">
        <v>59</v>
      </c>
      <c r="G1216" s="5" t="s">
        <v>60</v>
      </c>
      <c r="H1216" s="5" t="s">
        <v>21</v>
      </c>
      <c r="I1216" s="7">
        <v>0.65</v>
      </c>
      <c r="J1216" s="8">
        <v>1000</v>
      </c>
      <c r="K1216" s="9">
        <f t="shared" si="8"/>
        <v>650</v>
      </c>
      <c r="L1216" s="9">
        <f t="shared" si="9"/>
        <v>162.5</v>
      </c>
      <c r="M1216" s="10">
        <v>0.25</v>
      </c>
      <c r="O1216" s="15"/>
      <c r="P1216" s="16"/>
      <c r="Q1216" s="11"/>
      <c r="R1216" s="12"/>
    </row>
    <row r="1217" spans="1:18" ht="15.75" customHeight="1">
      <c r="A1217" s="1"/>
      <c r="B1217" s="5" t="s">
        <v>14</v>
      </c>
      <c r="C1217" s="5">
        <v>1185732</v>
      </c>
      <c r="D1217" s="6">
        <v>44488</v>
      </c>
      <c r="E1217" s="5" t="s">
        <v>15</v>
      </c>
      <c r="F1217" s="5" t="s">
        <v>59</v>
      </c>
      <c r="G1217" s="5" t="s">
        <v>60</v>
      </c>
      <c r="H1217" s="5" t="s">
        <v>22</v>
      </c>
      <c r="I1217" s="7">
        <v>0.7</v>
      </c>
      <c r="J1217" s="8">
        <v>2250</v>
      </c>
      <c r="K1217" s="9">
        <f t="shared" si="8"/>
        <v>1575</v>
      </c>
      <c r="L1217" s="9">
        <f t="shared" si="9"/>
        <v>630</v>
      </c>
      <c r="M1217" s="10">
        <v>0.4</v>
      </c>
      <c r="O1217" s="15"/>
      <c r="P1217" s="16"/>
      <c r="Q1217" s="11"/>
      <c r="R1217" s="12"/>
    </row>
    <row r="1218" spans="1:18" ht="15.75" customHeight="1">
      <c r="A1218" s="1"/>
      <c r="B1218" s="5" t="s">
        <v>14</v>
      </c>
      <c r="C1218" s="5">
        <v>1185732</v>
      </c>
      <c r="D1218" s="6">
        <v>44518</v>
      </c>
      <c r="E1218" s="5" t="s">
        <v>15</v>
      </c>
      <c r="F1218" s="5" t="s">
        <v>59</v>
      </c>
      <c r="G1218" s="5" t="s">
        <v>60</v>
      </c>
      <c r="H1218" s="5" t="s">
        <v>17</v>
      </c>
      <c r="I1218" s="7">
        <v>0.65</v>
      </c>
      <c r="J1218" s="8">
        <v>3750</v>
      </c>
      <c r="K1218" s="9">
        <f t="shared" si="8"/>
        <v>2437.5</v>
      </c>
      <c r="L1218" s="9">
        <f t="shared" si="9"/>
        <v>853.125</v>
      </c>
      <c r="M1218" s="10">
        <v>0.35</v>
      </c>
      <c r="O1218" s="15"/>
      <c r="P1218" s="16"/>
      <c r="Q1218" s="11"/>
      <c r="R1218" s="12"/>
    </row>
    <row r="1219" spans="1:18" ht="15.75" customHeight="1">
      <c r="A1219" s="1"/>
      <c r="B1219" s="5" t="s">
        <v>14</v>
      </c>
      <c r="C1219" s="5">
        <v>1185732</v>
      </c>
      <c r="D1219" s="6">
        <v>44518</v>
      </c>
      <c r="E1219" s="5" t="s">
        <v>15</v>
      </c>
      <c r="F1219" s="5" t="s">
        <v>59</v>
      </c>
      <c r="G1219" s="5" t="s">
        <v>60</v>
      </c>
      <c r="H1219" s="5" t="s">
        <v>18</v>
      </c>
      <c r="I1219" s="7">
        <v>0.55000000000000004</v>
      </c>
      <c r="J1219" s="8">
        <v>2000</v>
      </c>
      <c r="K1219" s="9">
        <f t="shared" si="8"/>
        <v>1100</v>
      </c>
      <c r="L1219" s="9">
        <f t="shared" si="9"/>
        <v>385</v>
      </c>
      <c r="M1219" s="10">
        <v>0.35</v>
      </c>
      <c r="O1219" s="15"/>
      <c r="P1219" s="16"/>
      <c r="Q1219" s="11"/>
      <c r="R1219" s="12"/>
    </row>
    <row r="1220" spans="1:18" ht="15.75" customHeight="1">
      <c r="A1220" s="1"/>
      <c r="B1220" s="5" t="s">
        <v>14</v>
      </c>
      <c r="C1220" s="5">
        <v>1185732</v>
      </c>
      <c r="D1220" s="6">
        <v>44518</v>
      </c>
      <c r="E1220" s="5" t="s">
        <v>15</v>
      </c>
      <c r="F1220" s="5" t="s">
        <v>59</v>
      </c>
      <c r="G1220" s="5" t="s">
        <v>60</v>
      </c>
      <c r="H1220" s="5" t="s">
        <v>19</v>
      </c>
      <c r="I1220" s="7">
        <v>0.55000000000000004</v>
      </c>
      <c r="J1220" s="8">
        <v>1950</v>
      </c>
      <c r="K1220" s="9">
        <f t="shared" si="8"/>
        <v>1072.5</v>
      </c>
      <c r="L1220" s="9">
        <f t="shared" si="9"/>
        <v>428.99999999999994</v>
      </c>
      <c r="M1220" s="10">
        <v>0.39999999999999997</v>
      </c>
      <c r="O1220" s="15"/>
      <c r="P1220" s="16"/>
      <c r="Q1220" s="11"/>
      <c r="R1220" s="12"/>
    </row>
    <row r="1221" spans="1:18" ht="15.75" customHeight="1">
      <c r="A1221" s="1"/>
      <c r="B1221" s="5" t="s">
        <v>14</v>
      </c>
      <c r="C1221" s="5">
        <v>1185732</v>
      </c>
      <c r="D1221" s="6">
        <v>44518</v>
      </c>
      <c r="E1221" s="5" t="s">
        <v>15</v>
      </c>
      <c r="F1221" s="5" t="s">
        <v>59</v>
      </c>
      <c r="G1221" s="5" t="s">
        <v>60</v>
      </c>
      <c r="H1221" s="5" t="s">
        <v>20</v>
      </c>
      <c r="I1221" s="7">
        <v>0.55000000000000004</v>
      </c>
      <c r="J1221" s="8">
        <v>1750</v>
      </c>
      <c r="K1221" s="9">
        <f t="shared" si="8"/>
        <v>962.50000000000011</v>
      </c>
      <c r="L1221" s="9">
        <f t="shared" si="9"/>
        <v>288.75</v>
      </c>
      <c r="M1221" s="10">
        <v>0.3</v>
      </c>
      <c r="O1221" s="15"/>
      <c r="P1221" s="16"/>
      <c r="Q1221" s="11"/>
      <c r="R1221" s="12"/>
    </row>
    <row r="1222" spans="1:18" ht="15.75" customHeight="1">
      <c r="A1222" s="1"/>
      <c r="B1222" s="5" t="s">
        <v>14</v>
      </c>
      <c r="C1222" s="5">
        <v>1185732</v>
      </c>
      <c r="D1222" s="6">
        <v>44518</v>
      </c>
      <c r="E1222" s="5" t="s">
        <v>15</v>
      </c>
      <c r="F1222" s="5" t="s">
        <v>59</v>
      </c>
      <c r="G1222" s="5" t="s">
        <v>60</v>
      </c>
      <c r="H1222" s="5" t="s">
        <v>21</v>
      </c>
      <c r="I1222" s="7">
        <v>0.65</v>
      </c>
      <c r="J1222" s="8">
        <v>1500</v>
      </c>
      <c r="K1222" s="9">
        <f t="shared" si="8"/>
        <v>975</v>
      </c>
      <c r="L1222" s="9">
        <f t="shared" si="9"/>
        <v>243.75</v>
      </c>
      <c r="M1222" s="10">
        <v>0.25</v>
      </c>
      <c r="O1222" s="15"/>
      <c r="P1222" s="16"/>
      <c r="Q1222" s="11"/>
      <c r="R1222" s="12"/>
    </row>
    <row r="1223" spans="1:18" ht="15.75" customHeight="1">
      <c r="A1223" s="1"/>
      <c r="B1223" s="5" t="s">
        <v>14</v>
      </c>
      <c r="C1223" s="5">
        <v>1185732</v>
      </c>
      <c r="D1223" s="6">
        <v>44518</v>
      </c>
      <c r="E1223" s="5" t="s">
        <v>15</v>
      </c>
      <c r="F1223" s="5" t="s">
        <v>59</v>
      </c>
      <c r="G1223" s="5" t="s">
        <v>60</v>
      </c>
      <c r="H1223" s="5" t="s">
        <v>22</v>
      </c>
      <c r="I1223" s="7">
        <v>0.7</v>
      </c>
      <c r="J1223" s="8">
        <v>2500</v>
      </c>
      <c r="K1223" s="9">
        <f t="shared" si="8"/>
        <v>1750</v>
      </c>
      <c r="L1223" s="9">
        <f t="shared" si="9"/>
        <v>700</v>
      </c>
      <c r="M1223" s="10">
        <v>0.4</v>
      </c>
      <c r="O1223" s="15"/>
      <c r="P1223" s="16"/>
      <c r="Q1223" s="11"/>
      <c r="R1223" s="12"/>
    </row>
    <row r="1224" spans="1:18" ht="15.75" customHeight="1">
      <c r="A1224" s="1"/>
      <c r="B1224" s="5" t="s">
        <v>14</v>
      </c>
      <c r="C1224" s="5">
        <v>1185732</v>
      </c>
      <c r="D1224" s="6">
        <v>44547</v>
      </c>
      <c r="E1224" s="5" t="s">
        <v>15</v>
      </c>
      <c r="F1224" s="5" t="s">
        <v>59</v>
      </c>
      <c r="G1224" s="5" t="s">
        <v>60</v>
      </c>
      <c r="H1224" s="5" t="s">
        <v>17</v>
      </c>
      <c r="I1224" s="7">
        <v>0.65</v>
      </c>
      <c r="J1224" s="8">
        <v>4750</v>
      </c>
      <c r="K1224" s="9">
        <f t="shared" si="8"/>
        <v>3087.5</v>
      </c>
      <c r="L1224" s="9">
        <f t="shared" si="9"/>
        <v>1080.625</v>
      </c>
      <c r="M1224" s="10">
        <v>0.35</v>
      </c>
      <c r="O1224" s="15"/>
      <c r="P1224" s="16"/>
      <c r="Q1224" s="11"/>
      <c r="R1224" s="12"/>
    </row>
    <row r="1225" spans="1:18" ht="15.75" customHeight="1">
      <c r="A1225" s="1"/>
      <c r="B1225" s="5" t="s">
        <v>14</v>
      </c>
      <c r="C1225" s="5">
        <v>1185732</v>
      </c>
      <c r="D1225" s="6">
        <v>44547</v>
      </c>
      <c r="E1225" s="5" t="s">
        <v>15</v>
      </c>
      <c r="F1225" s="5" t="s">
        <v>59</v>
      </c>
      <c r="G1225" s="5" t="s">
        <v>60</v>
      </c>
      <c r="H1225" s="5" t="s">
        <v>18</v>
      </c>
      <c r="I1225" s="7">
        <v>0.55000000000000004</v>
      </c>
      <c r="J1225" s="8">
        <v>2750</v>
      </c>
      <c r="K1225" s="9">
        <f t="shared" si="8"/>
        <v>1512.5000000000002</v>
      </c>
      <c r="L1225" s="9">
        <f t="shared" si="9"/>
        <v>529.375</v>
      </c>
      <c r="M1225" s="10">
        <v>0.35</v>
      </c>
      <c r="O1225" s="15"/>
      <c r="P1225" s="16"/>
      <c r="Q1225" s="11"/>
      <c r="R1225" s="12"/>
    </row>
    <row r="1226" spans="1:18" ht="15.75" customHeight="1">
      <c r="A1226" s="1"/>
      <c r="B1226" s="5" t="s">
        <v>14</v>
      </c>
      <c r="C1226" s="5">
        <v>1185732</v>
      </c>
      <c r="D1226" s="6">
        <v>44547</v>
      </c>
      <c r="E1226" s="5" t="s">
        <v>15</v>
      </c>
      <c r="F1226" s="5" t="s">
        <v>59</v>
      </c>
      <c r="G1226" s="5" t="s">
        <v>60</v>
      </c>
      <c r="H1226" s="5" t="s">
        <v>19</v>
      </c>
      <c r="I1226" s="7">
        <v>0.55000000000000004</v>
      </c>
      <c r="J1226" s="8">
        <v>2500</v>
      </c>
      <c r="K1226" s="9">
        <f t="shared" si="8"/>
        <v>1375</v>
      </c>
      <c r="L1226" s="9">
        <f t="shared" si="9"/>
        <v>550</v>
      </c>
      <c r="M1226" s="10">
        <v>0.39999999999999997</v>
      </c>
      <c r="O1226" s="15"/>
      <c r="P1226" s="16"/>
      <c r="Q1226" s="11"/>
      <c r="R1226" s="12"/>
    </row>
    <row r="1227" spans="1:18" ht="15.75" customHeight="1">
      <c r="A1227" s="1"/>
      <c r="B1227" s="5" t="s">
        <v>14</v>
      </c>
      <c r="C1227" s="5">
        <v>1185732</v>
      </c>
      <c r="D1227" s="6">
        <v>44547</v>
      </c>
      <c r="E1227" s="5" t="s">
        <v>15</v>
      </c>
      <c r="F1227" s="5" t="s">
        <v>59</v>
      </c>
      <c r="G1227" s="5" t="s">
        <v>60</v>
      </c>
      <c r="H1227" s="5" t="s">
        <v>20</v>
      </c>
      <c r="I1227" s="7">
        <v>0.55000000000000004</v>
      </c>
      <c r="J1227" s="8">
        <v>2000</v>
      </c>
      <c r="K1227" s="9">
        <f t="shared" si="8"/>
        <v>1100</v>
      </c>
      <c r="L1227" s="9">
        <f t="shared" si="9"/>
        <v>330</v>
      </c>
      <c r="M1227" s="10">
        <v>0.3</v>
      </c>
      <c r="O1227" s="15"/>
      <c r="P1227" s="16"/>
      <c r="Q1227" s="11"/>
      <c r="R1227" s="12"/>
    </row>
    <row r="1228" spans="1:18" ht="15.75" customHeight="1">
      <c r="A1228" s="1"/>
      <c r="B1228" s="5" t="s">
        <v>14</v>
      </c>
      <c r="C1228" s="5">
        <v>1185732</v>
      </c>
      <c r="D1228" s="6">
        <v>44547</v>
      </c>
      <c r="E1228" s="5" t="s">
        <v>15</v>
      </c>
      <c r="F1228" s="5" t="s">
        <v>59</v>
      </c>
      <c r="G1228" s="5" t="s">
        <v>60</v>
      </c>
      <c r="H1228" s="5" t="s">
        <v>21</v>
      </c>
      <c r="I1228" s="7">
        <v>0.65</v>
      </c>
      <c r="J1228" s="8">
        <v>2000</v>
      </c>
      <c r="K1228" s="9">
        <f t="shared" si="8"/>
        <v>1300</v>
      </c>
      <c r="L1228" s="9">
        <f t="shared" si="9"/>
        <v>325</v>
      </c>
      <c r="M1228" s="10">
        <v>0.25</v>
      </c>
      <c r="O1228" s="15"/>
      <c r="P1228" s="16"/>
      <c r="Q1228" s="11"/>
      <c r="R1228" s="12"/>
    </row>
    <row r="1229" spans="1:18" ht="15.75" customHeight="1">
      <c r="A1229" s="1"/>
      <c r="B1229" s="5" t="s">
        <v>14</v>
      </c>
      <c r="C1229" s="5">
        <v>1185732</v>
      </c>
      <c r="D1229" s="6">
        <v>44547</v>
      </c>
      <c r="E1229" s="5" t="s">
        <v>15</v>
      </c>
      <c r="F1229" s="5" t="s">
        <v>59</v>
      </c>
      <c r="G1229" s="5" t="s">
        <v>60</v>
      </c>
      <c r="H1229" s="5" t="s">
        <v>22</v>
      </c>
      <c r="I1229" s="7">
        <v>0.7</v>
      </c>
      <c r="J1229" s="8">
        <v>3000</v>
      </c>
      <c r="K1229" s="9">
        <f t="shared" si="8"/>
        <v>2100</v>
      </c>
      <c r="L1229" s="9">
        <f t="shared" si="9"/>
        <v>840</v>
      </c>
      <c r="M1229" s="10">
        <v>0.4</v>
      </c>
      <c r="O1229" s="15"/>
      <c r="P1229" s="16"/>
      <c r="Q1229" s="11"/>
      <c r="R1229" s="12"/>
    </row>
    <row r="1230" spans="1:18" ht="15.75" customHeight="1">
      <c r="A1230" s="1" t="s">
        <v>39</v>
      </c>
      <c r="B1230" s="5" t="s">
        <v>27</v>
      </c>
      <c r="C1230" s="5">
        <v>1128299</v>
      </c>
      <c r="D1230" s="6">
        <v>44206</v>
      </c>
      <c r="E1230" s="5" t="s">
        <v>28</v>
      </c>
      <c r="F1230" s="5" t="s">
        <v>61</v>
      </c>
      <c r="G1230" s="5" t="s">
        <v>62</v>
      </c>
      <c r="H1230" s="5" t="s">
        <v>17</v>
      </c>
      <c r="I1230" s="7">
        <v>0.35000000000000003</v>
      </c>
      <c r="J1230" s="8">
        <v>3750</v>
      </c>
      <c r="K1230" s="9">
        <f t="shared" si="8"/>
        <v>1312.5000000000002</v>
      </c>
      <c r="L1230" s="9">
        <f t="shared" si="9"/>
        <v>328.12500000000006</v>
      </c>
      <c r="M1230" s="10">
        <v>0.25</v>
      </c>
      <c r="O1230" s="15"/>
      <c r="P1230" s="16"/>
      <c r="Q1230" s="11"/>
      <c r="R1230" s="12"/>
    </row>
    <row r="1231" spans="1:18" ht="15.75" customHeight="1">
      <c r="A1231" s="1"/>
      <c r="B1231" s="5" t="s">
        <v>27</v>
      </c>
      <c r="C1231" s="5">
        <v>1128299</v>
      </c>
      <c r="D1231" s="6">
        <v>44206</v>
      </c>
      <c r="E1231" s="5" t="s">
        <v>28</v>
      </c>
      <c r="F1231" s="5" t="s">
        <v>61</v>
      </c>
      <c r="G1231" s="5" t="s">
        <v>62</v>
      </c>
      <c r="H1231" s="5" t="s">
        <v>18</v>
      </c>
      <c r="I1231" s="7">
        <v>0.45</v>
      </c>
      <c r="J1231" s="8">
        <v>3750</v>
      </c>
      <c r="K1231" s="9">
        <f t="shared" si="8"/>
        <v>1687.5</v>
      </c>
      <c r="L1231" s="9">
        <f t="shared" si="9"/>
        <v>337.5</v>
      </c>
      <c r="M1231" s="10">
        <v>0.2</v>
      </c>
      <c r="O1231" s="15"/>
      <c r="P1231" s="16"/>
      <c r="Q1231" s="11"/>
      <c r="R1231" s="12"/>
    </row>
    <row r="1232" spans="1:18" ht="15.75" customHeight="1">
      <c r="A1232" s="1"/>
      <c r="B1232" s="5" t="s">
        <v>27</v>
      </c>
      <c r="C1232" s="5">
        <v>1128299</v>
      </c>
      <c r="D1232" s="6">
        <v>44206</v>
      </c>
      <c r="E1232" s="5" t="s">
        <v>28</v>
      </c>
      <c r="F1232" s="5" t="s">
        <v>61</v>
      </c>
      <c r="G1232" s="5" t="s">
        <v>62</v>
      </c>
      <c r="H1232" s="5" t="s">
        <v>19</v>
      </c>
      <c r="I1232" s="7">
        <v>0.45</v>
      </c>
      <c r="J1232" s="8">
        <v>3750</v>
      </c>
      <c r="K1232" s="9">
        <f t="shared" si="8"/>
        <v>1687.5</v>
      </c>
      <c r="L1232" s="9">
        <f t="shared" si="9"/>
        <v>421.875</v>
      </c>
      <c r="M1232" s="10">
        <v>0.25</v>
      </c>
      <c r="O1232" s="15"/>
      <c r="P1232" s="16"/>
      <c r="Q1232" s="11"/>
      <c r="R1232" s="12"/>
    </row>
    <row r="1233" spans="1:18" ht="15.75" customHeight="1">
      <c r="A1233" s="1"/>
      <c r="B1233" s="5" t="s">
        <v>27</v>
      </c>
      <c r="C1233" s="5">
        <v>1128299</v>
      </c>
      <c r="D1233" s="6">
        <v>44206</v>
      </c>
      <c r="E1233" s="5" t="s">
        <v>28</v>
      </c>
      <c r="F1233" s="5" t="s">
        <v>61</v>
      </c>
      <c r="G1233" s="5" t="s">
        <v>62</v>
      </c>
      <c r="H1233" s="5" t="s">
        <v>20</v>
      </c>
      <c r="I1233" s="7">
        <v>0.45</v>
      </c>
      <c r="J1233" s="8">
        <v>2250</v>
      </c>
      <c r="K1233" s="9">
        <f t="shared" si="8"/>
        <v>1012.5</v>
      </c>
      <c r="L1233" s="9">
        <f t="shared" si="9"/>
        <v>253.125</v>
      </c>
      <c r="M1233" s="10">
        <v>0.25</v>
      </c>
      <c r="O1233" s="15"/>
      <c r="P1233" s="16"/>
      <c r="Q1233" s="11"/>
      <c r="R1233" s="12"/>
    </row>
    <row r="1234" spans="1:18" ht="15.75" customHeight="1">
      <c r="A1234" s="1"/>
      <c r="B1234" s="5" t="s">
        <v>27</v>
      </c>
      <c r="C1234" s="5">
        <v>1128299</v>
      </c>
      <c r="D1234" s="6">
        <v>44206</v>
      </c>
      <c r="E1234" s="5" t="s">
        <v>28</v>
      </c>
      <c r="F1234" s="5" t="s">
        <v>61</v>
      </c>
      <c r="G1234" s="5" t="s">
        <v>62</v>
      </c>
      <c r="H1234" s="5" t="s">
        <v>21</v>
      </c>
      <c r="I1234" s="7">
        <v>0.5</v>
      </c>
      <c r="J1234" s="8">
        <v>1750</v>
      </c>
      <c r="K1234" s="9">
        <f t="shared" si="8"/>
        <v>875</v>
      </c>
      <c r="L1234" s="9">
        <f t="shared" si="9"/>
        <v>131.25</v>
      </c>
      <c r="M1234" s="10">
        <v>0.15</v>
      </c>
      <c r="O1234" s="15"/>
      <c r="P1234" s="16"/>
      <c r="Q1234" s="11"/>
      <c r="R1234" s="12"/>
    </row>
    <row r="1235" spans="1:18" ht="15.75" customHeight="1">
      <c r="A1235" s="1"/>
      <c r="B1235" s="5" t="s">
        <v>27</v>
      </c>
      <c r="C1235" s="5">
        <v>1128299</v>
      </c>
      <c r="D1235" s="6">
        <v>44206</v>
      </c>
      <c r="E1235" s="5" t="s">
        <v>28</v>
      </c>
      <c r="F1235" s="5" t="s">
        <v>61</v>
      </c>
      <c r="G1235" s="5" t="s">
        <v>62</v>
      </c>
      <c r="H1235" s="5" t="s">
        <v>22</v>
      </c>
      <c r="I1235" s="7">
        <v>0.45</v>
      </c>
      <c r="J1235" s="8">
        <v>4250</v>
      </c>
      <c r="K1235" s="9">
        <f t="shared" si="8"/>
        <v>1912.5</v>
      </c>
      <c r="L1235" s="9">
        <f t="shared" si="9"/>
        <v>765</v>
      </c>
      <c r="M1235" s="10">
        <v>0.4</v>
      </c>
      <c r="O1235" s="15"/>
      <c r="P1235" s="16"/>
      <c r="Q1235" s="11"/>
      <c r="R1235" s="12"/>
    </row>
    <row r="1236" spans="1:18" ht="15.75" customHeight="1">
      <c r="A1236" s="1"/>
      <c r="B1236" s="5" t="s">
        <v>27</v>
      </c>
      <c r="C1236" s="5">
        <v>1128299</v>
      </c>
      <c r="D1236" s="6">
        <v>44237</v>
      </c>
      <c r="E1236" s="5" t="s">
        <v>28</v>
      </c>
      <c r="F1236" s="5" t="s">
        <v>61</v>
      </c>
      <c r="G1236" s="5" t="s">
        <v>62</v>
      </c>
      <c r="H1236" s="5" t="s">
        <v>17</v>
      </c>
      <c r="I1236" s="7">
        <v>0.35000000000000003</v>
      </c>
      <c r="J1236" s="8">
        <v>4750</v>
      </c>
      <c r="K1236" s="9">
        <f t="shared" si="8"/>
        <v>1662.5000000000002</v>
      </c>
      <c r="L1236" s="9">
        <f t="shared" si="9"/>
        <v>415.62500000000006</v>
      </c>
      <c r="M1236" s="10">
        <v>0.25</v>
      </c>
      <c r="O1236" s="15"/>
      <c r="P1236" s="16"/>
      <c r="Q1236" s="11"/>
      <c r="R1236" s="12"/>
    </row>
    <row r="1237" spans="1:18" ht="15.75" customHeight="1">
      <c r="A1237" s="1"/>
      <c r="B1237" s="5" t="s">
        <v>27</v>
      </c>
      <c r="C1237" s="5">
        <v>1128299</v>
      </c>
      <c r="D1237" s="6">
        <v>44237</v>
      </c>
      <c r="E1237" s="5" t="s">
        <v>28</v>
      </c>
      <c r="F1237" s="5" t="s">
        <v>61</v>
      </c>
      <c r="G1237" s="5" t="s">
        <v>62</v>
      </c>
      <c r="H1237" s="5" t="s">
        <v>18</v>
      </c>
      <c r="I1237" s="7">
        <v>0.45</v>
      </c>
      <c r="J1237" s="8">
        <v>3750</v>
      </c>
      <c r="K1237" s="9">
        <f t="shared" si="8"/>
        <v>1687.5</v>
      </c>
      <c r="L1237" s="9">
        <f t="shared" si="9"/>
        <v>337.5</v>
      </c>
      <c r="M1237" s="10">
        <v>0.2</v>
      </c>
      <c r="O1237" s="15"/>
      <c r="P1237" s="16"/>
      <c r="Q1237" s="11"/>
      <c r="R1237" s="12"/>
    </row>
    <row r="1238" spans="1:18" ht="15.75" customHeight="1">
      <c r="A1238" s="1"/>
      <c r="B1238" s="5" t="s">
        <v>27</v>
      </c>
      <c r="C1238" s="5">
        <v>1128299</v>
      </c>
      <c r="D1238" s="6">
        <v>44237</v>
      </c>
      <c r="E1238" s="5" t="s">
        <v>28</v>
      </c>
      <c r="F1238" s="5" t="s">
        <v>61</v>
      </c>
      <c r="G1238" s="5" t="s">
        <v>62</v>
      </c>
      <c r="H1238" s="5" t="s">
        <v>19</v>
      </c>
      <c r="I1238" s="7">
        <v>0.45</v>
      </c>
      <c r="J1238" s="8">
        <v>3750</v>
      </c>
      <c r="K1238" s="9">
        <f t="shared" si="8"/>
        <v>1687.5</v>
      </c>
      <c r="L1238" s="9">
        <f t="shared" si="9"/>
        <v>421.875</v>
      </c>
      <c r="M1238" s="10">
        <v>0.25</v>
      </c>
      <c r="O1238" s="15"/>
      <c r="P1238" s="16"/>
      <c r="Q1238" s="11"/>
      <c r="R1238" s="12"/>
    </row>
    <row r="1239" spans="1:18" ht="15.75" customHeight="1">
      <c r="A1239" s="1"/>
      <c r="B1239" s="5" t="s">
        <v>27</v>
      </c>
      <c r="C1239" s="5">
        <v>1128299</v>
      </c>
      <c r="D1239" s="6">
        <v>44237</v>
      </c>
      <c r="E1239" s="5" t="s">
        <v>28</v>
      </c>
      <c r="F1239" s="5" t="s">
        <v>61</v>
      </c>
      <c r="G1239" s="5" t="s">
        <v>62</v>
      </c>
      <c r="H1239" s="5" t="s">
        <v>20</v>
      </c>
      <c r="I1239" s="7">
        <v>0.45</v>
      </c>
      <c r="J1239" s="8">
        <v>2250</v>
      </c>
      <c r="K1239" s="9">
        <f t="shared" si="8"/>
        <v>1012.5</v>
      </c>
      <c r="L1239" s="9">
        <f t="shared" si="9"/>
        <v>253.125</v>
      </c>
      <c r="M1239" s="10">
        <v>0.25</v>
      </c>
      <c r="O1239" s="15"/>
      <c r="P1239" s="16"/>
      <c r="Q1239" s="11"/>
      <c r="R1239" s="12"/>
    </row>
    <row r="1240" spans="1:18" ht="15.75" customHeight="1">
      <c r="A1240" s="1"/>
      <c r="B1240" s="5" t="s">
        <v>27</v>
      </c>
      <c r="C1240" s="5">
        <v>1128299</v>
      </c>
      <c r="D1240" s="6">
        <v>44237</v>
      </c>
      <c r="E1240" s="5" t="s">
        <v>28</v>
      </c>
      <c r="F1240" s="5" t="s">
        <v>61</v>
      </c>
      <c r="G1240" s="5" t="s">
        <v>62</v>
      </c>
      <c r="H1240" s="5" t="s">
        <v>21</v>
      </c>
      <c r="I1240" s="7">
        <v>0.5</v>
      </c>
      <c r="J1240" s="8">
        <v>1500</v>
      </c>
      <c r="K1240" s="9">
        <f t="shared" si="8"/>
        <v>750</v>
      </c>
      <c r="L1240" s="9">
        <f t="shared" si="9"/>
        <v>112.5</v>
      </c>
      <c r="M1240" s="10">
        <v>0.15</v>
      </c>
      <c r="O1240" s="15"/>
      <c r="P1240" s="16"/>
      <c r="Q1240" s="11"/>
      <c r="R1240" s="12"/>
    </row>
    <row r="1241" spans="1:18" ht="15.75" customHeight="1">
      <c r="A1241" s="1"/>
      <c r="B1241" s="5" t="s">
        <v>27</v>
      </c>
      <c r="C1241" s="5">
        <v>1128299</v>
      </c>
      <c r="D1241" s="6">
        <v>44237</v>
      </c>
      <c r="E1241" s="5" t="s">
        <v>28</v>
      </c>
      <c r="F1241" s="5" t="s">
        <v>61</v>
      </c>
      <c r="G1241" s="5" t="s">
        <v>62</v>
      </c>
      <c r="H1241" s="5" t="s">
        <v>22</v>
      </c>
      <c r="I1241" s="7">
        <v>0.45</v>
      </c>
      <c r="J1241" s="8">
        <v>3500</v>
      </c>
      <c r="K1241" s="9">
        <f t="shared" si="8"/>
        <v>1575</v>
      </c>
      <c r="L1241" s="9">
        <f t="shared" si="9"/>
        <v>630</v>
      </c>
      <c r="M1241" s="10">
        <v>0.4</v>
      </c>
      <c r="O1241" s="15"/>
      <c r="P1241" s="16"/>
      <c r="Q1241" s="11"/>
      <c r="R1241" s="12"/>
    </row>
    <row r="1242" spans="1:18" ht="15.75" customHeight="1">
      <c r="A1242" s="1"/>
      <c r="B1242" s="5" t="s">
        <v>27</v>
      </c>
      <c r="C1242" s="5">
        <v>1128299</v>
      </c>
      <c r="D1242" s="6">
        <v>44264</v>
      </c>
      <c r="E1242" s="5" t="s">
        <v>28</v>
      </c>
      <c r="F1242" s="5" t="s">
        <v>61</v>
      </c>
      <c r="G1242" s="5" t="s">
        <v>62</v>
      </c>
      <c r="H1242" s="5" t="s">
        <v>17</v>
      </c>
      <c r="I1242" s="7">
        <v>0.45</v>
      </c>
      <c r="J1242" s="8">
        <v>5000</v>
      </c>
      <c r="K1242" s="9">
        <f t="shared" si="8"/>
        <v>2250</v>
      </c>
      <c r="L1242" s="9">
        <f t="shared" si="9"/>
        <v>562.5</v>
      </c>
      <c r="M1242" s="10">
        <v>0.25</v>
      </c>
      <c r="O1242" s="15"/>
      <c r="P1242" s="16"/>
      <c r="Q1242" s="11"/>
      <c r="R1242" s="12"/>
    </row>
    <row r="1243" spans="1:18" ht="15.75" customHeight="1">
      <c r="A1243" s="1"/>
      <c r="B1243" s="5" t="s">
        <v>27</v>
      </c>
      <c r="C1243" s="5">
        <v>1128299</v>
      </c>
      <c r="D1243" s="6">
        <v>44264</v>
      </c>
      <c r="E1243" s="5" t="s">
        <v>28</v>
      </c>
      <c r="F1243" s="5" t="s">
        <v>61</v>
      </c>
      <c r="G1243" s="5" t="s">
        <v>62</v>
      </c>
      <c r="H1243" s="5" t="s">
        <v>18</v>
      </c>
      <c r="I1243" s="7">
        <v>0.54999999999999993</v>
      </c>
      <c r="J1243" s="8">
        <v>3500</v>
      </c>
      <c r="K1243" s="9">
        <f t="shared" si="8"/>
        <v>1924.9999999999998</v>
      </c>
      <c r="L1243" s="9">
        <f t="shared" si="9"/>
        <v>385</v>
      </c>
      <c r="M1243" s="10">
        <v>0.2</v>
      </c>
      <c r="O1243" s="15"/>
      <c r="P1243" s="16"/>
      <c r="Q1243" s="11"/>
      <c r="R1243" s="12"/>
    </row>
    <row r="1244" spans="1:18" ht="15.75" customHeight="1">
      <c r="A1244" s="1"/>
      <c r="B1244" s="5" t="s">
        <v>27</v>
      </c>
      <c r="C1244" s="5">
        <v>1128299</v>
      </c>
      <c r="D1244" s="6">
        <v>44264</v>
      </c>
      <c r="E1244" s="5" t="s">
        <v>28</v>
      </c>
      <c r="F1244" s="5" t="s">
        <v>61</v>
      </c>
      <c r="G1244" s="5" t="s">
        <v>62</v>
      </c>
      <c r="H1244" s="5" t="s">
        <v>19</v>
      </c>
      <c r="I1244" s="7">
        <v>0.59999999999999987</v>
      </c>
      <c r="J1244" s="8">
        <v>3750</v>
      </c>
      <c r="K1244" s="9">
        <f t="shared" si="8"/>
        <v>2249.9999999999995</v>
      </c>
      <c r="L1244" s="9">
        <f t="shared" si="9"/>
        <v>562.49999999999989</v>
      </c>
      <c r="M1244" s="10">
        <v>0.25</v>
      </c>
      <c r="O1244" s="15"/>
      <c r="P1244" s="16"/>
      <c r="Q1244" s="11"/>
      <c r="R1244" s="12"/>
    </row>
    <row r="1245" spans="1:18" ht="15.75" customHeight="1">
      <c r="A1245" s="1"/>
      <c r="B1245" s="5" t="s">
        <v>27</v>
      </c>
      <c r="C1245" s="5">
        <v>1128299</v>
      </c>
      <c r="D1245" s="6">
        <v>44264</v>
      </c>
      <c r="E1245" s="5" t="s">
        <v>28</v>
      </c>
      <c r="F1245" s="5" t="s">
        <v>61</v>
      </c>
      <c r="G1245" s="5" t="s">
        <v>62</v>
      </c>
      <c r="H1245" s="5" t="s">
        <v>20</v>
      </c>
      <c r="I1245" s="7">
        <v>0.54999999999999993</v>
      </c>
      <c r="J1245" s="8">
        <v>2750</v>
      </c>
      <c r="K1245" s="9">
        <f t="shared" si="8"/>
        <v>1512.4999999999998</v>
      </c>
      <c r="L1245" s="9">
        <f t="shared" si="9"/>
        <v>378.12499999999994</v>
      </c>
      <c r="M1245" s="10">
        <v>0.25</v>
      </c>
      <c r="O1245" s="15"/>
      <c r="P1245" s="16"/>
      <c r="Q1245" s="11"/>
      <c r="R1245" s="12"/>
    </row>
    <row r="1246" spans="1:18" ht="15.75" customHeight="1">
      <c r="A1246" s="1"/>
      <c r="B1246" s="5" t="s">
        <v>27</v>
      </c>
      <c r="C1246" s="5">
        <v>1128299</v>
      </c>
      <c r="D1246" s="6">
        <v>44264</v>
      </c>
      <c r="E1246" s="5" t="s">
        <v>28</v>
      </c>
      <c r="F1246" s="5" t="s">
        <v>61</v>
      </c>
      <c r="G1246" s="5" t="s">
        <v>62</v>
      </c>
      <c r="H1246" s="5" t="s">
        <v>21</v>
      </c>
      <c r="I1246" s="7">
        <v>0.6</v>
      </c>
      <c r="J1246" s="8">
        <v>1250</v>
      </c>
      <c r="K1246" s="9">
        <f t="shared" si="8"/>
        <v>750</v>
      </c>
      <c r="L1246" s="9">
        <f t="shared" si="9"/>
        <v>112.5</v>
      </c>
      <c r="M1246" s="10">
        <v>0.15</v>
      </c>
      <c r="O1246" s="15"/>
      <c r="P1246" s="16"/>
      <c r="Q1246" s="11"/>
      <c r="R1246" s="12"/>
    </row>
    <row r="1247" spans="1:18" ht="15.75" customHeight="1">
      <c r="A1247" s="1"/>
      <c r="B1247" s="5" t="s">
        <v>27</v>
      </c>
      <c r="C1247" s="5">
        <v>1128299</v>
      </c>
      <c r="D1247" s="6">
        <v>44264</v>
      </c>
      <c r="E1247" s="5" t="s">
        <v>28</v>
      </c>
      <c r="F1247" s="5" t="s">
        <v>61</v>
      </c>
      <c r="G1247" s="5" t="s">
        <v>62</v>
      </c>
      <c r="H1247" s="5" t="s">
        <v>22</v>
      </c>
      <c r="I1247" s="7">
        <v>0.54999999999999993</v>
      </c>
      <c r="J1247" s="8">
        <v>3250</v>
      </c>
      <c r="K1247" s="9">
        <f t="shared" si="8"/>
        <v>1787.4999999999998</v>
      </c>
      <c r="L1247" s="9">
        <f t="shared" si="9"/>
        <v>715</v>
      </c>
      <c r="M1247" s="10">
        <v>0.4</v>
      </c>
      <c r="O1247" s="15"/>
      <c r="P1247" s="16"/>
      <c r="Q1247" s="11"/>
      <c r="R1247" s="12"/>
    </row>
    <row r="1248" spans="1:18" ht="15.75" customHeight="1">
      <c r="A1248" s="1"/>
      <c r="B1248" s="5" t="s">
        <v>27</v>
      </c>
      <c r="C1248" s="5">
        <v>1128299</v>
      </c>
      <c r="D1248" s="6">
        <v>44296</v>
      </c>
      <c r="E1248" s="5" t="s">
        <v>28</v>
      </c>
      <c r="F1248" s="5" t="s">
        <v>61</v>
      </c>
      <c r="G1248" s="5" t="s">
        <v>62</v>
      </c>
      <c r="H1248" s="5" t="s">
        <v>17</v>
      </c>
      <c r="I1248" s="7">
        <v>0.6</v>
      </c>
      <c r="J1248" s="8">
        <v>5000</v>
      </c>
      <c r="K1248" s="9">
        <f t="shared" si="8"/>
        <v>3000</v>
      </c>
      <c r="L1248" s="9">
        <f t="shared" si="9"/>
        <v>750</v>
      </c>
      <c r="M1248" s="10">
        <v>0.25</v>
      </c>
      <c r="O1248" s="15"/>
      <c r="P1248" s="16"/>
      <c r="Q1248" s="11"/>
      <c r="R1248" s="12"/>
    </row>
    <row r="1249" spans="1:18" ht="15.75" customHeight="1">
      <c r="A1249" s="1"/>
      <c r="B1249" s="5" t="s">
        <v>27</v>
      </c>
      <c r="C1249" s="5">
        <v>1128299</v>
      </c>
      <c r="D1249" s="6">
        <v>44296</v>
      </c>
      <c r="E1249" s="5" t="s">
        <v>28</v>
      </c>
      <c r="F1249" s="5" t="s">
        <v>61</v>
      </c>
      <c r="G1249" s="5" t="s">
        <v>62</v>
      </c>
      <c r="H1249" s="5" t="s">
        <v>18</v>
      </c>
      <c r="I1249" s="7">
        <v>0.65</v>
      </c>
      <c r="J1249" s="8">
        <v>3000</v>
      </c>
      <c r="K1249" s="9">
        <f t="shared" si="8"/>
        <v>1950</v>
      </c>
      <c r="L1249" s="9">
        <f t="shared" si="9"/>
        <v>390</v>
      </c>
      <c r="M1249" s="10">
        <v>0.2</v>
      </c>
      <c r="O1249" s="15"/>
      <c r="P1249" s="16"/>
      <c r="Q1249" s="11"/>
      <c r="R1249" s="12"/>
    </row>
    <row r="1250" spans="1:18" ht="15.75" customHeight="1">
      <c r="A1250" s="1"/>
      <c r="B1250" s="5" t="s">
        <v>27</v>
      </c>
      <c r="C1250" s="5">
        <v>1128299</v>
      </c>
      <c r="D1250" s="6">
        <v>44296</v>
      </c>
      <c r="E1250" s="5" t="s">
        <v>28</v>
      </c>
      <c r="F1250" s="5" t="s">
        <v>61</v>
      </c>
      <c r="G1250" s="5" t="s">
        <v>62</v>
      </c>
      <c r="H1250" s="5" t="s">
        <v>19</v>
      </c>
      <c r="I1250" s="7">
        <v>0.65</v>
      </c>
      <c r="J1250" s="8">
        <v>3500</v>
      </c>
      <c r="K1250" s="9">
        <f t="shared" si="8"/>
        <v>2275</v>
      </c>
      <c r="L1250" s="9">
        <f t="shared" si="9"/>
        <v>568.75</v>
      </c>
      <c r="M1250" s="10">
        <v>0.25</v>
      </c>
      <c r="O1250" s="15"/>
      <c r="P1250" s="16"/>
      <c r="Q1250" s="11"/>
      <c r="R1250" s="12"/>
    </row>
    <row r="1251" spans="1:18" ht="15.75" customHeight="1">
      <c r="A1251" s="1"/>
      <c r="B1251" s="5" t="s">
        <v>27</v>
      </c>
      <c r="C1251" s="5">
        <v>1128299</v>
      </c>
      <c r="D1251" s="6">
        <v>44296</v>
      </c>
      <c r="E1251" s="5" t="s">
        <v>28</v>
      </c>
      <c r="F1251" s="5" t="s">
        <v>61</v>
      </c>
      <c r="G1251" s="5" t="s">
        <v>62</v>
      </c>
      <c r="H1251" s="5" t="s">
        <v>20</v>
      </c>
      <c r="I1251" s="7">
        <v>0.5</v>
      </c>
      <c r="J1251" s="8">
        <v>2500</v>
      </c>
      <c r="K1251" s="9">
        <f t="shared" si="8"/>
        <v>1250</v>
      </c>
      <c r="L1251" s="9">
        <f t="shared" si="9"/>
        <v>312.5</v>
      </c>
      <c r="M1251" s="10">
        <v>0.25</v>
      </c>
      <c r="O1251" s="15"/>
      <c r="P1251" s="16"/>
      <c r="Q1251" s="11"/>
      <c r="R1251" s="12"/>
    </row>
    <row r="1252" spans="1:18" ht="15.75" customHeight="1">
      <c r="A1252" s="1"/>
      <c r="B1252" s="5" t="s">
        <v>27</v>
      </c>
      <c r="C1252" s="5">
        <v>1128299</v>
      </c>
      <c r="D1252" s="6">
        <v>44296</v>
      </c>
      <c r="E1252" s="5" t="s">
        <v>28</v>
      </c>
      <c r="F1252" s="5" t="s">
        <v>61</v>
      </c>
      <c r="G1252" s="5" t="s">
        <v>62</v>
      </c>
      <c r="H1252" s="5" t="s">
        <v>21</v>
      </c>
      <c r="I1252" s="7">
        <v>0.55000000000000004</v>
      </c>
      <c r="J1252" s="8">
        <v>1500</v>
      </c>
      <c r="K1252" s="9">
        <f t="shared" si="8"/>
        <v>825.00000000000011</v>
      </c>
      <c r="L1252" s="9">
        <f t="shared" si="9"/>
        <v>123.75000000000001</v>
      </c>
      <c r="M1252" s="10">
        <v>0.15</v>
      </c>
      <c r="O1252" s="15"/>
      <c r="P1252" s="16"/>
      <c r="Q1252" s="11"/>
      <c r="R1252" s="12"/>
    </row>
    <row r="1253" spans="1:18" ht="15.75" customHeight="1">
      <c r="A1253" s="1"/>
      <c r="B1253" s="5" t="s">
        <v>27</v>
      </c>
      <c r="C1253" s="5">
        <v>1128299</v>
      </c>
      <c r="D1253" s="6">
        <v>44296</v>
      </c>
      <c r="E1253" s="5" t="s">
        <v>28</v>
      </c>
      <c r="F1253" s="5" t="s">
        <v>61</v>
      </c>
      <c r="G1253" s="5" t="s">
        <v>62</v>
      </c>
      <c r="H1253" s="5" t="s">
        <v>22</v>
      </c>
      <c r="I1253" s="7">
        <v>0.70000000000000007</v>
      </c>
      <c r="J1253" s="8">
        <v>3250</v>
      </c>
      <c r="K1253" s="9">
        <f t="shared" si="8"/>
        <v>2275</v>
      </c>
      <c r="L1253" s="9">
        <f t="shared" si="9"/>
        <v>910</v>
      </c>
      <c r="M1253" s="10">
        <v>0.4</v>
      </c>
      <c r="O1253" s="15"/>
      <c r="P1253" s="16"/>
      <c r="Q1253" s="11"/>
      <c r="R1253" s="12"/>
    </row>
    <row r="1254" spans="1:18" ht="15.75" customHeight="1">
      <c r="A1254" s="1"/>
      <c r="B1254" s="5" t="s">
        <v>27</v>
      </c>
      <c r="C1254" s="5">
        <v>1128299</v>
      </c>
      <c r="D1254" s="6">
        <v>44327</v>
      </c>
      <c r="E1254" s="5" t="s">
        <v>28</v>
      </c>
      <c r="F1254" s="5" t="s">
        <v>61</v>
      </c>
      <c r="G1254" s="5" t="s">
        <v>62</v>
      </c>
      <c r="H1254" s="5" t="s">
        <v>17</v>
      </c>
      <c r="I1254" s="7">
        <v>0.54999999999999993</v>
      </c>
      <c r="J1254" s="8">
        <v>5250</v>
      </c>
      <c r="K1254" s="9">
        <f t="shared" si="8"/>
        <v>2887.4999999999995</v>
      </c>
      <c r="L1254" s="9">
        <f t="shared" si="9"/>
        <v>721.87499999999989</v>
      </c>
      <c r="M1254" s="10">
        <v>0.25</v>
      </c>
      <c r="O1254" s="15"/>
      <c r="P1254" s="16"/>
      <c r="Q1254" s="11"/>
      <c r="R1254" s="12"/>
    </row>
    <row r="1255" spans="1:18" ht="15.75" customHeight="1">
      <c r="A1255" s="1"/>
      <c r="B1255" s="5" t="s">
        <v>27</v>
      </c>
      <c r="C1255" s="5">
        <v>1128299</v>
      </c>
      <c r="D1255" s="6">
        <v>44327</v>
      </c>
      <c r="E1255" s="5" t="s">
        <v>28</v>
      </c>
      <c r="F1255" s="5" t="s">
        <v>61</v>
      </c>
      <c r="G1255" s="5" t="s">
        <v>62</v>
      </c>
      <c r="H1255" s="5" t="s">
        <v>18</v>
      </c>
      <c r="I1255" s="7">
        <v>0.6</v>
      </c>
      <c r="J1255" s="8">
        <v>3750</v>
      </c>
      <c r="K1255" s="9">
        <f t="shared" si="8"/>
        <v>2250</v>
      </c>
      <c r="L1255" s="9">
        <f t="shared" si="9"/>
        <v>450</v>
      </c>
      <c r="M1255" s="10">
        <v>0.2</v>
      </c>
      <c r="O1255" s="15"/>
      <c r="P1255" s="16"/>
      <c r="Q1255" s="11"/>
      <c r="R1255" s="12"/>
    </row>
    <row r="1256" spans="1:18" ht="15.75" customHeight="1">
      <c r="A1256" s="1"/>
      <c r="B1256" s="5" t="s">
        <v>27</v>
      </c>
      <c r="C1256" s="5">
        <v>1128299</v>
      </c>
      <c r="D1256" s="6">
        <v>44327</v>
      </c>
      <c r="E1256" s="5" t="s">
        <v>28</v>
      </c>
      <c r="F1256" s="5" t="s">
        <v>61</v>
      </c>
      <c r="G1256" s="5" t="s">
        <v>62</v>
      </c>
      <c r="H1256" s="5" t="s">
        <v>19</v>
      </c>
      <c r="I1256" s="7">
        <v>0.6</v>
      </c>
      <c r="J1256" s="8">
        <v>3750</v>
      </c>
      <c r="K1256" s="9">
        <f t="shared" si="8"/>
        <v>2250</v>
      </c>
      <c r="L1256" s="9">
        <f t="shared" si="9"/>
        <v>562.5</v>
      </c>
      <c r="M1256" s="10">
        <v>0.25</v>
      </c>
      <c r="O1256" s="15"/>
      <c r="P1256" s="16"/>
      <c r="Q1256" s="11"/>
      <c r="R1256" s="12"/>
    </row>
    <row r="1257" spans="1:18" ht="15.75" customHeight="1">
      <c r="A1257" s="1"/>
      <c r="B1257" s="5" t="s">
        <v>27</v>
      </c>
      <c r="C1257" s="5">
        <v>1128299</v>
      </c>
      <c r="D1257" s="6">
        <v>44327</v>
      </c>
      <c r="E1257" s="5" t="s">
        <v>28</v>
      </c>
      <c r="F1257" s="5" t="s">
        <v>61</v>
      </c>
      <c r="G1257" s="5" t="s">
        <v>62</v>
      </c>
      <c r="H1257" s="5" t="s">
        <v>20</v>
      </c>
      <c r="I1257" s="7">
        <v>0.54999999999999993</v>
      </c>
      <c r="J1257" s="8">
        <v>2750</v>
      </c>
      <c r="K1257" s="9">
        <f t="shared" si="8"/>
        <v>1512.4999999999998</v>
      </c>
      <c r="L1257" s="9">
        <f t="shared" si="9"/>
        <v>378.12499999999994</v>
      </c>
      <c r="M1257" s="10">
        <v>0.25</v>
      </c>
      <c r="O1257" s="15"/>
      <c r="P1257" s="16"/>
      <c r="Q1257" s="11"/>
      <c r="R1257" s="12"/>
    </row>
    <row r="1258" spans="1:18" ht="15.75" customHeight="1">
      <c r="A1258" s="1"/>
      <c r="B1258" s="5" t="s">
        <v>27</v>
      </c>
      <c r="C1258" s="5">
        <v>1128299</v>
      </c>
      <c r="D1258" s="6">
        <v>44327</v>
      </c>
      <c r="E1258" s="5" t="s">
        <v>28</v>
      </c>
      <c r="F1258" s="5" t="s">
        <v>61</v>
      </c>
      <c r="G1258" s="5" t="s">
        <v>62</v>
      </c>
      <c r="H1258" s="5" t="s">
        <v>21</v>
      </c>
      <c r="I1258" s="7">
        <v>0.6</v>
      </c>
      <c r="J1258" s="8">
        <v>1750</v>
      </c>
      <c r="K1258" s="9">
        <f t="shared" si="8"/>
        <v>1050</v>
      </c>
      <c r="L1258" s="9">
        <f t="shared" si="9"/>
        <v>157.5</v>
      </c>
      <c r="M1258" s="10">
        <v>0.15</v>
      </c>
      <c r="O1258" s="15"/>
      <c r="P1258" s="16"/>
      <c r="Q1258" s="11"/>
      <c r="R1258" s="12"/>
    </row>
    <row r="1259" spans="1:18" ht="15.75" customHeight="1">
      <c r="A1259" s="1"/>
      <c r="B1259" s="5" t="s">
        <v>27</v>
      </c>
      <c r="C1259" s="5">
        <v>1128299</v>
      </c>
      <c r="D1259" s="6">
        <v>44327</v>
      </c>
      <c r="E1259" s="5" t="s">
        <v>28</v>
      </c>
      <c r="F1259" s="5" t="s">
        <v>61</v>
      </c>
      <c r="G1259" s="5" t="s">
        <v>62</v>
      </c>
      <c r="H1259" s="5" t="s">
        <v>22</v>
      </c>
      <c r="I1259" s="7">
        <v>0.75</v>
      </c>
      <c r="J1259" s="8">
        <v>4750</v>
      </c>
      <c r="K1259" s="9">
        <f t="shared" si="8"/>
        <v>3562.5</v>
      </c>
      <c r="L1259" s="9">
        <f t="shared" si="9"/>
        <v>1425</v>
      </c>
      <c r="M1259" s="10">
        <v>0.4</v>
      </c>
      <c r="O1259" s="15"/>
      <c r="P1259" s="16"/>
      <c r="Q1259" s="11"/>
      <c r="R1259" s="12"/>
    </row>
    <row r="1260" spans="1:18" ht="15.75" customHeight="1">
      <c r="A1260" s="1"/>
      <c r="B1260" s="5" t="s">
        <v>27</v>
      </c>
      <c r="C1260" s="5">
        <v>1128299</v>
      </c>
      <c r="D1260" s="6">
        <v>44357</v>
      </c>
      <c r="E1260" s="5" t="s">
        <v>28</v>
      </c>
      <c r="F1260" s="5" t="s">
        <v>61</v>
      </c>
      <c r="G1260" s="5" t="s">
        <v>62</v>
      </c>
      <c r="H1260" s="5" t="s">
        <v>17</v>
      </c>
      <c r="I1260" s="7">
        <v>0.7</v>
      </c>
      <c r="J1260" s="8">
        <v>7250</v>
      </c>
      <c r="K1260" s="9">
        <f t="shared" si="8"/>
        <v>5075</v>
      </c>
      <c r="L1260" s="9">
        <f t="shared" si="9"/>
        <v>1268.75</v>
      </c>
      <c r="M1260" s="10">
        <v>0.25</v>
      </c>
      <c r="O1260" s="15"/>
      <c r="P1260" s="16"/>
      <c r="Q1260" s="11"/>
      <c r="R1260" s="12"/>
    </row>
    <row r="1261" spans="1:18" ht="15.75" customHeight="1">
      <c r="A1261" s="1"/>
      <c r="B1261" s="5" t="s">
        <v>27</v>
      </c>
      <c r="C1261" s="5">
        <v>1128299</v>
      </c>
      <c r="D1261" s="6">
        <v>44357</v>
      </c>
      <c r="E1261" s="5" t="s">
        <v>28</v>
      </c>
      <c r="F1261" s="5" t="s">
        <v>61</v>
      </c>
      <c r="G1261" s="5" t="s">
        <v>62</v>
      </c>
      <c r="H1261" s="5" t="s">
        <v>18</v>
      </c>
      <c r="I1261" s="7">
        <v>0.75</v>
      </c>
      <c r="J1261" s="8">
        <v>6000</v>
      </c>
      <c r="K1261" s="9">
        <f t="shared" si="8"/>
        <v>4500</v>
      </c>
      <c r="L1261" s="9">
        <f t="shared" si="9"/>
        <v>900</v>
      </c>
      <c r="M1261" s="10">
        <v>0.2</v>
      </c>
      <c r="O1261" s="15"/>
      <c r="P1261" s="16"/>
      <c r="Q1261" s="11"/>
      <c r="R1261" s="12"/>
    </row>
    <row r="1262" spans="1:18" ht="15.75" customHeight="1">
      <c r="A1262" s="1"/>
      <c r="B1262" s="5" t="s">
        <v>27</v>
      </c>
      <c r="C1262" s="5">
        <v>1128299</v>
      </c>
      <c r="D1262" s="6">
        <v>44357</v>
      </c>
      <c r="E1262" s="5" t="s">
        <v>28</v>
      </c>
      <c r="F1262" s="5" t="s">
        <v>61</v>
      </c>
      <c r="G1262" s="5" t="s">
        <v>62</v>
      </c>
      <c r="H1262" s="5" t="s">
        <v>19</v>
      </c>
      <c r="I1262" s="7">
        <v>0.75</v>
      </c>
      <c r="J1262" s="8">
        <v>6000</v>
      </c>
      <c r="K1262" s="9">
        <f t="shared" si="8"/>
        <v>4500</v>
      </c>
      <c r="L1262" s="9">
        <f t="shared" si="9"/>
        <v>1125</v>
      </c>
      <c r="M1262" s="10">
        <v>0.25</v>
      </c>
      <c r="O1262" s="15"/>
      <c r="P1262" s="16"/>
      <c r="Q1262" s="11"/>
      <c r="R1262" s="12"/>
    </row>
    <row r="1263" spans="1:18" ht="15.75" customHeight="1">
      <c r="A1263" s="1"/>
      <c r="B1263" s="5" t="s">
        <v>27</v>
      </c>
      <c r="C1263" s="5">
        <v>1128299</v>
      </c>
      <c r="D1263" s="6">
        <v>44357</v>
      </c>
      <c r="E1263" s="5" t="s">
        <v>28</v>
      </c>
      <c r="F1263" s="5" t="s">
        <v>61</v>
      </c>
      <c r="G1263" s="5" t="s">
        <v>62</v>
      </c>
      <c r="H1263" s="5" t="s">
        <v>20</v>
      </c>
      <c r="I1263" s="7">
        <v>0.75</v>
      </c>
      <c r="J1263" s="8">
        <v>4750</v>
      </c>
      <c r="K1263" s="9">
        <f t="shared" si="8"/>
        <v>3562.5</v>
      </c>
      <c r="L1263" s="9">
        <f t="shared" si="9"/>
        <v>890.625</v>
      </c>
      <c r="M1263" s="10">
        <v>0.25</v>
      </c>
      <c r="O1263" s="15"/>
      <c r="P1263" s="16"/>
      <c r="Q1263" s="11"/>
      <c r="R1263" s="12"/>
    </row>
    <row r="1264" spans="1:18" ht="15.75" customHeight="1">
      <c r="A1264" s="1"/>
      <c r="B1264" s="5" t="s">
        <v>27</v>
      </c>
      <c r="C1264" s="5">
        <v>1128299</v>
      </c>
      <c r="D1264" s="6">
        <v>44357</v>
      </c>
      <c r="E1264" s="5" t="s">
        <v>28</v>
      </c>
      <c r="F1264" s="5" t="s">
        <v>61</v>
      </c>
      <c r="G1264" s="5" t="s">
        <v>62</v>
      </c>
      <c r="H1264" s="5" t="s">
        <v>21</v>
      </c>
      <c r="I1264" s="7">
        <v>0.85000000000000009</v>
      </c>
      <c r="J1264" s="8">
        <v>3500</v>
      </c>
      <c r="K1264" s="9">
        <f t="shared" si="8"/>
        <v>2975.0000000000005</v>
      </c>
      <c r="L1264" s="9">
        <f t="shared" si="9"/>
        <v>446.25000000000006</v>
      </c>
      <c r="M1264" s="10">
        <v>0.15</v>
      </c>
      <c r="O1264" s="15"/>
      <c r="P1264" s="16"/>
      <c r="Q1264" s="11"/>
      <c r="R1264" s="12"/>
    </row>
    <row r="1265" spans="1:18" ht="15.75" customHeight="1">
      <c r="A1265" s="1"/>
      <c r="B1265" s="5" t="s">
        <v>27</v>
      </c>
      <c r="C1265" s="5">
        <v>1128299</v>
      </c>
      <c r="D1265" s="6">
        <v>44357</v>
      </c>
      <c r="E1265" s="5" t="s">
        <v>28</v>
      </c>
      <c r="F1265" s="5" t="s">
        <v>61</v>
      </c>
      <c r="G1265" s="5" t="s">
        <v>62</v>
      </c>
      <c r="H1265" s="5" t="s">
        <v>22</v>
      </c>
      <c r="I1265" s="7">
        <v>1</v>
      </c>
      <c r="J1265" s="8">
        <v>6500</v>
      </c>
      <c r="K1265" s="9">
        <f t="shared" si="8"/>
        <v>6500</v>
      </c>
      <c r="L1265" s="9">
        <f t="shared" si="9"/>
        <v>2600</v>
      </c>
      <c r="M1265" s="10">
        <v>0.4</v>
      </c>
      <c r="O1265" s="15"/>
      <c r="P1265" s="16"/>
      <c r="Q1265" s="11"/>
      <c r="R1265" s="12"/>
    </row>
    <row r="1266" spans="1:18" ht="15.75" customHeight="1">
      <c r="A1266" s="1"/>
      <c r="B1266" s="5" t="s">
        <v>27</v>
      </c>
      <c r="C1266" s="5">
        <v>1128299</v>
      </c>
      <c r="D1266" s="6">
        <v>44386</v>
      </c>
      <c r="E1266" s="5" t="s">
        <v>28</v>
      </c>
      <c r="F1266" s="5" t="s">
        <v>61</v>
      </c>
      <c r="G1266" s="5" t="s">
        <v>62</v>
      </c>
      <c r="H1266" s="5" t="s">
        <v>17</v>
      </c>
      <c r="I1266" s="7">
        <v>0.8</v>
      </c>
      <c r="J1266" s="8">
        <v>8000</v>
      </c>
      <c r="K1266" s="9">
        <f t="shared" si="8"/>
        <v>6400</v>
      </c>
      <c r="L1266" s="9">
        <f t="shared" si="9"/>
        <v>1600</v>
      </c>
      <c r="M1266" s="10">
        <v>0.25</v>
      </c>
      <c r="O1266" s="15"/>
      <c r="P1266" s="16"/>
      <c r="Q1266" s="11"/>
      <c r="R1266" s="12"/>
    </row>
    <row r="1267" spans="1:18" ht="15.75" customHeight="1">
      <c r="A1267" s="1"/>
      <c r="B1267" s="5" t="s">
        <v>27</v>
      </c>
      <c r="C1267" s="5">
        <v>1128299</v>
      </c>
      <c r="D1267" s="6">
        <v>44386</v>
      </c>
      <c r="E1267" s="5" t="s">
        <v>28</v>
      </c>
      <c r="F1267" s="5" t="s">
        <v>61</v>
      </c>
      <c r="G1267" s="5" t="s">
        <v>62</v>
      </c>
      <c r="H1267" s="5" t="s">
        <v>18</v>
      </c>
      <c r="I1267" s="7">
        <v>0.85000000000000009</v>
      </c>
      <c r="J1267" s="8">
        <v>6500</v>
      </c>
      <c r="K1267" s="9">
        <f t="shared" si="8"/>
        <v>5525.0000000000009</v>
      </c>
      <c r="L1267" s="9">
        <f t="shared" si="9"/>
        <v>1105.0000000000002</v>
      </c>
      <c r="M1267" s="10">
        <v>0.2</v>
      </c>
      <c r="O1267" s="15"/>
      <c r="P1267" s="16"/>
      <c r="Q1267" s="11"/>
      <c r="R1267" s="12"/>
    </row>
    <row r="1268" spans="1:18" ht="15.75" customHeight="1">
      <c r="A1268" s="1"/>
      <c r="B1268" s="5" t="s">
        <v>27</v>
      </c>
      <c r="C1268" s="5">
        <v>1128299</v>
      </c>
      <c r="D1268" s="6">
        <v>44386</v>
      </c>
      <c r="E1268" s="5" t="s">
        <v>28</v>
      </c>
      <c r="F1268" s="5" t="s">
        <v>61</v>
      </c>
      <c r="G1268" s="5" t="s">
        <v>62</v>
      </c>
      <c r="H1268" s="5" t="s">
        <v>19</v>
      </c>
      <c r="I1268" s="7">
        <v>0.85000000000000009</v>
      </c>
      <c r="J1268" s="8">
        <v>6000</v>
      </c>
      <c r="K1268" s="9">
        <f t="shared" si="8"/>
        <v>5100.0000000000009</v>
      </c>
      <c r="L1268" s="9">
        <f t="shared" si="9"/>
        <v>1275.0000000000002</v>
      </c>
      <c r="M1268" s="10">
        <v>0.25</v>
      </c>
      <c r="O1268" s="15"/>
      <c r="P1268" s="16"/>
      <c r="Q1268" s="11"/>
      <c r="R1268" s="12"/>
    </row>
    <row r="1269" spans="1:18" ht="15.75" customHeight="1">
      <c r="A1269" s="1"/>
      <c r="B1269" s="5" t="s">
        <v>27</v>
      </c>
      <c r="C1269" s="5">
        <v>1128299</v>
      </c>
      <c r="D1269" s="6">
        <v>44386</v>
      </c>
      <c r="E1269" s="5" t="s">
        <v>28</v>
      </c>
      <c r="F1269" s="5" t="s">
        <v>61</v>
      </c>
      <c r="G1269" s="5" t="s">
        <v>62</v>
      </c>
      <c r="H1269" s="5" t="s">
        <v>20</v>
      </c>
      <c r="I1269" s="7">
        <v>0.8</v>
      </c>
      <c r="J1269" s="8">
        <v>5000</v>
      </c>
      <c r="K1269" s="9">
        <f t="shared" si="8"/>
        <v>4000</v>
      </c>
      <c r="L1269" s="9">
        <f t="shared" si="9"/>
        <v>1000</v>
      </c>
      <c r="M1269" s="10">
        <v>0.25</v>
      </c>
      <c r="O1269" s="15"/>
      <c r="P1269" s="16"/>
      <c r="Q1269" s="11"/>
      <c r="R1269" s="12"/>
    </row>
    <row r="1270" spans="1:18" ht="15.75" customHeight="1">
      <c r="A1270" s="1"/>
      <c r="B1270" s="5" t="s">
        <v>27</v>
      </c>
      <c r="C1270" s="5">
        <v>1128299</v>
      </c>
      <c r="D1270" s="6">
        <v>44386</v>
      </c>
      <c r="E1270" s="5" t="s">
        <v>28</v>
      </c>
      <c r="F1270" s="5" t="s">
        <v>61</v>
      </c>
      <c r="G1270" s="5" t="s">
        <v>62</v>
      </c>
      <c r="H1270" s="5" t="s">
        <v>21</v>
      </c>
      <c r="I1270" s="7">
        <v>0.85000000000000009</v>
      </c>
      <c r="J1270" s="8">
        <v>5500</v>
      </c>
      <c r="K1270" s="9">
        <f t="shared" si="8"/>
        <v>4675.0000000000009</v>
      </c>
      <c r="L1270" s="9">
        <f t="shared" si="9"/>
        <v>701.25000000000011</v>
      </c>
      <c r="M1270" s="10">
        <v>0.15</v>
      </c>
      <c r="O1270" s="15"/>
      <c r="P1270" s="16"/>
      <c r="Q1270" s="11"/>
      <c r="R1270" s="12"/>
    </row>
    <row r="1271" spans="1:18" ht="15.75" customHeight="1">
      <c r="A1271" s="1"/>
      <c r="B1271" s="5" t="s">
        <v>27</v>
      </c>
      <c r="C1271" s="5">
        <v>1128299</v>
      </c>
      <c r="D1271" s="6">
        <v>44386</v>
      </c>
      <c r="E1271" s="5" t="s">
        <v>28</v>
      </c>
      <c r="F1271" s="5" t="s">
        <v>61</v>
      </c>
      <c r="G1271" s="5" t="s">
        <v>62</v>
      </c>
      <c r="H1271" s="5" t="s">
        <v>22</v>
      </c>
      <c r="I1271" s="7">
        <v>1</v>
      </c>
      <c r="J1271" s="8">
        <v>5500</v>
      </c>
      <c r="K1271" s="9">
        <f t="shared" si="8"/>
        <v>5500</v>
      </c>
      <c r="L1271" s="9">
        <f t="shared" si="9"/>
        <v>2200</v>
      </c>
      <c r="M1271" s="10">
        <v>0.4</v>
      </c>
      <c r="O1271" s="15"/>
      <c r="P1271" s="16"/>
      <c r="Q1271" s="11"/>
      <c r="R1271" s="12"/>
    </row>
    <row r="1272" spans="1:18" ht="15.75" customHeight="1">
      <c r="A1272" s="1"/>
      <c r="B1272" s="5" t="s">
        <v>27</v>
      </c>
      <c r="C1272" s="5">
        <v>1128299</v>
      </c>
      <c r="D1272" s="6">
        <v>44418</v>
      </c>
      <c r="E1272" s="5" t="s">
        <v>28</v>
      </c>
      <c r="F1272" s="5" t="s">
        <v>61</v>
      </c>
      <c r="G1272" s="5" t="s">
        <v>62</v>
      </c>
      <c r="H1272" s="5" t="s">
        <v>17</v>
      </c>
      <c r="I1272" s="7">
        <v>0.85000000000000009</v>
      </c>
      <c r="J1272" s="8">
        <v>7500</v>
      </c>
      <c r="K1272" s="9">
        <f t="shared" si="8"/>
        <v>6375.0000000000009</v>
      </c>
      <c r="L1272" s="9">
        <f t="shared" si="9"/>
        <v>1593.7500000000002</v>
      </c>
      <c r="M1272" s="10">
        <v>0.25</v>
      </c>
      <c r="O1272" s="15"/>
      <c r="P1272" s="16"/>
      <c r="Q1272" s="11"/>
      <c r="R1272" s="12"/>
    </row>
    <row r="1273" spans="1:18" ht="15.75" customHeight="1">
      <c r="A1273" s="1"/>
      <c r="B1273" s="5" t="s">
        <v>27</v>
      </c>
      <c r="C1273" s="5">
        <v>1128299</v>
      </c>
      <c r="D1273" s="6">
        <v>44418</v>
      </c>
      <c r="E1273" s="5" t="s">
        <v>28</v>
      </c>
      <c r="F1273" s="5" t="s">
        <v>61</v>
      </c>
      <c r="G1273" s="5" t="s">
        <v>62</v>
      </c>
      <c r="H1273" s="5" t="s">
        <v>18</v>
      </c>
      <c r="I1273" s="7">
        <v>0.75000000000000011</v>
      </c>
      <c r="J1273" s="8">
        <v>7250</v>
      </c>
      <c r="K1273" s="9">
        <f t="shared" si="8"/>
        <v>5437.5000000000009</v>
      </c>
      <c r="L1273" s="9">
        <f t="shared" si="9"/>
        <v>1087.5000000000002</v>
      </c>
      <c r="M1273" s="10">
        <v>0.2</v>
      </c>
      <c r="O1273" s="15"/>
      <c r="P1273" s="16"/>
      <c r="Q1273" s="11"/>
      <c r="R1273" s="12"/>
    </row>
    <row r="1274" spans="1:18" ht="15.75" customHeight="1">
      <c r="A1274" s="1"/>
      <c r="B1274" s="5" t="s">
        <v>27</v>
      </c>
      <c r="C1274" s="5">
        <v>1128299</v>
      </c>
      <c r="D1274" s="6">
        <v>44418</v>
      </c>
      <c r="E1274" s="5" t="s">
        <v>28</v>
      </c>
      <c r="F1274" s="5" t="s">
        <v>61</v>
      </c>
      <c r="G1274" s="5" t="s">
        <v>62</v>
      </c>
      <c r="H1274" s="5" t="s">
        <v>19</v>
      </c>
      <c r="I1274" s="7">
        <v>0.70000000000000007</v>
      </c>
      <c r="J1274" s="8">
        <v>6000</v>
      </c>
      <c r="K1274" s="9">
        <f t="shared" si="8"/>
        <v>4200</v>
      </c>
      <c r="L1274" s="9">
        <f t="shared" si="9"/>
        <v>1050</v>
      </c>
      <c r="M1274" s="10">
        <v>0.25</v>
      </c>
      <c r="O1274" s="15"/>
      <c r="P1274" s="16"/>
      <c r="Q1274" s="11"/>
      <c r="R1274" s="12"/>
    </row>
    <row r="1275" spans="1:18" ht="15.75" customHeight="1">
      <c r="A1275" s="1"/>
      <c r="B1275" s="5" t="s">
        <v>27</v>
      </c>
      <c r="C1275" s="5">
        <v>1128299</v>
      </c>
      <c r="D1275" s="6">
        <v>44418</v>
      </c>
      <c r="E1275" s="5" t="s">
        <v>28</v>
      </c>
      <c r="F1275" s="5" t="s">
        <v>61</v>
      </c>
      <c r="G1275" s="5" t="s">
        <v>62</v>
      </c>
      <c r="H1275" s="5" t="s">
        <v>20</v>
      </c>
      <c r="I1275" s="7">
        <v>0.70000000000000007</v>
      </c>
      <c r="J1275" s="8">
        <v>5250</v>
      </c>
      <c r="K1275" s="9">
        <f t="shared" si="8"/>
        <v>3675.0000000000005</v>
      </c>
      <c r="L1275" s="9">
        <f t="shared" si="9"/>
        <v>918.75000000000011</v>
      </c>
      <c r="M1275" s="10">
        <v>0.25</v>
      </c>
      <c r="O1275" s="15"/>
      <c r="P1275" s="16"/>
      <c r="Q1275" s="11"/>
      <c r="R1275" s="12"/>
    </row>
    <row r="1276" spans="1:18" ht="15.75" customHeight="1">
      <c r="A1276" s="1"/>
      <c r="B1276" s="5" t="s">
        <v>27</v>
      </c>
      <c r="C1276" s="5">
        <v>1128299</v>
      </c>
      <c r="D1276" s="6">
        <v>44418</v>
      </c>
      <c r="E1276" s="5" t="s">
        <v>28</v>
      </c>
      <c r="F1276" s="5" t="s">
        <v>61</v>
      </c>
      <c r="G1276" s="5" t="s">
        <v>62</v>
      </c>
      <c r="H1276" s="5" t="s">
        <v>21</v>
      </c>
      <c r="I1276" s="7">
        <v>0.7</v>
      </c>
      <c r="J1276" s="8">
        <v>5250</v>
      </c>
      <c r="K1276" s="9">
        <f t="shared" si="8"/>
        <v>3674.9999999999995</v>
      </c>
      <c r="L1276" s="9">
        <f t="shared" si="9"/>
        <v>551.24999999999989</v>
      </c>
      <c r="M1276" s="10">
        <v>0.15</v>
      </c>
      <c r="O1276" s="15"/>
      <c r="P1276" s="16"/>
      <c r="Q1276" s="11"/>
      <c r="R1276" s="12"/>
    </row>
    <row r="1277" spans="1:18" ht="15.75" customHeight="1">
      <c r="A1277" s="1"/>
      <c r="B1277" s="5" t="s">
        <v>27</v>
      </c>
      <c r="C1277" s="5">
        <v>1128299</v>
      </c>
      <c r="D1277" s="6">
        <v>44418</v>
      </c>
      <c r="E1277" s="5" t="s">
        <v>28</v>
      </c>
      <c r="F1277" s="5" t="s">
        <v>61</v>
      </c>
      <c r="G1277" s="5" t="s">
        <v>62</v>
      </c>
      <c r="H1277" s="5" t="s">
        <v>22</v>
      </c>
      <c r="I1277" s="7">
        <v>0.75</v>
      </c>
      <c r="J1277" s="8">
        <v>3500</v>
      </c>
      <c r="K1277" s="9">
        <f t="shared" si="8"/>
        <v>2625</v>
      </c>
      <c r="L1277" s="9">
        <f t="shared" si="9"/>
        <v>1050</v>
      </c>
      <c r="M1277" s="10">
        <v>0.4</v>
      </c>
      <c r="O1277" s="15"/>
      <c r="P1277" s="16"/>
      <c r="Q1277" s="11"/>
      <c r="R1277" s="12"/>
    </row>
    <row r="1278" spans="1:18" ht="15.75" customHeight="1">
      <c r="A1278" s="1"/>
      <c r="B1278" s="5" t="s">
        <v>27</v>
      </c>
      <c r="C1278" s="5">
        <v>1128299</v>
      </c>
      <c r="D1278" s="6">
        <v>44450</v>
      </c>
      <c r="E1278" s="5" t="s">
        <v>28</v>
      </c>
      <c r="F1278" s="5" t="s">
        <v>61</v>
      </c>
      <c r="G1278" s="5" t="s">
        <v>62</v>
      </c>
      <c r="H1278" s="5" t="s">
        <v>17</v>
      </c>
      <c r="I1278" s="7">
        <v>0.65000000000000013</v>
      </c>
      <c r="J1278" s="8">
        <v>5500</v>
      </c>
      <c r="K1278" s="9">
        <f t="shared" si="8"/>
        <v>3575.0000000000009</v>
      </c>
      <c r="L1278" s="9">
        <f t="shared" si="9"/>
        <v>893.75000000000023</v>
      </c>
      <c r="M1278" s="10">
        <v>0.25</v>
      </c>
      <c r="O1278" s="15"/>
      <c r="P1278" s="16"/>
      <c r="Q1278" s="11"/>
      <c r="R1278" s="12"/>
    </row>
    <row r="1279" spans="1:18" ht="15.75" customHeight="1">
      <c r="A1279" s="1"/>
      <c r="B1279" s="5" t="s">
        <v>27</v>
      </c>
      <c r="C1279" s="5">
        <v>1128299</v>
      </c>
      <c r="D1279" s="6">
        <v>44450</v>
      </c>
      <c r="E1279" s="5" t="s">
        <v>28</v>
      </c>
      <c r="F1279" s="5" t="s">
        <v>61</v>
      </c>
      <c r="G1279" s="5" t="s">
        <v>62</v>
      </c>
      <c r="H1279" s="5" t="s">
        <v>18</v>
      </c>
      <c r="I1279" s="7">
        <v>0.70000000000000018</v>
      </c>
      <c r="J1279" s="8">
        <v>5500</v>
      </c>
      <c r="K1279" s="9">
        <f t="shared" si="8"/>
        <v>3850.0000000000009</v>
      </c>
      <c r="L1279" s="9">
        <f t="shared" si="9"/>
        <v>770.00000000000023</v>
      </c>
      <c r="M1279" s="10">
        <v>0.2</v>
      </c>
      <c r="O1279" s="15"/>
      <c r="P1279" s="16"/>
      <c r="Q1279" s="11"/>
      <c r="R1279" s="12"/>
    </row>
    <row r="1280" spans="1:18" ht="15.75" customHeight="1">
      <c r="A1280" s="1"/>
      <c r="B1280" s="5" t="s">
        <v>27</v>
      </c>
      <c r="C1280" s="5">
        <v>1128299</v>
      </c>
      <c r="D1280" s="6">
        <v>44450</v>
      </c>
      <c r="E1280" s="5" t="s">
        <v>28</v>
      </c>
      <c r="F1280" s="5" t="s">
        <v>61</v>
      </c>
      <c r="G1280" s="5" t="s">
        <v>62</v>
      </c>
      <c r="H1280" s="5" t="s">
        <v>19</v>
      </c>
      <c r="I1280" s="7">
        <v>0.65000000000000013</v>
      </c>
      <c r="J1280" s="8">
        <v>3750</v>
      </c>
      <c r="K1280" s="9">
        <f t="shared" si="8"/>
        <v>2437.5000000000005</v>
      </c>
      <c r="L1280" s="9">
        <f t="shared" si="9"/>
        <v>609.37500000000011</v>
      </c>
      <c r="M1280" s="10">
        <v>0.25</v>
      </c>
      <c r="O1280" s="15"/>
      <c r="P1280" s="16"/>
      <c r="Q1280" s="11"/>
      <c r="R1280" s="12"/>
    </row>
    <row r="1281" spans="1:18" ht="15.75" customHeight="1">
      <c r="A1281" s="1"/>
      <c r="B1281" s="5" t="s">
        <v>27</v>
      </c>
      <c r="C1281" s="5">
        <v>1128299</v>
      </c>
      <c r="D1281" s="6">
        <v>44450</v>
      </c>
      <c r="E1281" s="5" t="s">
        <v>28</v>
      </c>
      <c r="F1281" s="5" t="s">
        <v>61</v>
      </c>
      <c r="G1281" s="5" t="s">
        <v>62</v>
      </c>
      <c r="H1281" s="5" t="s">
        <v>20</v>
      </c>
      <c r="I1281" s="7">
        <v>0.65000000000000013</v>
      </c>
      <c r="J1281" s="8">
        <v>3250</v>
      </c>
      <c r="K1281" s="9">
        <f t="shared" ref="K1281:K1535" si="10">I1281*J1281</f>
        <v>2112.5000000000005</v>
      </c>
      <c r="L1281" s="9">
        <f t="shared" ref="L1281:L1535" si="11">K1281*M1281</f>
        <v>528.12500000000011</v>
      </c>
      <c r="M1281" s="10">
        <v>0.25</v>
      </c>
      <c r="O1281" s="15"/>
      <c r="P1281" s="16"/>
      <c r="Q1281" s="11"/>
      <c r="R1281" s="12"/>
    </row>
    <row r="1282" spans="1:18" ht="15.75" customHeight="1">
      <c r="A1282" s="1"/>
      <c r="B1282" s="5" t="s">
        <v>27</v>
      </c>
      <c r="C1282" s="5">
        <v>1128299</v>
      </c>
      <c r="D1282" s="6">
        <v>44450</v>
      </c>
      <c r="E1282" s="5" t="s">
        <v>28</v>
      </c>
      <c r="F1282" s="5" t="s">
        <v>61</v>
      </c>
      <c r="G1282" s="5" t="s">
        <v>62</v>
      </c>
      <c r="H1282" s="5" t="s">
        <v>21</v>
      </c>
      <c r="I1282" s="7">
        <v>0.75000000000000011</v>
      </c>
      <c r="J1282" s="8">
        <v>3500</v>
      </c>
      <c r="K1282" s="9">
        <f t="shared" si="10"/>
        <v>2625.0000000000005</v>
      </c>
      <c r="L1282" s="9">
        <f t="shared" si="11"/>
        <v>393.75000000000006</v>
      </c>
      <c r="M1282" s="10">
        <v>0.15</v>
      </c>
      <c r="O1282" s="15"/>
      <c r="P1282" s="16"/>
      <c r="Q1282" s="11"/>
      <c r="R1282" s="12"/>
    </row>
    <row r="1283" spans="1:18" ht="15.75" customHeight="1">
      <c r="A1283" s="1"/>
      <c r="B1283" s="5" t="s">
        <v>27</v>
      </c>
      <c r="C1283" s="5">
        <v>1128299</v>
      </c>
      <c r="D1283" s="6">
        <v>44450</v>
      </c>
      <c r="E1283" s="5" t="s">
        <v>28</v>
      </c>
      <c r="F1283" s="5" t="s">
        <v>61</v>
      </c>
      <c r="G1283" s="5" t="s">
        <v>62</v>
      </c>
      <c r="H1283" s="5" t="s">
        <v>22</v>
      </c>
      <c r="I1283" s="7">
        <v>0.6</v>
      </c>
      <c r="J1283" s="8">
        <v>3750</v>
      </c>
      <c r="K1283" s="9">
        <f t="shared" si="10"/>
        <v>2250</v>
      </c>
      <c r="L1283" s="9">
        <f t="shared" si="11"/>
        <v>900</v>
      </c>
      <c r="M1283" s="10">
        <v>0.4</v>
      </c>
      <c r="O1283" s="15"/>
      <c r="P1283" s="16"/>
      <c r="Q1283" s="11"/>
      <c r="R1283" s="12"/>
    </row>
    <row r="1284" spans="1:18" ht="15.75" customHeight="1">
      <c r="A1284" s="1"/>
      <c r="B1284" s="5" t="s">
        <v>27</v>
      </c>
      <c r="C1284" s="5">
        <v>1128299</v>
      </c>
      <c r="D1284" s="6">
        <v>44479</v>
      </c>
      <c r="E1284" s="5" t="s">
        <v>28</v>
      </c>
      <c r="F1284" s="5" t="s">
        <v>61</v>
      </c>
      <c r="G1284" s="5" t="s">
        <v>62</v>
      </c>
      <c r="H1284" s="5" t="s">
        <v>17</v>
      </c>
      <c r="I1284" s="7">
        <v>0.55000000000000004</v>
      </c>
      <c r="J1284" s="8">
        <v>4750</v>
      </c>
      <c r="K1284" s="9">
        <f t="shared" si="10"/>
        <v>2612.5</v>
      </c>
      <c r="L1284" s="9">
        <f t="shared" si="11"/>
        <v>653.125</v>
      </c>
      <c r="M1284" s="10">
        <v>0.25</v>
      </c>
      <c r="O1284" s="15"/>
      <c r="P1284" s="16"/>
      <c r="Q1284" s="11"/>
      <c r="R1284" s="12"/>
    </row>
    <row r="1285" spans="1:18" ht="15.75" customHeight="1">
      <c r="A1285" s="1"/>
      <c r="B1285" s="5" t="s">
        <v>27</v>
      </c>
      <c r="C1285" s="5">
        <v>1128299</v>
      </c>
      <c r="D1285" s="6">
        <v>44479</v>
      </c>
      <c r="E1285" s="5" t="s">
        <v>28</v>
      </c>
      <c r="F1285" s="5" t="s">
        <v>61</v>
      </c>
      <c r="G1285" s="5" t="s">
        <v>62</v>
      </c>
      <c r="H1285" s="5" t="s">
        <v>18</v>
      </c>
      <c r="I1285" s="7">
        <v>0.65000000000000013</v>
      </c>
      <c r="J1285" s="8">
        <v>4750</v>
      </c>
      <c r="K1285" s="9">
        <f t="shared" si="10"/>
        <v>3087.5000000000005</v>
      </c>
      <c r="L1285" s="9">
        <f t="shared" si="11"/>
        <v>617.50000000000011</v>
      </c>
      <c r="M1285" s="10">
        <v>0.2</v>
      </c>
      <c r="O1285" s="15"/>
      <c r="P1285" s="16"/>
      <c r="Q1285" s="11"/>
      <c r="R1285" s="12"/>
    </row>
    <row r="1286" spans="1:18" ht="15.75" customHeight="1">
      <c r="A1286" s="1"/>
      <c r="B1286" s="5" t="s">
        <v>27</v>
      </c>
      <c r="C1286" s="5">
        <v>1128299</v>
      </c>
      <c r="D1286" s="6">
        <v>44479</v>
      </c>
      <c r="E1286" s="5" t="s">
        <v>28</v>
      </c>
      <c r="F1286" s="5" t="s">
        <v>61</v>
      </c>
      <c r="G1286" s="5" t="s">
        <v>62</v>
      </c>
      <c r="H1286" s="5" t="s">
        <v>19</v>
      </c>
      <c r="I1286" s="7">
        <v>0.60000000000000009</v>
      </c>
      <c r="J1286" s="8">
        <v>3000</v>
      </c>
      <c r="K1286" s="9">
        <f t="shared" si="10"/>
        <v>1800.0000000000002</v>
      </c>
      <c r="L1286" s="9">
        <f t="shared" si="11"/>
        <v>450.00000000000006</v>
      </c>
      <c r="M1286" s="10">
        <v>0.25</v>
      </c>
      <c r="O1286" s="15"/>
      <c r="P1286" s="16"/>
      <c r="Q1286" s="11"/>
      <c r="R1286" s="12"/>
    </row>
    <row r="1287" spans="1:18" ht="15.75" customHeight="1">
      <c r="A1287" s="1"/>
      <c r="B1287" s="5" t="s">
        <v>27</v>
      </c>
      <c r="C1287" s="5">
        <v>1128299</v>
      </c>
      <c r="D1287" s="6">
        <v>44479</v>
      </c>
      <c r="E1287" s="5" t="s">
        <v>28</v>
      </c>
      <c r="F1287" s="5" t="s">
        <v>61</v>
      </c>
      <c r="G1287" s="5" t="s">
        <v>62</v>
      </c>
      <c r="H1287" s="5" t="s">
        <v>20</v>
      </c>
      <c r="I1287" s="7">
        <v>0.55000000000000004</v>
      </c>
      <c r="J1287" s="8">
        <v>2750</v>
      </c>
      <c r="K1287" s="9">
        <f t="shared" si="10"/>
        <v>1512.5000000000002</v>
      </c>
      <c r="L1287" s="9">
        <f t="shared" si="11"/>
        <v>378.12500000000006</v>
      </c>
      <c r="M1287" s="10">
        <v>0.25</v>
      </c>
      <c r="O1287" s="15"/>
      <c r="P1287" s="16"/>
      <c r="Q1287" s="11"/>
      <c r="R1287" s="12"/>
    </row>
    <row r="1288" spans="1:18" ht="15.75" customHeight="1">
      <c r="A1288" s="1"/>
      <c r="B1288" s="5" t="s">
        <v>27</v>
      </c>
      <c r="C1288" s="5">
        <v>1128299</v>
      </c>
      <c r="D1288" s="6">
        <v>44479</v>
      </c>
      <c r="E1288" s="5" t="s">
        <v>28</v>
      </c>
      <c r="F1288" s="5" t="s">
        <v>61</v>
      </c>
      <c r="G1288" s="5" t="s">
        <v>62</v>
      </c>
      <c r="H1288" s="5" t="s">
        <v>21</v>
      </c>
      <c r="I1288" s="7">
        <v>0.65</v>
      </c>
      <c r="J1288" s="8">
        <v>2500</v>
      </c>
      <c r="K1288" s="9">
        <f t="shared" si="10"/>
        <v>1625</v>
      </c>
      <c r="L1288" s="9">
        <f t="shared" si="11"/>
        <v>243.75</v>
      </c>
      <c r="M1288" s="10">
        <v>0.15</v>
      </c>
      <c r="O1288" s="15"/>
      <c r="P1288" s="16"/>
      <c r="Q1288" s="11"/>
      <c r="R1288" s="12"/>
    </row>
    <row r="1289" spans="1:18" ht="15.75" customHeight="1">
      <c r="A1289" s="1"/>
      <c r="B1289" s="5" t="s">
        <v>27</v>
      </c>
      <c r="C1289" s="5">
        <v>1128299</v>
      </c>
      <c r="D1289" s="6">
        <v>44479</v>
      </c>
      <c r="E1289" s="5" t="s">
        <v>28</v>
      </c>
      <c r="F1289" s="5" t="s">
        <v>61</v>
      </c>
      <c r="G1289" s="5" t="s">
        <v>62</v>
      </c>
      <c r="H1289" s="5" t="s">
        <v>22</v>
      </c>
      <c r="I1289" s="7">
        <v>0.70000000000000007</v>
      </c>
      <c r="J1289" s="8">
        <v>3000</v>
      </c>
      <c r="K1289" s="9">
        <f t="shared" si="10"/>
        <v>2100</v>
      </c>
      <c r="L1289" s="9">
        <f t="shared" si="11"/>
        <v>840</v>
      </c>
      <c r="M1289" s="10">
        <v>0.4</v>
      </c>
      <c r="O1289" s="15"/>
      <c r="P1289" s="16"/>
      <c r="Q1289" s="11"/>
      <c r="R1289" s="12"/>
    </row>
    <row r="1290" spans="1:18" ht="15.75" customHeight="1">
      <c r="A1290" s="1"/>
      <c r="B1290" s="5" t="s">
        <v>27</v>
      </c>
      <c r="C1290" s="5">
        <v>1128299</v>
      </c>
      <c r="D1290" s="6">
        <v>44510</v>
      </c>
      <c r="E1290" s="5" t="s">
        <v>28</v>
      </c>
      <c r="F1290" s="5" t="s">
        <v>61</v>
      </c>
      <c r="G1290" s="5" t="s">
        <v>62</v>
      </c>
      <c r="H1290" s="5" t="s">
        <v>17</v>
      </c>
      <c r="I1290" s="7">
        <v>0.55000000000000004</v>
      </c>
      <c r="J1290" s="8">
        <v>5250</v>
      </c>
      <c r="K1290" s="9">
        <f t="shared" si="10"/>
        <v>2887.5000000000005</v>
      </c>
      <c r="L1290" s="9">
        <f t="shared" si="11"/>
        <v>721.87500000000011</v>
      </c>
      <c r="M1290" s="10">
        <v>0.25</v>
      </c>
      <c r="O1290" s="15"/>
      <c r="P1290" s="16"/>
      <c r="Q1290" s="11"/>
      <c r="R1290" s="12"/>
    </row>
    <row r="1291" spans="1:18" ht="15.75" customHeight="1">
      <c r="A1291" s="1"/>
      <c r="B1291" s="5" t="s">
        <v>27</v>
      </c>
      <c r="C1291" s="5">
        <v>1128299</v>
      </c>
      <c r="D1291" s="6">
        <v>44510</v>
      </c>
      <c r="E1291" s="5" t="s">
        <v>28</v>
      </c>
      <c r="F1291" s="5" t="s">
        <v>61</v>
      </c>
      <c r="G1291" s="5" t="s">
        <v>62</v>
      </c>
      <c r="H1291" s="5" t="s">
        <v>18</v>
      </c>
      <c r="I1291" s="7">
        <v>0.60000000000000009</v>
      </c>
      <c r="J1291" s="8">
        <v>6000</v>
      </c>
      <c r="K1291" s="9">
        <f t="shared" si="10"/>
        <v>3600.0000000000005</v>
      </c>
      <c r="L1291" s="9">
        <f t="shared" si="11"/>
        <v>720.00000000000011</v>
      </c>
      <c r="M1291" s="10">
        <v>0.2</v>
      </c>
      <c r="O1291" s="15"/>
      <c r="P1291" s="16"/>
      <c r="Q1291" s="11"/>
      <c r="R1291" s="12"/>
    </row>
    <row r="1292" spans="1:18" ht="15.75" customHeight="1">
      <c r="A1292" s="1"/>
      <c r="B1292" s="5" t="s">
        <v>27</v>
      </c>
      <c r="C1292" s="5">
        <v>1128299</v>
      </c>
      <c r="D1292" s="6">
        <v>44510</v>
      </c>
      <c r="E1292" s="5" t="s">
        <v>28</v>
      </c>
      <c r="F1292" s="5" t="s">
        <v>61</v>
      </c>
      <c r="G1292" s="5" t="s">
        <v>62</v>
      </c>
      <c r="H1292" s="5" t="s">
        <v>19</v>
      </c>
      <c r="I1292" s="7">
        <v>0.55000000000000004</v>
      </c>
      <c r="J1292" s="8">
        <v>4250</v>
      </c>
      <c r="K1292" s="9">
        <f t="shared" si="10"/>
        <v>2337.5</v>
      </c>
      <c r="L1292" s="9">
        <f t="shared" si="11"/>
        <v>584.375</v>
      </c>
      <c r="M1292" s="10">
        <v>0.25</v>
      </c>
      <c r="O1292" s="15"/>
      <c r="P1292" s="16"/>
      <c r="Q1292" s="11"/>
      <c r="R1292" s="12"/>
    </row>
    <row r="1293" spans="1:18" ht="15.75" customHeight="1">
      <c r="A1293" s="1"/>
      <c r="B1293" s="5" t="s">
        <v>27</v>
      </c>
      <c r="C1293" s="5">
        <v>1128299</v>
      </c>
      <c r="D1293" s="6">
        <v>44510</v>
      </c>
      <c r="E1293" s="5" t="s">
        <v>28</v>
      </c>
      <c r="F1293" s="5" t="s">
        <v>61</v>
      </c>
      <c r="G1293" s="5" t="s">
        <v>62</v>
      </c>
      <c r="H1293" s="5" t="s">
        <v>20</v>
      </c>
      <c r="I1293" s="7">
        <v>0.65000000000000013</v>
      </c>
      <c r="J1293" s="8">
        <v>4000</v>
      </c>
      <c r="K1293" s="9">
        <f t="shared" si="10"/>
        <v>2600.0000000000005</v>
      </c>
      <c r="L1293" s="9">
        <f t="shared" si="11"/>
        <v>650.00000000000011</v>
      </c>
      <c r="M1293" s="10">
        <v>0.25</v>
      </c>
      <c r="O1293" s="15"/>
      <c r="P1293" s="16"/>
      <c r="Q1293" s="11"/>
      <c r="R1293" s="12"/>
    </row>
    <row r="1294" spans="1:18" ht="15.75" customHeight="1">
      <c r="A1294" s="1"/>
      <c r="B1294" s="5" t="s">
        <v>27</v>
      </c>
      <c r="C1294" s="5">
        <v>1128299</v>
      </c>
      <c r="D1294" s="6">
        <v>44510</v>
      </c>
      <c r="E1294" s="5" t="s">
        <v>28</v>
      </c>
      <c r="F1294" s="5" t="s">
        <v>61</v>
      </c>
      <c r="G1294" s="5" t="s">
        <v>62</v>
      </c>
      <c r="H1294" s="5" t="s">
        <v>21</v>
      </c>
      <c r="I1294" s="7">
        <v>0.85000000000000009</v>
      </c>
      <c r="J1294" s="8">
        <v>3750</v>
      </c>
      <c r="K1294" s="9">
        <f t="shared" si="10"/>
        <v>3187.5000000000005</v>
      </c>
      <c r="L1294" s="9">
        <f t="shared" si="11"/>
        <v>478.12500000000006</v>
      </c>
      <c r="M1294" s="10">
        <v>0.15</v>
      </c>
      <c r="O1294" s="15"/>
      <c r="P1294" s="16"/>
      <c r="Q1294" s="11"/>
      <c r="R1294" s="12"/>
    </row>
    <row r="1295" spans="1:18" ht="15.75" customHeight="1">
      <c r="A1295" s="1"/>
      <c r="B1295" s="5" t="s">
        <v>27</v>
      </c>
      <c r="C1295" s="5">
        <v>1128299</v>
      </c>
      <c r="D1295" s="6">
        <v>44510</v>
      </c>
      <c r="E1295" s="5" t="s">
        <v>28</v>
      </c>
      <c r="F1295" s="5" t="s">
        <v>61</v>
      </c>
      <c r="G1295" s="5" t="s">
        <v>62</v>
      </c>
      <c r="H1295" s="5" t="s">
        <v>22</v>
      </c>
      <c r="I1295" s="7">
        <v>0.90000000000000013</v>
      </c>
      <c r="J1295" s="8">
        <v>5000</v>
      </c>
      <c r="K1295" s="9">
        <f t="shared" si="10"/>
        <v>4500.0000000000009</v>
      </c>
      <c r="L1295" s="9">
        <f t="shared" si="11"/>
        <v>1800.0000000000005</v>
      </c>
      <c r="M1295" s="10">
        <v>0.4</v>
      </c>
      <c r="O1295" s="15"/>
      <c r="P1295" s="16"/>
      <c r="Q1295" s="11"/>
      <c r="R1295" s="12"/>
    </row>
    <row r="1296" spans="1:18" ht="15.75" customHeight="1">
      <c r="A1296" s="1"/>
      <c r="B1296" s="5" t="s">
        <v>27</v>
      </c>
      <c r="C1296" s="5">
        <v>1128299</v>
      </c>
      <c r="D1296" s="6">
        <v>44539</v>
      </c>
      <c r="E1296" s="5" t="s">
        <v>28</v>
      </c>
      <c r="F1296" s="5" t="s">
        <v>61</v>
      </c>
      <c r="G1296" s="5" t="s">
        <v>62</v>
      </c>
      <c r="H1296" s="5" t="s">
        <v>17</v>
      </c>
      <c r="I1296" s="7">
        <v>0.75000000000000011</v>
      </c>
      <c r="J1296" s="8">
        <v>7000</v>
      </c>
      <c r="K1296" s="9">
        <f t="shared" si="10"/>
        <v>5250.0000000000009</v>
      </c>
      <c r="L1296" s="9">
        <f t="shared" si="11"/>
        <v>1312.5000000000002</v>
      </c>
      <c r="M1296" s="10">
        <v>0.25</v>
      </c>
      <c r="O1296" s="15"/>
      <c r="P1296" s="16"/>
      <c r="Q1296" s="11"/>
      <c r="R1296" s="12"/>
    </row>
    <row r="1297" spans="1:18" ht="15.75" customHeight="1">
      <c r="A1297" s="1"/>
      <c r="B1297" s="5" t="s">
        <v>27</v>
      </c>
      <c r="C1297" s="5">
        <v>1128299</v>
      </c>
      <c r="D1297" s="6">
        <v>44539</v>
      </c>
      <c r="E1297" s="5" t="s">
        <v>28</v>
      </c>
      <c r="F1297" s="5" t="s">
        <v>61</v>
      </c>
      <c r="G1297" s="5" t="s">
        <v>62</v>
      </c>
      <c r="H1297" s="5" t="s">
        <v>18</v>
      </c>
      <c r="I1297" s="7">
        <v>0.8500000000000002</v>
      </c>
      <c r="J1297" s="8">
        <v>7000</v>
      </c>
      <c r="K1297" s="9">
        <f t="shared" si="10"/>
        <v>5950.0000000000018</v>
      </c>
      <c r="L1297" s="9">
        <f t="shared" si="11"/>
        <v>1190.0000000000005</v>
      </c>
      <c r="M1297" s="10">
        <v>0.2</v>
      </c>
      <c r="O1297" s="15"/>
      <c r="P1297" s="16"/>
      <c r="Q1297" s="11"/>
      <c r="R1297" s="12"/>
    </row>
    <row r="1298" spans="1:18" ht="15.75" customHeight="1">
      <c r="A1298" s="1"/>
      <c r="B1298" s="5" t="s">
        <v>27</v>
      </c>
      <c r="C1298" s="5">
        <v>1128299</v>
      </c>
      <c r="D1298" s="6">
        <v>44539</v>
      </c>
      <c r="E1298" s="5" t="s">
        <v>28</v>
      </c>
      <c r="F1298" s="5" t="s">
        <v>61</v>
      </c>
      <c r="G1298" s="5" t="s">
        <v>62</v>
      </c>
      <c r="H1298" s="5" t="s">
        <v>19</v>
      </c>
      <c r="I1298" s="7">
        <v>0.80000000000000016</v>
      </c>
      <c r="J1298" s="8">
        <v>5000</v>
      </c>
      <c r="K1298" s="9">
        <f t="shared" si="10"/>
        <v>4000.0000000000009</v>
      </c>
      <c r="L1298" s="9">
        <f t="shared" si="11"/>
        <v>1000.0000000000002</v>
      </c>
      <c r="M1298" s="10">
        <v>0.25</v>
      </c>
      <c r="O1298" s="15"/>
      <c r="P1298" s="16"/>
      <c r="Q1298" s="11"/>
      <c r="R1298" s="12"/>
    </row>
    <row r="1299" spans="1:18" ht="15.75" customHeight="1">
      <c r="A1299" s="1"/>
      <c r="B1299" s="5" t="s">
        <v>27</v>
      </c>
      <c r="C1299" s="5">
        <v>1128299</v>
      </c>
      <c r="D1299" s="6">
        <v>44539</v>
      </c>
      <c r="E1299" s="5" t="s">
        <v>28</v>
      </c>
      <c r="F1299" s="5" t="s">
        <v>61</v>
      </c>
      <c r="G1299" s="5" t="s">
        <v>62</v>
      </c>
      <c r="H1299" s="5" t="s">
        <v>20</v>
      </c>
      <c r="I1299" s="7">
        <v>0.80000000000000016</v>
      </c>
      <c r="J1299" s="8">
        <v>5000</v>
      </c>
      <c r="K1299" s="9">
        <f t="shared" si="10"/>
        <v>4000.0000000000009</v>
      </c>
      <c r="L1299" s="9">
        <f t="shared" si="11"/>
        <v>1000.0000000000002</v>
      </c>
      <c r="M1299" s="10">
        <v>0.25</v>
      </c>
      <c r="O1299" s="15"/>
      <c r="P1299" s="16"/>
      <c r="Q1299" s="11"/>
      <c r="R1299" s="12"/>
    </row>
    <row r="1300" spans="1:18" ht="15.75" customHeight="1">
      <c r="A1300" s="1"/>
      <c r="B1300" s="5" t="s">
        <v>27</v>
      </c>
      <c r="C1300" s="5">
        <v>1128299</v>
      </c>
      <c r="D1300" s="6">
        <v>44539</v>
      </c>
      <c r="E1300" s="5" t="s">
        <v>28</v>
      </c>
      <c r="F1300" s="5" t="s">
        <v>61</v>
      </c>
      <c r="G1300" s="5" t="s">
        <v>62</v>
      </c>
      <c r="H1300" s="5" t="s">
        <v>21</v>
      </c>
      <c r="I1300" s="7">
        <v>0.90000000000000013</v>
      </c>
      <c r="J1300" s="8">
        <v>4250</v>
      </c>
      <c r="K1300" s="9">
        <f t="shared" si="10"/>
        <v>3825.0000000000005</v>
      </c>
      <c r="L1300" s="9">
        <f t="shared" si="11"/>
        <v>573.75</v>
      </c>
      <c r="M1300" s="10">
        <v>0.15</v>
      </c>
      <c r="O1300" s="15"/>
      <c r="P1300" s="16"/>
      <c r="Q1300" s="11"/>
      <c r="R1300" s="12"/>
    </row>
    <row r="1301" spans="1:18" ht="15.75" customHeight="1">
      <c r="A1301" s="1"/>
      <c r="B1301" s="5" t="s">
        <v>27</v>
      </c>
      <c r="C1301" s="5">
        <v>1128299</v>
      </c>
      <c r="D1301" s="6">
        <v>44539</v>
      </c>
      <c r="E1301" s="5" t="s">
        <v>28</v>
      </c>
      <c r="F1301" s="5" t="s">
        <v>61</v>
      </c>
      <c r="G1301" s="5" t="s">
        <v>62</v>
      </c>
      <c r="H1301" s="5" t="s">
        <v>22</v>
      </c>
      <c r="I1301" s="7">
        <v>0.95000000000000018</v>
      </c>
      <c r="J1301" s="8">
        <v>5250</v>
      </c>
      <c r="K1301" s="9">
        <f t="shared" si="10"/>
        <v>4987.5000000000009</v>
      </c>
      <c r="L1301" s="9">
        <f t="shared" si="11"/>
        <v>1995.0000000000005</v>
      </c>
      <c r="M1301" s="10">
        <v>0.4</v>
      </c>
      <c r="O1301" s="15"/>
      <c r="P1301" s="16"/>
      <c r="Q1301" s="11"/>
      <c r="R1301" s="12"/>
    </row>
    <row r="1302" spans="1:18" ht="15.75" customHeight="1">
      <c r="A1302" s="1" t="s">
        <v>39</v>
      </c>
      <c r="B1302" s="5" t="s">
        <v>27</v>
      </c>
      <c r="C1302" s="5">
        <v>1128299</v>
      </c>
      <c r="D1302" s="6">
        <v>44213</v>
      </c>
      <c r="E1302" s="5" t="s">
        <v>28</v>
      </c>
      <c r="F1302" s="5" t="s">
        <v>63</v>
      </c>
      <c r="G1302" s="5" t="s">
        <v>64</v>
      </c>
      <c r="H1302" s="5" t="s">
        <v>17</v>
      </c>
      <c r="I1302" s="7">
        <v>0.4</v>
      </c>
      <c r="J1302" s="8">
        <v>4250</v>
      </c>
      <c r="K1302" s="9">
        <f t="shared" si="10"/>
        <v>1700</v>
      </c>
      <c r="L1302" s="9">
        <f t="shared" si="11"/>
        <v>510</v>
      </c>
      <c r="M1302" s="10">
        <v>0.3</v>
      </c>
      <c r="O1302" s="15"/>
      <c r="P1302" s="16">
        <f>Data!$I1302+0.05</f>
        <v>0.45</v>
      </c>
      <c r="Q1302" s="11">
        <f>Data!$J1302+500</f>
        <v>4750</v>
      </c>
      <c r="R1302" s="12">
        <f>Data!$M1302+5%</f>
        <v>0.35</v>
      </c>
    </row>
    <row r="1303" spans="1:18" ht="15.75" customHeight="1">
      <c r="A1303" s="1"/>
      <c r="B1303" s="5" t="s">
        <v>27</v>
      </c>
      <c r="C1303" s="5">
        <v>1128299</v>
      </c>
      <c r="D1303" s="6">
        <v>44213</v>
      </c>
      <c r="E1303" s="5" t="s">
        <v>28</v>
      </c>
      <c r="F1303" s="5" t="s">
        <v>63</v>
      </c>
      <c r="G1303" s="5" t="s">
        <v>64</v>
      </c>
      <c r="H1303" s="5" t="s">
        <v>18</v>
      </c>
      <c r="I1303" s="7">
        <v>0.5</v>
      </c>
      <c r="J1303" s="8">
        <v>4250</v>
      </c>
      <c r="K1303" s="9">
        <f t="shared" si="10"/>
        <v>2125</v>
      </c>
      <c r="L1303" s="9">
        <f t="shared" si="11"/>
        <v>531.25</v>
      </c>
      <c r="M1303" s="10">
        <v>0.25</v>
      </c>
      <c r="O1303" s="15"/>
      <c r="P1303" s="16">
        <f>Data!$I1303+0.05</f>
        <v>0.55000000000000004</v>
      </c>
      <c r="Q1303" s="11">
        <f>Data!$J1303+500</f>
        <v>4750</v>
      </c>
      <c r="R1303" s="12">
        <f>Data!$M1303+5%</f>
        <v>0.3</v>
      </c>
    </row>
    <row r="1304" spans="1:18" ht="15.75" customHeight="1">
      <c r="A1304" s="1"/>
      <c r="B1304" s="5" t="s">
        <v>27</v>
      </c>
      <c r="C1304" s="5">
        <v>1128299</v>
      </c>
      <c r="D1304" s="6">
        <v>44213</v>
      </c>
      <c r="E1304" s="5" t="s">
        <v>28</v>
      </c>
      <c r="F1304" s="5" t="s">
        <v>63</v>
      </c>
      <c r="G1304" s="5" t="s">
        <v>64</v>
      </c>
      <c r="H1304" s="5" t="s">
        <v>19</v>
      </c>
      <c r="I1304" s="7">
        <v>0.5</v>
      </c>
      <c r="J1304" s="8">
        <v>4250</v>
      </c>
      <c r="K1304" s="9">
        <f t="shared" si="10"/>
        <v>2125</v>
      </c>
      <c r="L1304" s="9">
        <f t="shared" si="11"/>
        <v>637.5</v>
      </c>
      <c r="M1304" s="10">
        <v>0.3</v>
      </c>
      <c r="O1304" s="15"/>
      <c r="P1304" s="16">
        <f>Data!$I1304+0.05</f>
        <v>0.55000000000000004</v>
      </c>
      <c r="Q1304" s="11">
        <f>Data!$J1304+500</f>
        <v>4750</v>
      </c>
      <c r="R1304" s="12">
        <f>Data!$M1304+5%</f>
        <v>0.35</v>
      </c>
    </row>
    <row r="1305" spans="1:18" ht="15.75" customHeight="1">
      <c r="A1305" s="1"/>
      <c r="B1305" s="5" t="s">
        <v>27</v>
      </c>
      <c r="C1305" s="5">
        <v>1128299</v>
      </c>
      <c r="D1305" s="6">
        <v>44213</v>
      </c>
      <c r="E1305" s="5" t="s">
        <v>28</v>
      </c>
      <c r="F1305" s="5" t="s">
        <v>63</v>
      </c>
      <c r="G1305" s="5" t="s">
        <v>64</v>
      </c>
      <c r="H1305" s="5" t="s">
        <v>20</v>
      </c>
      <c r="I1305" s="7">
        <v>0.5</v>
      </c>
      <c r="J1305" s="8">
        <v>2750</v>
      </c>
      <c r="K1305" s="9">
        <f t="shared" si="10"/>
        <v>1375</v>
      </c>
      <c r="L1305" s="9">
        <f t="shared" si="11"/>
        <v>412.5</v>
      </c>
      <c r="M1305" s="10">
        <v>0.3</v>
      </c>
      <c r="O1305" s="15"/>
      <c r="P1305" s="16">
        <f>Data!$I1305+0.05</f>
        <v>0.55000000000000004</v>
      </c>
      <c r="Q1305" s="11">
        <f>Data!$J1305+500</f>
        <v>3250</v>
      </c>
      <c r="R1305" s="12">
        <f>Data!$M1305+5%</f>
        <v>0.35</v>
      </c>
    </row>
    <row r="1306" spans="1:18" ht="15.75" customHeight="1">
      <c r="A1306" s="1"/>
      <c r="B1306" s="5" t="s">
        <v>27</v>
      </c>
      <c r="C1306" s="5">
        <v>1128299</v>
      </c>
      <c r="D1306" s="6">
        <v>44213</v>
      </c>
      <c r="E1306" s="5" t="s">
        <v>28</v>
      </c>
      <c r="F1306" s="5" t="s">
        <v>63</v>
      </c>
      <c r="G1306" s="5" t="s">
        <v>64</v>
      </c>
      <c r="H1306" s="5" t="s">
        <v>21</v>
      </c>
      <c r="I1306" s="7">
        <v>0.55000000000000004</v>
      </c>
      <c r="J1306" s="8">
        <v>2250</v>
      </c>
      <c r="K1306" s="9">
        <f t="shared" si="10"/>
        <v>1237.5</v>
      </c>
      <c r="L1306" s="9">
        <f t="shared" si="11"/>
        <v>247.5</v>
      </c>
      <c r="M1306" s="10">
        <v>0.2</v>
      </c>
      <c r="O1306" s="15"/>
      <c r="P1306" s="16">
        <f>Data!$I1306+0.05</f>
        <v>0.60000000000000009</v>
      </c>
      <c r="Q1306" s="11">
        <f>Data!$J1306+500</f>
        <v>2750</v>
      </c>
      <c r="R1306" s="12">
        <f>Data!$M1306+5%</f>
        <v>0.25</v>
      </c>
    </row>
    <row r="1307" spans="1:18" ht="15.75" customHeight="1">
      <c r="A1307" s="1"/>
      <c r="B1307" s="5" t="s">
        <v>27</v>
      </c>
      <c r="C1307" s="5">
        <v>1128299</v>
      </c>
      <c r="D1307" s="6">
        <v>44213</v>
      </c>
      <c r="E1307" s="5" t="s">
        <v>28</v>
      </c>
      <c r="F1307" s="5" t="s">
        <v>63</v>
      </c>
      <c r="G1307" s="5" t="s">
        <v>64</v>
      </c>
      <c r="H1307" s="5" t="s">
        <v>22</v>
      </c>
      <c r="I1307" s="7">
        <v>0.5</v>
      </c>
      <c r="J1307" s="8">
        <v>4750</v>
      </c>
      <c r="K1307" s="9">
        <f t="shared" si="10"/>
        <v>2375</v>
      </c>
      <c r="L1307" s="9">
        <f t="shared" si="11"/>
        <v>1068.75</v>
      </c>
      <c r="M1307" s="10">
        <v>0.45</v>
      </c>
      <c r="O1307" s="15"/>
      <c r="P1307" s="16">
        <f>Data!$I1307+0.05</f>
        <v>0.55000000000000004</v>
      </c>
      <c r="Q1307" s="11">
        <f>Data!$J1307+500</f>
        <v>5250</v>
      </c>
      <c r="R1307" s="12">
        <f>Data!$M1307+5%</f>
        <v>0.5</v>
      </c>
    </row>
    <row r="1308" spans="1:18" ht="15.75" customHeight="1">
      <c r="A1308" s="1"/>
      <c r="B1308" s="5" t="s">
        <v>27</v>
      </c>
      <c r="C1308" s="5">
        <v>1128299</v>
      </c>
      <c r="D1308" s="6">
        <v>44244</v>
      </c>
      <c r="E1308" s="5" t="s">
        <v>28</v>
      </c>
      <c r="F1308" s="5" t="s">
        <v>63</v>
      </c>
      <c r="G1308" s="5" t="s">
        <v>64</v>
      </c>
      <c r="H1308" s="5" t="s">
        <v>17</v>
      </c>
      <c r="I1308" s="7">
        <v>0.4</v>
      </c>
      <c r="J1308" s="8">
        <v>5250</v>
      </c>
      <c r="K1308" s="9">
        <f t="shared" si="10"/>
        <v>2100</v>
      </c>
      <c r="L1308" s="9">
        <f t="shared" si="11"/>
        <v>630</v>
      </c>
      <c r="M1308" s="10">
        <v>0.3</v>
      </c>
      <c r="O1308" s="15"/>
      <c r="P1308" s="16">
        <f>Data!$I1308+0.05</f>
        <v>0.45</v>
      </c>
      <c r="Q1308" s="11">
        <f>Data!$J1308+500</f>
        <v>5750</v>
      </c>
      <c r="R1308" s="12">
        <f>Data!$M1308+5%</f>
        <v>0.35</v>
      </c>
    </row>
    <row r="1309" spans="1:18" ht="15.75" customHeight="1">
      <c r="A1309" s="1"/>
      <c r="B1309" s="5" t="s">
        <v>27</v>
      </c>
      <c r="C1309" s="5">
        <v>1128299</v>
      </c>
      <c r="D1309" s="6">
        <v>44244</v>
      </c>
      <c r="E1309" s="5" t="s">
        <v>28</v>
      </c>
      <c r="F1309" s="5" t="s">
        <v>63</v>
      </c>
      <c r="G1309" s="5" t="s">
        <v>64</v>
      </c>
      <c r="H1309" s="5" t="s">
        <v>18</v>
      </c>
      <c r="I1309" s="7">
        <v>0.5</v>
      </c>
      <c r="J1309" s="8">
        <v>4250</v>
      </c>
      <c r="K1309" s="9">
        <f t="shared" si="10"/>
        <v>2125</v>
      </c>
      <c r="L1309" s="9">
        <f t="shared" si="11"/>
        <v>531.25</v>
      </c>
      <c r="M1309" s="10">
        <v>0.25</v>
      </c>
      <c r="O1309" s="15"/>
      <c r="P1309" s="16">
        <f>Data!$I1309+0.05</f>
        <v>0.55000000000000004</v>
      </c>
      <c r="Q1309" s="11">
        <f>Data!$J1309+500</f>
        <v>4750</v>
      </c>
      <c r="R1309" s="12">
        <f>Data!$M1309+5%</f>
        <v>0.3</v>
      </c>
    </row>
    <row r="1310" spans="1:18" ht="15.75" customHeight="1">
      <c r="A1310" s="1"/>
      <c r="B1310" s="5" t="s">
        <v>27</v>
      </c>
      <c r="C1310" s="5">
        <v>1128299</v>
      </c>
      <c r="D1310" s="6">
        <v>44244</v>
      </c>
      <c r="E1310" s="5" t="s">
        <v>28</v>
      </c>
      <c r="F1310" s="5" t="s">
        <v>63</v>
      </c>
      <c r="G1310" s="5" t="s">
        <v>64</v>
      </c>
      <c r="H1310" s="5" t="s">
        <v>19</v>
      </c>
      <c r="I1310" s="7">
        <v>0.5</v>
      </c>
      <c r="J1310" s="8">
        <v>4250</v>
      </c>
      <c r="K1310" s="9">
        <f t="shared" si="10"/>
        <v>2125</v>
      </c>
      <c r="L1310" s="9">
        <f t="shared" si="11"/>
        <v>637.5</v>
      </c>
      <c r="M1310" s="10">
        <v>0.3</v>
      </c>
      <c r="O1310" s="15"/>
      <c r="P1310" s="16">
        <f>Data!$I1310+0.05</f>
        <v>0.55000000000000004</v>
      </c>
      <c r="Q1310" s="11">
        <f>Data!$J1310+500</f>
        <v>4750</v>
      </c>
      <c r="R1310" s="12">
        <f>Data!$M1310+5%</f>
        <v>0.35</v>
      </c>
    </row>
    <row r="1311" spans="1:18" ht="15.75" customHeight="1">
      <c r="A1311" s="1"/>
      <c r="B1311" s="5" t="s">
        <v>27</v>
      </c>
      <c r="C1311" s="5">
        <v>1128299</v>
      </c>
      <c r="D1311" s="6">
        <v>44244</v>
      </c>
      <c r="E1311" s="5" t="s">
        <v>28</v>
      </c>
      <c r="F1311" s="5" t="s">
        <v>63</v>
      </c>
      <c r="G1311" s="5" t="s">
        <v>64</v>
      </c>
      <c r="H1311" s="5" t="s">
        <v>20</v>
      </c>
      <c r="I1311" s="7">
        <v>0.5</v>
      </c>
      <c r="J1311" s="8">
        <v>2750</v>
      </c>
      <c r="K1311" s="9">
        <f t="shared" si="10"/>
        <v>1375</v>
      </c>
      <c r="L1311" s="9">
        <f t="shared" si="11"/>
        <v>412.5</v>
      </c>
      <c r="M1311" s="10">
        <v>0.3</v>
      </c>
      <c r="O1311" s="15"/>
      <c r="P1311" s="16">
        <f>Data!$I1311+0.05</f>
        <v>0.55000000000000004</v>
      </c>
      <c r="Q1311" s="11">
        <f>Data!$J1311+500</f>
        <v>3250</v>
      </c>
      <c r="R1311" s="12">
        <f>Data!$M1311+5%</f>
        <v>0.35</v>
      </c>
    </row>
    <row r="1312" spans="1:18" ht="15.75" customHeight="1">
      <c r="A1312" s="1"/>
      <c r="B1312" s="5" t="s">
        <v>27</v>
      </c>
      <c r="C1312" s="5">
        <v>1128299</v>
      </c>
      <c r="D1312" s="6">
        <v>44244</v>
      </c>
      <c r="E1312" s="5" t="s">
        <v>28</v>
      </c>
      <c r="F1312" s="5" t="s">
        <v>63</v>
      </c>
      <c r="G1312" s="5" t="s">
        <v>64</v>
      </c>
      <c r="H1312" s="5" t="s">
        <v>21</v>
      </c>
      <c r="I1312" s="7">
        <v>0.55000000000000004</v>
      </c>
      <c r="J1312" s="8">
        <v>2000</v>
      </c>
      <c r="K1312" s="9">
        <f t="shared" si="10"/>
        <v>1100</v>
      </c>
      <c r="L1312" s="9">
        <f t="shared" si="11"/>
        <v>220</v>
      </c>
      <c r="M1312" s="10">
        <v>0.2</v>
      </c>
      <c r="O1312" s="15"/>
      <c r="P1312" s="16">
        <f>Data!$I1312+0.05</f>
        <v>0.60000000000000009</v>
      </c>
      <c r="Q1312" s="11">
        <f>Data!$J1312+500</f>
        <v>2500</v>
      </c>
      <c r="R1312" s="12">
        <f>Data!$M1312+5%</f>
        <v>0.25</v>
      </c>
    </row>
    <row r="1313" spans="1:18" ht="15.75" customHeight="1">
      <c r="A1313" s="1"/>
      <c r="B1313" s="5" t="s">
        <v>27</v>
      </c>
      <c r="C1313" s="5">
        <v>1128299</v>
      </c>
      <c r="D1313" s="6">
        <v>44244</v>
      </c>
      <c r="E1313" s="5" t="s">
        <v>28</v>
      </c>
      <c r="F1313" s="5" t="s">
        <v>63</v>
      </c>
      <c r="G1313" s="5" t="s">
        <v>64</v>
      </c>
      <c r="H1313" s="5" t="s">
        <v>22</v>
      </c>
      <c r="I1313" s="7">
        <v>0.5</v>
      </c>
      <c r="J1313" s="8">
        <v>4000</v>
      </c>
      <c r="K1313" s="9">
        <f t="shared" si="10"/>
        <v>2000</v>
      </c>
      <c r="L1313" s="9">
        <f t="shared" si="11"/>
        <v>900</v>
      </c>
      <c r="M1313" s="10">
        <v>0.45</v>
      </c>
      <c r="O1313" s="15"/>
      <c r="P1313" s="16">
        <f>Data!$I1313+0.05</f>
        <v>0.55000000000000004</v>
      </c>
      <c r="Q1313" s="11">
        <f>Data!$J1313+500</f>
        <v>4500</v>
      </c>
      <c r="R1313" s="12">
        <f>Data!$M1313+5%</f>
        <v>0.5</v>
      </c>
    </row>
    <row r="1314" spans="1:18" ht="15.75" customHeight="1">
      <c r="A1314" s="1"/>
      <c r="B1314" s="5" t="s">
        <v>27</v>
      </c>
      <c r="C1314" s="5">
        <v>1128299</v>
      </c>
      <c r="D1314" s="6">
        <v>44271</v>
      </c>
      <c r="E1314" s="5" t="s">
        <v>28</v>
      </c>
      <c r="F1314" s="5" t="s">
        <v>63</v>
      </c>
      <c r="G1314" s="5" t="s">
        <v>64</v>
      </c>
      <c r="H1314" s="5" t="s">
        <v>17</v>
      </c>
      <c r="I1314" s="7">
        <v>0.5</v>
      </c>
      <c r="J1314" s="8">
        <v>5500</v>
      </c>
      <c r="K1314" s="9">
        <f t="shared" si="10"/>
        <v>2750</v>
      </c>
      <c r="L1314" s="9">
        <f t="shared" si="11"/>
        <v>825</v>
      </c>
      <c r="M1314" s="10">
        <v>0.3</v>
      </c>
      <c r="O1314" s="15"/>
      <c r="P1314" s="16">
        <f>Data!$I1314+0.05</f>
        <v>0.55000000000000004</v>
      </c>
      <c r="Q1314" s="11">
        <f>Data!$J1314+500</f>
        <v>6000</v>
      </c>
      <c r="R1314" s="12">
        <f>Data!$M1314+5%</f>
        <v>0.35</v>
      </c>
    </row>
    <row r="1315" spans="1:18" ht="15.75" customHeight="1">
      <c r="A1315" s="1"/>
      <c r="B1315" s="5" t="s">
        <v>27</v>
      </c>
      <c r="C1315" s="5">
        <v>1128299</v>
      </c>
      <c r="D1315" s="6">
        <v>44271</v>
      </c>
      <c r="E1315" s="5" t="s">
        <v>28</v>
      </c>
      <c r="F1315" s="5" t="s">
        <v>63</v>
      </c>
      <c r="G1315" s="5" t="s">
        <v>64</v>
      </c>
      <c r="H1315" s="5" t="s">
        <v>18</v>
      </c>
      <c r="I1315" s="7">
        <v>0.6</v>
      </c>
      <c r="J1315" s="8">
        <v>4000</v>
      </c>
      <c r="K1315" s="9">
        <f t="shared" si="10"/>
        <v>2400</v>
      </c>
      <c r="L1315" s="9">
        <f t="shared" si="11"/>
        <v>600</v>
      </c>
      <c r="M1315" s="10">
        <v>0.25</v>
      </c>
      <c r="O1315" s="15"/>
      <c r="P1315" s="16">
        <f>Data!$I1315+0.05</f>
        <v>0.65</v>
      </c>
      <c r="Q1315" s="11">
        <f>Data!$J1315+500</f>
        <v>4500</v>
      </c>
      <c r="R1315" s="12">
        <f>Data!$M1315+5%</f>
        <v>0.3</v>
      </c>
    </row>
    <row r="1316" spans="1:18" ht="15.75" customHeight="1">
      <c r="A1316" s="1"/>
      <c r="B1316" s="5" t="s">
        <v>27</v>
      </c>
      <c r="C1316" s="5">
        <v>1128299</v>
      </c>
      <c r="D1316" s="6">
        <v>44271</v>
      </c>
      <c r="E1316" s="5" t="s">
        <v>28</v>
      </c>
      <c r="F1316" s="5" t="s">
        <v>63</v>
      </c>
      <c r="G1316" s="5" t="s">
        <v>64</v>
      </c>
      <c r="H1316" s="5" t="s">
        <v>19</v>
      </c>
      <c r="I1316" s="7">
        <v>0.64999999999999991</v>
      </c>
      <c r="J1316" s="8">
        <v>4250</v>
      </c>
      <c r="K1316" s="9">
        <f t="shared" si="10"/>
        <v>2762.4999999999995</v>
      </c>
      <c r="L1316" s="9">
        <f t="shared" si="11"/>
        <v>828.74999999999989</v>
      </c>
      <c r="M1316" s="10">
        <v>0.3</v>
      </c>
      <c r="O1316" s="15"/>
      <c r="P1316" s="16">
        <f>Data!$I1316+0.05</f>
        <v>0.7</v>
      </c>
      <c r="Q1316" s="11">
        <f>Data!$J1316+500</f>
        <v>4750</v>
      </c>
      <c r="R1316" s="12">
        <f>Data!$M1316+5%</f>
        <v>0.35</v>
      </c>
    </row>
    <row r="1317" spans="1:18" ht="15.75" customHeight="1">
      <c r="A1317" s="1"/>
      <c r="B1317" s="5" t="s">
        <v>27</v>
      </c>
      <c r="C1317" s="5">
        <v>1128299</v>
      </c>
      <c r="D1317" s="6">
        <v>44271</v>
      </c>
      <c r="E1317" s="5" t="s">
        <v>28</v>
      </c>
      <c r="F1317" s="5" t="s">
        <v>63</v>
      </c>
      <c r="G1317" s="5" t="s">
        <v>64</v>
      </c>
      <c r="H1317" s="5" t="s">
        <v>20</v>
      </c>
      <c r="I1317" s="7">
        <v>0.6</v>
      </c>
      <c r="J1317" s="8">
        <v>3250</v>
      </c>
      <c r="K1317" s="9">
        <f t="shared" si="10"/>
        <v>1950</v>
      </c>
      <c r="L1317" s="9">
        <f t="shared" si="11"/>
        <v>585</v>
      </c>
      <c r="M1317" s="10">
        <v>0.3</v>
      </c>
      <c r="O1317" s="15"/>
      <c r="P1317" s="16">
        <f>Data!$I1317+0.05</f>
        <v>0.65</v>
      </c>
      <c r="Q1317" s="11">
        <f>Data!$J1317+500</f>
        <v>3750</v>
      </c>
      <c r="R1317" s="12">
        <f>Data!$M1317+5%</f>
        <v>0.35</v>
      </c>
    </row>
    <row r="1318" spans="1:18" ht="15.75" customHeight="1">
      <c r="A1318" s="1"/>
      <c r="B1318" s="5" t="s">
        <v>27</v>
      </c>
      <c r="C1318" s="5">
        <v>1128299</v>
      </c>
      <c r="D1318" s="6">
        <v>44271</v>
      </c>
      <c r="E1318" s="5" t="s">
        <v>28</v>
      </c>
      <c r="F1318" s="5" t="s">
        <v>63</v>
      </c>
      <c r="G1318" s="5" t="s">
        <v>64</v>
      </c>
      <c r="H1318" s="5" t="s">
        <v>21</v>
      </c>
      <c r="I1318" s="7">
        <v>0.65</v>
      </c>
      <c r="J1318" s="8">
        <v>1750</v>
      </c>
      <c r="K1318" s="9">
        <f t="shared" si="10"/>
        <v>1137.5</v>
      </c>
      <c r="L1318" s="9">
        <f t="shared" si="11"/>
        <v>227.5</v>
      </c>
      <c r="M1318" s="10">
        <v>0.2</v>
      </c>
      <c r="O1318" s="15"/>
      <c r="P1318" s="16">
        <f>Data!$I1318+0.05</f>
        <v>0.70000000000000007</v>
      </c>
      <c r="Q1318" s="11">
        <f>Data!$J1318+500</f>
        <v>2250</v>
      </c>
      <c r="R1318" s="12">
        <f>Data!$M1318+5%</f>
        <v>0.25</v>
      </c>
    </row>
    <row r="1319" spans="1:18" ht="15.75" customHeight="1">
      <c r="A1319" s="1"/>
      <c r="B1319" s="5" t="s">
        <v>27</v>
      </c>
      <c r="C1319" s="5">
        <v>1128299</v>
      </c>
      <c r="D1319" s="6">
        <v>44271</v>
      </c>
      <c r="E1319" s="5" t="s">
        <v>28</v>
      </c>
      <c r="F1319" s="5" t="s">
        <v>63</v>
      </c>
      <c r="G1319" s="5" t="s">
        <v>64</v>
      </c>
      <c r="H1319" s="5" t="s">
        <v>22</v>
      </c>
      <c r="I1319" s="7">
        <v>0.6</v>
      </c>
      <c r="J1319" s="8">
        <v>3750</v>
      </c>
      <c r="K1319" s="9">
        <f t="shared" si="10"/>
        <v>2250</v>
      </c>
      <c r="L1319" s="9">
        <f t="shared" si="11"/>
        <v>1012.5</v>
      </c>
      <c r="M1319" s="10">
        <v>0.45</v>
      </c>
      <c r="O1319" s="15"/>
      <c r="P1319" s="16">
        <f>Data!$I1319+0.05</f>
        <v>0.65</v>
      </c>
      <c r="Q1319" s="11">
        <f>Data!$J1319+500</f>
        <v>4250</v>
      </c>
      <c r="R1319" s="12">
        <f>Data!$M1319+5%</f>
        <v>0.5</v>
      </c>
    </row>
    <row r="1320" spans="1:18" ht="15.75" customHeight="1">
      <c r="A1320" s="1"/>
      <c r="B1320" s="5" t="s">
        <v>27</v>
      </c>
      <c r="C1320" s="5">
        <v>1128299</v>
      </c>
      <c r="D1320" s="6">
        <v>44303</v>
      </c>
      <c r="E1320" s="5" t="s">
        <v>28</v>
      </c>
      <c r="F1320" s="5" t="s">
        <v>63</v>
      </c>
      <c r="G1320" s="5" t="s">
        <v>64</v>
      </c>
      <c r="H1320" s="5" t="s">
        <v>17</v>
      </c>
      <c r="I1320" s="7">
        <v>0.65</v>
      </c>
      <c r="J1320" s="8">
        <v>5500</v>
      </c>
      <c r="K1320" s="9">
        <f t="shared" si="10"/>
        <v>3575</v>
      </c>
      <c r="L1320" s="9">
        <f t="shared" si="11"/>
        <v>1072.5</v>
      </c>
      <c r="M1320" s="10">
        <v>0.3</v>
      </c>
      <c r="O1320" s="15"/>
      <c r="P1320" s="16">
        <f>Data!$I1320+0.05</f>
        <v>0.70000000000000007</v>
      </c>
      <c r="Q1320" s="11">
        <f>Data!$J1320+500</f>
        <v>6000</v>
      </c>
      <c r="R1320" s="12">
        <f>Data!$M1320+5%</f>
        <v>0.35</v>
      </c>
    </row>
    <row r="1321" spans="1:18" ht="15.75" customHeight="1">
      <c r="A1321" s="1"/>
      <c r="B1321" s="5" t="s">
        <v>27</v>
      </c>
      <c r="C1321" s="5">
        <v>1128299</v>
      </c>
      <c r="D1321" s="6">
        <v>44303</v>
      </c>
      <c r="E1321" s="5" t="s">
        <v>28</v>
      </c>
      <c r="F1321" s="5" t="s">
        <v>63</v>
      </c>
      <c r="G1321" s="5" t="s">
        <v>64</v>
      </c>
      <c r="H1321" s="5" t="s">
        <v>18</v>
      </c>
      <c r="I1321" s="7">
        <v>0.70000000000000007</v>
      </c>
      <c r="J1321" s="8">
        <v>3500</v>
      </c>
      <c r="K1321" s="9">
        <f t="shared" si="10"/>
        <v>2450.0000000000005</v>
      </c>
      <c r="L1321" s="9">
        <f t="shared" si="11"/>
        <v>612.50000000000011</v>
      </c>
      <c r="M1321" s="10">
        <v>0.25</v>
      </c>
      <c r="O1321" s="15"/>
      <c r="P1321" s="16">
        <f>Data!$I1321+0.05</f>
        <v>0.75000000000000011</v>
      </c>
      <c r="Q1321" s="11">
        <f>Data!$J1321+500</f>
        <v>4000</v>
      </c>
      <c r="R1321" s="12">
        <f>Data!$M1321+5%</f>
        <v>0.3</v>
      </c>
    </row>
    <row r="1322" spans="1:18" ht="15.75" customHeight="1">
      <c r="A1322" s="1"/>
      <c r="B1322" s="5" t="s">
        <v>27</v>
      </c>
      <c r="C1322" s="5">
        <v>1128299</v>
      </c>
      <c r="D1322" s="6">
        <v>44303</v>
      </c>
      <c r="E1322" s="5" t="s">
        <v>28</v>
      </c>
      <c r="F1322" s="5" t="s">
        <v>63</v>
      </c>
      <c r="G1322" s="5" t="s">
        <v>64</v>
      </c>
      <c r="H1322" s="5" t="s">
        <v>19</v>
      </c>
      <c r="I1322" s="7">
        <v>0.70000000000000007</v>
      </c>
      <c r="J1322" s="8">
        <v>4000</v>
      </c>
      <c r="K1322" s="9">
        <f t="shared" si="10"/>
        <v>2800.0000000000005</v>
      </c>
      <c r="L1322" s="9">
        <f t="shared" si="11"/>
        <v>840.00000000000011</v>
      </c>
      <c r="M1322" s="10">
        <v>0.3</v>
      </c>
      <c r="O1322" s="15"/>
      <c r="P1322" s="16">
        <f>Data!$I1322+0.05</f>
        <v>0.75000000000000011</v>
      </c>
      <c r="Q1322" s="11">
        <f>Data!$J1322+500</f>
        <v>4500</v>
      </c>
      <c r="R1322" s="12">
        <f>Data!$M1322+5%</f>
        <v>0.35</v>
      </c>
    </row>
    <row r="1323" spans="1:18" ht="15.75" customHeight="1">
      <c r="A1323" s="1"/>
      <c r="B1323" s="5" t="s">
        <v>27</v>
      </c>
      <c r="C1323" s="5">
        <v>1128299</v>
      </c>
      <c r="D1323" s="6">
        <v>44303</v>
      </c>
      <c r="E1323" s="5" t="s">
        <v>28</v>
      </c>
      <c r="F1323" s="5" t="s">
        <v>63</v>
      </c>
      <c r="G1323" s="5" t="s">
        <v>64</v>
      </c>
      <c r="H1323" s="5" t="s">
        <v>20</v>
      </c>
      <c r="I1323" s="7">
        <v>0.55000000000000004</v>
      </c>
      <c r="J1323" s="8">
        <v>3000</v>
      </c>
      <c r="K1323" s="9">
        <f t="shared" si="10"/>
        <v>1650.0000000000002</v>
      </c>
      <c r="L1323" s="9">
        <f t="shared" si="11"/>
        <v>495.00000000000006</v>
      </c>
      <c r="M1323" s="10">
        <v>0.3</v>
      </c>
      <c r="O1323" s="15"/>
      <c r="P1323" s="16">
        <f>Data!$I1323+0.05</f>
        <v>0.60000000000000009</v>
      </c>
      <c r="Q1323" s="11">
        <f>Data!$J1323+500</f>
        <v>3500</v>
      </c>
      <c r="R1323" s="12">
        <f>Data!$M1323+5%</f>
        <v>0.35</v>
      </c>
    </row>
    <row r="1324" spans="1:18" ht="15.75" customHeight="1">
      <c r="A1324" s="1"/>
      <c r="B1324" s="5" t="s">
        <v>27</v>
      </c>
      <c r="C1324" s="5">
        <v>1128299</v>
      </c>
      <c r="D1324" s="6">
        <v>44303</v>
      </c>
      <c r="E1324" s="5" t="s">
        <v>28</v>
      </c>
      <c r="F1324" s="5" t="s">
        <v>63</v>
      </c>
      <c r="G1324" s="5" t="s">
        <v>64</v>
      </c>
      <c r="H1324" s="5" t="s">
        <v>21</v>
      </c>
      <c r="I1324" s="7">
        <v>0.60000000000000009</v>
      </c>
      <c r="J1324" s="8">
        <v>2000</v>
      </c>
      <c r="K1324" s="9">
        <f t="shared" si="10"/>
        <v>1200.0000000000002</v>
      </c>
      <c r="L1324" s="9">
        <f t="shared" si="11"/>
        <v>240.00000000000006</v>
      </c>
      <c r="M1324" s="10">
        <v>0.2</v>
      </c>
      <c r="O1324" s="15"/>
      <c r="P1324" s="16">
        <f>Data!$I1324+0.05</f>
        <v>0.65000000000000013</v>
      </c>
      <c r="Q1324" s="11">
        <f>Data!$J1324+500</f>
        <v>2500</v>
      </c>
      <c r="R1324" s="12">
        <f>Data!$M1324+5%</f>
        <v>0.25</v>
      </c>
    </row>
    <row r="1325" spans="1:18" ht="15.75" customHeight="1">
      <c r="A1325" s="1"/>
      <c r="B1325" s="5" t="s">
        <v>27</v>
      </c>
      <c r="C1325" s="5">
        <v>1128299</v>
      </c>
      <c r="D1325" s="6">
        <v>44303</v>
      </c>
      <c r="E1325" s="5" t="s">
        <v>28</v>
      </c>
      <c r="F1325" s="5" t="s">
        <v>63</v>
      </c>
      <c r="G1325" s="5" t="s">
        <v>64</v>
      </c>
      <c r="H1325" s="5" t="s">
        <v>22</v>
      </c>
      <c r="I1325" s="7">
        <v>0.75000000000000011</v>
      </c>
      <c r="J1325" s="8">
        <v>3750</v>
      </c>
      <c r="K1325" s="9">
        <f t="shared" si="10"/>
        <v>2812.5000000000005</v>
      </c>
      <c r="L1325" s="9">
        <f t="shared" si="11"/>
        <v>1265.6250000000002</v>
      </c>
      <c r="M1325" s="10">
        <v>0.45</v>
      </c>
      <c r="O1325" s="15"/>
      <c r="P1325" s="16">
        <f>Data!$I1325+0.05</f>
        <v>0.80000000000000016</v>
      </c>
      <c r="Q1325" s="11">
        <f>Data!$J1325+500</f>
        <v>4250</v>
      </c>
      <c r="R1325" s="12">
        <f>Data!$M1325+5%</f>
        <v>0.5</v>
      </c>
    </row>
    <row r="1326" spans="1:18" ht="15.75" customHeight="1">
      <c r="A1326" s="1"/>
      <c r="B1326" s="5" t="s">
        <v>27</v>
      </c>
      <c r="C1326" s="5">
        <v>1128299</v>
      </c>
      <c r="D1326" s="6">
        <v>44334</v>
      </c>
      <c r="E1326" s="5" t="s">
        <v>28</v>
      </c>
      <c r="F1326" s="5" t="s">
        <v>63</v>
      </c>
      <c r="G1326" s="5" t="s">
        <v>64</v>
      </c>
      <c r="H1326" s="5" t="s">
        <v>17</v>
      </c>
      <c r="I1326" s="7">
        <v>0.6</v>
      </c>
      <c r="J1326" s="8">
        <v>5750</v>
      </c>
      <c r="K1326" s="9">
        <f t="shared" si="10"/>
        <v>3450</v>
      </c>
      <c r="L1326" s="9">
        <f t="shared" si="11"/>
        <v>1035</v>
      </c>
      <c r="M1326" s="10">
        <v>0.3</v>
      </c>
      <c r="O1326" s="15"/>
      <c r="P1326" s="16">
        <f>Data!$I1326+0.05</f>
        <v>0.65</v>
      </c>
      <c r="Q1326" s="11">
        <f>Data!$J1326+500</f>
        <v>6250</v>
      </c>
      <c r="R1326" s="12">
        <f>Data!$M1326+5%</f>
        <v>0.35</v>
      </c>
    </row>
    <row r="1327" spans="1:18" ht="15.75" customHeight="1">
      <c r="A1327" s="1"/>
      <c r="B1327" s="5" t="s">
        <v>27</v>
      </c>
      <c r="C1327" s="5">
        <v>1128299</v>
      </c>
      <c r="D1327" s="6">
        <v>44334</v>
      </c>
      <c r="E1327" s="5" t="s">
        <v>28</v>
      </c>
      <c r="F1327" s="5" t="s">
        <v>63</v>
      </c>
      <c r="G1327" s="5" t="s">
        <v>64</v>
      </c>
      <c r="H1327" s="5" t="s">
        <v>18</v>
      </c>
      <c r="I1327" s="7">
        <v>0.65</v>
      </c>
      <c r="J1327" s="8">
        <v>4250</v>
      </c>
      <c r="K1327" s="9">
        <f t="shared" si="10"/>
        <v>2762.5</v>
      </c>
      <c r="L1327" s="9">
        <f t="shared" si="11"/>
        <v>690.625</v>
      </c>
      <c r="M1327" s="10">
        <v>0.25</v>
      </c>
      <c r="O1327" s="15"/>
      <c r="P1327" s="16">
        <f>Data!$I1327+0.05</f>
        <v>0.70000000000000007</v>
      </c>
      <c r="Q1327" s="11">
        <f>Data!$J1327+500</f>
        <v>4750</v>
      </c>
      <c r="R1327" s="12">
        <f>Data!$M1327+5%</f>
        <v>0.3</v>
      </c>
    </row>
    <row r="1328" spans="1:18" ht="15.75" customHeight="1">
      <c r="A1328" s="1"/>
      <c r="B1328" s="5" t="s">
        <v>27</v>
      </c>
      <c r="C1328" s="5">
        <v>1128299</v>
      </c>
      <c r="D1328" s="6">
        <v>44334</v>
      </c>
      <c r="E1328" s="5" t="s">
        <v>28</v>
      </c>
      <c r="F1328" s="5" t="s">
        <v>63</v>
      </c>
      <c r="G1328" s="5" t="s">
        <v>64</v>
      </c>
      <c r="H1328" s="5" t="s">
        <v>19</v>
      </c>
      <c r="I1328" s="7">
        <v>0.65</v>
      </c>
      <c r="J1328" s="8">
        <v>4250</v>
      </c>
      <c r="K1328" s="9">
        <f t="shared" si="10"/>
        <v>2762.5</v>
      </c>
      <c r="L1328" s="9">
        <f t="shared" si="11"/>
        <v>828.75</v>
      </c>
      <c r="M1328" s="10">
        <v>0.3</v>
      </c>
      <c r="O1328" s="15"/>
      <c r="P1328" s="16">
        <f>Data!$I1328+0.05</f>
        <v>0.70000000000000007</v>
      </c>
      <c r="Q1328" s="11">
        <f>Data!$J1328+500</f>
        <v>4750</v>
      </c>
      <c r="R1328" s="12">
        <f>Data!$M1328+5%</f>
        <v>0.35</v>
      </c>
    </row>
    <row r="1329" spans="1:18" ht="15.75" customHeight="1">
      <c r="A1329" s="1"/>
      <c r="B1329" s="5" t="s">
        <v>27</v>
      </c>
      <c r="C1329" s="5">
        <v>1128299</v>
      </c>
      <c r="D1329" s="6">
        <v>44334</v>
      </c>
      <c r="E1329" s="5" t="s">
        <v>28</v>
      </c>
      <c r="F1329" s="5" t="s">
        <v>63</v>
      </c>
      <c r="G1329" s="5" t="s">
        <v>64</v>
      </c>
      <c r="H1329" s="5" t="s">
        <v>20</v>
      </c>
      <c r="I1329" s="7">
        <v>0.6</v>
      </c>
      <c r="J1329" s="8">
        <v>3250</v>
      </c>
      <c r="K1329" s="9">
        <f t="shared" si="10"/>
        <v>1950</v>
      </c>
      <c r="L1329" s="9">
        <f t="shared" si="11"/>
        <v>585</v>
      </c>
      <c r="M1329" s="10">
        <v>0.3</v>
      </c>
      <c r="O1329" s="15"/>
      <c r="P1329" s="16">
        <f>Data!$I1329+0.05</f>
        <v>0.65</v>
      </c>
      <c r="Q1329" s="11">
        <f>Data!$J1329+500</f>
        <v>3750</v>
      </c>
      <c r="R1329" s="12">
        <f>Data!$M1329+5%</f>
        <v>0.35</v>
      </c>
    </row>
    <row r="1330" spans="1:18" ht="15.75" customHeight="1">
      <c r="A1330" s="1"/>
      <c r="B1330" s="5" t="s">
        <v>27</v>
      </c>
      <c r="C1330" s="5">
        <v>1128299</v>
      </c>
      <c r="D1330" s="6">
        <v>44334</v>
      </c>
      <c r="E1330" s="5" t="s">
        <v>28</v>
      </c>
      <c r="F1330" s="5" t="s">
        <v>63</v>
      </c>
      <c r="G1330" s="5" t="s">
        <v>64</v>
      </c>
      <c r="H1330" s="5" t="s">
        <v>21</v>
      </c>
      <c r="I1330" s="7">
        <v>0.54999999999999993</v>
      </c>
      <c r="J1330" s="8">
        <v>2250</v>
      </c>
      <c r="K1330" s="9">
        <f t="shared" si="10"/>
        <v>1237.4999999999998</v>
      </c>
      <c r="L1330" s="9">
        <f t="shared" si="11"/>
        <v>247.49999999999997</v>
      </c>
      <c r="M1330" s="10">
        <v>0.2</v>
      </c>
      <c r="O1330" s="15"/>
      <c r="P1330" s="16">
        <f>Data!$I1330-0.05</f>
        <v>0.49999999999999994</v>
      </c>
      <c r="Q1330" s="11">
        <f>Data!$J1330+500</f>
        <v>2750</v>
      </c>
      <c r="R1330" s="12">
        <f>Data!$M1330+5%</f>
        <v>0.25</v>
      </c>
    </row>
    <row r="1331" spans="1:18" ht="15.75" customHeight="1">
      <c r="A1331" s="1"/>
      <c r="B1331" s="5" t="s">
        <v>27</v>
      </c>
      <c r="C1331" s="5">
        <v>1128299</v>
      </c>
      <c r="D1331" s="6">
        <v>44334</v>
      </c>
      <c r="E1331" s="5" t="s">
        <v>28</v>
      </c>
      <c r="F1331" s="5" t="s">
        <v>63</v>
      </c>
      <c r="G1331" s="5" t="s">
        <v>64</v>
      </c>
      <c r="H1331" s="5" t="s">
        <v>22</v>
      </c>
      <c r="I1331" s="7">
        <v>0.7</v>
      </c>
      <c r="J1331" s="8">
        <v>5750</v>
      </c>
      <c r="K1331" s="9">
        <f t="shared" si="10"/>
        <v>4024.9999999999995</v>
      </c>
      <c r="L1331" s="9">
        <f t="shared" si="11"/>
        <v>1811.2499999999998</v>
      </c>
      <c r="M1331" s="10">
        <v>0.45</v>
      </c>
      <c r="O1331" s="15"/>
      <c r="P1331" s="16">
        <f>Data!$I1331-0.05</f>
        <v>0.64999999999999991</v>
      </c>
      <c r="Q1331" s="11">
        <f>Data!$J1331+1000</f>
        <v>6750</v>
      </c>
      <c r="R1331" s="12">
        <f>Data!$M1331+5%</f>
        <v>0.5</v>
      </c>
    </row>
    <row r="1332" spans="1:18" ht="15.75" customHeight="1">
      <c r="A1332" s="1"/>
      <c r="B1332" s="5" t="s">
        <v>27</v>
      </c>
      <c r="C1332" s="5">
        <v>1128299</v>
      </c>
      <c r="D1332" s="6">
        <v>44364</v>
      </c>
      <c r="E1332" s="5" t="s">
        <v>28</v>
      </c>
      <c r="F1332" s="5" t="s">
        <v>63</v>
      </c>
      <c r="G1332" s="5" t="s">
        <v>64</v>
      </c>
      <c r="H1332" s="5" t="s">
        <v>17</v>
      </c>
      <c r="I1332" s="7">
        <v>0.64999999999999991</v>
      </c>
      <c r="J1332" s="8">
        <v>8250</v>
      </c>
      <c r="K1332" s="9">
        <f t="shared" si="10"/>
        <v>5362.4999999999991</v>
      </c>
      <c r="L1332" s="9">
        <f t="shared" si="11"/>
        <v>1608.7499999999998</v>
      </c>
      <c r="M1332" s="10">
        <v>0.3</v>
      </c>
      <c r="O1332" s="15"/>
      <c r="P1332" s="16">
        <f>Data!$I1332-0.05</f>
        <v>0.59999999999999987</v>
      </c>
      <c r="Q1332" s="11">
        <f>Data!$J1332+1000</f>
        <v>9250</v>
      </c>
      <c r="R1332" s="12">
        <f>Data!$M1332+5%</f>
        <v>0.35</v>
      </c>
    </row>
    <row r="1333" spans="1:18" ht="15.75" customHeight="1">
      <c r="A1333" s="1"/>
      <c r="B1333" s="5" t="s">
        <v>27</v>
      </c>
      <c r="C1333" s="5">
        <v>1128299</v>
      </c>
      <c r="D1333" s="6">
        <v>44364</v>
      </c>
      <c r="E1333" s="5" t="s">
        <v>28</v>
      </c>
      <c r="F1333" s="5" t="s">
        <v>63</v>
      </c>
      <c r="G1333" s="5" t="s">
        <v>64</v>
      </c>
      <c r="H1333" s="5" t="s">
        <v>18</v>
      </c>
      <c r="I1333" s="7">
        <v>0.7</v>
      </c>
      <c r="J1333" s="8">
        <v>7000</v>
      </c>
      <c r="K1333" s="9">
        <f t="shared" si="10"/>
        <v>4900</v>
      </c>
      <c r="L1333" s="9">
        <f t="shared" si="11"/>
        <v>1225</v>
      </c>
      <c r="M1333" s="10">
        <v>0.25</v>
      </c>
      <c r="O1333" s="15"/>
      <c r="P1333" s="16">
        <f>Data!$I1333-0.05</f>
        <v>0.64999999999999991</v>
      </c>
      <c r="Q1333" s="11">
        <f>Data!$J1333+1000</f>
        <v>8000</v>
      </c>
      <c r="R1333" s="12">
        <f>Data!$M1333+5%</f>
        <v>0.3</v>
      </c>
    </row>
    <row r="1334" spans="1:18" ht="15.75" customHeight="1">
      <c r="A1334" s="1"/>
      <c r="B1334" s="5" t="s">
        <v>27</v>
      </c>
      <c r="C1334" s="5">
        <v>1128299</v>
      </c>
      <c r="D1334" s="6">
        <v>44364</v>
      </c>
      <c r="E1334" s="5" t="s">
        <v>28</v>
      </c>
      <c r="F1334" s="5" t="s">
        <v>63</v>
      </c>
      <c r="G1334" s="5" t="s">
        <v>64</v>
      </c>
      <c r="H1334" s="5" t="s">
        <v>19</v>
      </c>
      <c r="I1334" s="7">
        <v>0.85</v>
      </c>
      <c r="J1334" s="8">
        <v>7000</v>
      </c>
      <c r="K1334" s="9">
        <f t="shared" si="10"/>
        <v>5950</v>
      </c>
      <c r="L1334" s="9">
        <f t="shared" si="11"/>
        <v>1785</v>
      </c>
      <c r="M1334" s="10">
        <v>0.3</v>
      </c>
      <c r="O1334" s="15"/>
      <c r="P1334" s="16">
        <f>Data!$I1334+0.1</f>
        <v>0.95</v>
      </c>
      <c r="Q1334" s="11">
        <f>Data!$J1334+1000</f>
        <v>8000</v>
      </c>
      <c r="R1334" s="12">
        <f>Data!$M1334+5%</f>
        <v>0.35</v>
      </c>
    </row>
    <row r="1335" spans="1:18" ht="15.75" customHeight="1">
      <c r="A1335" s="1"/>
      <c r="B1335" s="5" t="s">
        <v>27</v>
      </c>
      <c r="C1335" s="5">
        <v>1128299</v>
      </c>
      <c r="D1335" s="6">
        <v>44364</v>
      </c>
      <c r="E1335" s="5" t="s">
        <v>28</v>
      </c>
      <c r="F1335" s="5" t="s">
        <v>63</v>
      </c>
      <c r="G1335" s="5" t="s">
        <v>64</v>
      </c>
      <c r="H1335" s="5" t="s">
        <v>20</v>
      </c>
      <c r="I1335" s="7">
        <v>0.85</v>
      </c>
      <c r="J1335" s="8">
        <v>5750</v>
      </c>
      <c r="K1335" s="9">
        <f t="shared" si="10"/>
        <v>4887.5</v>
      </c>
      <c r="L1335" s="9">
        <f t="shared" si="11"/>
        <v>1466.25</v>
      </c>
      <c r="M1335" s="10">
        <v>0.3</v>
      </c>
      <c r="O1335" s="15"/>
      <c r="P1335" s="16">
        <f>Data!$I1335+0.1</f>
        <v>0.95</v>
      </c>
      <c r="Q1335" s="11">
        <f>Data!$J1335+1000</f>
        <v>6750</v>
      </c>
      <c r="R1335" s="12">
        <f>Data!$M1335+5%</f>
        <v>0.35</v>
      </c>
    </row>
    <row r="1336" spans="1:18" ht="15.75" customHeight="1">
      <c r="A1336" s="1"/>
      <c r="B1336" s="5" t="s">
        <v>27</v>
      </c>
      <c r="C1336" s="5">
        <v>1128299</v>
      </c>
      <c r="D1336" s="6">
        <v>44364</v>
      </c>
      <c r="E1336" s="5" t="s">
        <v>28</v>
      </c>
      <c r="F1336" s="5" t="s">
        <v>63</v>
      </c>
      <c r="G1336" s="5" t="s">
        <v>64</v>
      </c>
      <c r="H1336" s="5" t="s">
        <v>21</v>
      </c>
      <c r="I1336" s="7">
        <v>0.95000000000000007</v>
      </c>
      <c r="J1336" s="8">
        <v>4500</v>
      </c>
      <c r="K1336" s="9">
        <f t="shared" si="10"/>
        <v>4275</v>
      </c>
      <c r="L1336" s="9">
        <f t="shared" si="11"/>
        <v>855</v>
      </c>
      <c r="M1336" s="10">
        <v>0.2</v>
      </c>
      <c r="O1336" s="15"/>
      <c r="P1336" s="16">
        <f>Data!$I1336+0.1</f>
        <v>1.05</v>
      </c>
      <c r="Q1336" s="11">
        <f>Data!$J1336+1000</f>
        <v>5500</v>
      </c>
      <c r="R1336" s="12">
        <f>Data!$M1336+5%</f>
        <v>0.25</v>
      </c>
    </row>
    <row r="1337" spans="1:18" ht="15.75" customHeight="1">
      <c r="A1337" s="1"/>
      <c r="B1337" s="5" t="s">
        <v>27</v>
      </c>
      <c r="C1337" s="5">
        <v>1128299</v>
      </c>
      <c r="D1337" s="6">
        <v>44364</v>
      </c>
      <c r="E1337" s="5" t="s">
        <v>28</v>
      </c>
      <c r="F1337" s="5" t="s">
        <v>63</v>
      </c>
      <c r="G1337" s="5" t="s">
        <v>64</v>
      </c>
      <c r="H1337" s="5" t="s">
        <v>22</v>
      </c>
      <c r="I1337" s="7">
        <v>1.1000000000000001</v>
      </c>
      <c r="J1337" s="8">
        <v>7500</v>
      </c>
      <c r="K1337" s="9">
        <f t="shared" si="10"/>
        <v>8250</v>
      </c>
      <c r="L1337" s="9">
        <f t="shared" si="11"/>
        <v>3712.5</v>
      </c>
      <c r="M1337" s="10">
        <v>0.45</v>
      </c>
      <c r="O1337" s="15"/>
      <c r="P1337" s="16">
        <f>Data!$I1337+0.1</f>
        <v>1.2000000000000002</v>
      </c>
      <c r="Q1337" s="11">
        <f>Data!$J1337+1000</f>
        <v>8500</v>
      </c>
      <c r="R1337" s="12">
        <f>Data!$M1337+5%</f>
        <v>0.5</v>
      </c>
    </row>
    <row r="1338" spans="1:18" ht="15.75" customHeight="1">
      <c r="A1338" s="1"/>
      <c r="B1338" s="5" t="s">
        <v>27</v>
      </c>
      <c r="C1338" s="5">
        <v>1128299</v>
      </c>
      <c r="D1338" s="6">
        <v>44393</v>
      </c>
      <c r="E1338" s="5" t="s">
        <v>28</v>
      </c>
      <c r="F1338" s="5" t="s">
        <v>63</v>
      </c>
      <c r="G1338" s="5" t="s">
        <v>64</v>
      </c>
      <c r="H1338" s="5" t="s">
        <v>17</v>
      </c>
      <c r="I1338" s="7">
        <v>0.9</v>
      </c>
      <c r="J1338" s="8">
        <v>9000</v>
      </c>
      <c r="K1338" s="9">
        <f t="shared" si="10"/>
        <v>8100</v>
      </c>
      <c r="L1338" s="9">
        <f t="shared" si="11"/>
        <v>2430</v>
      </c>
      <c r="M1338" s="10">
        <v>0.3</v>
      </c>
      <c r="O1338" s="15"/>
      <c r="P1338" s="16">
        <f>Data!$I1338+0.1</f>
        <v>1</v>
      </c>
      <c r="Q1338" s="11">
        <f>Data!$J1338+1000</f>
        <v>10000</v>
      </c>
      <c r="R1338" s="12">
        <f>Data!$M1338+5%</f>
        <v>0.35</v>
      </c>
    </row>
    <row r="1339" spans="1:18" ht="15.75" customHeight="1">
      <c r="A1339" s="1"/>
      <c r="B1339" s="5" t="s">
        <v>27</v>
      </c>
      <c r="C1339" s="5">
        <v>1128299</v>
      </c>
      <c r="D1339" s="6">
        <v>44393</v>
      </c>
      <c r="E1339" s="5" t="s">
        <v>28</v>
      </c>
      <c r="F1339" s="5" t="s">
        <v>63</v>
      </c>
      <c r="G1339" s="5" t="s">
        <v>64</v>
      </c>
      <c r="H1339" s="5" t="s">
        <v>18</v>
      </c>
      <c r="I1339" s="7">
        <v>0.95000000000000007</v>
      </c>
      <c r="J1339" s="8">
        <v>7500</v>
      </c>
      <c r="K1339" s="9">
        <f t="shared" si="10"/>
        <v>7125.0000000000009</v>
      </c>
      <c r="L1339" s="9">
        <f t="shared" si="11"/>
        <v>1781.2500000000002</v>
      </c>
      <c r="M1339" s="10">
        <v>0.25</v>
      </c>
      <c r="O1339" s="15"/>
      <c r="P1339" s="16">
        <f>Data!$I1339+0.1</f>
        <v>1.05</v>
      </c>
      <c r="Q1339" s="11">
        <f>Data!$J1339+1000</f>
        <v>8500</v>
      </c>
      <c r="R1339" s="12">
        <f>Data!$M1339+5%</f>
        <v>0.3</v>
      </c>
    </row>
    <row r="1340" spans="1:18" ht="15.75" customHeight="1">
      <c r="A1340" s="1"/>
      <c r="B1340" s="5" t="s">
        <v>27</v>
      </c>
      <c r="C1340" s="5">
        <v>1128299</v>
      </c>
      <c r="D1340" s="6">
        <v>44393</v>
      </c>
      <c r="E1340" s="5" t="s">
        <v>28</v>
      </c>
      <c r="F1340" s="5" t="s">
        <v>63</v>
      </c>
      <c r="G1340" s="5" t="s">
        <v>64</v>
      </c>
      <c r="H1340" s="5" t="s">
        <v>19</v>
      </c>
      <c r="I1340" s="7">
        <v>0.95000000000000007</v>
      </c>
      <c r="J1340" s="8">
        <v>7000</v>
      </c>
      <c r="K1340" s="9">
        <f t="shared" si="10"/>
        <v>6650.0000000000009</v>
      </c>
      <c r="L1340" s="9">
        <f t="shared" si="11"/>
        <v>1995.0000000000002</v>
      </c>
      <c r="M1340" s="10">
        <v>0.3</v>
      </c>
      <c r="O1340" s="15"/>
      <c r="P1340" s="16">
        <f>Data!$I1340+0.1</f>
        <v>1.05</v>
      </c>
      <c r="Q1340" s="11">
        <f>Data!$J1340+1000</f>
        <v>8000</v>
      </c>
      <c r="R1340" s="12">
        <f>Data!$M1340+5%</f>
        <v>0.35</v>
      </c>
    </row>
    <row r="1341" spans="1:18" ht="15.75" customHeight="1">
      <c r="A1341" s="1"/>
      <c r="B1341" s="5" t="s">
        <v>27</v>
      </c>
      <c r="C1341" s="5">
        <v>1128299</v>
      </c>
      <c r="D1341" s="6">
        <v>44393</v>
      </c>
      <c r="E1341" s="5" t="s">
        <v>28</v>
      </c>
      <c r="F1341" s="5" t="s">
        <v>63</v>
      </c>
      <c r="G1341" s="5" t="s">
        <v>64</v>
      </c>
      <c r="H1341" s="5" t="s">
        <v>20</v>
      </c>
      <c r="I1341" s="7">
        <v>0.9</v>
      </c>
      <c r="J1341" s="8">
        <v>6000</v>
      </c>
      <c r="K1341" s="9">
        <f t="shared" si="10"/>
        <v>5400</v>
      </c>
      <c r="L1341" s="9">
        <f t="shared" si="11"/>
        <v>1620</v>
      </c>
      <c r="M1341" s="10">
        <v>0.3</v>
      </c>
      <c r="O1341" s="15"/>
      <c r="P1341" s="16">
        <f>Data!$I1341+0.1</f>
        <v>1</v>
      </c>
      <c r="Q1341" s="11">
        <f>Data!$J1341+1000</f>
        <v>7000</v>
      </c>
      <c r="R1341" s="12">
        <f>Data!$M1341+5%</f>
        <v>0.35</v>
      </c>
    </row>
    <row r="1342" spans="1:18" ht="15.75" customHeight="1">
      <c r="A1342" s="1"/>
      <c r="B1342" s="5" t="s">
        <v>27</v>
      </c>
      <c r="C1342" s="5">
        <v>1128299</v>
      </c>
      <c r="D1342" s="6">
        <v>44393</v>
      </c>
      <c r="E1342" s="5" t="s">
        <v>28</v>
      </c>
      <c r="F1342" s="5" t="s">
        <v>63</v>
      </c>
      <c r="G1342" s="5" t="s">
        <v>64</v>
      </c>
      <c r="H1342" s="5" t="s">
        <v>21</v>
      </c>
      <c r="I1342" s="7">
        <v>0.95000000000000007</v>
      </c>
      <c r="J1342" s="8">
        <v>6500</v>
      </c>
      <c r="K1342" s="9">
        <f t="shared" si="10"/>
        <v>6175</v>
      </c>
      <c r="L1342" s="9">
        <f t="shared" si="11"/>
        <v>1235</v>
      </c>
      <c r="M1342" s="10">
        <v>0.2</v>
      </c>
      <c r="O1342" s="15"/>
      <c r="P1342" s="16">
        <f>Data!$I1342+0.1</f>
        <v>1.05</v>
      </c>
      <c r="Q1342" s="11">
        <f>Data!$J1342+1000</f>
        <v>7500</v>
      </c>
      <c r="R1342" s="12">
        <f>Data!$M1342+5%</f>
        <v>0.25</v>
      </c>
    </row>
    <row r="1343" spans="1:18" ht="15.75" customHeight="1">
      <c r="A1343" s="1"/>
      <c r="B1343" s="5" t="s">
        <v>27</v>
      </c>
      <c r="C1343" s="5">
        <v>1128299</v>
      </c>
      <c r="D1343" s="6">
        <v>44393</v>
      </c>
      <c r="E1343" s="5" t="s">
        <v>28</v>
      </c>
      <c r="F1343" s="5" t="s">
        <v>63</v>
      </c>
      <c r="G1343" s="5" t="s">
        <v>64</v>
      </c>
      <c r="H1343" s="5" t="s">
        <v>22</v>
      </c>
      <c r="I1343" s="7">
        <v>1.1000000000000001</v>
      </c>
      <c r="J1343" s="8">
        <v>6500</v>
      </c>
      <c r="K1343" s="9">
        <f t="shared" si="10"/>
        <v>7150.0000000000009</v>
      </c>
      <c r="L1343" s="9">
        <f t="shared" si="11"/>
        <v>3217.5000000000005</v>
      </c>
      <c r="M1343" s="10">
        <v>0.45</v>
      </c>
      <c r="O1343" s="15"/>
      <c r="P1343" s="16">
        <f>Data!$I1343+0.1</f>
        <v>1.2000000000000002</v>
      </c>
      <c r="Q1343" s="11">
        <f>Data!$J1343+1000</f>
        <v>7500</v>
      </c>
      <c r="R1343" s="12">
        <f>Data!$M1343+5%</f>
        <v>0.5</v>
      </c>
    </row>
    <row r="1344" spans="1:18" ht="15.75" customHeight="1">
      <c r="A1344" s="1"/>
      <c r="B1344" s="5" t="s">
        <v>27</v>
      </c>
      <c r="C1344" s="5">
        <v>1128299</v>
      </c>
      <c r="D1344" s="6">
        <v>44425</v>
      </c>
      <c r="E1344" s="5" t="s">
        <v>28</v>
      </c>
      <c r="F1344" s="5" t="s">
        <v>63</v>
      </c>
      <c r="G1344" s="5" t="s">
        <v>64</v>
      </c>
      <c r="H1344" s="5" t="s">
        <v>17</v>
      </c>
      <c r="I1344" s="7">
        <v>0.95000000000000007</v>
      </c>
      <c r="J1344" s="8">
        <v>8500</v>
      </c>
      <c r="K1344" s="9">
        <f t="shared" si="10"/>
        <v>8075.0000000000009</v>
      </c>
      <c r="L1344" s="9">
        <f t="shared" si="11"/>
        <v>2422.5</v>
      </c>
      <c r="M1344" s="10">
        <v>0.3</v>
      </c>
      <c r="O1344" s="15"/>
      <c r="P1344" s="16">
        <f>Data!$I1344+0.1</f>
        <v>1.05</v>
      </c>
      <c r="Q1344" s="11">
        <f>Data!$J1344+1000</f>
        <v>9500</v>
      </c>
      <c r="R1344" s="12">
        <f>Data!$M1344+5%</f>
        <v>0.35</v>
      </c>
    </row>
    <row r="1345" spans="1:18" ht="15.75" customHeight="1">
      <c r="A1345" s="1"/>
      <c r="B1345" s="5" t="s">
        <v>27</v>
      </c>
      <c r="C1345" s="5">
        <v>1128299</v>
      </c>
      <c r="D1345" s="6">
        <v>44425</v>
      </c>
      <c r="E1345" s="5" t="s">
        <v>28</v>
      </c>
      <c r="F1345" s="5" t="s">
        <v>63</v>
      </c>
      <c r="G1345" s="5" t="s">
        <v>64</v>
      </c>
      <c r="H1345" s="5" t="s">
        <v>18</v>
      </c>
      <c r="I1345" s="7">
        <v>0.85000000000000009</v>
      </c>
      <c r="J1345" s="8">
        <v>8250</v>
      </c>
      <c r="K1345" s="9">
        <f t="shared" si="10"/>
        <v>7012.5000000000009</v>
      </c>
      <c r="L1345" s="9">
        <f t="shared" si="11"/>
        <v>1753.1250000000002</v>
      </c>
      <c r="M1345" s="10">
        <v>0.25</v>
      </c>
      <c r="O1345" s="15"/>
      <c r="P1345" s="16">
        <f>Data!$I1345+0.1</f>
        <v>0.95000000000000007</v>
      </c>
      <c r="Q1345" s="11">
        <f>Data!$J1345+1000</f>
        <v>9250</v>
      </c>
      <c r="R1345" s="12">
        <f>Data!$M1345+5%</f>
        <v>0.3</v>
      </c>
    </row>
    <row r="1346" spans="1:18" ht="15.75" customHeight="1">
      <c r="A1346" s="1"/>
      <c r="B1346" s="5" t="s">
        <v>27</v>
      </c>
      <c r="C1346" s="5">
        <v>1128299</v>
      </c>
      <c r="D1346" s="6">
        <v>44425</v>
      </c>
      <c r="E1346" s="5" t="s">
        <v>28</v>
      </c>
      <c r="F1346" s="5" t="s">
        <v>63</v>
      </c>
      <c r="G1346" s="5" t="s">
        <v>64</v>
      </c>
      <c r="H1346" s="5" t="s">
        <v>19</v>
      </c>
      <c r="I1346" s="7">
        <v>0.8</v>
      </c>
      <c r="J1346" s="8">
        <v>7000</v>
      </c>
      <c r="K1346" s="9">
        <f t="shared" si="10"/>
        <v>5600</v>
      </c>
      <c r="L1346" s="9">
        <f t="shared" si="11"/>
        <v>1680</v>
      </c>
      <c r="M1346" s="10">
        <v>0.3</v>
      </c>
      <c r="O1346" s="15"/>
      <c r="P1346" s="16">
        <f>Data!$I1346+0.1</f>
        <v>0.9</v>
      </c>
      <c r="Q1346" s="11">
        <f>Data!$J1346+1000</f>
        <v>8000</v>
      </c>
      <c r="R1346" s="12">
        <f>Data!$M1346+5%</f>
        <v>0.35</v>
      </c>
    </row>
    <row r="1347" spans="1:18" ht="15.75" customHeight="1">
      <c r="A1347" s="1"/>
      <c r="B1347" s="5" t="s">
        <v>27</v>
      </c>
      <c r="C1347" s="5">
        <v>1128299</v>
      </c>
      <c r="D1347" s="6">
        <v>44425</v>
      </c>
      <c r="E1347" s="5" t="s">
        <v>28</v>
      </c>
      <c r="F1347" s="5" t="s">
        <v>63</v>
      </c>
      <c r="G1347" s="5" t="s">
        <v>64</v>
      </c>
      <c r="H1347" s="5" t="s">
        <v>20</v>
      </c>
      <c r="I1347" s="7">
        <v>0.8</v>
      </c>
      <c r="J1347" s="8">
        <v>4750</v>
      </c>
      <c r="K1347" s="9">
        <f t="shared" si="10"/>
        <v>3800</v>
      </c>
      <c r="L1347" s="9">
        <f t="shared" si="11"/>
        <v>1140</v>
      </c>
      <c r="M1347" s="10">
        <v>0.3</v>
      </c>
      <c r="O1347" s="15"/>
      <c r="P1347" s="16">
        <f>Data!$I1347+0.1</f>
        <v>0.9</v>
      </c>
      <c r="Q1347" s="11">
        <f>Data!$J1347-500</f>
        <v>4250</v>
      </c>
      <c r="R1347" s="12">
        <f>Data!$M1347+5%</f>
        <v>0.35</v>
      </c>
    </row>
    <row r="1348" spans="1:18" ht="15.75" customHeight="1">
      <c r="A1348" s="1"/>
      <c r="B1348" s="5" t="s">
        <v>27</v>
      </c>
      <c r="C1348" s="5">
        <v>1128299</v>
      </c>
      <c r="D1348" s="6">
        <v>44425</v>
      </c>
      <c r="E1348" s="5" t="s">
        <v>28</v>
      </c>
      <c r="F1348" s="5" t="s">
        <v>63</v>
      </c>
      <c r="G1348" s="5" t="s">
        <v>64</v>
      </c>
      <c r="H1348" s="5" t="s">
        <v>21</v>
      </c>
      <c r="I1348" s="7">
        <v>0.79999999999999993</v>
      </c>
      <c r="J1348" s="8">
        <v>4750</v>
      </c>
      <c r="K1348" s="9">
        <f t="shared" si="10"/>
        <v>3799.9999999999995</v>
      </c>
      <c r="L1348" s="9">
        <f t="shared" si="11"/>
        <v>760</v>
      </c>
      <c r="M1348" s="10">
        <v>0.2</v>
      </c>
      <c r="O1348" s="15"/>
      <c r="P1348" s="16">
        <f>Data!$I1348+0.1</f>
        <v>0.89999999999999991</v>
      </c>
      <c r="Q1348" s="11">
        <f>Data!$J1348-500</f>
        <v>4250</v>
      </c>
      <c r="R1348" s="12">
        <f>Data!$M1348+5%</f>
        <v>0.25</v>
      </c>
    </row>
    <row r="1349" spans="1:18" ht="15.75" customHeight="1">
      <c r="A1349" s="1"/>
      <c r="B1349" s="5" t="s">
        <v>27</v>
      </c>
      <c r="C1349" s="5">
        <v>1128299</v>
      </c>
      <c r="D1349" s="6">
        <v>44425</v>
      </c>
      <c r="E1349" s="5" t="s">
        <v>28</v>
      </c>
      <c r="F1349" s="5" t="s">
        <v>63</v>
      </c>
      <c r="G1349" s="5" t="s">
        <v>64</v>
      </c>
      <c r="H1349" s="5" t="s">
        <v>22</v>
      </c>
      <c r="I1349" s="7">
        <v>0.85</v>
      </c>
      <c r="J1349" s="8">
        <v>3000</v>
      </c>
      <c r="K1349" s="9">
        <f t="shared" si="10"/>
        <v>2550</v>
      </c>
      <c r="L1349" s="9">
        <f t="shared" si="11"/>
        <v>1147.5</v>
      </c>
      <c r="M1349" s="10">
        <v>0.45</v>
      </c>
      <c r="O1349" s="15"/>
      <c r="P1349" s="16">
        <f>Data!$I1349+0.1</f>
        <v>0.95</v>
      </c>
      <c r="Q1349" s="11">
        <f>Data!$J1349-500</f>
        <v>2500</v>
      </c>
      <c r="R1349" s="12">
        <f>Data!$M1349+5%</f>
        <v>0.5</v>
      </c>
    </row>
    <row r="1350" spans="1:18" ht="15.75" customHeight="1">
      <c r="A1350" s="1"/>
      <c r="B1350" s="5" t="s">
        <v>27</v>
      </c>
      <c r="C1350" s="5">
        <v>1128299</v>
      </c>
      <c r="D1350" s="6">
        <v>44457</v>
      </c>
      <c r="E1350" s="5" t="s">
        <v>28</v>
      </c>
      <c r="F1350" s="5" t="s">
        <v>63</v>
      </c>
      <c r="G1350" s="5" t="s">
        <v>64</v>
      </c>
      <c r="H1350" s="5" t="s">
        <v>17</v>
      </c>
      <c r="I1350" s="7">
        <v>0.60000000000000009</v>
      </c>
      <c r="J1350" s="8">
        <v>5000</v>
      </c>
      <c r="K1350" s="9">
        <f t="shared" si="10"/>
        <v>3000.0000000000005</v>
      </c>
      <c r="L1350" s="9">
        <f t="shared" si="11"/>
        <v>900.00000000000011</v>
      </c>
      <c r="M1350" s="10">
        <v>0.3</v>
      </c>
      <c r="O1350" s="15"/>
      <c r="P1350" s="16">
        <f>Data!$I1350-0.05</f>
        <v>0.55000000000000004</v>
      </c>
      <c r="Q1350" s="11">
        <f>Data!$J1350-500</f>
        <v>4500</v>
      </c>
      <c r="R1350" s="12">
        <f>Data!$M1350+5%</f>
        <v>0.35</v>
      </c>
    </row>
    <row r="1351" spans="1:18" ht="15.75" customHeight="1">
      <c r="A1351" s="1"/>
      <c r="B1351" s="5" t="s">
        <v>27</v>
      </c>
      <c r="C1351" s="5">
        <v>1128299</v>
      </c>
      <c r="D1351" s="6">
        <v>44457</v>
      </c>
      <c r="E1351" s="5" t="s">
        <v>28</v>
      </c>
      <c r="F1351" s="5" t="s">
        <v>63</v>
      </c>
      <c r="G1351" s="5" t="s">
        <v>64</v>
      </c>
      <c r="H1351" s="5" t="s">
        <v>18</v>
      </c>
      <c r="I1351" s="7">
        <v>0.65000000000000013</v>
      </c>
      <c r="J1351" s="8">
        <v>5000</v>
      </c>
      <c r="K1351" s="9">
        <f t="shared" si="10"/>
        <v>3250.0000000000005</v>
      </c>
      <c r="L1351" s="9">
        <f t="shared" si="11"/>
        <v>812.50000000000011</v>
      </c>
      <c r="M1351" s="10">
        <v>0.25</v>
      </c>
      <c r="O1351" s="15"/>
      <c r="P1351" s="16">
        <f>Data!$I1351-0.05</f>
        <v>0.60000000000000009</v>
      </c>
      <c r="Q1351" s="11">
        <f>Data!$J1351-500</f>
        <v>4500</v>
      </c>
      <c r="R1351" s="12">
        <f>Data!$M1351+5%</f>
        <v>0.3</v>
      </c>
    </row>
    <row r="1352" spans="1:18" ht="15.75" customHeight="1">
      <c r="A1352" s="1"/>
      <c r="B1352" s="5" t="s">
        <v>27</v>
      </c>
      <c r="C1352" s="5">
        <v>1128299</v>
      </c>
      <c r="D1352" s="6">
        <v>44457</v>
      </c>
      <c r="E1352" s="5" t="s">
        <v>28</v>
      </c>
      <c r="F1352" s="5" t="s">
        <v>63</v>
      </c>
      <c r="G1352" s="5" t="s">
        <v>64</v>
      </c>
      <c r="H1352" s="5" t="s">
        <v>19</v>
      </c>
      <c r="I1352" s="7">
        <v>0.60000000000000009</v>
      </c>
      <c r="J1352" s="8">
        <v>3000</v>
      </c>
      <c r="K1352" s="9">
        <f t="shared" si="10"/>
        <v>1800.0000000000002</v>
      </c>
      <c r="L1352" s="9">
        <f t="shared" si="11"/>
        <v>540</v>
      </c>
      <c r="M1352" s="10">
        <v>0.3</v>
      </c>
      <c r="O1352" s="15"/>
      <c r="P1352" s="16">
        <f>Data!$I1352-0.05</f>
        <v>0.55000000000000004</v>
      </c>
      <c r="Q1352" s="11">
        <f>Data!$J1352-750</f>
        <v>2250</v>
      </c>
      <c r="R1352" s="12">
        <f>Data!$M1352+5%</f>
        <v>0.35</v>
      </c>
    </row>
    <row r="1353" spans="1:18" ht="15.75" customHeight="1">
      <c r="A1353" s="1"/>
      <c r="B1353" s="5" t="s">
        <v>27</v>
      </c>
      <c r="C1353" s="5">
        <v>1128299</v>
      </c>
      <c r="D1353" s="6">
        <v>44457</v>
      </c>
      <c r="E1353" s="5" t="s">
        <v>28</v>
      </c>
      <c r="F1353" s="5" t="s">
        <v>63</v>
      </c>
      <c r="G1353" s="5" t="s">
        <v>64</v>
      </c>
      <c r="H1353" s="5" t="s">
        <v>20</v>
      </c>
      <c r="I1353" s="7">
        <v>0.60000000000000009</v>
      </c>
      <c r="J1353" s="8">
        <v>2500</v>
      </c>
      <c r="K1353" s="9">
        <f t="shared" si="10"/>
        <v>1500.0000000000002</v>
      </c>
      <c r="L1353" s="9">
        <f t="shared" si="11"/>
        <v>450.00000000000006</v>
      </c>
      <c r="M1353" s="10">
        <v>0.3</v>
      </c>
      <c r="O1353" s="15"/>
      <c r="P1353" s="16">
        <f>Data!$I1353-0.05</f>
        <v>0.55000000000000004</v>
      </c>
      <c r="Q1353" s="11">
        <f>Data!$J1353-750</f>
        <v>1750</v>
      </c>
      <c r="R1353" s="12">
        <f>Data!$M1353+5%</f>
        <v>0.35</v>
      </c>
    </row>
    <row r="1354" spans="1:18" ht="15.75" customHeight="1">
      <c r="A1354" s="1"/>
      <c r="B1354" s="5" t="s">
        <v>27</v>
      </c>
      <c r="C1354" s="5">
        <v>1128299</v>
      </c>
      <c r="D1354" s="6">
        <v>44457</v>
      </c>
      <c r="E1354" s="5" t="s">
        <v>28</v>
      </c>
      <c r="F1354" s="5" t="s">
        <v>63</v>
      </c>
      <c r="G1354" s="5" t="s">
        <v>64</v>
      </c>
      <c r="H1354" s="5" t="s">
        <v>21</v>
      </c>
      <c r="I1354" s="7">
        <v>0.70000000000000007</v>
      </c>
      <c r="J1354" s="8">
        <v>2750</v>
      </c>
      <c r="K1354" s="9">
        <f t="shared" si="10"/>
        <v>1925.0000000000002</v>
      </c>
      <c r="L1354" s="9">
        <f t="shared" si="11"/>
        <v>385.00000000000006</v>
      </c>
      <c r="M1354" s="10">
        <v>0.2</v>
      </c>
      <c r="O1354" s="15"/>
      <c r="P1354" s="16">
        <f>Data!$I1354-0.05</f>
        <v>0.65</v>
      </c>
      <c r="Q1354" s="11">
        <f>Data!$J1354-750</f>
        <v>2000</v>
      </c>
      <c r="R1354" s="12">
        <f>Data!$M1354+5%</f>
        <v>0.25</v>
      </c>
    </row>
    <row r="1355" spans="1:18" ht="15.75" customHeight="1">
      <c r="A1355" s="1"/>
      <c r="B1355" s="5" t="s">
        <v>27</v>
      </c>
      <c r="C1355" s="5">
        <v>1128299</v>
      </c>
      <c r="D1355" s="6">
        <v>44457</v>
      </c>
      <c r="E1355" s="5" t="s">
        <v>28</v>
      </c>
      <c r="F1355" s="5" t="s">
        <v>63</v>
      </c>
      <c r="G1355" s="5" t="s">
        <v>64</v>
      </c>
      <c r="H1355" s="5" t="s">
        <v>22</v>
      </c>
      <c r="I1355" s="7">
        <v>0.54999999999999993</v>
      </c>
      <c r="J1355" s="8">
        <v>3000</v>
      </c>
      <c r="K1355" s="9">
        <f t="shared" si="10"/>
        <v>1649.9999999999998</v>
      </c>
      <c r="L1355" s="9">
        <f t="shared" si="11"/>
        <v>742.49999999999989</v>
      </c>
      <c r="M1355" s="10">
        <v>0.45</v>
      </c>
      <c r="O1355" s="15"/>
      <c r="P1355" s="16">
        <f>Data!$I1355-0.05</f>
        <v>0.49999999999999994</v>
      </c>
      <c r="Q1355" s="11">
        <f>Data!$J1355-750</f>
        <v>2250</v>
      </c>
      <c r="R1355" s="12">
        <f>Data!$M1355+5%</f>
        <v>0.5</v>
      </c>
    </row>
    <row r="1356" spans="1:18" ht="15.75" customHeight="1">
      <c r="A1356" s="1"/>
      <c r="B1356" s="5" t="s">
        <v>27</v>
      </c>
      <c r="C1356" s="5">
        <v>1128299</v>
      </c>
      <c r="D1356" s="6">
        <v>44486</v>
      </c>
      <c r="E1356" s="5" t="s">
        <v>28</v>
      </c>
      <c r="F1356" s="5" t="s">
        <v>63</v>
      </c>
      <c r="G1356" s="5" t="s">
        <v>64</v>
      </c>
      <c r="H1356" s="5" t="s">
        <v>17</v>
      </c>
      <c r="I1356" s="7">
        <v>0.5</v>
      </c>
      <c r="J1356" s="8">
        <v>4000</v>
      </c>
      <c r="K1356" s="9">
        <f t="shared" si="10"/>
        <v>2000</v>
      </c>
      <c r="L1356" s="9">
        <f t="shared" si="11"/>
        <v>600</v>
      </c>
      <c r="M1356" s="10">
        <v>0.3</v>
      </c>
      <c r="O1356" s="15"/>
      <c r="P1356" s="16">
        <f>Data!$I1356-0.05</f>
        <v>0.45</v>
      </c>
      <c r="Q1356" s="11">
        <f>Data!$J1356-750</f>
        <v>3250</v>
      </c>
      <c r="R1356" s="12">
        <f>Data!$M1356+5%</f>
        <v>0.35</v>
      </c>
    </row>
    <row r="1357" spans="1:18" ht="15.75" customHeight="1">
      <c r="A1357" s="1"/>
      <c r="B1357" s="5" t="s">
        <v>27</v>
      </c>
      <c r="C1357" s="5">
        <v>1128299</v>
      </c>
      <c r="D1357" s="6">
        <v>44486</v>
      </c>
      <c r="E1357" s="5" t="s">
        <v>28</v>
      </c>
      <c r="F1357" s="5" t="s">
        <v>63</v>
      </c>
      <c r="G1357" s="5" t="s">
        <v>64</v>
      </c>
      <c r="H1357" s="5" t="s">
        <v>18</v>
      </c>
      <c r="I1357" s="7">
        <v>0.65000000000000013</v>
      </c>
      <c r="J1357" s="8">
        <v>5750</v>
      </c>
      <c r="K1357" s="9">
        <f t="shared" si="10"/>
        <v>3737.5000000000009</v>
      </c>
      <c r="L1357" s="9">
        <f t="shared" si="11"/>
        <v>934.37500000000023</v>
      </c>
      <c r="M1357" s="10">
        <v>0.25</v>
      </c>
      <c r="O1357" s="15"/>
      <c r="P1357" s="16">
        <f>Data!$I1357-0</f>
        <v>0.65000000000000013</v>
      </c>
      <c r="Q1357" s="11">
        <f>Data!$J1357+1000</f>
        <v>6750</v>
      </c>
      <c r="R1357" s="12">
        <f>Data!$M1357+5%</f>
        <v>0.3</v>
      </c>
    </row>
    <row r="1358" spans="1:18" ht="15.75" customHeight="1">
      <c r="A1358" s="1"/>
      <c r="B1358" s="5" t="s">
        <v>27</v>
      </c>
      <c r="C1358" s="5">
        <v>1128299</v>
      </c>
      <c r="D1358" s="6">
        <v>44486</v>
      </c>
      <c r="E1358" s="5" t="s">
        <v>28</v>
      </c>
      <c r="F1358" s="5" t="s">
        <v>63</v>
      </c>
      <c r="G1358" s="5" t="s">
        <v>64</v>
      </c>
      <c r="H1358" s="5" t="s">
        <v>19</v>
      </c>
      <c r="I1358" s="7">
        <v>0.60000000000000009</v>
      </c>
      <c r="J1358" s="8">
        <v>4000</v>
      </c>
      <c r="K1358" s="9">
        <f t="shared" si="10"/>
        <v>2400.0000000000005</v>
      </c>
      <c r="L1358" s="9">
        <f t="shared" si="11"/>
        <v>720.00000000000011</v>
      </c>
      <c r="M1358" s="10">
        <v>0.3</v>
      </c>
      <c r="O1358" s="15"/>
      <c r="P1358" s="16">
        <f>Data!$I1358-0</f>
        <v>0.60000000000000009</v>
      </c>
      <c r="Q1358" s="11">
        <f>Data!$J1358+1000</f>
        <v>5000</v>
      </c>
      <c r="R1358" s="12">
        <f>Data!$M1358+5%</f>
        <v>0.35</v>
      </c>
    </row>
    <row r="1359" spans="1:18" ht="15.75" customHeight="1">
      <c r="A1359" s="1"/>
      <c r="B1359" s="5" t="s">
        <v>27</v>
      </c>
      <c r="C1359" s="5">
        <v>1128299</v>
      </c>
      <c r="D1359" s="6">
        <v>44486</v>
      </c>
      <c r="E1359" s="5" t="s">
        <v>28</v>
      </c>
      <c r="F1359" s="5" t="s">
        <v>63</v>
      </c>
      <c r="G1359" s="5" t="s">
        <v>64</v>
      </c>
      <c r="H1359" s="5" t="s">
        <v>20</v>
      </c>
      <c r="I1359" s="7">
        <v>0.55000000000000004</v>
      </c>
      <c r="J1359" s="8">
        <v>3750</v>
      </c>
      <c r="K1359" s="9">
        <f t="shared" si="10"/>
        <v>2062.5</v>
      </c>
      <c r="L1359" s="9">
        <f t="shared" si="11"/>
        <v>618.75</v>
      </c>
      <c r="M1359" s="10">
        <v>0.3</v>
      </c>
      <c r="O1359" s="15"/>
      <c r="P1359" s="16">
        <f>Data!$I1359-0</f>
        <v>0.55000000000000004</v>
      </c>
      <c r="Q1359" s="11">
        <f>Data!$J1359+1000</f>
        <v>4750</v>
      </c>
      <c r="R1359" s="12">
        <f>Data!$M1359+5%</f>
        <v>0.35</v>
      </c>
    </row>
    <row r="1360" spans="1:18" ht="15.75" customHeight="1">
      <c r="A1360" s="1"/>
      <c r="B1360" s="5" t="s">
        <v>27</v>
      </c>
      <c r="C1360" s="5">
        <v>1128299</v>
      </c>
      <c r="D1360" s="6">
        <v>44486</v>
      </c>
      <c r="E1360" s="5" t="s">
        <v>28</v>
      </c>
      <c r="F1360" s="5" t="s">
        <v>63</v>
      </c>
      <c r="G1360" s="5" t="s">
        <v>64</v>
      </c>
      <c r="H1360" s="5" t="s">
        <v>21</v>
      </c>
      <c r="I1360" s="7">
        <v>0.65</v>
      </c>
      <c r="J1360" s="8">
        <v>3500</v>
      </c>
      <c r="K1360" s="9">
        <f t="shared" si="10"/>
        <v>2275</v>
      </c>
      <c r="L1360" s="9">
        <f t="shared" si="11"/>
        <v>455</v>
      </c>
      <c r="M1360" s="10">
        <v>0.2</v>
      </c>
      <c r="O1360" s="15"/>
      <c r="P1360" s="16">
        <f>Data!$I1360-0</f>
        <v>0.65</v>
      </c>
      <c r="Q1360" s="11">
        <f>Data!$J1360+1000</f>
        <v>4500</v>
      </c>
      <c r="R1360" s="12">
        <f>Data!$M1360+5%</f>
        <v>0.25</v>
      </c>
    </row>
    <row r="1361" spans="1:18" ht="15.75" customHeight="1">
      <c r="A1361" s="1"/>
      <c r="B1361" s="5" t="s">
        <v>27</v>
      </c>
      <c r="C1361" s="5">
        <v>1128299</v>
      </c>
      <c r="D1361" s="6">
        <v>44486</v>
      </c>
      <c r="E1361" s="5" t="s">
        <v>28</v>
      </c>
      <c r="F1361" s="5" t="s">
        <v>63</v>
      </c>
      <c r="G1361" s="5" t="s">
        <v>64</v>
      </c>
      <c r="H1361" s="5" t="s">
        <v>22</v>
      </c>
      <c r="I1361" s="7">
        <v>0.70000000000000007</v>
      </c>
      <c r="J1361" s="8">
        <v>4000</v>
      </c>
      <c r="K1361" s="9">
        <f t="shared" si="10"/>
        <v>2800.0000000000005</v>
      </c>
      <c r="L1361" s="9">
        <f t="shared" si="11"/>
        <v>1260.0000000000002</v>
      </c>
      <c r="M1361" s="10">
        <v>0.45</v>
      </c>
      <c r="O1361" s="15"/>
      <c r="P1361" s="16">
        <f>Data!$I1361-0</f>
        <v>0.70000000000000007</v>
      </c>
      <c r="Q1361" s="11">
        <f>Data!$J1361+1000</f>
        <v>5000</v>
      </c>
      <c r="R1361" s="12">
        <f>Data!$M1361+5%</f>
        <v>0.5</v>
      </c>
    </row>
    <row r="1362" spans="1:18" ht="15.75" customHeight="1">
      <c r="A1362" s="1"/>
      <c r="B1362" s="5" t="s">
        <v>27</v>
      </c>
      <c r="C1362" s="5">
        <v>1128299</v>
      </c>
      <c r="D1362" s="6">
        <v>44517</v>
      </c>
      <c r="E1362" s="5" t="s">
        <v>28</v>
      </c>
      <c r="F1362" s="5" t="s">
        <v>63</v>
      </c>
      <c r="G1362" s="5" t="s">
        <v>64</v>
      </c>
      <c r="H1362" s="5" t="s">
        <v>17</v>
      </c>
      <c r="I1362" s="7">
        <v>0.55000000000000004</v>
      </c>
      <c r="J1362" s="8">
        <v>6250</v>
      </c>
      <c r="K1362" s="9">
        <f t="shared" si="10"/>
        <v>3437.5000000000005</v>
      </c>
      <c r="L1362" s="9">
        <f t="shared" si="11"/>
        <v>1031.25</v>
      </c>
      <c r="M1362" s="10">
        <v>0.3</v>
      </c>
      <c r="O1362" s="15"/>
      <c r="P1362" s="16">
        <f>Data!$I1362-0</f>
        <v>0.55000000000000004</v>
      </c>
      <c r="Q1362" s="11">
        <f>Data!$J1362+1000</f>
        <v>7250</v>
      </c>
      <c r="R1362" s="12">
        <f>Data!$M1362+5%</f>
        <v>0.35</v>
      </c>
    </row>
    <row r="1363" spans="1:18" ht="15.75" customHeight="1">
      <c r="A1363" s="1"/>
      <c r="B1363" s="5" t="s">
        <v>27</v>
      </c>
      <c r="C1363" s="5">
        <v>1128299</v>
      </c>
      <c r="D1363" s="6">
        <v>44517</v>
      </c>
      <c r="E1363" s="5" t="s">
        <v>28</v>
      </c>
      <c r="F1363" s="5" t="s">
        <v>63</v>
      </c>
      <c r="G1363" s="5" t="s">
        <v>64</v>
      </c>
      <c r="H1363" s="5" t="s">
        <v>18</v>
      </c>
      <c r="I1363" s="7">
        <v>0.60000000000000009</v>
      </c>
      <c r="J1363" s="8">
        <v>7000</v>
      </c>
      <c r="K1363" s="9">
        <f t="shared" si="10"/>
        <v>4200.0000000000009</v>
      </c>
      <c r="L1363" s="9">
        <f t="shared" si="11"/>
        <v>1050.0000000000002</v>
      </c>
      <c r="M1363" s="10">
        <v>0.25</v>
      </c>
      <c r="O1363" s="15"/>
      <c r="P1363" s="16">
        <f>Data!$I1363-0</f>
        <v>0.60000000000000009</v>
      </c>
      <c r="Q1363" s="11">
        <f>Data!$J1363+1000</f>
        <v>8000</v>
      </c>
      <c r="R1363" s="12">
        <f>Data!$M1363+5%</f>
        <v>0.3</v>
      </c>
    </row>
    <row r="1364" spans="1:18" ht="15.75" customHeight="1">
      <c r="A1364" s="1"/>
      <c r="B1364" s="5" t="s">
        <v>27</v>
      </c>
      <c r="C1364" s="5">
        <v>1128299</v>
      </c>
      <c r="D1364" s="6">
        <v>44517</v>
      </c>
      <c r="E1364" s="5" t="s">
        <v>28</v>
      </c>
      <c r="F1364" s="5" t="s">
        <v>63</v>
      </c>
      <c r="G1364" s="5" t="s">
        <v>64</v>
      </c>
      <c r="H1364" s="5" t="s">
        <v>19</v>
      </c>
      <c r="I1364" s="7">
        <v>0.55000000000000004</v>
      </c>
      <c r="J1364" s="8">
        <v>5250</v>
      </c>
      <c r="K1364" s="9">
        <f t="shared" si="10"/>
        <v>2887.5000000000005</v>
      </c>
      <c r="L1364" s="9">
        <f t="shared" si="11"/>
        <v>866.25000000000011</v>
      </c>
      <c r="M1364" s="10">
        <v>0.3</v>
      </c>
      <c r="O1364" s="15"/>
      <c r="P1364" s="16">
        <f>Data!$I1364-0</f>
        <v>0.55000000000000004</v>
      </c>
      <c r="Q1364" s="11">
        <f>Data!$J1364+1000</f>
        <v>6250</v>
      </c>
      <c r="R1364" s="12">
        <f>Data!$M1364+5%</f>
        <v>0.35</v>
      </c>
    </row>
    <row r="1365" spans="1:18" ht="15.75" customHeight="1">
      <c r="A1365" s="1"/>
      <c r="B1365" s="5" t="s">
        <v>27</v>
      </c>
      <c r="C1365" s="5">
        <v>1128299</v>
      </c>
      <c r="D1365" s="6">
        <v>44517</v>
      </c>
      <c r="E1365" s="5" t="s">
        <v>28</v>
      </c>
      <c r="F1365" s="5" t="s">
        <v>63</v>
      </c>
      <c r="G1365" s="5" t="s">
        <v>64</v>
      </c>
      <c r="H1365" s="5" t="s">
        <v>20</v>
      </c>
      <c r="I1365" s="7">
        <v>0.65000000000000013</v>
      </c>
      <c r="J1365" s="8">
        <v>5000</v>
      </c>
      <c r="K1365" s="9">
        <f t="shared" si="10"/>
        <v>3250.0000000000005</v>
      </c>
      <c r="L1365" s="9">
        <f t="shared" si="11"/>
        <v>975.00000000000011</v>
      </c>
      <c r="M1365" s="10">
        <v>0.3</v>
      </c>
      <c r="O1365" s="15"/>
      <c r="P1365" s="16">
        <f>Data!$I1365-0</f>
        <v>0.65000000000000013</v>
      </c>
      <c r="Q1365" s="11">
        <f>Data!$J1365+1000</f>
        <v>6000</v>
      </c>
      <c r="R1365" s="12">
        <f>Data!$M1365+5%</f>
        <v>0.35</v>
      </c>
    </row>
    <row r="1366" spans="1:18" ht="15.75" customHeight="1">
      <c r="A1366" s="1"/>
      <c r="B1366" s="5" t="s">
        <v>27</v>
      </c>
      <c r="C1366" s="5">
        <v>1128299</v>
      </c>
      <c r="D1366" s="6">
        <v>44517</v>
      </c>
      <c r="E1366" s="5" t="s">
        <v>28</v>
      </c>
      <c r="F1366" s="5" t="s">
        <v>63</v>
      </c>
      <c r="G1366" s="5" t="s">
        <v>64</v>
      </c>
      <c r="H1366" s="5" t="s">
        <v>21</v>
      </c>
      <c r="I1366" s="7">
        <v>0.85000000000000009</v>
      </c>
      <c r="J1366" s="8">
        <v>4750</v>
      </c>
      <c r="K1366" s="9">
        <f t="shared" si="10"/>
        <v>4037.5000000000005</v>
      </c>
      <c r="L1366" s="9">
        <f t="shared" si="11"/>
        <v>807.50000000000011</v>
      </c>
      <c r="M1366" s="10">
        <v>0.2</v>
      </c>
      <c r="O1366" s="15"/>
      <c r="P1366" s="16">
        <f>Data!$I1366-0</f>
        <v>0.85000000000000009</v>
      </c>
      <c r="Q1366" s="11">
        <f>Data!$J1366+1000</f>
        <v>5750</v>
      </c>
      <c r="R1366" s="12">
        <f>Data!$M1366+5%</f>
        <v>0.25</v>
      </c>
    </row>
    <row r="1367" spans="1:18" ht="15.75" customHeight="1">
      <c r="A1367" s="1"/>
      <c r="B1367" s="5" t="s">
        <v>27</v>
      </c>
      <c r="C1367" s="5">
        <v>1128299</v>
      </c>
      <c r="D1367" s="6">
        <v>44517</v>
      </c>
      <c r="E1367" s="5" t="s">
        <v>28</v>
      </c>
      <c r="F1367" s="5" t="s">
        <v>63</v>
      </c>
      <c r="G1367" s="5" t="s">
        <v>64</v>
      </c>
      <c r="H1367" s="5" t="s">
        <v>22</v>
      </c>
      <c r="I1367" s="7">
        <v>0.90000000000000013</v>
      </c>
      <c r="J1367" s="8">
        <v>6000</v>
      </c>
      <c r="K1367" s="9">
        <f t="shared" si="10"/>
        <v>5400.0000000000009</v>
      </c>
      <c r="L1367" s="9">
        <f t="shared" si="11"/>
        <v>2430.0000000000005</v>
      </c>
      <c r="M1367" s="10">
        <v>0.45</v>
      </c>
      <c r="O1367" s="15"/>
      <c r="P1367" s="16">
        <f>Data!$I1367-0</f>
        <v>0.90000000000000013</v>
      </c>
      <c r="Q1367" s="11">
        <f>Data!$J1367+1000</f>
        <v>7000</v>
      </c>
      <c r="R1367" s="12">
        <f>Data!$M1367+5%</f>
        <v>0.5</v>
      </c>
    </row>
    <row r="1368" spans="1:18" ht="15.75" customHeight="1">
      <c r="A1368" s="1"/>
      <c r="B1368" s="5" t="s">
        <v>27</v>
      </c>
      <c r="C1368" s="5">
        <v>1128299</v>
      </c>
      <c r="D1368" s="6">
        <v>44546</v>
      </c>
      <c r="E1368" s="5" t="s">
        <v>28</v>
      </c>
      <c r="F1368" s="5" t="s">
        <v>63</v>
      </c>
      <c r="G1368" s="5" t="s">
        <v>64</v>
      </c>
      <c r="H1368" s="5" t="s">
        <v>17</v>
      </c>
      <c r="I1368" s="7">
        <v>0.75000000000000011</v>
      </c>
      <c r="J1368" s="8">
        <v>8000</v>
      </c>
      <c r="K1368" s="9">
        <f t="shared" si="10"/>
        <v>6000.0000000000009</v>
      </c>
      <c r="L1368" s="9">
        <f t="shared" si="11"/>
        <v>1800.0000000000002</v>
      </c>
      <c r="M1368" s="10">
        <v>0.3</v>
      </c>
      <c r="O1368" s="15"/>
      <c r="P1368" s="16">
        <f>Data!$I1368-0</f>
        <v>0.75000000000000011</v>
      </c>
      <c r="Q1368" s="11">
        <f>Data!$J1368+1000</f>
        <v>9000</v>
      </c>
      <c r="R1368" s="12">
        <f>Data!$M1368+5%</f>
        <v>0.35</v>
      </c>
    </row>
    <row r="1369" spans="1:18" ht="15.75" customHeight="1">
      <c r="A1369" s="1"/>
      <c r="B1369" s="5" t="s">
        <v>27</v>
      </c>
      <c r="C1369" s="5">
        <v>1128299</v>
      </c>
      <c r="D1369" s="6">
        <v>44546</v>
      </c>
      <c r="E1369" s="5" t="s">
        <v>28</v>
      </c>
      <c r="F1369" s="5" t="s">
        <v>63</v>
      </c>
      <c r="G1369" s="5" t="s">
        <v>64</v>
      </c>
      <c r="H1369" s="5" t="s">
        <v>18</v>
      </c>
      <c r="I1369" s="7">
        <v>0.8500000000000002</v>
      </c>
      <c r="J1369" s="8">
        <v>8000</v>
      </c>
      <c r="K1369" s="9">
        <f t="shared" si="10"/>
        <v>6800.0000000000018</v>
      </c>
      <c r="L1369" s="9">
        <f t="shared" si="11"/>
        <v>1700.0000000000005</v>
      </c>
      <c r="M1369" s="10">
        <v>0.25</v>
      </c>
      <c r="O1369" s="15"/>
      <c r="P1369" s="16">
        <f>Data!$I1369-0</f>
        <v>0.8500000000000002</v>
      </c>
      <c r="Q1369" s="11">
        <f>Data!$J1369+1000</f>
        <v>9000</v>
      </c>
      <c r="R1369" s="12">
        <f>Data!$M1369+5%</f>
        <v>0.3</v>
      </c>
    </row>
    <row r="1370" spans="1:18" ht="15.75" customHeight="1">
      <c r="A1370" s="1"/>
      <c r="B1370" s="5" t="s">
        <v>27</v>
      </c>
      <c r="C1370" s="5">
        <v>1128299</v>
      </c>
      <c r="D1370" s="6">
        <v>44546</v>
      </c>
      <c r="E1370" s="5" t="s">
        <v>28</v>
      </c>
      <c r="F1370" s="5" t="s">
        <v>63</v>
      </c>
      <c r="G1370" s="5" t="s">
        <v>64</v>
      </c>
      <c r="H1370" s="5" t="s">
        <v>19</v>
      </c>
      <c r="I1370" s="7">
        <v>0.80000000000000016</v>
      </c>
      <c r="J1370" s="8">
        <v>6000</v>
      </c>
      <c r="K1370" s="9">
        <f t="shared" si="10"/>
        <v>4800.0000000000009</v>
      </c>
      <c r="L1370" s="9">
        <f t="shared" si="11"/>
        <v>1440.0000000000002</v>
      </c>
      <c r="M1370" s="10">
        <v>0.3</v>
      </c>
      <c r="O1370" s="15"/>
      <c r="P1370" s="16">
        <f>Data!$I1370-0</f>
        <v>0.80000000000000016</v>
      </c>
      <c r="Q1370" s="11">
        <f>Data!$J1370+1000</f>
        <v>7000</v>
      </c>
      <c r="R1370" s="12">
        <f>Data!$M1370+5%</f>
        <v>0.35</v>
      </c>
    </row>
    <row r="1371" spans="1:18" ht="15.75" customHeight="1">
      <c r="A1371" s="1"/>
      <c r="B1371" s="5" t="s">
        <v>27</v>
      </c>
      <c r="C1371" s="5">
        <v>1128299</v>
      </c>
      <c r="D1371" s="6">
        <v>44546</v>
      </c>
      <c r="E1371" s="5" t="s">
        <v>28</v>
      </c>
      <c r="F1371" s="5" t="s">
        <v>63</v>
      </c>
      <c r="G1371" s="5" t="s">
        <v>64</v>
      </c>
      <c r="H1371" s="5" t="s">
        <v>20</v>
      </c>
      <c r="I1371" s="7">
        <v>0.80000000000000016</v>
      </c>
      <c r="J1371" s="8">
        <v>6000</v>
      </c>
      <c r="K1371" s="9">
        <f t="shared" si="10"/>
        <v>4800.0000000000009</v>
      </c>
      <c r="L1371" s="9">
        <f t="shared" si="11"/>
        <v>1440.0000000000002</v>
      </c>
      <c r="M1371" s="10">
        <v>0.3</v>
      </c>
      <c r="O1371" s="15"/>
      <c r="P1371" s="16">
        <f>Data!$I1371-0</f>
        <v>0.80000000000000016</v>
      </c>
      <c r="Q1371" s="11">
        <f>Data!$J1371+1000</f>
        <v>7000</v>
      </c>
      <c r="R1371" s="12">
        <f>Data!$M1371+5%</f>
        <v>0.35</v>
      </c>
    </row>
    <row r="1372" spans="1:18" ht="15.75" customHeight="1">
      <c r="A1372" s="1"/>
      <c r="B1372" s="5" t="s">
        <v>27</v>
      </c>
      <c r="C1372" s="5">
        <v>1128299</v>
      </c>
      <c r="D1372" s="6">
        <v>44546</v>
      </c>
      <c r="E1372" s="5" t="s">
        <v>28</v>
      </c>
      <c r="F1372" s="5" t="s">
        <v>63</v>
      </c>
      <c r="G1372" s="5" t="s">
        <v>64</v>
      </c>
      <c r="H1372" s="5" t="s">
        <v>21</v>
      </c>
      <c r="I1372" s="7">
        <v>0.90000000000000013</v>
      </c>
      <c r="J1372" s="8">
        <v>5250</v>
      </c>
      <c r="K1372" s="9">
        <f t="shared" si="10"/>
        <v>4725.0000000000009</v>
      </c>
      <c r="L1372" s="9">
        <f t="shared" si="11"/>
        <v>945.00000000000023</v>
      </c>
      <c r="M1372" s="10">
        <v>0.2</v>
      </c>
      <c r="O1372" s="15"/>
      <c r="P1372" s="16">
        <f>Data!$I1372-0</f>
        <v>0.90000000000000013</v>
      </c>
      <c r="Q1372" s="11">
        <f>Data!$J1372+1000</f>
        <v>6250</v>
      </c>
      <c r="R1372" s="12">
        <f>Data!$M1372+5%</f>
        <v>0.25</v>
      </c>
    </row>
    <row r="1373" spans="1:18" ht="15.75" customHeight="1">
      <c r="A1373" s="1"/>
      <c r="B1373" s="5" t="s">
        <v>27</v>
      </c>
      <c r="C1373" s="5">
        <v>1128299</v>
      </c>
      <c r="D1373" s="6">
        <v>44546</v>
      </c>
      <c r="E1373" s="5" t="s">
        <v>28</v>
      </c>
      <c r="F1373" s="5" t="s">
        <v>63</v>
      </c>
      <c r="G1373" s="5" t="s">
        <v>64</v>
      </c>
      <c r="H1373" s="5" t="s">
        <v>22</v>
      </c>
      <c r="I1373" s="7">
        <v>0.95000000000000018</v>
      </c>
      <c r="J1373" s="8">
        <v>6250</v>
      </c>
      <c r="K1373" s="9">
        <f t="shared" si="10"/>
        <v>5937.5000000000009</v>
      </c>
      <c r="L1373" s="9">
        <f t="shared" si="11"/>
        <v>2671.8750000000005</v>
      </c>
      <c r="M1373" s="10">
        <v>0.45</v>
      </c>
      <c r="O1373" s="15"/>
      <c r="P1373" s="16">
        <f>Data!$I1373-0</f>
        <v>0.95000000000000018</v>
      </c>
      <c r="Q1373" s="11">
        <f>Data!$J1373+1000</f>
        <v>7250</v>
      </c>
      <c r="R1373" s="12">
        <f>Data!$M1373+5%</f>
        <v>0.5</v>
      </c>
    </row>
    <row r="1374" spans="1:18" ht="15.75" customHeight="1">
      <c r="A1374" s="1" t="s">
        <v>39</v>
      </c>
      <c r="B1374" s="5" t="s">
        <v>14</v>
      </c>
      <c r="C1374" s="5">
        <v>1185732</v>
      </c>
      <c r="D1374" s="6">
        <v>44208</v>
      </c>
      <c r="E1374" s="5" t="s">
        <v>46</v>
      </c>
      <c r="F1374" s="5" t="s">
        <v>47</v>
      </c>
      <c r="G1374" s="5" t="s">
        <v>65</v>
      </c>
      <c r="H1374" s="5" t="s">
        <v>17</v>
      </c>
      <c r="I1374" s="7">
        <v>0.45</v>
      </c>
      <c r="J1374" s="8">
        <v>8500</v>
      </c>
      <c r="K1374" s="9">
        <f t="shared" si="10"/>
        <v>3825</v>
      </c>
      <c r="L1374" s="9">
        <f t="shared" si="11"/>
        <v>1721.25</v>
      </c>
      <c r="M1374" s="10">
        <v>0.45</v>
      </c>
      <c r="P1374" s="11"/>
    </row>
    <row r="1375" spans="1:18" ht="15.75" customHeight="1">
      <c r="A1375" s="1"/>
      <c r="B1375" s="5" t="s">
        <v>14</v>
      </c>
      <c r="C1375" s="5">
        <v>1185732</v>
      </c>
      <c r="D1375" s="6">
        <v>44208</v>
      </c>
      <c r="E1375" s="5" t="s">
        <v>46</v>
      </c>
      <c r="F1375" s="5" t="s">
        <v>47</v>
      </c>
      <c r="G1375" s="5" t="s">
        <v>65</v>
      </c>
      <c r="H1375" s="5" t="s">
        <v>18</v>
      </c>
      <c r="I1375" s="7">
        <v>0.45</v>
      </c>
      <c r="J1375" s="8">
        <v>6500</v>
      </c>
      <c r="K1375" s="9">
        <f t="shared" si="10"/>
        <v>2925</v>
      </c>
      <c r="L1375" s="9">
        <f t="shared" si="11"/>
        <v>1023.7499999999999</v>
      </c>
      <c r="M1375" s="10">
        <v>0.35</v>
      </c>
      <c r="P1375" s="11"/>
    </row>
    <row r="1376" spans="1:18" ht="15.75" customHeight="1">
      <c r="A1376" s="1"/>
      <c r="B1376" s="5" t="s">
        <v>14</v>
      </c>
      <c r="C1376" s="5">
        <v>1185732</v>
      </c>
      <c r="D1376" s="6">
        <v>44208</v>
      </c>
      <c r="E1376" s="5" t="s">
        <v>46</v>
      </c>
      <c r="F1376" s="5" t="s">
        <v>47</v>
      </c>
      <c r="G1376" s="5" t="s">
        <v>65</v>
      </c>
      <c r="H1376" s="5" t="s">
        <v>19</v>
      </c>
      <c r="I1376" s="7">
        <v>0.35000000000000003</v>
      </c>
      <c r="J1376" s="8">
        <v>6500</v>
      </c>
      <c r="K1376" s="9">
        <f t="shared" si="10"/>
        <v>2275</v>
      </c>
      <c r="L1376" s="9">
        <f t="shared" si="11"/>
        <v>568.75</v>
      </c>
      <c r="M1376" s="10">
        <v>0.25</v>
      </c>
      <c r="P1376" s="11"/>
    </row>
    <row r="1377" spans="1:16" ht="15.75" customHeight="1">
      <c r="A1377" s="1"/>
      <c r="B1377" s="5" t="s">
        <v>14</v>
      </c>
      <c r="C1377" s="5">
        <v>1185732</v>
      </c>
      <c r="D1377" s="6">
        <v>44208</v>
      </c>
      <c r="E1377" s="5" t="s">
        <v>46</v>
      </c>
      <c r="F1377" s="5" t="s">
        <v>47</v>
      </c>
      <c r="G1377" s="5" t="s">
        <v>65</v>
      </c>
      <c r="H1377" s="5" t="s">
        <v>20</v>
      </c>
      <c r="I1377" s="7">
        <v>0.39999999999999997</v>
      </c>
      <c r="J1377" s="8">
        <v>5000</v>
      </c>
      <c r="K1377" s="9">
        <f t="shared" si="10"/>
        <v>1999.9999999999998</v>
      </c>
      <c r="L1377" s="9">
        <f t="shared" si="11"/>
        <v>599.99999999999989</v>
      </c>
      <c r="M1377" s="10">
        <v>0.3</v>
      </c>
      <c r="P1377" s="11"/>
    </row>
    <row r="1378" spans="1:16" ht="15.75" customHeight="1">
      <c r="A1378" s="1"/>
      <c r="B1378" s="5" t="s">
        <v>14</v>
      </c>
      <c r="C1378" s="5">
        <v>1185732</v>
      </c>
      <c r="D1378" s="6">
        <v>44208</v>
      </c>
      <c r="E1378" s="5" t="s">
        <v>46</v>
      </c>
      <c r="F1378" s="5" t="s">
        <v>47</v>
      </c>
      <c r="G1378" s="5" t="s">
        <v>65</v>
      </c>
      <c r="H1378" s="5" t="s">
        <v>21</v>
      </c>
      <c r="I1378" s="7">
        <v>0.55000000000000004</v>
      </c>
      <c r="J1378" s="8">
        <v>5500</v>
      </c>
      <c r="K1378" s="9">
        <f t="shared" si="10"/>
        <v>3025.0000000000005</v>
      </c>
      <c r="L1378" s="9">
        <f t="shared" si="11"/>
        <v>1058.75</v>
      </c>
      <c r="M1378" s="10">
        <v>0.35</v>
      </c>
      <c r="P1378" s="11"/>
    </row>
    <row r="1379" spans="1:16" ht="15.75" customHeight="1">
      <c r="A1379" s="1"/>
      <c r="B1379" s="5" t="s">
        <v>14</v>
      </c>
      <c r="C1379" s="5">
        <v>1185732</v>
      </c>
      <c r="D1379" s="6">
        <v>44208</v>
      </c>
      <c r="E1379" s="5" t="s">
        <v>46</v>
      </c>
      <c r="F1379" s="5" t="s">
        <v>47</v>
      </c>
      <c r="G1379" s="5" t="s">
        <v>65</v>
      </c>
      <c r="H1379" s="5" t="s">
        <v>22</v>
      </c>
      <c r="I1379" s="7">
        <v>0.45</v>
      </c>
      <c r="J1379" s="8">
        <v>6500</v>
      </c>
      <c r="K1379" s="9">
        <f t="shared" si="10"/>
        <v>2925</v>
      </c>
      <c r="L1379" s="9">
        <f t="shared" si="11"/>
        <v>1462.5</v>
      </c>
      <c r="M1379" s="10">
        <v>0.5</v>
      </c>
      <c r="P1379" s="11"/>
    </row>
    <row r="1380" spans="1:16" ht="15.75" customHeight="1">
      <c r="A1380" s="1"/>
      <c r="B1380" s="5" t="s">
        <v>14</v>
      </c>
      <c r="C1380" s="5">
        <v>1185732</v>
      </c>
      <c r="D1380" s="6">
        <v>44237</v>
      </c>
      <c r="E1380" s="5" t="s">
        <v>46</v>
      </c>
      <c r="F1380" s="5" t="s">
        <v>47</v>
      </c>
      <c r="G1380" s="5" t="s">
        <v>65</v>
      </c>
      <c r="H1380" s="5" t="s">
        <v>17</v>
      </c>
      <c r="I1380" s="7">
        <v>0.45</v>
      </c>
      <c r="J1380" s="8">
        <v>9000</v>
      </c>
      <c r="K1380" s="9">
        <f t="shared" si="10"/>
        <v>4050</v>
      </c>
      <c r="L1380" s="9">
        <f t="shared" si="11"/>
        <v>1822.5</v>
      </c>
      <c r="M1380" s="10">
        <v>0.45</v>
      </c>
      <c r="P1380" s="11"/>
    </row>
    <row r="1381" spans="1:16" ht="15.75" customHeight="1">
      <c r="A1381" s="1"/>
      <c r="B1381" s="5" t="s">
        <v>14</v>
      </c>
      <c r="C1381" s="5">
        <v>1185732</v>
      </c>
      <c r="D1381" s="6">
        <v>44237</v>
      </c>
      <c r="E1381" s="5" t="s">
        <v>46</v>
      </c>
      <c r="F1381" s="5" t="s">
        <v>47</v>
      </c>
      <c r="G1381" s="5" t="s">
        <v>65</v>
      </c>
      <c r="H1381" s="5" t="s">
        <v>18</v>
      </c>
      <c r="I1381" s="7">
        <v>0.45</v>
      </c>
      <c r="J1381" s="8">
        <v>5500</v>
      </c>
      <c r="K1381" s="9">
        <f t="shared" si="10"/>
        <v>2475</v>
      </c>
      <c r="L1381" s="9">
        <f t="shared" si="11"/>
        <v>866.25</v>
      </c>
      <c r="M1381" s="10">
        <v>0.35</v>
      </c>
      <c r="P1381" s="11"/>
    </row>
    <row r="1382" spans="1:16" ht="15.75" customHeight="1">
      <c r="A1382" s="1"/>
      <c r="B1382" s="5" t="s">
        <v>14</v>
      </c>
      <c r="C1382" s="5">
        <v>1185732</v>
      </c>
      <c r="D1382" s="6">
        <v>44237</v>
      </c>
      <c r="E1382" s="5" t="s">
        <v>46</v>
      </c>
      <c r="F1382" s="5" t="s">
        <v>47</v>
      </c>
      <c r="G1382" s="5" t="s">
        <v>65</v>
      </c>
      <c r="H1382" s="5" t="s">
        <v>19</v>
      </c>
      <c r="I1382" s="7">
        <v>0.35000000000000003</v>
      </c>
      <c r="J1382" s="8">
        <v>6000</v>
      </c>
      <c r="K1382" s="9">
        <f t="shared" si="10"/>
        <v>2100</v>
      </c>
      <c r="L1382" s="9">
        <f t="shared" si="11"/>
        <v>525</v>
      </c>
      <c r="M1382" s="10">
        <v>0.25</v>
      </c>
      <c r="P1382" s="11"/>
    </row>
    <row r="1383" spans="1:16" ht="15.75" customHeight="1">
      <c r="A1383" s="1"/>
      <c r="B1383" s="5" t="s">
        <v>14</v>
      </c>
      <c r="C1383" s="5">
        <v>1185732</v>
      </c>
      <c r="D1383" s="6">
        <v>44237</v>
      </c>
      <c r="E1383" s="5" t="s">
        <v>46</v>
      </c>
      <c r="F1383" s="5" t="s">
        <v>47</v>
      </c>
      <c r="G1383" s="5" t="s">
        <v>65</v>
      </c>
      <c r="H1383" s="5" t="s">
        <v>20</v>
      </c>
      <c r="I1383" s="7">
        <v>0.39999999999999997</v>
      </c>
      <c r="J1383" s="8">
        <v>4750</v>
      </c>
      <c r="K1383" s="9">
        <f t="shared" si="10"/>
        <v>1899.9999999999998</v>
      </c>
      <c r="L1383" s="9">
        <f t="shared" si="11"/>
        <v>569.99999999999989</v>
      </c>
      <c r="M1383" s="10">
        <v>0.3</v>
      </c>
      <c r="P1383" s="11"/>
    </row>
    <row r="1384" spans="1:16" ht="15.75" customHeight="1">
      <c r="A1384" s="1"/>
      <c r="B1384" s="5" t="s">
        <v>14</v>
      </c>
      <c r="C1384" s="5">
        <v>1185732</v>
      </c>
      <c r="D1384" s="6">
        <v>44237</v>
      </c>
      <c r="E1384" s="5" t="s">
        <v>46</v>
      </c>
      <c r="F1384" s="5" t="s">
        <v>47</v>
      </c>
      <c r="G1384" s="5" t="s">
        <v>65</v>
      </c>
      <c r="H1384" s="5" t="s">
        <v>21</v>
      </c>
      <c r="I1384" s="7">
        <v>0.55000000000000004</v>
      </c>
      <c r="J1384" s="8">
        <v>5500</v>
      </c>
      <c r="K1384" s="9">
        <f t="shared" si="10"/>
        <v>3025.0000000000005</v>
      </c>
      <c r="L1384" s="9">
        <f t="shared" si="11"/>
        <v>1058.75</v>
      </c>
      <c r="M1384" s="10">
        <v>0.35</v>
      </c>
      <c r="P1384" s="11"/>
    </row>
    <row r="1385" spans="1:16" ht="15.75" customHeight="1">
      <c r="A1385" s="1"/>
      <c r="B1385" s="5" t="s">
        <v>14</v>
      </c>
      <c r="C1385" s="5">
        <v>1185732</v>
      </c>
      <c r="D1385" s="6">
        <v>44237</v>
      </c>
      <c r="E1385" s="5" t="s">
        <v>46</v>
      </c>
      <c r="F1385" s="5" t="s">
        <v>47</v>
      </c>
      <c r="G1385" s="5" t="s">
        <v>65</v>
      </c>
      <c r="H1385" s="5" t="s">
        <v>22</v>
      </c>
      <c r="I1385" s="7">
        <v>0.45</v>
      </c>
      <c r="J1385" s="8">
        <v>6500</v>
      </c>
      <c r="K1385" s="9">
        <f t="shared" si="10"/>
        <v>2925</v>
      </c>
      <c r="L1385" s="9">
        <f t="shared" si="11"/>
        <v>1462.5</v>
      </c>
      <c r="M1385" s="10">
        <v>0.5</v>
      </c>
      <c r="P1385" s="11"/>
    </row>
    <row r="1386" spans="1:16" ht="15.75" customHeight="1">
      <c r="A1386" s="1"/>
      <c r="B1386" s="5" t="s">
        <v>14</v>
      </c>
      <c r="C1386" s="5">
        <v>1185732</v>
      </c>
      <c r="D1386" s="6">
        <v>44263</v>
      </c>
      <c r="E1386" s="5" t="s">
        <v>46</v>
      </c>
      <c r="F1386" s="5" t="s">
        <v>47</v>
      </c>
      <c r="G1386" s="5" t="s">
        <v>65</v>
      </c>
      <c r="H1386" s="5" t="s">
        <v>17</v>
      </c>
      <c r="I1386" s="7">
        <v>0.45</v>
      </c>
      <c r="J1386" s="8">
        <v>8700</v>
      </c>
      <c r="K1386" s="9">
        <f t="shared" si="10"/>
        <v>3915</v>
      </c>
      <c r="L1386" s="9">
        <f t="shared" si="11"/>
        <v>1761.75</v>
      </c>
      <c r="M1386" s="10">
        <v>0.45</v>
      </c>
      <c r="P1386" s="11"/>
    </row>
    <row r="1387" spans="1:16" ht="15.75" customHeight="1">
      <c r="A1387" s="1"/>
      <c r="B1387" s="5" t="s">
        <v>14</v>
      </c>
      <c r="C1387" s="5">
        <v>1185732</v>
      </c>
      <c r="D1387" s="6">
        <v>44263</v>
      </c>
      <c r="E1387" s="5" t="s">
        <v>46</v>
      </c>
      <c r="F1387" s="5" t="s">
        <v>47</v>
      </c>
      <c r="G1387" s="5" t="s">
        <v>65</v>
      </c>
      <c r="H1387" s="5" t="s">
        <v>18</v>
      </c>
      <c r="I1387" s="7">
        <v>0.45</v>
      </c>
      <c r="J1387" s="8">
        <v>5500</v>
      </c>
      <c r="K1387" s="9">
        <f t="shared" si="10"/>
        <v>2475</v>
      </c>
      <c r="L1387" s="9">
        <f t="shared" si="11"/>
        <v>866.25</v>
      </c>
      <c r="M1387" s="10">
        <v>0.35</v>
      </c>
      <c r="P1387" s="11"/>
    </row>
    <row r="1388" spans="1:16" ht="15.75" customHeight="1">
      <c r="A1388" s="1"/>
      <c r="B1388" s="5" t="s">
        <v>14</v>
      </c>
      <c r="C1388" s="5">
        <v>1185732</v>
      </c>
      <c r="D1388" s="6">
        <v>44263</v>
      </c>
      <c r="E1388" s="5" t="s">
        <v>46</v>
      </c>
      <c r="F1388" s="5" t="s">
        <v>47</v>
      </c>
      <c r="G1388" s="5" t="s">
        <v>65</v>
      </c>
      <c r="H1388" s="5" t="s">
        <v>19</v>
      </c>
      <c r="I1388" s="7">
        <v>0.35000000000000003</v>
      </c>
      <c r="J1388" s="8">
        <v>5750</v>
      </c>
      <c r="K1388" s="9">
        <f t="shared" si="10"/>
        <v>2012.5000000000002</v>
      </c>
      <c r="L1388" s="9">
        <f t="shared" si="11"/>
        <v>503.12500000000006</v>
      </c>
      <c r="M1388" s="10">
        <v>0.25</v>
      </c>
      <c r="P1388" s="11"/>
    </row>
    <row r="1389" spans="1:16" ht="15.75" customHeight="1">
      <c r="A1389" s="1"/>
      <c r="B1389" s="5" t="s">
        <v>14</v>
      </c>
      <c r="C1389" s="5">
        <v>1185732</v>
      </c>
      <c r="D1389" s="6">
        <v>44263</v>
      </c>
      <c r="E1389" s="5" t="s">
        <v>46</v>
      </c>
      <c r="F1389" s="5" t="s">
        <v>47</v>
      </c>
      <c r="G1389" s="5" t="s">
        <v>65</v>
      </c>
      <c r="H1389" s="5" t="s">
        <v>20</v>
      </c>
      <c r="I1389" s="7">
        <v>0.39999999999999997</v>
      </c>
      <c r="J1389" s="8">
        <v>4250</v>
      </c>
      <c r="K1389" s="9">
        <f t="shared" si="10"/>
        <v>1699.9999999999998</v>
      </c>
      <c r="L1389" s="9">
        <f t="shared" si="11"/>
        <v>509.99999999999989</v>
      </c>
      <c r="M1389" s="10">
        <v>0.3</v>
      </c>
      <c r="P1389" s="11"/>
    </row>
    <row r="1390" spans="1:16" ht="15.75" customHeight="1">
      <c r="A1390" s="1"/>
      <c r="B1390" s="5" t="s">
        <v>14</v>
      </c>
      <c r="C1390" s="5">
        <v>1185732</v>
      </c>
      <c r="D1390" s="6">
        <v>44263</v>
      </c>
      <c r="E1390" s="5" t="s">
        <v>46</v>
      </c>
      <c r="F1390" s="5" t="s">
        <v>47</v>
      </c>
      <c r="G1390" s="5" t="s">
        <v>65</v>
      </c>
      <c r="H1390" s="5" t="s">
        <v>21</v>
      </c>
      <c r="I1390" s="7">
        <v>0.55000000000000004</v>
      </c>
      <c r="J1390" s="8">
        <v>4750</v>
      </c>
      <c r="K1390" s="9">
        <f t="shared" si="10"/>
        <v>2612.5</v>
      </c>
      <c r="L1390" s="9">
        <f t="shared" si="11"/>
        <v>914.37499999999989</v>
      </c>
      <c r="M1390" s="10">
        <v>0.35</v>
      </c>
      <c r="P1390" s="11"/>
    </row>
    <row r="1391" spans="1:16" ht="15.75" customHeight="1">
      <c r="A1391" s="1"/>
      <c r="B1391" s="5" t="s">
        <v>14</v>
      </c>
      <c r="C1391" s="5">
        <v>1185732</v>
      </c>
      <c r="D1391" s="6">
        <v>44263</v>
      </c>
      <c r="E1391" s="5" t="s">
        <v>46</v>
      </c>
      <c r="F1391" s="5" t="s">
        <v>47</v>
      </c>
      <c r="G1391" s="5" t="s">
        <v>65</v>
      </c>
      <c r="H1391" s="5" t="s">
        <v>22</v>
      </c>
      <c r="I1391" s="7">
        <v>0.45</v>
      </c>
      <c r="J1391" s="8">
        <v>5750</v>
      </c>
      <c r="K1391" s="9">
        <f t="shared" si="10"/>
        <v>2587.5</v>
      </c>
      <c r="L1391" s="9">
        <f t="shared" si="11"/>
        <v>1293.75</v>
      </c>
      <c r="M1391" s="10">
        <v>0.5</v>
      </c>
      <c r="P1391" s="11"/>
    </row>
    <row r="1392" spans="1:16" ht="15.75" customHeight="1">
      <c r="A1392" s="1"/>
      <c r="B1392" s="5" t="s">
        <v>14</v>
      </c>
      <c r="C1392" s="5">
        <v>1185732</v>
      </c>
      <c r="D1392" s="6">
        <v>44295</v>
      </c>
      <c r="E1392" s="5" t="s">
        <v>46</v>
      </c>
      <c r="F1392" s="5" t="s">
        <v>47</v>
      </c>
      <c r="G1392" s="5" t="s">
        <v>65</v>
      </c>
      <c r="H1392" s="5" t="s">
        <v>17</v>
      </c>
      <c r="I1392" s="7">
        <v>0.45</v>
      </c>
      <c r="J1392" s="8">
        <v>8250</v>
      </c>
      <c r="K1392" s="9">
        <f t="shared" si="10"/>
        <v>3712.5</v>
      </c>
      <c r="L1392" s="9">
        <f t="shared" si="11"/>
        <v>1670.625</v>
      </c>
      <c r="M1392" s="10">
        <v>0.45</v>
      </c>
      <c r="P1392" s="11"/>
    </row>
    <row r="1393" spans="1:16" ht="15.75" customHeight="1">
      <c r="A1393" s="1"/>
      <c r="B1393" s="5" t="s">
        <v>14</v>
      </c>
      <c r="C1393" s="5">
        <v>1185732</v>
      </c>
      <c r="D1393" s="6">
        <v>44295</v>
      </c>
      <c r="E1393" s="5" t="s">
        <v>46</v>
      </c>
      <c r="F1393" s="5" t="s">
        <v>47</v>
      </c>
      <c r="G1393" s="5" t="s">
        <v>65</v>
      </c>
      <c r="H1393" s="5" t="s">
        <v>18</v>
      </c>
      <c r="I1393" s="7">
        <v>0.45</v>
      </c>
      <c r="J1393" s="8">
        <v>5250</v>
      </c>
      <c r="K1393" s="9">
        <f t="shared" si="10"/>
        <v>2362.5</v>
      </c>
      <c r="L1393" s="9">
        <f t="shared" si="11"/>
        <v>826.875</v>
      </c>
      <c r="M1393" s="10">
        <v>0.35</v>
      </c>
      <c r="P1393" s="11"/>
    </row>
    <row r="1394" spans="1:16" ht="15.75" customHeight="1">
      <c r="A1394" s="1"/>
      <c r="B1394" s="5" t="s">
        <v>14</v>
      </c>
      <c r="C1394" s="5">
        <v>1185732</v>
      </c>
      <c r="D1394" s="6">
        <v>44295</v>
      </c>
      <c r="E1394" s="5" t="s">
        <v>46</v>
      </c>
      <c r="F1394" s="5" t="s">
        <v>47</v>
      </c>
      <c r="G1394" s="5" t="s">
        <v>65</v>
      </c>
      <c r="H1394" s="5" t="s">
        <v>19</v>
      </c>
      <c r="I1394" s="7">
        <v>0.35000000000000003</v>
      </c>
      <c r="J1394" s="8">
        <v>5250</v>
      </c>
      <c r="K1394" s="9">
        <f t="shared" si="10"/>
        <v>1837.5000000000002</v>
      </c>
      <c r="L1394" s="9">
        <f t="shared" si="11"/>
        <v>459.37500000000006</v>
      </c>
      <c r="M1394" s="10">
        <v>0.25</v>
      </c>
      <c r="P1394" s="11"/>
    </row>
    <row r="1395" spans="1:16" ht="15.75" customHeight="1">
      <c r="A1395" s="1"/>
      <c r="B1395" s="5" t="s">
        <v>14</v>
      </c>
      <c r="C1395" s="5">
        <v>1185732</v>
      </c>
      <c r="D1395" s="6">
        <v>44295</v>
      </c>
      <c r="E1395" s="5" t="s">
        <v>46</v>
      </c>
      <c r="F1395" s="5" t="s">
        <v>47</v>
      </c>
      <c r="G1395" s="5" t="s">
        <v>65</v>
      </c>
      <c r="H1395" s="5" t="s">
        <v>20</v>
      </c>
      <c r="I1395" s="7">
        <v>0.39999999999999997</v>
      </c>
      <c r="J1395" s="8">
        <v>4500</v>
      </c>
      <c r="K1395" s="9">
        <f t="shared" si="10"/>
        <v>1799.9999999999998</v>
      </c>
      <c r="L1395" s="9">
        <f t="shared" si="11"/>
        <v>539.99999999999989</v>
      </c>
      <c r="M1395" s="10">
        <v>0.3</v>
      </c>
      <c r="P1395" s="11"/>
    </row>
    <row r="1396" spans="1:16" ht="15.75" customHeight="1">
      <c r="A1396" s="1"/>
      <c r="B1396" s="5" t="s">
        <v>14</v>
      </c>
      <c r="C1396" s="5">
        <v>1185732</v>
      </c>
      <c r="D1396" s="6">
        <v>44295</v>
      </c>
      <c r="E1396" s="5" t="s">
        <v>46</v>
      </c>
      <c r="F1396" s="5" t="s">
        <v>47</v>
      </c>
      <c r="G1396" s="5" t="s">
        <v>65</v>
      </c>
      <c r="H1396" s="5" t="s">
        <v>21</v>
      </c>
      <c r="I1396" s="7">
        <v>0.55000000000000004</v>
      </c>
      <c r="J1396" s="8">
        <v>4750</v>
      </c>
      <c r="K1396" s="9">
        <f t="shared" si="10"/>
        <v>2612.5</v>
      </c>
      <c r="L1396" s="9">
        <f t="shared" si="11"/>
        <v>914.37499999999989</v>
      </c>
      <c r="M1396" s="10">
        <v>0.35</v>
      </c>
      <c r="P1396" s="11"/>
    </row>
    <row r="1397" spans="1:16" ht="15.75" customHeight="1">
      <c r="A1397" s="1"/>
      <c r="B1397" s="5" t="s">
        <v>14</v>
      </c>
      <c r="C1397" s="5">
        <v>1185732</v>
      </c>
      <c r="D1397" s="6">
        <v>44295</v>
      </c>
      <c r="E1397" s="5" t="s">
        <v>46</v>
      </c>
      <c r="F1397" s="5" t="s">
        <v>47</v>
      </c>
      <c r="G1397" s="5" t="s">
        <v>65</v>
      </c>
      <c r="H1397" s="5" t="s">
        <v>22</v>
      </c>
      <c r="I1397" s="7">
        <v>0.45</v>
      </c>
      <c r="J1397" s="8">
        <v>6000</v>
      </c>
      <c r="K1397" s="9">
        <f t="shared" si="10"/>
        <v>2700</v>
      </c>
      <c r="L1397" s="9">
        <f t="shared" si="11"/>
        <v>1350</v>
      </c>
      <c r="M1397" s="10">
        <v>0.5</v>
      </c>
      <c r="P1397" s="11"/>
    </row>
    <row r="1398" spans="1:16" ht="15.75" customHeight="1">
      <c r="A1398" s="1"/>
      <c r="B1398" s="5" t="s">
        <v>14</v>
      </c>
      <c r="C1398" s="5">
        <v>1185732</v>
      </c>
      <c r="D1398" s="6">
        <v>44324</v>
      </c>
      <c r="E1398" s="5" t="s">
        <v>46</v>
      </c>
      <c r="F1398" s="5" t="s">
        <v>47</v>
      </c>
      <c r="G1398" s="5" t="s">
        <v>65</v>
      </c>
      <c r="H1398" s="5" t="s">
        <v>17</v>
      </c>
      <c r="I1398" s="7">
        <v>0.55000000000000004</v>
      </c>
      <c r="J1398" s="8">
        <v>8700</v>
      </c>
      <c r="K1398" s="9">
        <f t="shared" si="10"/>
        <v>4785</v>
      </c>
      <c r="L1398" s="9">
        <f t="shared" si="11"/>
        <v>2153.25</v>
      </c>
      <c r="M1398" s="10">
        <v>0.45</v>
      </c>
      <c r="P1398" s="11"/>
    </row>
    <row r="1399" spans="1:16" ht="15.75" customHeight="1">
      <c r="A1399" s="1"/>
      <c r="B1399" s="5" t="s">
        <v>14</v>
      </c>
      <c r="C1399" s="5">
        <v>1185732</v>
      </c>
      <c r="D1399" s="6">
        <v>44324</v>
      </c>
      <c r="E1399" s="5" t="s">
        <v>46</v>
      </c>
      <c r="F1399" s="5" t="s">
        <v>47</v>
      </c>
      <c r="G1399" s="5" t="s">
        <v>65</v>
      </c>
      <c r="H1399" s="5" t="s">
        <v>18</v>
      </c>
      <c r="I1399" s="7">
        <v>0.55000000000000004</v>
      </c>
      <c r="J1399" s="8">
        <v>5750</v>
      </c>
      <c r="K1399" s="9">
        <f t="shared" si="10"/>
        <v>3162.5000000000005</v>
      </c>
      <c r="L1399" s="9">
        <f t="shared" si="11"/>
        <v>1106.875</v>
      </c>
      <c r="M1399" s="10">
        <v>0.35</v>
      </c>
      <c r="P1399" s="11"/>
    </row>
    <row r="1400" spans="1:16" ht="15.75" customHeight="1">
      <c r="A1400" s="1"/>
      <c r="B1400" s="5" t="s">
        <v>14</v>
      </c>
      <c r="C1400" s="5">
        <v>1185732</v>
      </c>
      <c r="D1400" s="6">
        <v>44324</v>
      </c>
      <c r="E1400" s="5" t="s">
        <v>46</v>
      </c>
      <c r="F1400" s="5" t="s">
        <v>47</v>
      </c>
      <c r="G1400" s="5" t="s">
        <v>65</v>
      </c>
      <c r="H1400" s="5" t="s">
        <v>19</v>
      </c>
      <c r="I1400" s="7">
        <v>0.5</v>
      </c>
      <c r="J1400" s="8">
        <v>5500</v>
      </c>
      <c r="K1400" s="9">
        <f t="shared" si="10"/>
        <v>2750</v>
      </c>
      <c r="L1400" s="9">
        <f t="shared" si="11"/>
        <v>687.5</v>
      </c>
      <c r="M1400" s="10">
        <v>0.25</v>
      </c>
      <c r="P1400" s="11"/>
    </row>
    <row r="1401" spans="1:16" ht="15.75" customHeight="1">
      <c r="A1401" s="1"/>
      <c r="B1401" s="5" t="s">
        <v>14</v>
      </c>
      <c r="C1401" s="5">
        <v>1185732</v>
      </c>
      <c r="D1401" s="6">
        <v>44324</v>
      </c>
      <c r="E1401" s="5" t="s">
        <v>46</v>
      </c>
      <c r="F1401" s="5" t="s">
        <v>47</v>
      </c>
      <c r="G1401" s="5" t="s">
        <v>65</v>
      </c>
      <c r="H1401" s="5" t="s">
        <v>20</v>
      </c>
      <c r="I1401" s="7">
        <v>0.5</v>
      </c>
      <c r="J1401" s="8">
        <v>5000</v>
      </c>
      <c r="K1401" s="9">
        <f t="shared" si="10"/>
        <v>2500</v>
      </c>
      <c r="L1401" s="9">
        <f t="shared" si="11"/>
        <v>750</v>
      </c>
      <c r="M1401" s="10">
        <v>0.3</v>
      </c>
      <c r="P1401" s="11"/>
    </row>
    <row r="1402" spans="1:16" ht="15.75" customHeight="1">
      <c r="A1402" s="1"/>
      <c r="B1402" s="5" t="s">
        <v>14</v>
      </c>
      <c r="C1402" s="5">
        <v>1185732</v>
      </c>
      <c r="D1402" s="6">
        <v>44324</v>
      </c>
      <c r="E1402" s="5" t="s">
        <v>46</v>
      </c>
      <c r="F1402" s="5" t="s">
        <v>47</v>
      </c>
      <c r="G1402" s="5" t="s">
        <v>65</v>
      </c>
      <c r="H1402" s="5" t="s">
        <v>21</v>
      </c>
      <c r="I1402" s="7">
        <v>0.6</v>
      </c>
      <c r="J1402" s="8">
        <v>5250</v>
      </c>
      <c r="K1402" s="9">
        <f t="shared" si="10"/>
        <v>3150</v>
      </c>
      <c r="L1402" s="9">
        <f t="shared" si="11"/>
        <v>1102.5</v>
      </c>
      <c r="M1402" s="10">
        <v>0.35</v>
      </c>
      <c r="P1402" s="11"/>
    </row>
    <row r="1403" spans="1:16" ht="15.75" customHeight="1">
      <c r="A1403" s="1"/>
      <c r="B1403" s="5" t="s">
        <v>14</v>
      </c>
      <c r="C1403" s="5">
        <v>1185732</v>
      </c>
      <c r="D1403" s="6">
        <v>44324</v>
      </c>
      <c r="E1403" s="5" t="s">
        <v>46</v>
      </c>
      <c r="F1403" s="5" t="s">
        <v>47</v>
      </c>
      <c r="G1403" s="5" t="s">
        <v>65</v>
      </c>
      <c r="H1403" s="5" t="s">
        <v>22</v>
      </c>
      <c r="I1403" s="7">
        <v>0.65</v>
      </c>
      <c r="J1403" s="8">
        <v>6250</v>
      </c>
      <c r="K1403" s="9">
        <f t="shared" si="10"/>
        <v>4062.5</v>
      </c>
      <c r="L1403" s="9">
        <f t="shared" si="11"/>
        <v>2031.25</v>
      </c>
      <c r="M1403" s="10">
        <v>0.5</v>
      </c>
      <c r="P1403" s="11"/>
    </row>
    <row r="1404" spans="1:16" ht="15.75" customHeight="1">
      <c r="A1404" s="1"/>
      <c r="B1404" s="5" t="s">
        <v>14</v>
      </c>
      <c r="C1404" s="5">
        <v>1185732</v>
      </c>
      <c r="D1404" s="6">
        <v>44357</v>
      </c>
      <c r="E1404" s="5" t="s">
        <v>46</v>
      </c>
      <c r="F1404" s="5" t="s">
        <v>47</v>
      </c>
      <c r="G1404" s="5" t="s">
        <v>65</v>
      </c>
      <c r="H1404" s="5" t="s">
        <v>17</v>
      </c>
      <c r="I1404" s="7">
        <v>0.6</v>
      </c>
      <c r="J1404" s="8">
        <v>8750</v>
      </c>
      <c r="K1404" s="9">
        <f t="shared" si="10"/>
        <v>5250</v>
      </c>
      <c r="L1404" s="9">
        <f t="shared" si="11"/>
        <v>2362.5</v>
      </c>
      <c r="M1404" s="10">
        <v>0.45</v>
      </c>
      <c r="P1404" s="11"/>
    </row>
    <row r="1405" spans="1:16" ht="15.75" customHeight="1">
      <c r="A1405" s="1"/>
      <c r="B1405" s="5" t="s">
        <v>14</v>
      </c>
      <c r="C1405" s="5">
        <v>1185732</v>
      </c>
      <c r="D1405" s="6">
        <v>44357</v>
      </c>
      <c r="E1405" s="5" t="s">
        <v>46</v>
      </c>
      <c r="F1405" s="5" t="s">
        <v>47</v>
      </c>
      <c r="G1405" s="5" t="s">
        <v>65</v>
      </c>
      <c r="H1405" s="5" t="s">
        <v>18</v>
      </c>
      <c r="I1405" s="7">
        <v>0.55000000000000004</v>
      </c>
      <c r="J1405" s="8">
        <v>6250</v>
      </c>
      <c r="K1405" s="9">
        <f t="shared" si="10"/>
        <v>3437.5000000000005</v>
      </c>
      <c r="L1405" s="9">
        <f t="shared" si="11"/>
        <v>1203.125</v>
      </c>
      <c r="M1405" s="10">
        <v>0.35</v>
      </c>
      <c r="P1405" s="11"/>
    </row>
    <row r="1406" spans="1:16" ht="15.75" customHeight="1">
      <c r="A1406" s="1"/>
      <c r="B1406" s="5" t="s">
        <v>14</v>
      </c>
      <c r="C1406" s="5">
        <v>1185732</v>
      </c>
      <c r="D1406" s="6">
        <v>44357</v>
      </c>
      <c r="E1406" s="5" t="s">
        <v>46</v>
      </c>
      <c r="F1406" s="5" t="s">
        <v>47</v>
      </c>
      <c r="G1406" s="5" t="s">
        <v>65</v>
      </c>
      <c r="H1406" s="5" t="s">
        <v>19</v>
      </c>
      <c r="I1406" s="7">
        <v>0.5</v>
      </c>
      <c r="J1406" s="8">
        <v>6000</v>
      </c>
      <c r="K1406" s="9">
        <f t="shared" si="10"/>
        <v>3000</v>
      </c>
      <c r="L1406" s="9">
        <f t="shared" si="11"/>
        <v>750</v>
      </c>
      <c r="M1406" s="10">
        <v>0.25</v>
      </c>
      <c r="P1406" s="11"/>
    </row>
    <row r="1407" spans="1:16" ht="15.75" customHeight="1">
      <c r="A1407" s="1"/>
      <c r="B1407" s="5" t="s">
        <v>14</v>
      </c>
      <c r="C1407" s="5">
        <v>1185732</v>
      </c>
      <c r="D1407" s="6">
        <v>44357</v>
      </c>
      <c r="E1407" s="5" t="s">
        <v>46</v>
      </c>
      <c r="F1407" s="5" t="s">
        <v>47</v>
      </c>
      <c r="G1407" s="5" t="s">
        <v>65</v>
      </c>
      <c r="H1407" s="5" t="s">
        <v>20</v>
      </c>
      <c r="I1407" s="7">
        <v>0.5</v>
      </c>
      <c r="J1407" s="8">
        <v>5750</v>
      </c>
      <c r="K1407" s="9">
        <f t="shared" si="10"/>
        <v>2875</v>
      </c>
      <c r="L1407" s="9">
        <f t="shared" si="11"/>
        <v>862.5</v>
      </c>
      <c r="M1407" s="10">
        <v>0.3</v>
      </c>
      <c r="P1407" s="11"/>
    </row>
    <row r="1408" spans="1:16" ht="15.75" customHeight="1">
      <c r="A1408" s="1"/>
      <c r="B1408" s="5" t="s">
        <v>14</v>
      </c>
      <c r="C1408" s="5">
        <v>1185732</v>
      </c>
      <c r="D1408" s="6">
        <v>44357</v>
      </c>
      <c r="E1408" s="5" t="s">
        <v>46</v>
      </c>
      <c r="F1408" s="5" t="s">
        <v>47</v>
      </c>
      <c r="G1408" s="5" t="s">
        <v>65</v>
      </c>
      <c r="H1408" s="5" t="s">
        <v>21</v>
      </c>
      <c r="I1408" s="7">
        <v>0.65</v>
      </c>
      <c r="J1408" s="8">
        <v>5750</v>
      </c>
      <c r="K1408" s="9">
        <f t="shared" si="10"/>
        <v>3737.5</v>
      </c>
      <c r="L1408" s="9">
        <f t="shared" si="11"/>
        <v>1308.125</v>
      </c>
      <c r="M1408" s="10">
        <v>0.35</v>
      </c>
      <c r="P1408" s="11"/>
    </row>
    <row r="1409" spans="1:16" ht="15.75" customHeight="1">
      <c r="A1409" s="1"/>
      <c r="B1409" s="5" t="s">
        <v>14</v>
      </c>
      <c r="C1409" s="5">
        <v>1185732</v>
      </c>
      <c r="D1409" s="6">
        <v>44357</v>
      </c>
      <c r="E1409" s="5" t="s">
        <v>46</v>
      </c>
      <c r="F1409" s="5" t="s">
        <v>47</v>
      </c>
      <c r="G1409" s="5" t="s">
        <v>65</v>
      </c>
      <c r="H1409" s="5" t="s">
        <v>22</v>
      </c>
      <c r="I1409" s="7">
        <v>0.70000000000000007</v>
      </c>
      <c r="J1409" s="8">
        <v>7250</v>
      </c>
      <c r="K1409" s="9">
        <f t="shared" si="10"/>
        <v>5075.0000000000009</v>
      </c>
      <c r="L1409" s="9">
        <f t="shared" si="11"/>
        <v>2537.5000000000005</v>
      </c>
      <c r="M1409" s="10">
        <v>0.5</v>
      </c>
      <c r="P1409" s="11"/>
    </row>
    <row r="1410" spans="1:16" ht="15.75" customHeight="1">
      <c r="A1410" s="1"/>
      <c r="B1410" s="5" t="s">
        <v>14</v>
      </c>
      <c r="C1410" s="5">
        <v>1185732</v>
      </c>
      <c r="D1410" s="6">
        <v>44385</v>
      </c>
      <c r="E1410" s="5" t="s">
        <v>46</v>
      </c>
      <c r="F1410" s="5" t="s">
        <v>47</v>
      </c>
      <c r="G1410" s="5" t="s">
        <v>65</v>
      </c>
      <c r="H1410" s="5" t="s">
        <v>17</v>
      </c>
      <c r="I1410" s="7">
        <v>0.65</v>
      </c>
      <c r="J1410" s="8">
        <v>9500</v>
      </c>
      <c r="K1410" s="9">
        <f t="shared" si="10"/>
        <v>6175</v>
      </c>
      <c r="L1410" s="9">
        <f t="shared" si="11"/>
        <v>2778.75</v>
      </c>
      <c r="M1410" s="10">
        <v>0.45</v>
      </c>
      <c r="P1410" s="11"/>
    </row>
    <row r="1411" spans="1:16" ht="15.75" customHeight="1">
      <c r="A1411" s="1"/>
      <c r="B1411" s="5" t="s">
        <v>14</v>
      </c>
      <c r="C1411" s="5">
        <v>1185732</v>
      </c>
      <c r="D1411" s="6">
        <v>44385</v>
      </c>
      <c r="E1411" s="5" t="s">
        <v>46</v>
      </c>
      <c r="F1411" s="5" t="s">
        <v>47</v>
      </c>
      <c r="G1411" s="5" t="s">
        <v>65</v>
      </c>
      <c r="H1411" s="5" t="s">
        <v>18</v>
      </c>
      <c r="I1411" s="7">
        <v>0.60000000000000009</v>
      </c>
      <c r="J1411" s="8">
        <v>7000</v>
      </c>
      <c r="K1411" s="9">
        <f t="shared" si="10"/>
        <v>4200.0000000000009</v>
      </c>
      <c r="L1411" s="9">
        <f t="shared" si="11"/>
        <v>1470.0000000000002</v>
      </c>
      <c r="M1411" s="10">
        <v>0.35</v>
      </c>
      <c r="P1411" s="11"/>
    </row>
    <row r="1412" spans="1:16" ht="15.75" customHeight="1">
      <c r="A1412" s="1"/>
      <c r="B1412" s="5" t="s">
        <v>14</v>
      </c>
      <c r="C1412" s="5">
        <v>1185732</v>
      </c>
      <c r="D1412" s="6">
        <v>44385</v>
      </c>
      <c r="E1412" s="5" t="s">
        <v>46</v>
      </c>
      <c r="F1412" s="5" t="s">
        <v>47</v>
      </c>
      <c r="G1412" s="5" t="s">
        <v>65</v>
      </c>
      <c r="H1412" s="5" t="s">
        <v>19</v>
      </c>
      <c r="I1412" s="7">
        <v>0.55000000000000004</v>
      </c>
      <c r="J1412" s="8">
        <v>6250</v>
      </c>
      <c r="K1412" s="9">
        <f t="shared" si="10"/>
        <v>3437.5000000000005</v>
      </c>
      <c r="L1412" s="9">
        <f t="shared" si="11"/>
        <v>859.37500000000011</v>
      </c>
      <c r="M1412" s="10">
        <v>0.25</v>
      </c>
      <c r="P1412" s="11"/>
    </row>
    <row r="1413" spans="1:16" ht="15.75" customHeight="1">
      <c r="A1413" s="1"/>
      <c r="B1413" s="5" t="s">
        <v>14</v>
      </c>
      <c r="C1413" s="5">
        <v>1185732</v>
      </c>
      <c r="D1413" s="6">
        <v>44385</v>
      </c>
      <c r="E1413" s="5" t="s">
        <v>46</v>
      </c>
      <c r="F1413" s="5" t="s">
        <v>47</v>
      </c>
      <c r="G1413" s="5" t="s">
        <v>65</v>
      </c>
      <c r="H1413" s="5" t="s">
        <v>20</v>
      </c>
      <c r="I1413" s="7">
        <v>0.55000000000000004</v>
      </c>
      <c r="J1413" s="8">
        <v>5750</v>
      </c>
      <c r="K1413" s="9">
        <f t="shared" si="10"/>
        <v>3162.5000000000005</v>
      </c>
      <c r="L1413" s="9">
        <f t="shared" si="11"/>
        <v>948.75000000000011</v>
      </c>
      <c r="M1413" s="10">
        <v>0.3</v>
      </c>
      <c r="P1413" s="11"/>
    </row>
    <row r="1414" spans="1:16" ht="15.75" customHeight="1">
      <c r="A1414" s="1"/>
      <c r="B1414" s="5" t="s">
        <v>14</v>
      </c>
      <c r="C1414" s="5">
        <v>1185732</v>
      </c>
      <c r="D1414" s="6">
        <v>44385</v>
      </c>
      <c r="E1414" s="5" t="s">
        <v>46</v>
      </c>
      <c r="F1414" s="5" t="s">
        <v>47</v>
      </c>
      <c r="G1414" s="5" t="s">
        <v>65</v>
      </c>
      <c r="H1414" s="5" t="s">
        <v>21</v>
      </c>
      <c r="I1414" s="7">
        <v>0.65</v>
      </c>
      <c r="J1414" s="8">
        <v>6000</v>
      </c>
      <c r="K1414" s="9">
        <f t="shared" si="10"/>
        <v>3900</v>
      </c>
      <c r="L1414" s="9">
        <f t="shared" si="11"/>
        <v>1365</v>
      </c>
      <c r="M1414" s="10">
        <v>0.35</v>
      </c>
      <c r="P1414" s="11"/>
    </row>
    <row r="1415" spans="1:16" ht="15.75" customHeight="1">
      <c r="A1415" s="1"/>
      <c r="B1415" s="5" t="s">
        <v>14</v>
      </c>
      <c r="C1415" s="5">
        <v>1185732</v>
      </c>
      <c r="D1415" s="6">
        <v>44385</v>
      </c>
      <c r="E1415" s="5" t="s">
        <v>46</v>
      </c>
      <c r="F1415" s="5" t="s">
        <v>47</v>
      </c>
      <c r="G1415" s="5" t="s">
        <v>65</v>
      </c>
      <c r="H1415" s="5" t="s">
        <v>22</v>
      </c>
      <c r="I1415" s="7">
        <v>0.70000000000000007</v>
      </c>
      <c r="J1415" s="8">
        <v>7750</v>
      </c>
      <c r="K1415" s="9">
        <f t="shared" si="10"/>
        <v>5425.0000000000009</v>
      </c>
      <c r="L1415" s="9">
        <f t="shared" si="11"/>
        <v>2712.5000000000005</v>
      </c>
      <c r="M1415" s="10">
        <v>0.5</v>
      </c>
      <c r="P1415" s="11"/>
    </row>
    <row r="1416" spans="1:16" ht="15.75" customHeight="1">
      <c r="A1416" s="1"/>
      <c r="B1416" s="5" t="s">
        <v>14</v>
      </c>
      <c r="C1416" s="5">
        <v>1185732</v>
      </c>
      <c r="D1416" s="6">
        <v>44417</v>
      </c>
      <c r="E1416" s="5" t="s">
        <v>46</v>
      </c>
      <c r="F1416" s="5" t="s">
        <v>47</v>
      </c>
      <c r="G1416" s="5" t="s">
        <v>65</v>
      </c>
      <c r="H1416" s="5" t="s">
        <v>17</v>
      </c>
      <c r="I1416" s="7">
        <v>0.65</v>
      </c>
      <c r="J1416" s="8">
        <v>9250</v>
      </c>
      <c r="K1416" s="9">
        <f t="shared" si="10"/>
        <v>6012.5</v>
      </c>
      <c r="L1416" s="9">
        <f t="shared" si="11"/>
        <v>2705.625</v>
      </c>
      <c r="M1416" s="10">
        <v>0.45</v>
      </c>
      <c r="P1416" s="11"/>
    </row>
    <row r="1417" spans="1:16" ht="15.75" customHeight="1">
      <c r="A1417" s="1"/>
      <c r="B1417" s="5" t="s">
        <v>14</v>
      </c>
      <c r="C1417" s="5">
        <v>1185732</v>
      </c>
      <c r="D1417" s="6">
        <v>44417</v>
      </c>
      <c r="E1417" s="5" t="s">
        <v>46</v>
      </c>
      <c r="F1417" s="5" t="s">
        <v>47</v>
      </c>
      <c r="G1417" s="5" t="s">
        <v>65</v>
      </c>
      <c r="H1417" s="5" t="s">
        <v>18</v>
      </c>
      <c r="I1417" s="7">
        <v>0.60000000000000009</v>
      </c>
      <c r="J1417" s="8">
        <v>7000</v>
      </c>
      <c r="K1417" s="9">
        <f t="shared" si="10"/>
        <v>4200.0000000000009</v>
      </c>
      <c r="L1417" s="9">
        <f t="shared" si="11"/>
        <v>1470.0000000000002</v>
      </c>
      <c r="M1417" s="10">
        <v>0.35</v>
      </c>
      <c r="P1417" s="11"/>
    </row>
    <row r="1418" spans="1:16" ht="15.75" customHeight="1">
      <c r="A1418" s="1"/>
      <c r="B1418" s="5" t="s">
        <v>14</v>
      </c>
      <c r="C1418" s="5">
        <v>1185732</v>
      </c>
      <c r="D1418" s="6">
        <v>44417</v>
      </c>
      <c r="E1418" s="5" t="s">
        <v>46</v>
      </c>
      <c r="F1418" s="5" t="s">
        <v>47</v>
      </c>
      <c r="G1418" s="5" t="s">
        <v>65</v>
      </c>
      <c r="H1418" s="5" t="s">
        <v>19</v>
      </c>
      <c r="I1418" s="7">
        <v>0.55000000000000004</v>
      </c>
      <c r="J1418" s="8">
        <v>6250</v>
      </c>
      <c r="K1418" s="9">
        <f t="shared" si="10"/>
        <v>3437.5000000000005</v>
      </c>
      <c r="L1418" s="9">
        <f t="shared" si="11"/>
        <v>859.37500000000011</v>
      </c>
      <c r="M1418" s="10">
        <v>0.25</v>
      </c>
      <c r="P1418" s="11"/>
    </row>
    <row r="1419" spans="1:16" ht="15.75" customHeight="1">
      <c r="A1419" s="1"/>
      <c r="B1419" s="5" t="s">
        <v>14</v>
      </c>
      <c r="C1419" s="5">
        <v>1185732</v>
      </c>
      <c r="D1419" s="6">
        <v>44417</v>
      </c>
      <c r="E1419" s="5" t="s">
        <v>46</v>
      </c>
      <c r="F1419" s="5" t="s">
        <v>47</v>
      </c>
      <c r="G1419" s="5" t="s">
        <v>65</v>
      </c>
      <c r="H1419" s="5" t="s">
        <v>20</v>
      </c>
      <c r="I1419" s="7">
        <v>0.45</v>
      </c>
      <c r="J1419" s="8">
        <v>5750</v>
      </c>
      <c r="K1419" s="9">
        <f t="shared" si="10"/>
        <v>2587.5</v>
      </c>
      <c r="L1419" s="9">
        <f t="shared" si="11"/>
        <v>776.25</v>
      </c>
      <c r="M1419" s="10">
        <v>0.3</v>
      </c>
      <c r="P1419" s="11"/>
    </row>
    <row r="1420" spans="1:16" ht="15.75" customHeight="1">
      <c r="A1420" s="1"/>
      <c r="B1420" s="5" t="s">
        <v>14</v>
      </c>
      <c r="C1420" s="5">
        <v>1185732</v>
      </c>
      <c r="D1420" s="6">
        <v>44417</v>
      </c>
      <c r="E1420" s="5" t="s">
        <v>46</v>
      </c>
      <c r="F1420" s="5" t="s">
        <v>47</v>
      </c>
      <c r="G1420" s="5" t="s">
        <v>65</v>
      </c>
      <c r="H1420" s="5" t="s">
        <v>21</v>
      </c>
      <c r="I1420" s="7">
        <v>0.55000000000000004</v>
      </c>
      <c r="J1420" s="8">
        <v>5500</v>
      </c>
      <c r="K1420" s="9">
        <f t="shared" si="10"/>
        <v>3025.0000000000005</v>
      </c>
      <c r="L1420" s="9">
        <f t="shared" si="11"/>
        <v>1058.75</v>
      </c>
      <c r="M1420" s="10">
        <v>0.35</v>
      </c>
      <c r="P1420" s="11"/>
    </row>
    <row r="1421" spans="1:16" ht="15.75" customHeight="1">
      <c r="A1421" s="1"/>
      <c r="B1421" s="5" t="s">
        <v>14</v>
      </c>
      <c r="C1421" s="5">
        <v>1185732</v>
      </c>
      <c r="D1421" s="6">
        <v>44417</v>
      </c>
      <c r="E1421" s="5" t="s">
        <v>46</v>
      </c>
      <c r="F1421" s="5" t="s">
        <v>47</v>
      </c>
      <c r="G1421" s="5" t="s">
        <v>65</v>
      </c>
      <c r="H1421" s="5" t="s">
        <v>22</v>
      </c>
      <c r="I1421" s="7">
        <v>0.60000000000000009</v>
      </c>
      <c r="J1421" s="8">
        <v>7250</v>
      </c>
      <c r="K1421" s="9">
        <f t="shared" si="10"/>
        <v>4350.0000000000009</v>
      </c>
      <c r="L1421" s="9">
        <f t="shared" si="11"/>
        <v>2175.0000000000005</v>
      </c>
      <c r="M1421" s="10">
        <v>0.5</v>
      </c>
      <c r="P1421" s="11"/>
    </row>
    <row r="1422" spans="1:16" ht="15.75" customHeight="1">
      <c r="A1422" s="1"/>
      <c r="B1422" s="5" t="s">
        <v>14</v>
      </c>
      <c r="C1422" s="5">
        <v>1185732</v>
      </c>
      <c r="D1422" s="6">
        <v>44447</v>
      </c>
      <c r="E1422" s="5" t="s">
        <v>46</v>
      </c>
      <c r="F1422" s="5" t="s">
        <v>47</v>
      </c>
      <c r="G1422" s="5" t="s">
        <v>65</v>
      </c>
      <c r="H1422" s="5" t="s">
        <v>17</v>
      </c>
      <c r="I1422" s="7">
        <v>0.55000000000000004</v>
      </c>
      <c r="J1422" s="8">
        <v>8500</v>
      </c>
      <c r="K1422" s="9">
        <f t="shared" si="10"/>
        <v>4675</v>
      </c>
      <c r="L1422" s="9">
        <f t="shared" si="11"/>
        <v>2103.75</v>
      </c>
      <c r="M1422" s="10">
        <v>0.45</v>
      </c>
      <c r="P1422" s="11"/>
    </row>
    <row r="1423" spans="1:16" ht="15.75" customHeight="1">
      <c r="A1423" s="1"/>
      <c r="B1423" s="5" t="s">
        <v>14</v>
      </c>
      <c r="C1423" s="5">
        <v>1185732</v>
      </c>
      <c r="D1423" s="6">
        <v>44447</v>
      </c>
      <c r="E1423" s="5" t="s">
        <v>46</v>
      </c>
      <c r="F1423" s="5" t="s">
        <v>47</v>
      </c>
      <c r="G1423" s="5" t="s">
        <v>65</v>
      </c>
      <c r="H1423" s="5" t="s">
        <v>18</v>
      </c>
      <c r="I1423" s="7">
        <v>0.50000000000000011</v>
      </c>
      <c r="J1423" s="8">
        <v>6500</v>
      </c>
      <c r="K1423" s="9">
        <f t="shared" si="10"/>
        <v>3250.0000000000009</v>
      </c>
      <c r="L1423" s="9">
        <f t="shared" si="11"/>
        <v>1137.5000000000002</v>
      </c>
      <c r="M1423" s="10">
        <v>0.35</v>
      </c>
      <c r="P1423" s="11"/>
    </row>
    <row r="1424" spans="1:16" ht="15.75" customHeight="1">
      <c r="A1424" s="1"/>
      <c r="B1424" s="5" t="s">
        <v>14</v>
      </c>
      <c r="C1424" s="5">
        <v>1185732</v>
      </c>
      <c r="D1424" s="6">
        <v>44447</v>
      </c>
      <c r="E1424" s="5" t="s">
        <v>46</v>
      </c>
      <c r="F1424" s="5" t="s">
        <v>47</v>
      </c>
      <c r="G1424" s="5" t="s">
        <v>65</v>
      </c>
      <c r="H1424" s="5" t="s">
        <v>19</v>
      </c>
      <c r="I1424" s="7">
        <v>0.45</v>
      </c>
      <c r="J1424" s="8">
        <v>5500</v>
      </c>
      <c r="K1424" s="9">
        <f t="shared" si="10"/>
        <v>2475</v>
      </c>
      <c r="L1424" s="9">
        <f t="shared" si="11"/>
        <v>618.75</v>
      </c>
      <c r="M1424" s="10">
        <v>0.25</v>
      </c>
      <c r="P1424" s="11"/>
    </row>
    <row r="1425" spans="1:16" ht="15.75" customHeight="1">
      <c r="A1425" s="1"/>
      <c r="B1425" s="5" t="s">
        <v>14</v>
      </c>
      <c r="C1425" s="5">
        <v>1185732</v>
      </c>
      <c r="D1425" s="6">
        <v>44447</v>
      </c>
      <c r="E1425" s="5" t="s">
        <v>46</v>
      </c>
      <c r="F1425" s="5" t="s">
        <v>47</v>
      </c>
      <c r="G1425" s="5" t="s">
        <v>65</v>
      </c>
      <c r="H1425" s="5" t="s">
        <v>20</v>
      </c>
      <c r="I1425" s="7">
        <v>0.45</v>
      </c>
      <c r="J1425" s="8">
        <v>5250</v>
      </c>
      <c r="K1425" s="9">
        <f t="shared" si="10"/>
        <v>2362.5</v>
      </c>
      <c r="L1425" s="9">
        <f t="shared" si="11"/>
        <v>708.75</v>
      </c>
      <c r="M1425" s="10">
        <v>0.3</v>
      </c>
      <c r="P1425" s="11"/>
    </row>
    <row r="1426" spans="1:16" ht="15.75" customHeight="1">
      <c r="A1426" s="1"/>
      <c r="B1426" s="5" t="s">
        <v>14</v>
      </c>
      <c r="C1426" s="5">
        <v>1185732</v>
      </c>
      <c r="D1426" s="6">
        <v>44447</v>
      </c>
      <c r="E1426" s="5" t="s">
        <v>46</v>
      </c>
      <c r="F1426" s="5" t="s">
        <v>47</v>
      </c>
      <c r="G1426" s="5" t="s">
        <v>65</v>
      </c>
      <c r="H1426" s="5" t="s">
        <v>21</v>
      </c>
      <c r="I1426" s="7">
        <v>0.55000000000000004</v>
      </c>
      <c r="J1426" s="8">
        <v>5250</v>
      </c>
      <c r="K1426" s="9">
        <f t="shared" si="10"/>
        <v>2887.5000000000005</v>
      </c>
      <c r="L1426" s="9">
        <f t="shared" si="11"/>
        <v>1010.6250000000001</v>
      </c>
      <c r="M1426" s="10">
        <v>0.35</v>
      </c>
      <c r="P1426" s="11"/>
    </row>
    <row r="1427" spans="1:16" ht="15.75" customHeight="1">
      <c r="A1427" s="1"/>
      <c r="B1427" s="5" t="s">
        <v>14</v>
      </c>
      <c r="C1427" s="5">
        <v>1185732</v>
      </c>
      <c r="D1427" s="6">
        <v>44447</v>
      </c>
      <c r="E1427" s="5" t="s">
        <v>46</v>
      </c>
      <c r="F1427" s="5" t="s">
        <v>47</v>
      </c>
      <c r="G1427" s="5" t="s">
        <v>65</v>
      </c>
      <c r="H1427" s="5" t="s">
        <v>22</v>
      </c>
      <c r="I1427" s="7">
        <v>0.60000000000000009</v>
      </c>
      <c r="J1427" s="8">
        <v>6250</v>
      </c>
      <c r="K1427" s="9">
        <f t="shared" si="10"/>
        <v>3750.0000000000005</v>
      </c>
      <c r="L1427" s="9">
        <f t="shared" si="11"/>
        <v>1875.0000000000002</v>
      </c>
      <c r="M1427" s="10">
        <v>0.5</v>
      </c>
      <c r="P1427" s="11"/>
    </row>
    <row r="1428" spans="1:16" ht="15.75" customHeight="1">
      <c r="A1428" s="1"/>
      <c r="B1428" s="5" t="s">
        <v>14</v>
      </c>
      <c r="C1428" s="5">
        <v>1185732</v>
      </c>
      <c r="D1428" s="6">
        <v>44479</v>
      </c>
      <c r="E1428" s="5" t="s">
        <v>46</v>
      </c>
      <c r="F1428" s="5" t="s">
        <v>47</v>
      </c>
      <c r="G1428" s="5" t="s">
        <v>65</v>
      </c>
      <c r="H1428" s="5" t="s">
        <v>17</v>
      </c>
      <c r="I1428" s="7">
        <v>0.60000000000000009</v>
      </c>
      <c r="J1428" s="8">
        <v>8000</v>
      </c>
      <c r="K1428" s="9">
        <f t="shared" si="10"/>
        <v>4800.0000000000009</v>
      </c>
      <c r="L1428" s="9">
        <f t="shared" si="11"/>
        <v>2160.0000000000005</v>
      </c>
      <c r="M1428" s="10">
        <v>0.45</v>
      </c>
      <c r="P1428" s="11"/>
    </row>
    <row r="1429" spans="1:16" ht="15.75" customHeight="1">
      <c r="A1429" s="1"/>
      <c r="B1429" s="5" t="s">
        <v>14</v>
      </c>
      <c r="C1429" s="5">
        <v>1185732</v>
      </c>
      <c r="D1429" s="6">
        <v>44479</v>
      </c>
      <c r="E1429" s="5" t="s">
        <v>46</v>
      </c>
      <c r="F1429" s="5" t="s">
        <v>47</v>
      </c>
      <c r="G1429" s="5" t="s">
        <v>65</v>
      </c>
      <c r="H1429" s="5" t="s">
        <v>18</v>
      </c>
      <c r="I1429" s="7">
        <v>0.50000000000000011</v>
      </c>
      <c r="J1429" s="8">
        <v>6250</v>
      </c>
      <c r="K1429" s="9">
        <f t="shared" si="10"/>
        <v>3125.0000000000009</v>
      </c>
      <c r="L1429" s="9">
        <f t="shared" si="11"/>
        <v>1093.7500000000002</v>
      </c>
      <c r="M1429" s="10">
        <v>0.35</v>
      </c>
      <c r="P1429" s="11"/>
    </row>
    <row r="1430" spans="1:16" ht="15.75" customHeight="1">
      <c r="A1430" s="1"/>
      <c r="B1430" s="5" t="s">
        <v>14</v>
      </c>
      <c r="C1430" s="5">
        <v>1185732</v>
      </c>
      <c r="D1430" s="6">
        <v>44479</v>
      </c>
      <c r="E1430" s="5" t="s">
        <v>46</v>
      </c>
      <c r="F1430" s="5" t="s">
        <v>47</v>
      </c>
      <c r="G1430" s="5" t="s">
        <v>65</v>
      </c>
      <c r="H1430" s="5" t="s">
        <v>19</v>
      </c>
      <c r="I1430" s="7">
        <v>0.50000000000000011</v>
      </c>
      <c r="J1430" s="8">
        <v>5250</v>
      </c>
      <c r="K1430" s="9">
        <f t="shared" si="10"/>
        <v>2625.0000000000005</v>
      </c>
      <c r="L1430" s="9">
        <f t="shared" si="11"/>
        <v>656.25000000000011</v>
      </c>
      <c r="M1430" s="10">
        <v>0.25</v>
      </c>
      <c r="P1430" s="11"/>
    </row>
    <row r="1431" spans="1:16" ht="15.75" customHeight="1">
      <c r="A1431" s="1"/>
      <c r="B1431" s="5" t="s">
        <v>14</v>
      </c>
      <c r="C1431" s="5">
        <v>1185732</v>
      </c>
      <c r="D1431" s="6">
        <v>44479</v>
      </c>
      <c r="E1431" s="5" t="s">
        <v>46</v>
      </c>
      <c r="F1431" s="5" t="s">
        <v>47</v>
      </c>
      <c r="G1431" s="5" t="s">
        <v>65</v>
      </c>
      <c r="H1431" s="5" t="s">
        <v>20</v>
      </c>
      <c r="I1431" s="7">
        <v>0.50000000000000011</v>
      </c>
      <c r="J1431" s="8">
        <v>5000</v>
      </c>
      <c r="K1431" s="9">
        <f t="shared" si="10"/>
        <v>2500.0000000000005</v>
      </c>
      <c r="L1431" s="9">
        <f t="shared" si="11"/>
        <v>750.00000000000011</v>
      </c>
      <c r="M1431" s="10">
        <v>0.3</v>
      </c>
      <c r="P1431" s="11"/>
    </row>
    <row r="1432" spans="1:16" ht="15.75" customHeight="1">
      <c r="A1432" s="1"/>
      <c r="B1432" s="5" t="s">
        <v>14</v>
      </c>
      <c r="C1432" s="5">
        <v>1185732</v>
      </c>
      <c r="D1432" s="6">
        <v>44479</v>
      </c>
      <c r="E1432" s="5" t="s">
        <v>46</v>
      </c>
      <c r="F1432" s="5" t="s">
        <v>47</v>
      </c>
      <c r="G1432" s="5" t="s">
        <v>65</v>
      </c>
      <c r="H1432" s="5" t="s">
        <v>21</v>
      </c>
      <c r="I1432" s="7">
        <v>0.60000000000000009</v>
      </c>
      <c r="J1432" s="8">
        <v>5000</v>
      </c>
      <c r="K1432" s="9">
        <f t="shared" si="10"/>
        <v>3000.0000000000005</v>
      </c>
      <c r="L1432" s="9">
        <f t="shared" si="11"/>
        <v>1050</v>
      </c>
      <c r="M1432" s="10">
        <v>0.35</v>
      </c>
      <c r="P1432" s="11"/>
    </row>
    <row r="1433" spans="1:16" ht="15.75" customHeight="1">
      <c r="A1433" s="1"/>
      <c r="B1433" s="5" t="s">
        <v>14</v>
      </c>
      <c r="C1433" s="5">
        <v>1185732</v>
      </c>
      <c r="D1433" s="6">
        <v>44479</v>
      </c>
      <c r="E1433" s="5" t="s">
        <v>46</v>
      </c>
      <c r="F1433" s="5" t="s">
        <v>47</v>
      </c>
      <c r="G1433" s="5" t="s">
        <v>65</v>
      </c>
      <c r="H1433" s="5" t="s">
        <v>22</v>
      </c>
      <c r="I1433" s="7">
        <v>0.65</v>
      </c>
      <c r="J1433" s="8">
        <v>6250</v>
      </c>
      <c r="K1433" s="9">
        <f t="shared" si="10"/>
        <v>4062.5</v>
      </c>
      <c r="L1433" s="9">
        <f t="shared" si="11"/>
        <v>2031.25</v>
      </c>
      <c r="M1433" s="10">
        <v>0.5</v>
      </c>
      <c r="P1433" s="11"/>
    </row>
    <row r="1434" spans="1:16" ht="15.75" customHeight="1">
      <c r="A1434" s="1"/>
      <c r="B1434" s="5" t="s">
        <v>14</v>
      </c>
      <c r="C1434" s="5">
        <v>1185732</v>
      </c>
      <c r="D1434" s="6">
        <v>44509</v>
      </c>
      <c r="E1434" s="5" t="s">
        <v>46</v>
      </c>
      <c r="F1434" s="5" t="s">
        <v>47</v>
      </c>
      <c r="G1434" s="5" t="s">
        <v>65</v>
      </c>
      <c r="H1434" s="5" t="s">
        <v>17</v>
      </c>
      <c r="I1434" s="7">
        <v>0.60000000000000009</v>
      </c>
      <c r="J1434" s="8">
        <v>7750</v>
      </c>
      <c r="K1434" s="9">
        <f t="shared" si="10"/>
        <v>4650.0000000000009</v>
      </c>
      <c r="L1434" s="9">
        <f t="shared" si="11"/>
        <v>2092.5000000000005</v>
      </c>
      <c r="M1434" s="10">
        <v>0.45</v>
      </c>
      <c r="P1434" s="11"/>
    </row>
    <row r="1435" spans="1:16" ht="15.75" customHeight="1">
      <c r="A1435" s="1"/>
      <c r="B1435" s="5" t="s">
        <v>14</v>
      </c>
      <c r="C1435" s="5">
        <v>1185732</v>
      </c>
      <c r="D1435" s="6">
        <v>44509</v>
      </c>
      <c r="E1435" s="5" t="s">
        <v>46</v>
      </c>
      <c r="F1435" s="5" t="s">
        <v>47</v>
      </c>
      <c r="G1435" s="5" t="s">
        <v>65</v>
      </c>
      <c r="H1435" s="5" t="s">
        <v>18</v>
      </c>
      <c r="I1435" s="7">
        <v>0.50000000000000011</v>
      </c>
      <c r="J1435" s="8">
        <v>6000</v>
      </c>
      <c r="K1435" s="9">
        <f t="shared" si="10"/>
        <v>3000.0000000000005</v>
      </c>
      <c r="L1435" s="9">
        <f t="shared" si="11"/>
        <v>1050</v>
      </c>
      <c r="M1435" s="10">
        <v>0.35</v>
      </c>
      <c r="P1435" s="11"/>
    </row>
    <row r="1436" spans="1:16" ht="15.75" customHeight="1">
      <c r="A1436" s="1"/>
      <c r="B1436" s="5" t="s">
        <v>14</v>
      </c>
      <c r="C1436" s="5">
        <v>1185732</v>
      </c>
      <c r="D1436" s="6">
        <v>44509</v>
      </c>
      <c r="E1436" s="5" t="s">
        <v>46</v>
      </c>
      <c r="F1436" s="5" t="s">
        <v>47</v>
      </c>
      <c r="G1436" s="5" t="s">
        <v>65</v>
      </c>
      <c r="H1436" s="5" t="s">
        <v>19</v>
      </c>
      <c r="I1436" s="7">
        <v>0.50000000000000011</v>
      </c>
      <c r="J1436" s="8">
        <v>5450</v>
      </c>
      <c r="K1436" s="9">
        <f t="shared" si="10"/>
        <v>2725.0000000000005</v>
      </c>
      <c r="L1436" s="9">
        <f t="shared" si="11"/>
        <v>681.25000000000011</v>
      </c>
      <c r="M1436" s="10">
        <v>0.25</v>
      </c>
      <c r="P1436" s="11"/>
    </row>
    <row r="1437" spans="1:16" ht="15.75" customHeight="1">
      <c r="A1437" s="1"/>
      <c r="B1437" s="5" t="s">
        <v>14</v>
      </c>
      <c r="C1437" s="5">
        <v>1185732</v>
      </c>
      <c r="D1437" s="6">
        <v>44509</v>
      </c>
      <c r="E1437" s="5" t="s">
        <v>46</v>
      </c>
      <c r="F1437" s="5" t="s">
        <v>47</v>
      </c>
      <c r="G1437" s="5" t="s">
        <v>65</v>
      </c>
      <c r="H1437" s="5" t="s">
        <v>20</v>
      </c>
      <c r="I1437" s="7">
        <v>0.50000000000000011</v>
      </c>
      <c r="J1437" s="8">
        <v>5750</v>
      </c>
      <c r="K1437" s="9">
        <f t="shared" si="10"/>
        <v>2875.0000000000005</v>
      </c>
      <c r="L1437" s="9">
        <f t="shared" si="11"/>
        <v>862.50000000000011</v>
      </c>
      <c r="M1437" s="10">
        <v>0.3</v>
      </c>
      <c r="P1437" s="11"/>
    </row>
    <row r="1438" spans="1:16" ht="15.75" customHeight="1">
      <c r="A1438" s="1"/>
      <c r="B1438" s="5" t="s">
        <v>14</v>
      </c>
      <c r="C1438" s="5">
        <v>1185732</v>
      </c>
      <c r="D1438" s="6">
        <v>44509</v>
      </c>
      <c r="E1438" s="5" t="s">
        <v>46</v>
      </c>
      <c r="F1438" s="5" t="s">
        <v>47</v>
      </c>
      <c r="G1438" s="5" t="s">
        <v>65</v>
      </c>
      <c r="H1438" s="5" t="s">
        <v>21</v>
      </c>
      <c r="I1438" s="7">
        <v>0.65</v>
      </c>
      <c r="J1438" s="8">
        <v>5500</v>
      </c>
      <c r="K1438" s="9">
        <f t="shared" si="10"/>
        <v>3575</v>
      </c>
      <c r="L1438" s="9">
        <f t="shared" si="11"/>
        <v>1251.25</v>
      </c>
      <c r="M1438" s="10">
        <v>0.35</v>
      </c>
      <c r="P1438" s="11"/>
    </row>
    <row r="1439" spans="1:16" ht="15.75" customHeight="1">
      <c r="A1439" s="1"/>
      <c r="B1439" s="5" t="s">
        <v>14</v>
      </c>
      <c r="C1439" s="5">
        <v>1185732</v>
      </c>
      <c r="D1439" s="6">
        <v>44509</v>
      </c>
      <c r="E1439" s="5" t="s">
        <v>46</v>
      </c>
      <c r="F1439" s="5" t="s">
        <v>47</v>
      </c>
      <c r="G1439" s="5" t="s">
        <v>65</v>
      </c>
      <c r="H1439" s="5" t="s">
        <v>22</v>
      </c>
      <c r="I1439" s="7">
        <v>0.7</v>
      </c>
      <c r="J1439" s="8">
        <v>6500</v>
      </c>
      <c r="K1439" s="9">
        <f t="shared" si="10"/>
        <v>4550</v>
      </c>
      <c r="L1439" s="9">
        <f t="shared" si="11"/>
        <v>2275</v>
      </c>
      <c r="M1439" s="10">
        <v>0.5</v>
      </c>
      <c r="P1439" s="11"/>
    </row>
    <row r="1440" spans="1:16" ht="15.75" customHeight="1">
      <c r="A1440" s="1"/>
      <c r="B1440" s="5" t="s">
        <v>14</v>
      </c>
      <c r="C1440" s="5">
        <v>1185732</v>
      </c>
      <c r="D1440" s="6">
        <v>44538</v>
      </c>
      <c r="E1440" s="5" t="s">
        <v>46</v>
      </c>
      <c r="F1440" s="5" t="s">
        <v>47</v>
      </c>
      <c r="G1440" s="5" t="s">
        <v>65</v>
      </c>
      <c r="H1440" s="5" t="s">
        <v>17</v>
      </c>
      <c r="I1440" s="7">
        <v>0.65</v>
      </c>
      <c r="J1440" s="8">
        <v>8750</v>
      </c>
      <c r="K1440" s="9">
        <f t="shared" si="10"/>
        <v>5687.5</v>
      </c>
      <c r="L1440" s="9">
        <f t="shared" si="11"/>
        <v>2559.375</v>
      </c>
      <c r="M1440" s="10">
        <v>0.45</v>
      </c>
      <c r="P1440" s="11"/>
    </row>
    <row r="1441" spans="1:18" ht="15.75" customHeight="1">
      <c r="A1441" s="1"/>
      <c r="B1441" s="5" t="s">
        <v>14</v>
      </c>
      <c r="C1441" s="5">
        <v>1185732</v>
      </c>
      <c r="D1441" s="6">
        <v>44538</v>
      </c>
      <c r="E1441" s="5" t="s">
        <v>46</v>
      </c>
      <c r="F1441" s="5" t="s">
        <v>47</v>
      </c>
      <c r="G1441" s="5" t="s">
        <v>65</v>
      </c>
      <c r="H1441" s="5" t="s">
        <v>18</v>
      </c>
      <c r="I1441" s="7">
        <v>0.55000000000000004</v>
      </c>
      <c r="J1441" s="8">
        <v>6750</v>
      </c>
      <c r="K1441" s="9">
        <f t="shared" si="10"/>
        <v>3712.5000000000005</v>
      </c>
      <c r="L1441" s="9">
        <f t="shared" si="11"/>
        <v>1299.375</v>
      </c>
      <c r="M1441" s="10">
        <v>0.35</v>
      </c>
      <c r="P1441" s="11"/>
    </row>
    <row r="1442" spans="1:18" ht="15.75" customHeight="1">
      <c r="A1442" s="1"/>
      <c r="B1442" s="5" t="s">
        <v>14</v>
      </c>
      <c r="C1442" s="5">
        <v>1185732</v>
      </c>
      <c r="D1442" s="6">
        <v>44538</v>
      </c>
      <c r="E1442" s="5" t="s">
        <v>46</v>
      </c>
      <c r="F1442" s="5" t="s">
        <v>47</v>
      </c>
      <c r="G1442" s="5" t="s">
        <v>65</v>
      </c>
      <c r="H1442" s="5" t="s">
        <v>19</v>
      </c>
      <c r="I1442" s="7">
        <v>0.55000000000000004</v>
      </c>
      <c r="J1442" s="8">
        <v>6250</v>
      </c>
      <c r="K1442" s="9">
        <f t="shared" si="10"/>
        <v>3437.5000000000005</v>
      </c>
      <c r="L1442" s="9">
        <f t="shared" si="11"/>
        <v>859.37500000000011</v>
      </c>
      <c r="M1442" s="10">
        <v>0.25</v>
      </c>
      <c r="P1442" s="11"/>
    </row>
    <row r="1443" spans="1:18" ht="15.75" customHeight="1">
      <c r="A1443" s="1"/>
      <c r="B1443" s="5" t="s">
        <v>14</v>
      </c>
      <c r="C1443" s="5">
        <v>1185732</v>
      </c>
      <c r="D1443" s="6">
        <v>44538</v>
      </c>
      <c r="E1443" s="5" t="s">
        <v>46</v>
      </c>
      <c r="F1443" s="5" t="s">
        <v>47</v>
      </c>
      <c r="G1443" s="5" t="s">
        <v>65</v>
      </c>
      <c r="H1443" s="5" t="s">
        <v>20</v>
      </c>
      <c r="I1443" s="7">
        <v>0.55000000000000004</v>
      </c>
      <c r="J1443" s="8">
        <v>5750</v>
      </c>
      <c r="K1443" s="9">
        <f t="shared" si="10"/>
        <v>3162.5000000000005</v>
      </c>
      <c r="L1443" s="9">
        <f t="shared" si="11"/>
        <v>948.75000000000011</v>
      </c>
      <c r="M1443" s="10">
        <v>0.3</v>
      </c>
      <c r="P1443" s="11"/>
    </row>
    <row r="1444" spans="1:18" ht="15.75" customHeight="1">
      <c r="A1444" s="1"/>
      <c r="B1444" s="5" t="s">
        <v>14</v>
      </c>
      <c r="C1444" s="5">
        <v>1185732</v>
      </c>
      <c r="D1444" s="6">
        <v>44538</v>
      </c>
      <c r="E1444" s="5" t="s">
        <v>46</v>
      </c>
      <c r="F1444" s="5" t="s">
        <v>47</v>
      </c>
      <c r="G1444" s="5" t="s">
        <v>65</v>
      </c>
      <c r="H1444" s="5" t="s">
        <v>21</v>
      </c>
      <c r="I1444" s="7">
        <v>0.65</v>
      </c>
      <c r="J1444" s="8">
        <v>5750</v>
      </c>
      <c r="K1444" s="9">
        <f t="shared" si="10"/>
        <v>3737.5</v>
      </c>
      <c r="L1444" s="9">
        <f t="shared" si="11"/>
        <v>1308.125</v>
      </c>
      <c r="M1444" s="10">
        <v>0.35</v>
      </c>
      <c r="P1444" s="11"/>
    </row>
    <row r="1445" spans="1:18" ht="15.75" customHeight="1">
      <c r="A1445" s="1"/>
      <c r="B1445" s="5" t="s">
        <v>14</v>
      </c>
      <c r="C1445" s="5">
        <v>1185732</v>
      </c>
      <c r="D1445" s="6">
        <v>44538</v>
      </c>
      <c r="E1445" s="5" t="s">
        <v>46</v>
      </c>
      <c r="F1445" s="5" t="s">
        <v>47</v>
      </c>
      <c r="G1445" s="5" t="s">
        <v>65</v>
      </c>
      <c r="H1445" s="5" t="s">
        <v>22</v>
      </c>
      <c r="I1445" s="7">
        <v>0.7</v>
      </c>
      <c r="J1445" s="8">
        <v>6750</v>
      </c>
      <c r="K1445" s="9">
        <f t="shared" si="10"/>
        <v>4725</v>
      </c>
      <c r="L1445" s="9">
        <f t="shared" si="11"/>
        <v>2362.5</v>
      </c>
      <c r="M1445" s="10">
        <v>0.5</v>
      </c>
      <c r="P1445" s="11"/>
    </row>
    <row r="1446" spans="1:18" ht="15.75" customHeight="1">
      <c r="A1446" s="1" t="s">
        <v>39</v>
      </c>
      <c r="B1446" s="5" t="s">
        <v>14</v>
      </c>
      <c r="C1446" s="5">
        <v>1185732</v>
      </c>
      <c r="D1446" s="6">
        <v>44210</v>
      </c>
      <c r="E1446" s="5" t="s">
        <v>15</v>
      </c>
      <c r="F1446" s="5" t="s">
        <v>16</v>
      </c>
      <c r="G1446" s="5" t="s">
        <v>66</v>
      </c>
      <c r="H1446" s="5" t="s">
        <v>17</v>
      </c>
      <c r="I1446" s="7">
        <v>0.4</v>
      </c>
      <c r="J1446" s="8">
        <v>8000</v>
      </c>
      <c r="K1446" s="9">
        <f t="shared" si="10"/>
        <v>3200</v>
      </c>
      <c r="L1446" s="9">
        <f t="shared" si="11"/>
        <v>1600</v>
      </c>
      <c r="M1446" s="10">
        <v>0.5</v>
      </c>
      <c r="O1446" s="15"/>
      <c r="P1446" s="16"/>
      <c r="Q1446" s="11"/>
      <c r="R1446" s="12"/>
    </row>
    <row r="1447" spans="1:18" ht="15.75" customHeight="1">
      <c r="A1447" s="1"/>
      <c r="B1447" s="5" t="s">
        <v>14</v>
      </c>
      <c r="C1447" s="5">
        <v>1185732</v>
      </c>
      <c r="D1447" s="6">
        <v>44210</v>
      </c>
      <c r="E1447" s="5" t="s">
        <v>15</v>
      </c>
      <c r="F1447" s="5" t="s">
        <v>16</v>
      </c>
      <c r="G1447" s="5" t="s">
        <v>66</v>
      </c>
      <c r="H1447" s="5" t="s">
        <v>18</v>
      </c>
      <c r="I1447" s="7">
        <v>0.4</v>
      </c>
      <c r="J1447" s="8">
        <v>6000</v>
      </c>
      <c r="K1447" s="9">
        <f t="shared" si="10"/>
        <v>2400</v>
      </c>
      <c r="L1447" s="9">
        <f t="shared" si="11"/>
        <v>720</v>
      </c>
      <c r="M1447" s="10">
        <v>0.3</v>
      </c>
      <c r="O1447" s="15"/>
      <c r="P1447" s="16"/>
      <c r="Q1447" s="11"/>
      <c r="R1447" s="12"/>
    </row>
    <row r="1448" spans="1:18" ht="15.75" customHeight="1">
      <c r="A1448" s="1"/>
      <c r="B1448" s="5" t="s">
        <v>14</v>
      </c>
      <c r="C1448" s="5">
        <v>1185732</v>
      </c>
      <c r="D1448" s="6">
        <v>44210</v>
      </c>
      <c r="E1448" s="5" t="s">
        <v>15</v>
      </c>
      <c r="F1448" s="5" t="s">
        <v>16</v>
      </c>
      <c r="G1448" s="5" t="s">
        <v>66</v>
      </c>
      <c r="H1448" s="5" t="s">
        <v>19</v>
      </c>
      <c r="I1448" s="7">
        <v>0.30000000000000004</v>
      </c>
      <c r="J1448" s="8">
        <v>6000</v>
      </c>
      <c r="K1448" s="9">
        <f t="shared" si="10"/>
        <v>1800.0000000000002</v>
      </c>
      <c r="L1448" s="9">
        <f t="shared" si="11"/>
        <v>630</v>
      </c>
      <c r="M1448" s="10">
        <v>0.35</v>
      </c>
      <c r="O1448" s="15"/>
      <c r="P1448" s="16"/>
      <c r="Q1448" s="11"/>
      <c r="R1448" s="12"/>
    </row>
    <row r="1449" spans="1:18" ht="15.75" customHeight="1">
      <c r="A1449" s="1"/>
      <c r="B1449" s="5" t="s">
        <v>14</v>
      </c>
      <c r="C1449" s="5">
        <v>1185732</v>
      </c>
      <c r="D1449" s="6">
        <v>44210</v>
      </c>
      <c r="E1449" s="5" t="s">
        <v>15</v>
      </c>
      <c r="F1449" s="5" t="s">
        <v>16</v>
      </c>
      <c r="G1449" s="5" t="s">
        <v>66</v>
      </c>
      <c r="H1449" s="5" t="s">
        <v>20</v>
      </c>
      <c r="I1449" s="7">
        <v>0.35</v>
      </c>
      <c r="J1449" s="8">
        <v>4500</v>
      </c>
      <c r="K1449" s="9">
        <f t="shared" si="10"/>
        <v>1575</v>
      </c>
      <c r="L1449" s="9">
        <f t="shared" si="11"/>
        <v>551.25</v>
      </c>
      <c r="M1449" s="10">
        <v>0.35</v>
      </c>
      <c r="O1449" s="15"/>
      <c r="P1449" s="16"/>
      <c r="Q1449" s="11"/>
      <c r="R1449" s="12"/>
    </row>
    <row r="1450" spans="1:18" ht="15.75" customHeight="1">
      <c r="A1450" s="1"/>
      <c r="B1450" s="5" t="s">
        <v>14</v>
      </c>
      <c r="C1450" s="5">
        <v>1185732</v>
      </c>
      <c r="D1450" s="6">
        <v>44210</v>
      </c>
      <c r="E1450" s="5" t="s">
        <v>15</v>
      </c>
      <c r="F1450" s="5" t="s">
        <v>16</v>
      </c>
      <c r="G1450" s="5" t="s">
        <v>66</v>
      </c>
      <c r="H1450" s="5" t="s">
        <v>21</v>
      </c>
      <c r="I1450" s="7">
        <v>0.5</v>
      </c>
      <c r="J1450" s="8">
        <v>5000</v>
      </c>
      <c r="K1450" s="9">
        <f t="shared" si="10"/>
        <v>2500</v>
      </c>
      <c r="L1450" s="9">
        <f t="shared" si="11"/>
        <v>750</v>
      </c>
      <c r="M1450" s="10">
        <v>0.3</v>
      </c>
      <c r="O1450" s="15"/>
      <c r="P1450" s="16"/>
      <c r="Q1450" s="11"/>
      <c r="R1450" s="12"/>
    </row>
    <row r="1451" spans="1:18" ht="15.75" customHeight="1">
      <c r="A1451" s="1"/>
      <c r="B1451" s="5" t="s">
        <v>14</v>
      </c>
      <c r="C1451" s="5">
        <v>1185732</v>
      </c>
      <c r="D1451" s="6">
        <v>44210</v>
      </c>
      <c r="E1451" s="5" t="s">
        <v>15</v>
      </c>
      <c r="F1451" s="5" t="s">
        <v>16</v>
      </c>
      <c r="G1451" s="5" t="s">
        <v>66</v>
      </c>
      <c r="H1451" s="5" t="s">
        <v>22</v>
      </c>
      <c r="I1451" s="7">
        <v>0.4</v>
      </c>
      <c r="J1451" s="8">
        <v>6000</v>
      </c>
      <c r="K1451" s="9">
        <f t="shared" si="10"/>
        <v>2400</v>
      </c>
      <c r="L1451" s="9">
        <f t="shared" si="11"/>
        <v>600</v>
      </c>
      <c r="M1451" s="10">
        <v>0.25</v>
      </c>
      <c r="O1451" s="15"/>
      <c r="P1451" s="16"/>
      <c r="Q1451" s="11"/>
      <c r="R1451" s="12"/>
    </row>
    <row r="1452" spans="1:18" ht="15.75" customHeight="1">
      <c r="A1452" s="1"/>
      <c r="B1452" s="5" t="s">
        <v>14</v>
      </c>
      <c r="C1452" s="5">
        <v>1185732</v>
      </c>
      <c r="D1452" s="6">
        <v>44239</v>
      </c>
      <c r="E1452" s="5" t="s">
        <v>15</v>
      </c>
      <c r="F1452" s="5" t="s">
        <v>16</v>
      </c>
      <c r="G1452" s="5" t="s">
        <v>66</v>
      </c>
      <c r="H1452" s="5" t="s">
        <v>17</v>
      </c>
      <c r="I1452" s="7">
        <v>0.4</v>
      </c>
      <c r="J1452" s="8">
        <v>8500</v>
      </c>
      <c r="K1452" s="9">
        <f t="shared" si="10"/>
        <v>3400</v>
      </c>
      <c r="L1452" s="9">
        <f t="shared" si="11"/>
        <v>1700</v>
      </c>
      <c r="M1452" s="10">
        <v>0.5</v>
      </c>
      <c r="O1452" s="15"/>
      <c r="P1452" s="16"/>
      <c r="Q1452" s="11"/>
      <c r="R1452" s="12"/>
    </row>
    <row r="1453" spans="1:18" ht="15.75" customHeight="1">
      <c r="A1453" s="1"/>
      <c r="B1453" s="5" t="s">
        <v>14</v>
      </c>
      <c r="C1453" s="5">
        <v>1185732</v>
      </c>
      <c r="D1453" s="6">
        <v>44239</v>
      </c>
      <c r="E1453" s="5" t="s">
        <v>15</v>
      </c>
      <c r="F1453" s="5" t="s">
        <v>16</v>
      </c>
      <c r="G1453" s="5" t="s">
        <v>66</v>
      </c>
      <c r="H1453" s="5" t="s">
        <v>18</v>
      </c>
      <c r="I1453" s="7">
        <v>0.4</v>
      </c>
      <c r="J1453" s="8">
        <v>5000</v>
      </c>
      <c r="K1453" s="9">
        <f t="shared" si="10"/>
        <v>2000</v>
      </c>
      <c r="L1453" s="9">
        <f t="shared" si="11"/>
        <v>600</v>
      </c>
      <c r="M1453" s="10">
        <v>0.3</v>
      </c>
      <c r="O1453" s="15"/>
      <c r="P1453" s="16"/>
      <c r="Q1453" s="11"/>
      <c r="R1453" s="12"/>
    </row>
    <row r="1454" spans="1:18" ht="15.75" customHeight="1">
      <c r="A1454" s="1"/>
      <c r="B1454" s="5" t="s">
        <v>14</v>
      </c>
      <c r="C1454" s="5">
        <v>1185732</v>
      </c>
      <c r="D1454" s="6">
        <v>44239</v>
      </c>
      <c r="E1454" s="5" t="s">
        <v>15</v>
      </c>
      <c r="F1454" s="5" t="s">
        <v>16</v>
      </c>
      <c r="G1454" s="5" t="s">
        <v>66</v>
      </c>
      <c r="H1454" s="5" t="s">
        <v>19</v>
      </c>
      <c r="I1454" s="7">
        <v>0.30000000000000004</v>
      </c>
      <c r="J1454" s="8">
        <v>5500</v>
      </c>
      <c r="K1454" s="9">
        <f t="shared" si="10"/>
        <v>1650.0000000000002</v>
      </c>
      <c r="L1454" s="9">
        <f t="shared" si="11"/>
        <v>577.5</v>
      </c>
      <c r="M1454" s="10">
        <v>0.35</v>
      </c>
      <c r="O1454" s="15"/>
      <c r="P1454" s="16"/>
      <c r="Q1454" s="11"/>
      <c r="R1454" s="12"/>
    </row>
    <row r="1455" spans="1:18" ht="15.75" customHeight="1">
      <c r="A1455" s="1"/>
      <c r="B1455" s="5" t="s">
        <v>14</v>
      </c>
      <c r="C1455" s="5">
        <v>1185732</v>
      </c>
      <c r="D1455" s="6">
        <v>44239</v>
      </c>
      <c r="E1455" s="5" t="s">
        <v>15</v>
      </c>
      <c r="F1455" s="5" t="s">
        <v>16</v>
      </c>
      <c r="G1455" s="5" t="s">
        <v>66</v>
      </c>
      <c r="H1455" s="5" t="s">
        <v>20</v>
      </c>
      <c r="I1455" s="7">
        <v>0.35</v>
      </c>
      <c r="J1455" s="8">
        <v>4250</v>
      </c>
      <c r="K1455" s="9">
        <f t="shared" si="10"/>
        <v>1487.5</v>
      </c>
      <c r="L1455" s="9">
        <f t="shared" si="11"/>
        <v>520.625</v>
      </c>
      <c r="M1455" s="10">
        <v>0.35</v>
      </c>
      <c r="O1455" s="15"/>
      <c r="P1455" s="16"/>
      <c r="Q1455" s="11"/>
      <c r="R1455" s="12"/>
    </row>
    <row r="1456" spans="1:18" ht="15.75" customHeight="1">
      <c r="A1456" s="1"/>
      <c r="B1456" s="5" t="s">
        <v>14</v>
      </c>
      <c r="C1456" s="5">
        <v>1185732</v>
      </c>
      <c r="D1456" s="6">
        <v>44239</v>
      </c>
      <c r="E1456" s="5" t="s">
        <v>15</v>
      </c>
      <c r="F1456" s="5" t="s">
        <v>16</v>
      </c>
      <c r="G1456" s="5" t="s">
        <v>66</v>
      </c>
      <c r="H1456" s="5" t="s">
        <v>21</v>
      </c>
      <c r="I1456" s="7">
        <v>0.5</v>
      </c>
      <c r="J1456" s="8">
        <v>5000</v>
      </c>
      <c r="K1456" s="9">
        <f t="shared" si="10"/>
        <v>2500</v>
      </c>
      <c r="L1456" s="9">
        <f t="shared" si="11"/>
        <v>750</v>
      </c>
      <c r="M1456" s="10">
        <v>0.3</v>
      </c>
      <c r="O1456" s="15"/>
      <c r="P1456" s="16"/>
      <c r="Q1456" s="11"/>
      <c r="R1456" s="12"/>
    </row>
    <row r="1457" spans="1:18" ht="15.75" customHeight="1">
      <c r="A1457" s="1"/>
      <c r="B1457" s="5" t="s">
        <v>14</v>
      </c>
      <c r="C1457" s="5">
        <v>1185732</v>
      </c>
      <c r="D1457" s="6">
        <v>44239</v>
      </c>
      <c r="E1457" s="5" t="s">
        <v>15</v>
      </c>
      <c r="F1457" s="5" t="s">
        <v>16</v>
      </c>
      <c r="G1457" s="5" t="s">
        <v>66</v>
      </c>
      <c r="H1457" s="5" t="s">
        <v>22</v>
      </c>
      <c r="I1457" s="7">
        <v>0.4</v>
      </c>
      <c r="J1457" s="8">
        <v>6000</v>
      </c>
      <c r="K1457" s="9">
        <f t="shared" si="10"/>
        <v>2400</v>
      </c>
      <c r="L1457" s="9">
        <f t="shared" si="11"/>
        <v>600</v>
      </c>
      <c r="M1457" s="10">
        <v>0.25</v>
      </c>
      <c r="O1457" s="15"/>
      <c r="P1457" s="16"/>
      <c r="Q1457" s="11"/>
      <c r="R1457" s="12"/>
    </row>
    <row r="1458" spans="1:18" ht="15.75" customHeight="1">
      <c r="A1458" s="1"/>
      <c r="B1458" s="5" t="s">
        <v>14</v>
      </c>
      <c r="C1458" s="5">
        <v>1185732</v>
      </c>
      <c r="D1458" s="6">
        <v>44265</v>
      </c>
      <c r="E1458" s="5" t="s">
        <v>15</v>
      </c>
      <c r="F1458" s="5" t="s">
        <v>16</v>
      </c>
      <c r="G1458" s="5" t="s">
        <v>66</v>
      </c>
      <c r="H1458" s="5" t="s">
        <v>17</v>
      </c>
      <c r="I1458" s="7">
        <v>0.4</v>
      </c>
      <c r="J1458" s="8">
        <v>8200</v>
      </c>
      <c r="K1458" s="9">
        <f t="shared" si="10"/>
        <v>3280</v>
      </c>
      <c r="L1458" s="9">
        <f t="shared" si="11"/>
        <v>1640</v>
      </c>
      <c r="M1458" s="10">
        <v>0.5</v>
      </c>
      <c r="O1458" s="15"/>
      <c r="P1458" s="16"/>
      <c r="Q1458" s="11"/>
      <c r="R1458" s="12"/>
    </row>
    <row r="1459" spans="1:18" ht="15.75" customHeight="1">
      <c r="A1459" s="1"/>
      <c r="B1459" s="5" t="s">
        <v>14</v>
      </c>
      <c r="C1459" s="5">
        <v>1185732</v>
      </c>
      <c r="D1459" s="6">
        <v>44265</v>
      </c>
      <c r="E1459" s="5" t="s">
        <v>15</v>
      </c>
      <c r="F1459" s="5" t="s">
        <v>16</v>
      </c>
      <c r="G1459" s="5" t="s">
        <v>66</v>
      </c>
      <c r="H1459" s="5" t="s">
        <v>18</v>
      </c>
      <c r="I1459" s="7">
        <v>0.4</v>
      </c>
      <c r="J1459" s="8">
        <v>5250</v>
      </c>
      <c r="K1459" s="9">
        <f t="shared" si="10"/>
        <v>2100</v>
      </c>
      <c r="L1459" s="9">
        <f t="shared" si="11"/>
        <v>630</v>
      </c>
      <c r="M1459" s="10">
        <v>0.3</v>
      </c>
      <c r="O1459" s="15"/>
      <c r="P1459" s="16"/>
      <c r="Q1459" s="11"/>
      <c r="R1459" s="12"/>
    </row>
    <row r="1460" spans="1:18" ht="15.75" customHeight="1">
      <c r="A1460" s="1"/>
      <c r="B1460" s="5" t="s">
        <v>14</v>
      </c>
      <c r="C1460" s="5">
        <v>1185732</v>
      </c>
      <c r="D1460" s="6">
        <v>44265</v>
      </c>
      <c r="E1460" s="5" t="s">
        <v>15</v>
      </c>
      <c r="F1460" s="5" t="s">
        <v>16</v>
      </c>
      <c r="G1460" s="5" t="s">
        <v>66</v>
      </c>
      <c r="H1460" s="5" t="s">
        <v>19</v>
      </c>
      <c r="I1460" s="7">
        <v>0.30000000000000004</v>
      </c>
      <c r="J1460" s="8">
        <v>5500</v>
      </c>
      <c r="K1460" s="9">
        <f t="shared" si="10"/>
        <v>1650.0000000000002</v>
      </c>
      <c r="L1460" s="9">
        <f t="shared" si="11"/>
        <v>577.5</v>
      </c>
      <c r="M1460" s="10">
        <v>0.35</v>
      </c>
      <c r="O1460" s="15"/>
      <c r="P1460" s="16"/>
      <c r="Q1460" s="11"/>
      <c r="R1460" s="12"/>
    </row>
    <row r="1461" spans="1:18" ht="15.75" customHeight="1">
      <c r="A1461" s="1"/>
      <c r="B1461" s="5" t="s">
        <v>14</v>
      </c>
      <c r="C1461" s="5">
        <v>1185732</v>
      </c>
      <c r="D1461" s="6">
        <v>44265</v>
      </c>
      <c r="E1461" s="5" t="s">
        <v>15</v>
      </c>
      <c r="F1461" s="5" t="s">
        <v>16</v>
      </c>
      <c r="G1461" s="5" t="s">
        <v>66</v>
      </c>
      <c r="H1461" s="5" t="s">
        <v>20</v>
      </c>
      <c r="I1461" s="7">
        <v>0.35</v>
      </c>
      <c r="J1461" s="8">
        <v>4000</v>
      </c>
      <c r="K1461" s="9">
        <f t="shared" si="10"/>
        <v>1400</v>
      </c>
      <c r="L1461" s="9">
        <f t="shared" si="11"/>
        <v>489.99999999999994</v>
      </c>
      <c r="M1461" s="10">
        <v>0.35</v>
      </c>
      <c r="O1461" s="15"/>
      <c r="P1461" s="16"/>
      <c r="Q1461" s="11"/>
      <c r="R1461" s="12"/>
    </row>
    <row r="1462" spans="1:18" ht="15.75" customHeight="1">
      <c r="A1462" s="1"/>
      <c r="B1462" s="5" t="s">
        <v>14</v>
      </c>
      <c r="C1462" s="5">
        <v>1185732</v>
      </c>
      <c r="D1462" s="6">
        <v>44265</v>
      </c>
      <c r="E1462" s="5" t="s">
        <v>15</v>
      </c>
      <c r="F1462" s="5" t="s">
        <v>16</v>
      </c>
      <c r="G1462" s="5" t="s">
        <v>66</v>
      </c>
      <c r="H1462" s="5" t="s">
        <v>21</v>
      </c>
      <c r="I1462" s="7">
        <v>0.5</v>
      </c>
      <c r="J1462" s="8">
        <v>4500</v>
      </c>
      <c r="K1462" s="9">
        <f t="shared" si="10"/>
        <v>2250</v>
      </c>
      <c r="L1462" s="9">
        <f t="shared" si="11"/>
        <v>675</v>
      </c>
      <c r="M1462" s="10">
        <v>0.3</v>
      </c>
      <c r="O1462" s="15"/>
      <c r="P1462" s="16"/>
      <c r="Q1462" s="11"/>
      <c r="R1462" s="12"/>
    </row>
    <row r="1463" spans="1:18" ht="15.75" customHeight="1">
      <c r="A1463" s="1"/>
      <c r="B1463" s="5" t="s">
        <v>14</v>
      </c>
      <c r="C1463" s="5">
        <v>1185732</v>
      </c>
      <c r="D1463" s="6">
        <v>44265</v>
      </c>
      <c r="E1463" s="5" t="s">
        <v>15</v>
      </c>
      <c r="F1463" s="5" t="s">
        <v>16</v>
      </c>
      <c r="G1463" s="5" t="s">
        <v>66</v>
      </c>
      <c r="H1463" s="5" t="s">
        <v>22</v>
      </c>
      <c r="I1463" s="7">
        <v>0.4</v>
      </c>
      <c r="J1463" s="8">
        <v>5500</v>
      </c>
      <c r="K1463" s="9">
        <f t="shared" si="10"/>
        <v>2200</v>
      </c>
      <c r="L1463" s="9">
        <f t="shared" si="11"/>
        <v>550</v>
      </c>
      <c r="M1463" s="10">
        <v>0.25</v>
      </c>
      <c r="O1463" s="15"/>
      <c r="P1463" s="16"/>
      <c r="Q1463" s="11"/>
      <c r="R1463" s="12"/>
    </row>
    <row r="1464" spans="1:18" ht="15.75" customHeight="1">
      <c r="A1464" s="1"/>
      <c r="B1464" s="5" t="s">
        <v>14</v>
      </c>
      <c r="C1464" s="5">
        <v>1185732</v>
      </c>
      <c r="D1464" s="6">
        <v>44297</v>
      </c>
      <c r="E1464" s="5" t="s">
        <v>15</v>
      </c>
      <c r="F1464" s="5" t="s">
        <v>16</v>
      </c>
      <c r="G1464" s="5" t="s">
        <v>66</v>
      </c>
      <c r="H1464" s="5" t="s">
        <v>17</v>
      </c>
      <c r="I1464" s="7">
        <v>0.4</v>
      </c>
      <c r="J1464" s="8">
        <v>8000</v>
      </c>
      <c r="K1464" s="9">
        <f t="shared" si="10"/>
        <v>3200</v>
      </c>
      <c r="L1464" s="9">
        <f t="shared" si="11"/>
        <v>1600</v>
      </c>
      <c r="M1464" s="10">
        <v>0.5</v>
      </c>
      <c r="O1464" s="15"/>
      <c r="P1464" s="16"/>
      <c r="Q1464" s="11"/>
      <c r="R1464" s="12"/>
    </row>
    <row r="1465" spans="1:18" ht="15.75" customHeight="1">
      <c r="A1465" s="1"/>
      <c r="B1465" s="5" t="s">
        <v>14</v>
      </c>
      <c r="C1465" s="5">
        <v>1185732</v>
      </c>
      <c r="D1465" s="6">
        <v>44297</v>
      </c>
      <c r="E1465" s="5" t="s">
        <v>15</v>
      </c>
      <c r="F1465" s="5" t="s">
        <v>16</v>
      </c>
      <c r="G1465" s="5" t="s">
        <v>66</v>
      </c>
      <c r="H1465" s="5" t="s">
        <v>18</v>
      </c>
      <c r="I1465" s="7">
        <v>0.4</v>
      </c>
      <c r="J1465" s="8">
        <v>5000</v>
      </c>
      <c r="K1465" s="9">
        <f t="shared" si="10"/>
        <v>2000</v>
      </c>
      <c r="L1465" s="9">
        <f t="shared" si="11"/>
        <v>600</v>
      </c>
      <c r="M1465" s="10">
        <v>0.3</v>
      </c>
      <c r="O1465" s="15"/>
      <c r="P1465" s="16"/>
      <c r="Q1465" s="11"/>
      <c r="R1465" s="12"/>
    </row>
    <row r="1466" spans="1:18" ht="15.75" customHeight="1">
      <c r="A1466" s="1"/>
      <c r="B1466" s="5" t="s">
        <v>14</v>
      </c>
      <c r="C1466" s="5">
        <v>1185732</v>
      </c>
      <c r="D1466" s="6">
        <v>44297</v>
      </c>
      <c r="E1466" s="5" t="s">
        <v>15</v>
      </c>
      <c r="F1466" s="5" t="s">
        <v>16</v>
      </c>
      <c r="G1466" s="5" t="s">
        <v>66</v>
      </c>
      <c r="H1466" s="5" t="s">
        <v>19</v>
      </c>
      <c r="I1466" s="7">
        <v>0.30000000000000004</v>
      </c>
      <c r="J1466" s="8">
        <v>5000</v>
      </c>
      <c r="K1466" s="9">
        <f t="shared" si="10"/>
        <v>1500.0000000000002</v>
      </c>
      <c r="L1466" s="9">
        <f t="shared" si="11"/>
        <v>525</v>
      </c>
      <c r="M1466" s="10">
        <v>0.35</v>
      </c>
      <c r="O1466" s="15"/>
      <c r="P1466" s="16"/>
      <c r="Q1466" s="11"/>
      <c r="R1466" s="12"/>
    </row>
    <row r="1467" spans="1:18" ht="15.75" customHeight="1">
      <c r="A1467" s="1"/>
      <c r="B1467" s="5" t="s">
        <v>14</v>
      </c>
      <c r="C1467" s="5">
        <v>1185732</v>
      </c>
      <c r="D1467" s="6">
        <v>44297</v>
      </c>
      <c r="E1467" s="5" t="s">
        <v>15</v>
      </c>
      <c r="F1467" s="5" t="s">
        <v>16</v>
      </c>
      <c r="G1467" s="5" t="s">
        <v>66</v>
      </c>
      <c r="H1467" s="5" t="s">
        <v>20</v>
      </c>
      <c r="I1467" s="7">
        <v>0.35</v>
      </c>
      <c r="J1467" s="8">
        <v>4250</v>
      </c>
      <c r="K1467" s="9">
        <f t="shared" si="10"/>
        <v>1487.5</v>
      </c>
      <c r="L1467" s="9">
        <f t="shared" si="11"/>
        <v>520.625</v>
      </c>
      <c r="M1467" s="10">
        <v>0.35</v>
      </c>
      <c r="O1467" s="15"/>
      <c r="P1467" s="16"/>
      <c r="Q1467" s="11"/>
      <c r="R1467" s="12"/>
    </row>
    <row r="1468" spans="1:18" ht="15.75" customHeight="1">
      <c r="A1468" s="1"/>
      <c r="B1468" s="5" t="s">
        <v>14</v>
      </c>
      <c r="C1468" s="5">
        <v>1185732</v>
      </c>
      <c r="D1468" s="6">
        <v>44297</v>
      </c>
      <c r="E1468" s="5" t="s">
        <v>15</v>
      </c>
      <c r="F1468" s="5" t="s">
        <v>16</v>
      </c>
      <c r="G1468" s="5" t="s">
        <v>66</v>
      </c>
      <c r="H1468" s="5" t="s">
        <v>21</v>
      </c>
      <c r="I1468" s="7">
        <v>0.5</v>
      </c>
      <c r="J1468" s="8">
        <v>4250</v>
      </c>
      <c r="K1468" s="9">
        <f t="shared" si="10"/>
        <v>2125</v>
      </c>
      <c r="L1468" s="9">
        <f t="shared" si="11"/>
        <v>637.5</v>
      </c>
      <c r="M1468" s="10">
        <v>0.3</v>
      </c>
      <c r="O1468" s="15"/>
      <c r="P1468" s="16"/>
      <c r="Q1468" s="11"/>
      <c r="R1468" s="12"/>
    </row>
    <row r="1469" spans="1:18" ht="15.75" customHeight="1">
      <c r="A1469" s="1"/>
      <c r="B1469" s="5" t="s">
        <v>14</v>
      </c>
      <c r="C1469" s="5">
        <v>1185732</v>
      </c>
      <c r="D1469" s="6">
        <v>44297</v>
      </c>
      <c r="E1469" s="5" t="s">
        <v>15</v>
      </c>
      <c r="F1469" s="5" t="s">
        <v>16</v>
      </c>
      <c r="G1469" s="5" t="s">
        <v>66</v>
      </c>
      <c r="H1469" s="5" t="s">
        <v>22</v>
      </c>
      <c r="I1469" s="7">
        <v>0.4</v>
      </c>
      <c r="J1469" s="8">
        <v>5500</v>
      </c>
      <c r="K1469" s="9">
        <f t="shared" si="10"/>
        <v>2200</v>
      </c>
      <c r="L1469" s="9">
        <f t="shared" si="11"/>
        <v>550</v>
      </c>
      <c r="M1469" s="10">
        <v>0.25</v>
      </c>
      <c r="O1469" s="15"/>
      <c r="P1469" s="16"/>
      <c r="Q1469" s="11"/>
      <c r="R1469" s="12"/>
    </row>
    <row r="1470" spans="1:18" ht="15.75" customHeight="1">
      <c r="A1470" s="1"/>
      <c r="B1470" s="5" t="s">
        <v>14</v>
      </c>
      <c r="C1470" s="5">
        <v>1185732</v>
      </c>
      <c r="D1470" s="6">
        <v>44326</v>
      </c>
      <c r="E1470" s="5" t="s">
        <v>15</v>
      </c>
      <c r="F1470" s="5" t="s">
        <v>16</v>
      </c>
      <c r="G1470" s="5" t="s">
        <v>66</v>
      </c>
      <c r="H1470" s="5" t="s">
        <v>17</v>
      </c>
      <c r="I1470" s="7">
        <v>0.5</v>
      </c>
      <c r="J1470" s="8">
        <v>8200</v>
      </c>
      <c r="K1470" s="9">
        <f t="shared" si="10"/>
        <v>4100</v>
      </c>
      <c r="L1470" s="9">
        <f t="shared" si="11"/>
        <v>2050</v>
      </c>
      <c r="M1470" s="10">
        <v>0.5</v>
      </c>
      <c r="O1470" s="15"/>
      <c r="P1470" s="16"/>
      <c r="Q1470" s="11"/>
      <c r="R1470" s="12"/>
    </row>
    <row r="1471" spans="1:18" ht="15.75" customHeight="1">
      <c r="A1471" s="1"/>
      <c r="B1471" s="5" t="s">
        <v>14</v>
      </c>
      <c r="C1471" s="5">
        <v>1185732</v>
      </c>
      <c r="D1471" s="6">
        <v>44326</v>
      </c>
      <c r="E1471" s="5" t="s">
        <v>15</v>
      </c>
      <c r="F1471" s="5" t="s">
        <v>16</v>
      </c>
      <c r="G1471" s="5" t="s">
        <v>66</v>
      </c>
      <c r="H1471" s="5" t="s">
        <v>18</v>
      </c>
      <c r="I1471" s="7">
        <v>0.45000000000000007</v>
      </c>
      <c r="J1471" s="8">
        <v>5250</v>
      </c>
      <c r="K1471" s="9">
        <f t="shared" si="10"/>
        <v>2362.5000000000005</v>
      </c>
      <c r="L1471" s="9">
        <f t="shared" si="11"/>
        <v>708.75000000000011</v>
      </c>
      <c r="M1471" s="10">
        <v>0.3</v>
      </c>
      <c r="O1471" s="15"/>
      <c r="P1471" s="16"/>
      <c r="Q1471" s="11"/>
      <c r="R1471" s="12"/>
    </row>
    <row r="1472" spans="1:18" ht="15.75" customHeight="1">
      <c r="A1472" s="1"/>
      <c r="B1472" s="5" t="s">
        <v>14</v>
      </c>
      <c r="C1472" s="5">
        <v>1185732</v>
      </c>
      <c r="D1472" s="6">
        <v>44326</v>
      </c>
      <c r="E1472" s="5" t="s">
        <v>15</v>
      </c>
      <c r="F1472" s="5" t="s">
        <v>16</v>
      </c>
      <c r="G1472" s="5" t="s">
        <v>66</v>
      </c>
      <c r="H1472" s="5" t="s">
        <v>19</v>
      </c>
      <c r="I1472" s="7">
        <v>0.4</v>
      </c>
      <c r="J1472" s="8">
        <v>5000</v>
      </c>
      <c r="K1472" s="9">
        <f t="shared" si="10"/>
        <v>2000</v>
      </c>
      <c r="L1472" s="9">
        <f t="shared" si="11"/>
        <v>700</v>
      </c>
      <c r="M1472" s="10">
        <v>0.35</v>
      </c>
      <c r="O1472" s="15"/>
      <c r="P1472" s="16"/>
      <c r="Q1472" s="11"/>
      <c r="R1472" s="12"/>
    </row>
    <row r="1473" spans="1:18" ht="15.75" customHeight="1">
      <c r="A1473" s="1"/>
      <c r="B1473" s="5" t="s">
        <v>14</v>
      </c>
      <c r="C1473" s="5">
        <v>1185732</v>
      </c>
      <c r="D1473" s="6">
        <v>44326</v>
      </c>
      <c r="E1473" s="5" t="s">
        <v>15</v>
      </c>
      <c r="F1473" s="5" t="s">
        <v>16</v>
      </c>
      <c r="G1473" s="5" t="s">
        <v>66</v>
      </c>
      <c r="H1473" s="5" t="s">
        <v>20</v>
      </c>
      <c r="I1473" s="7">
        <v>0.4</v>
      </c>
      <c r="J1473" s="8">
        <v>4500</v>
      </c>
      <c r="K1473" s="9">
        <f t="shared" si="10"/>
        <v>1800</v>
      </c>
      <c r="L1473" s="9">
        <f t="shared" si="11"/>
        <v>630</v>
      </c>
      <c r="M1473" s="10">
        <v>0.35</v>
      </c>
      <c r="O1473" s="15"/>
      <c r="P1473" s="16"/>
      <c r="Q1473" s="11"/>
      <c r="R1473" s="12"/>
    </row>
    <row r="1474" spans="1:18" ht="15.75" customHeight="1">
      <c r="A1474" s="1"/>
      <c r="B1474" s="5" t="s">
        <v>14</v>
      </c>
      <c r="C1474" s="5">
        <v>1185732</v>
      </c>
      <c r="D1474" s="6">
        <v>44326</v>
      </c>
      <c r="E1474" s="5" t="s">
        <v>15</v>
      </c>
      <c r="F1474" s="5" t="s">
        <v>16</v>
      </c>
      <c r="G1474" s="5" t="s">
        <v>66</v>
      </c>
      <c r="H1474" s="5" t="s">
        <v>21</v>
      </c>
      <c r="I1474" s="7">
        <v>0.5</v>
      </c>
      <c r="J1474" s="8">
        <v>4750</v>
      </c>
      <c r="K1474" s="9">
        <f t="shared" si="10"/>
        <v>2375</v>
      </c>
      <c r="L1474" s="9">
        <f t="shared" si="11"/>
        <v>712.5</v>
      </c>
      <c r="M1474" s="10">
        <v>0.3</v>
      </c>
      <c r="O1474" s="15"/>
      <c r="P1474" s="16"/>
      <c r="Q1474" s="11"/>
      <c r="R1474" s="12"/>
    </row>
    <row r="1475" spans="1:18" ht="15.75" customHeight="1">
      <c r="A1475" s="1"/>
      <c r="B1475" s="5" t="s">
        <v>14</v>
      </c>
      <c r="C1475" s="5">
        <v>1185732</v>
      </c>
      <c r="D1475" s="6">
        <v>44326</v>
      </c>
      <c r="E1475" s="5" t="s">
        <v>15</v>
      </c>
      <c r="F1475" s="5" t="s">
        <v>16</v>
      </c>
      <c r="G1475" s="5" t="s">
        <v>66</v>
      </c>
      <c r="H1475" s="5" t="s">
        <v>22</v>
      </c>
      <c r="I1475" s="7">
        <v>0.55000000000000004</v>
      </c>
      <c r="J1475" s="8">
        <v>6000</v>
      </c>
      <c r="K1475" s="9">
        <f t="shared" si="10"/>
        <v>3300.0000000000005</v>
      </c>
      <c r="L1475" s="9">
        <f t="shared" si="11"/>
        <v>825.00000000000011</v>
      </c>
      <c r="M1475" s="10">
        <v>0.25</v>
      </c>
      <c r="O1475" s="15"/>
      <c r="P1475" s="16"/>
      <c r="Q1475" s="11"/>
      <c r="R1475" s="12"/>
    </row>
    <row r="1476" spans="1:18" ht="15.75" customHeight="1">
      <c r="A1476" s="1"/>
      <c r="B1476" s="5" t="s">
        <v>14</v>
      </c>
      <c r="C1476" s="5">
        <v>1185732</v>
      </c>
      <c r="D1476" s="6">
        <v>44359</v>
      </c>
      <c r="E1476" s="5" t="s">
        <v>15</v>
      </c>
      <c r="F1476" s="5" t="s">
        <v>16</v>
      </c>
      <c r="G1476" s="5" t="s">
        <v>66</v>
      </c>
      <c r="H1476" s="5" t="s">
        <v>17</v>
      </c>
      <c r="I1476" s="7">
        <v>0.5</v>
      </c>
      <c r="J1476" s="8">
        <v>8500</v>
      </c>
      <c r="K1476" s="9">
        <f t="shared" si="10"/>
        <v>4250</v>
      </c>
      <c r="L1476" s="9">
        <f t="shared" si="11"/>
        <v>2125</v>
      </c>
      <c r="M1476" s="10">
        <v>0.5</v>
      </c>
      <c r="O1476" s="15"/>
      <c r="P1476" s="16"/>
      <c r="Q1476" s="11"/>
      <c r="R1476" s="12"/>
    </row>
    <row r="1477" spans="1:18" ht="15.75" customHeight="1">
      <c r="A1477" s="1"/>
      <c r="B1477" s="5" t="s">
        <v>14</v>
      </c>
      <c r="C1477" s="5">
        <v>1185732</v>
      </c>
      <c r="D1477" s="6">
        <v>44359</v>
      </c>
      <c r="E1477" s="5" t="s">
        <v>15</v>
      </c>
      <c r="F1477" s="5" t="s">
        <v>16</v>
      </c>
      <c r="G1477" s="5" t="s">
        <v>66</v>
      </c>
      <c r="H1477" s="5" t="s">
        <v>18</v>
      </c>
      <c r="I1477" s="7">
        <v>0.45000000000000007</v>
      </c>
      <c r="J1477" s="8">
        <v>6000</v>
      </c>
      <c r="K1477" s="9">
        <f t="shared" si="10"/>
        <v>2700.0000000000005</v>
      </c>
      <c r="L1477" s="9">
        <f t="shared" si="11"/>
        <v>810.00000000000011</v>
      </c>
      <c r="M1477" s="10">
        <v>0.3</v>
      </c>
      <c r="O1477" s="15"/>
      <c r="P1477" s="16"/>
      <c r="Q1477" s="11"/>
      <c r="R1477" s="12"/>
    </row>
    <row r="1478" spans="1:18" ht="15.75" customHeight="1">
      <c r="A1478" s="1"/>
      <c r="B1478" s="5" t="s">
        <v>14</v>
      </c>
      <c r="C1478" s="5">
        <v>1185732</v>
      </c>
      <c r="D1478" s="6">
        <v>44359</v>
      </c>
      <c r="E1478" s="5" t="s">
        <v>15</v>
      </c>
      <c r="F1478" s="5" t="s">
        <v>16</v>
      </c>
      <c r="G1478" s="5" t="s">
        <v>66</v>
      </c>
      <c r="H1478" s="5" t="s">
        <v>19</v>
      </c>
      <c r="I1478" s="7">
        <v>0.4</v>
      </c>
      <c r="J1478" s="8">
        <v>5250</v>
      </c>
      <c r="K1478" s="9">
        <f t="shared" si="10"/>
        <v>2100</v>
      </c>
      <c r="L1478" s="9">
        <f t="shared" si="11"/>
        <v>735</v>
      </c>
      <c r="M1478" s="10">
        <v>0.35</v>
      </c>
      <c r="O1478" s="15"/>
      <c r="P1478" s="16"/>
      <c r="Q1478" s="11"/>
      <c r="R1478" s="12"/>
    </row>
    <row r="1479" spans="1:18" ht="15.75" customHeight="1">
      <c r="A1479" s="1"/>
      <c r="B1479" s="5" t="s">
        <v>14</v>
      </c>
      <c r="C1479" s="5">
        <v>1185732</v>
      </c>
      <c r="D1479" s="6">
        <v>44359</v>
      </c>
      <c r="E1479" s="5" t="s">
        <v>15</v>
      </c>
      <c r="F1479" s="5" t="s">
        <v>16</v>
      </c>
      <c r="G1479" s="5" t="s">
        <v>66</v>
      </c>
      <c r="H1479" s="5" t="s">
        <v>20</v>
      </c>
      <c r="I1479" s="7">
        <v>0.4</v>
      </c>
      <c r="J1479" s="8">
        <v>5000</v>
      </c>
      <c r="K1479" s="9">
        <f t="shared" si="10"/>
        <v>2000</v>
      </c>
      <c r="L1479" s="9">
        <f t="shared" si="11"/>
        <v>700</v>
      </c>
      <c r="M1479" s="10">
        <v>0.35</v>
      </c>
      <c r="O1479" s="15"/>
      <c r="P1479" s="16"/>
      <c r="Q1479" s="11"/>
      <c r="R1479" s="12"/>
    </row>
    <row r="1480" spans="1:18" ht="15.75" customHeight="1">
      <c r="A1480" s="1"/>
      <c r="B1480" s="5" t="s">
        <v>14</v>
      </c>
      <c r="C1480" s="5">
        <v>1185732</v>
      </c>
      <c r="D1480" s="6">
        <v>44359</v>
      </c>
      <c r="E1480" s="5" t="s">
        <v>15</v>
      </c>
      <c r="F1480" s="5" t="s">
        <v>16</v>
      </c>
      <c r="G1480" s="5" t="s">
        <v>66</v>
      </c>
      <c r="H1480" s="5" t="s">
        <v>21</v>
      </c>
      <c r="I1480" s="7">
        <v>0.5</v>
      </c>
      <c r="J1480" s="8">
        <v>5000</v>
      </c>
      <c r="K1480" s="9">
        <f t="shared" si="10"/>
        <v>2500</v>
      </c>
      <c r="L1480" s="9">
        <f t="shared" si="11"/>
        <v>750</v>
      </c>
      <c r="M1480" s="10">
        <v>0.3</v>
      </c>
      <c r="O1480" s="15"/>
      <c r="P1480" s="16"/>
      <c r="Q1480" s="11"/>
      <c r="R1480" s="12"/>
    </row>
    <row r="1481" spans="1:18" ht="15.75" customHeight="1">
      <c r="A1481" s="1"/>
      <c r="B1481" s="5" t="s">
        <v>14</v>
      </c>
      <c r="C1481" s="5">
        <v>1185732</v>
      </c>
      <c r="D1481" s="6">
        <v>44359</v>
      </c>
      <c r="E1481" s="5" t="s">
        <v>15</v>
      </c>
      <c r="F1481" s="5" t="s">
        <v>16</v>
      </c>
      <c r="G1481" s="5" t="s">
        <v>66</v>
      </c>
      <c r="H1481" s="5" t="s">
        <v>22</v>
      </c>
      <c r="I1481" s="7">
        <v>0.55000000000000004</v>
      </c>
      <c r="J1481" s="8">
        <v>6500</v>
      </c>
      <c r="K1481" s="9">
        <f t="shared" si="10"/>
        <v>3575.0000000000005</v>
      </c>
      <c r="L1481" s="9">
        <f t="shared" si="11"/>
        <v>893.75000000000011</v>
      </c>
      <c r="M1481" s="10">
        <v>0.25</v>
      </c>
      <c r="O1481" s="15"/>
      <c r="P1481" s="16"/>
      <c r="Q1481" s="11"/>
      <c r="R1481" s="12"/>
    </row>
    <row r="1482" spans="1:18" ht="15.75" customHeight="1">
      <c r="A1482" s="1"/>
      <c r="B1482" s="5" t="s">
        <v>14</v>
      </c>
      <c r="C1482" s="5">
        <v>1185732</v>
      </c>
      <c r="D1482" s="6">
        <v>44387</v>
      </c>
      <c r="E1482" s="5" t="s">
        <v>15</v>
      </c>
      <c r="F1482" s="5" t="s">
        <v>16</v>
      </c>
      <c r="G1482" s="5" t="s">
        <v>66</v>
      </c>
      <c r="H1482" s="5" t="s">
        <v>17</v>
      </c>
      <c r="I1482" s="7">
        <v>0.5</v>
      </c>
      <c r="J1482" s="8">
        <v>8750</v>
      </c>
      <c r="K1482" s="9">
        <f t="shared" si="10"/>
        <v>4375</v>
      </c>
      <c r="L1482" s="9">
        <f t="shared" si="11"/>
        <v>2187.5</v>
      </c>
      <c r="M1482" s="10">
        <v>0.5</v>
      </c>
      <c r="O1482" s="15"/>
      <c r="P1482" s="16"/>
      <c r="Q1482" s="11"/>
      <c r="R1482" s="12"/>
    </row>
    <row r="1483" spans="1:18" ht="15.75" customHeight="1">
      <c r="A1483" s="1"/>
      <c r="B1483" s="5" t="s">
        <v>14</v>
      </c>
      <c r="C1483" s="5">
        <v>1185732</v>
      </c>
      <c r="D1483" s="6">
        <v>44387</v>
      </c>
      <c r="E1483" s="5" t="s">
        <v>15</v>
      </c>
      <c r="F1483" s="5" t="s">
        <v>16</v>
      </c>
      <c r="G1483" s="5" t="s">
        <v>66</v>
      </c>
      <c r="H1483" s="5" t="s">
        <v>18</v>
      </c>
      <c r="I1483" s="7">
        <v>0.45000000000000007</v>
      </c>
      <c r="J1483" s="8">
        <v>6250</v>
      </c>
      <c r="K1483" s="9">
        <f t="shared" si="10"/>
        <v>2812.5000000000005</v>
      </c>
      <c r="L1483" s="9">
        <f t="shared" si="11"/>
        <v>843.75000000000011</v>
      </c>
      <c r="M1483" s="10">
        <v>0.3</v>
      </c>
      <c r="O1483" s="15"/>
      <c r="P1483" s="16"/>
      <c r="Q1483" s="11"/>
      <c r="R1483" s="12"/>
    </row>
    <row r="1484" spans="1:18" ht="15.75" customHeight="1">
      <c r="A1484" s="1"/>
      <c r="B1484" s="5" t="s">
        <v>14</v>
      </c>
      <c r="C1484" s="5">
        <v>1185732</v>
      </c>
      <c r="D1484" s="6">
        <v>44387</v>
      </c>
      <c r="E1484" s="5" t="s">
        <v>15</v>
      </c>
      <c r="F1484" s="5" t="s">
        <v>16</v>
      </c>
      <c r="G1484" s="5" t="s">
        <v>66</v>
      </c>
      <c r="H1484" s="5" t="s">
        <v>19</v>
      </c>
      <c r="I1484" s="7">
        <v>0.4</v>
      </c>
      <c r="J1484" s="8">
        <v>5500</v>
      </c>
      <c r="K1484" s="9">
        <f t="shared" si="10"/>
        <v>2200</v>
      </c>
      <c r="L1484" s="9">
        <f t="shared" si="11"/>
        <v>770</v>
      </c>
      <c r="M1484" s="10">
        <v>0.35</v>
      </c>
      <c r="O1484" s="15"/>
      <c r="P1484" s="16"/>
      <c r="Q1484" s="11"/>
      <c r="R1484" s="12"/>
    </row>
    <row r="1485" spans="1:18" ht="15.75" customHeight="1">
      <c r="A1485" s="1"/>
      <c r="B1485" s="5" t="s">
        <v>14</v>
      </c>
      <c r="C1485" s="5">
        <v>1185732</v>
      </c>
      <c r="D1485" s="6">
        <v>44387</v>
      </c>
      <c r="E1485" s="5" t="s">
        <v>15</v>
      </c>
      <c r="F1485" s="5" t="s">
        <v>16</v>
      </c>
      <c r="G1485" s="5" t="s">
        <v>66</v>
      </c>
      <c r="H1485" s="5" t="s">
        <v>20</v>
      </c>
      <c r="I1485" s="7">
        <v>0.4</v>
      </c>
      <c r="J1485" s="8">
        <v>5000</v>
      </c>
      <c r="K1485" s="9">
        <f t="shared" si="10"/>
        <v>2000</v>
      </c>
      <c r="L1485" s="9">
        <f t="shared" si="11"/>
        <v>700</v>
      </c>
      <c r="M1485" s="10">
        <v>0.35</v>
      </c>
      <c r="O1485" s="15"/>
      <c r="P1485" s="16"/>
      <c r="Q1485" s="11"/>
      <c r="R1485" s="12"/>
    </row>
    <row r="1486" spans="1:18" ht="15.75" customHeight="1">
      <c r="A1486" s="1"/>
      <c r="B1486" s="5" t="s">
        <v>14</v>
      </c>
      <c r="C1486" s="5">
        <v>1185732</v>
      </c>
      <c r="D1486" s="6">
        <v>44387</v>
      </c>
      <c r="E1486" s="5" t="s">
        <v>15</v>
      </c>
      <c r="F1486" s="5" t="s">
        <v>16</v>
      </c>
      <c r="G1486" s="5" t="s">
        <v>66</v>
      </c>
      <c r="H1486" s="5" t="s">
        <v>21</v>
      </c>
      <c r="I1486" s="7">
        <v>0.5</v>
      </c>
      <c r="J1486" s="8">
        <v>5250</v>
      </c>
      <c r="K1486" s="9">
        <f t="shared" si="10"/>
        <v>2625</v>
      </c>
      <c r="L1486" s="9">
        <f t="shared" si="11"/>
        <v>787.5</v>
      </c>
      <c r="M1486" s="10">
        <v>0.3</v>
      </c>
      <c r="O1486" s="15"/>
      <c r="P1486" s="16"/>
      <c r="Q1486" s="11"/>
      <c r="R1486" s="12"/>
    </row>
    <row r="1487" spans="1:18" ht="15.75" customHeight="1">
      <c r="A1487" s="1"/>
      <c r="B1487" s="5" t="s">
        <v>14</v>
      </c>
      <c r="C1487" s="5">
        <v>1185732</v>
      </c>
      <c r="D1487" s="6">
        <v>44387</v>
      </c>
      <c r="E1487" s="5" t="s">
        <v>15</v>
      </c>
      <c r="F1487" s="5" t="s">
        <v>16</v>
      </c>
      <c r="G1487" s="5" t="s">
        <v>66</v>
      </c>
      <c r="H1487" s="5" t="s">
        <v>22</v>
      </c>
      <c r="I1487" s="7">
        <v>0.55000000000000004</v>
      </c>
      <c r="J1487" s="8">
        <v>7000</v>
      </c>
      <c r="K1487" s="9">
        <f t="shared" si="10"/>
        <v>3850.0000000000005</v>
      </c>
      <c r="L1487" s="9">
        <f t="shared" si="11"/>
        <v>962.50000000000011</v>
      </c>
      <c r="M1487" s="10">
        <v>0.25</v>
      </c>
      <c r="O1487" s="15"/>
      <c r="P1487" s="16"/>
      <c r="Q1487" s="11"/>
      <c r="R1487" s="12"/>
    </row>
    <row r="1488" spans="1:18" ht="15.75" customHeight="1">
      <c r="A1488" s="1"/>
      <c r="B1488" s="5" t="s">
        <v>14</v>
      </c>
      <c r="C1488" s="5">
        <v>1185732</v>
      </c>
      <c r="D1488" s="6">
        <v>44419</v>
      </c>
      <c r="E1488" s="5" t="s">
        <v>15</v>
      </c>
      <c r="F1488" s="5" t="s">
        <v>16</v>
      </c>
      <c r="G1488" s="5" t="s">
        <v>66</v>
      </c>
      <c r="H1488" s="5" t="s">
        <v>17</v>
      </c>
      <c r="I1488" s="7">
        <v>0.5</v>
      </c>
      <c r="J1488" s="8">
        <v>8500</v>
      </c>
      <c r="K1488" s="9">
        <f t="shared" si="10"/>
        <v>4250</v>
      </c>
      <c r="L1488" s="9">
        <f t="shared" si="11"/>
        <v>2125</v>
      </c>
      <c r="M1488" s="10">
        <v>0.5</v>
      </c>
      <c r="O1488" s="15"/>
      <c r="P1488" s="16"/>
      <c r="Q1488" s="11"/>
      <c r="R1488" s="12"/>
    </row>
    <row r="1489" spans="1:18" ht="15.75" customHeight="1">
      <c r="A1489" s="1"/>
      <c r="B1489" s="5" t="s">
        <v>14</v>
      </c>
      <c r="C1489" s="5">
        <v>1185732</v>
      </c>
      <c r="D1489" s="6">
        <v>44419</v>
      </c>
      <c r="E1489" s="5" t="s">
        <v>15</v>
      </c>
      <c r="F1489" s="5" t="s">
        <v>16</v>
      </c>
      <c r="G1489" s="5" t="s">
        <v>66</v>
      </c>
      <c r="H1489" s="5" t="s">
        <v>18</v>
      </c>
      <c r="I1489" s="7">
        <v>0.45000000000000007</v>
      </c>
      <c r="J1489" s="8">
        <v>6250</v>
      </c>
      <c r="K1489" s="9">
        <f t="shared" si="10"/>
        <v>2812.5000000000005</v>
      </c>
      <c r="L1489" s="9">
        <f t="shared" si="11"/>
        <v>843.75000000000011</v>
      </c>
      <c r="M1489" s="10">
        <v>0.3</v>
      </c>
      <c r="O1489" s="15"/>
      <c r="P1489" s="16"/>
      <c r="Q1489" s="11"/>
      <c r="R1489" s="12"/>
    </row>
    <row r="1490" spans="1:18" ht="15.75" customHeight="1">
      <c r="A1490" s="1"/>
      <c r="B1490" s="5" t="s">
        <v>14</v>
      </c>
      <c r="C1490" s="5">
        <v>1185732</v>
      </c>
      <c r="D1490" s="6">
        <v>44419</v>
      </c>
      <c r="E1490" s="5" t="s">
        <v>15</v>
      </c>
      <c r="F1490" s="5" t="s">
        <v>16</v>
      </c>
      <c r="G1490" s="5" t="s">
        <v>66</v>
      </c>
      <c r="H1490" s="5" t="s">
        <v>19</v>
      </c>
      <c r="I1490" s="7">
        <v>0.4</v>
      </c>
      <c r="J1490" s="8">
        <v>5500</v>
      </c>
      <c r="K1490" s="9">
        <f t="shared" si="10"/>
        <v>2200</v>
      </c>
      <c r="L1490" s="9">
        <f t="shared" si="11"/>
        <v>770</v>
      </c>
      <c r="M1490" s="10">
        <v>0.35</v>
      </c>
      <c r="O1490" s="15"/>
      <c r="P1490" s="16"/>
      <c r="Q1490" s="11"/>
      <c r="R1490" s="12"/>
    </row>
    <row r="1491" spans="1:18" ht="15.75" customHeight="1">
      <c r="A1491" s="1"/>
      <c r="B1491" s="5" t="s">
        <v>14</v>
      </c>
      <c r="C1491" s="5">
        <v>1185732</v>
      </c>
      <c r="D1491" s="6">
        <v>44419</v>
      </c>
      <c r="E1491" s="5" t="s">
        <v>15</v>
      </c>
      <c r="F1491" s="5" t="s">
        <v>16</v>
      </c>
      <c r="G1491" s="5" t="s">
        <v>66</v>
      </c>
      <c r="H1491" s="5" t="s">
        <v>20</v>
      </c>
      <c r="I1491" s="7">
        <v>0.4</v>
      </c>
      <c r="J1491" s="8">
        <v>5250</v>
      </c>
      <c r="K1491" s="9">
        <f t="shared" si="10"/>
        <v>2100</v>
      </c>
      <c r="L1491" s="9">
        <f t="shared" si="11"/>
        <v>735</v>
      </c>
      <c r="M1491" s="10">
        <v>0.35</v>
      </c>
      <c r="O1491" s="15"/>
      <c r="P1491" s="16"/>
      <c r="Q1491" s="11"/>
      <c r="R1491" s="12"/>
    </row>
    <row r="1492" spans="1:18" ht="15.75" customHeight="1">
      <c r="A1492" s="1"/>
      <c r="B1492" s="5" t="s">
        <v>14</v>
      </c>
      <c r="C1492" s="5">
        <v>1185732</v>
      </c>
      <c r="D1492" s="6">
        <v>44419</v>
      </c>
      <c r="E1492" s="5" t="s">
        <v>15</v>
      </c>
      <c r="F1492" s="5" t="s">
        <v>16</v>
      </c>
      <c r="G1492" s="5" t="s">
        <v>66</v>
      </c>
      <c r="H1492" s="5" t="s">
        <v>21</v>
      </c>
      <c r="I1492" s="7">
        <v>0.5</v>
      </c>
      <c r="J1492" s="8">
        <v>5000</v>
      </c>
      <c r="K1492" s="9">
        <f t="shared" si="10"/>
        <v>2500</v>
      </c>
      <c r="L1492" s="9">
        <f t="shared" si="11"/>
        <v>750</v>
      </c>
      <c r="M1492" s="10">
        <v>0.3</v>
      </c>
      <c r="O1492" s="15"/>
      <c r="P1492" s="16"/>
      <c r="Q1492" s="11"/>
      <c r="R1492" s="12"/>
    </row>
    <row r="1493" spans="1:18" ht="15.75" customHeight="1">
      <c r="A1493" s="1"/>
      <c r="B1493" s="5" t="s">
        <v>14</v>
      </c>
      <c r="C1493" s="5">
        <v>1185732</v>
      </c>
      <c r="D1493" s="6">
        <v>44419</v>
      </c>
      <c r="E1493" s="5" t="s">
        <v>15</v>
      </c>
      <c r="F1493" s="5" t="s">
        <v>16</v>
      </c>
      <c r="G1493" s="5" t="s">
        <v>66</v>
      </c>
      <c r="H1493" s="5" t="s">
        <v>22</v>
      </c>
      <c r="I1493" s="7">
        <v>0.55000000000000004</v>
      </c>
      <c r="J1493" s="8">
        <v>6750</v>
      </c>
      <c r="K1493" s="9">
        <f t="shared" si="10"/>
        <v>3712.5000000000005</v>
      </c>
      <c r="L1493" s="9">
        <f t="shared" si="11"/>
        <v>928.12500000000011</v>
      </c>
      <c r="M1493" s="10">
        <v>0.25</v>
      </c>
      <c r="O1493" s="15"/>
      <c r="P1493" s="16"/>
      <c r="Q1493" s="11"/>
      <c r="R1493" s="12"/>
    </row>
    <row r="1494" spans="1:18" ht="15.75" customHeight="1">
      <c r="A1494" s="1"/>
      <c r="B1494" s="5" t="s">
        <v>14</v>
      </c>
      <c r="C1494" s="5">
        <v>1185732</v>
      </c>
      <c r="D1494" s="6">
        <v>44449</v>
      </c>
      <c r="E1494" s="5" t="s">
        <v>15</v>
      </c>
      <c r="F1494" s="5" t="s">
        <v>16</v>
      </c>
      <c r="G1494" s="5" t="s">
        <v>66</v>
      </c>
      <c r="H1494" s="5" t="s">
        <v>17</v>
      </c>
      <c r="I1494" s="7">
        <v>0.5</v>
      </c>
      <c r="J1494" s="8">
        <v>8000</v>
      </c>
      <c r="K1494" s="9">
        <f t="shared" si="10"/>
        <v>4000</v>
      </c>
      <c r="L1494" s="9">
        <f t="shared" si="11"/>
        <v>2000</v>
      </c>
      <c r="M1494" s="10">
        <v>0.5</v>
      </c>
      <c r="O1494" s="15"/>
      <c r="P1494" s="16"/>
      <c r="Q1494" s="11"/>
      <c r="R1494" s="12"/>
    </row>
    <row r="1495" spans="1:18" ht="15.75" customHeight="1">
      <c r="A1495" s="1"/>
      <c r="B1495" s="5" t="s">
        <v>14</v>
      </c>
      <c r="C1495" s="5">
        <v>1185732</v>
      </c>
      <c r="D1495" s="6">
        <v>44449</v>
      </c>
      <c r="E1495" s="5" t="s">
        <v>15</v>
      </c>
      <c r="F1495" s="5" t="s">
        <v>16</v>
      </c>
      <c r="G1495" s="5" t="s">
        <v>66</v>
      </c>
      <c r="H1495" s="5" t="s">
        <v>18</v>
      </c>
      <c r="I1495" s="7">
        <v>0.45000000000000007</v>
      </c>
      <c r="J1495" s="8">
        <v>6000</v>
      </c>
      <c r="K1495" s="9">
        <f t="shared" si="10"/>
        <v>2700.0000000000005</v>
      </c>
      <c r="L1495" s="9">
        <f t="shared" si="11"/>
        <v>810.00000000000011</v>
      </c>
      <c r="M1495" s="10">
        <v>0.3</v>
      </c>
      <c r="O1495" s="15"/>
      <c r="P1495" s="16"/>
      <c r="Q1495" s="11"/>
      <c r="R1495" s="12"/>
    </row>
    <row r="1496" spans="1:18" ht="15.75" customHeight="1">
      <c r="A1496" s="1"/>
      <c r="B1496" s="5" t="s">
        <v>14</v>
      </c>
      <c r="C1496" s="5">
        <v>1185732</v>
      </c>
      <c r="D1496" s="6">
        <v>44449</v>
      </c>
      <c r="E1496" s="5" t="s">
        <v>15</v>
      </c>
      <c r="F1496" s="5" t="s">
        <v>16</v>
      </c>
      <c r="G1496" s="5" t="s">
        <v>66</v>
      </c>
      <c r="H1496" s="5" t="s">
        <v>19</v>
      </c>
      <c r="I1496" s="7">
        <v>0.4</v>
      </c>
      <c r="J1496" s="8">
        <v>5250</v>
      </c>
      <c r="K1496" s="9">
        <f t="shared" si="10"/>
        <v>2100</v>
      </c>
      <c r="L1496" s="9">
        <f t="shared" si="11"/>
        <v>735</v>
      </c>
      <c r="M1496" s="10">
        <v>0.35</v>
      </c>
      <c r="O1496" s="15"/>
      <c r="P1496" s="16"/>
      <c r="Q1496" s="11"/>
      <c r="R1496" s="12"/>
    </row>
    <row r="1497" spans="1:18" ht="15.75" customHeight="1">
      <c r="A1497" s="1"/>
      <c r="B1497" s="5" t="s">
        <v>14</v>
      </c>
      <c r="C1497" s="5">
        <v>1185732</v>
      </c>
      <c r="D1497" s="6">
        <v>44449</v>
      </c>
      <c r="E1497" s="5" t="s">
        <v>15</v>
      </c>
      <c r="F1497" s="5" t="s">
        <v>16</v>
      </c>
      <c r="G1497" s="5" t="s">
        <v>66</v>
      </c>
      <c r="H1497" s="5" t="s">
        <v>20</v>
      </c>
      <c r="I1497" s="7">
        <v>0.4</v>
      </c>
      <c r="J1497" s="8">
        <v>5000</v>
      </c>
      <c r="K1497" s="9">
        <f t="shared" si="10"/>
        <v>2000</v>
      </c>
      <c r="L1497" s="9">
        <f t="shared" si="11"/>
        <v>700</v>
      </c>
      <c r="M1497" s="10">
        <v>0.35</v>
      </c>
      <c r="O1497" s="15"/>
      <c r="P1497" s="16"/>
      <c r="Q1497" s="11"/>
      <c r="R1497" s="12"/>
    </row>
    <row r="1498" spans="1:18" ht="15.75" customHeight="1">
      <c r="A1498" s="1"/>
      <c r="B1498" s="5" t="s">
        <v>14</v>
      </c>
      <c r="C1498" s="5">
        <v>1185732</v>
      </c>
      <c r="D1498" s="6">
        <v>44449</v>
      </c>
      <c r="E1498" s="5" t="s">
        <v>15</v>
      </c>
      <c r="F1498" s="5" t="s">
        <v>16</v>
      </c>
      <c r="G1498" s="5" t="s">
        <v>66</v>
      </c>
      <c r="H1498" s="5" t="s">
        <v>21</v>
      </c>
      <c r="I1498" s="7">
        <v>0.5</v>
      </c>
      <c r="J1498" s="8">
        <v>5000</v>
      </c>
      <c r="K1498" s="9">
        <f t="shared" si="10"/>
        <v>2500</v>
      </c>
      <c r="L1498" s="9">
        <f t="shared" si="11"/>
        <v>750</v>
      </c>
      <c r="M1498" s="10">
        <v>0.3</v>
      </c>
      <c r="O1498" s="15"/>
      <c r="P1498" s="16"/>
      <c r="Q1498" s="11"/>
      <c r="R1498" s="12"/>
    </row>
    <row r="1499" spans="1:18" ht="15.75" customHeight="1">
      <c r="A1499" s="1"/>
      <c r="B1499" s="5" t="s">
        <v>14</v>
      </c>
      <c r="C1499" s="5">
        <v>1185732</v>
      </c>
      <c r="D1499" s="6">
        <v>44449</v>
      </c>
      <c r="E1499" s="5" t="s">
        <v>15</v>
      </c>
      <c r="F1499" s="5" t="s">
        <v>16</v>
      </c>
      <c r="G1499" s="5" t="s">
        <v>66</v>
      </c>
      <c r="H1499" s="5" t="s">
        <v>22</v>
      </c>
      <c r="I1499" s="7">
        <v>0.55000000000000004</v>
      </c>
      <c r="J1499" s="8">
        <v>6000</v>
      </c>
      <c r="K1499" s="9">
        <f t="shared" si="10"/>
        <v>3300.0000000000005</v>
      </c>
      <c r="L1499" s="9">
        <f t="shared" si="11"/>
        <v>825.00000000000011</v>
      </c>
      <c r="M1499" s="10">
        <v>0.25</v>
      </c>
      <c r="O1499" s="15"/>
      <c r="P1499" s="16"/>
      <c r="Q1499" s="11"/>
      <c r="R1499" s="12"/>
    </row>
    <row r="1500" spans="1:18" ht="15.75" customHeight="1">
      <c r="A1500" s="1"/>
      <c r="B1500" s="5" t="s">
        <v>14</v>
      </c>
      <c r="C1500" s="5">
        <v>1185732</v>
      </c>
      <c r="D1500" s="6">
        <v>44481</v>
      </c>
      <c r="E1500" s="5" t="s">
        <v>15</v>
      </c>
      <c r="F1500" s="5" t="s">
        <v>16</v>
      </c>
      <c r="G1500" s="5" t="s">
        <v>66</v>
      </c>
      <c r="H1500" s="5" t="s">
        <v>17</v>
      </c>
      <c r="I1500" s="7">
        <v>0.55000000000000004</v>
      </c>
      <c r="J1500" s="8">
        <v>7750</v>
      </c>
      <c r="K1500" s="9">
        <f t="shared" si="10"/>
        <v>4262.5</v>
      </c>
      <c r="L1500" s="9">
        <f t="shared" si="11"/>
        <v>2131.25</v>
      </c>
      <c r="M1500" s="10">
        <v>0.5</v>
      </c>
      <c r="O1500" s="15"/>
      <c r="P1500" s="16"/>
      <c r="Q1500" s="11"/>
      <c r="R1500" s="12"/>
    </row>
    <row r="1501" spans="1:18" ht="15.75" customHeight="1">
      <c r="A1501" s="1"/>
      <c r="B1501" s="5" t="s">
        <v>14</v>
      </c>
      <c r="C1501" s="5">
        <v>1185732</v>
      </c>
      <c r="D1501" s="6">
        <v>44481</v>
      </c>
      <c r="E1501" s="5" t="s">
        <v>15</v>
      </c>
      <c r="F1501" s="5" t="s">
        <v>16</v>
      </c>
      <c r="G1501" s="5" t="s">
        <v>66</v>
      </c>
      <c r="H1501" s="5" t="s">
        <v>18</v>
      </c>
      <c r="I1501" s="7">
        <v>0.45000000000000007</v>
      </c>
      <c r="J1501" s="8">
        <v>6000</v>
      </c>
      <c r="K1501" s="9">
        <f t="shared" si="10"/>
        <v>2700.0000000000005</v>
      </c>
      <c r="L1501" s="9">
        <f t="shared" si="11"/>
        <v>810.00000000000011</v>
      </c>
      <c r="M1501" s="10">
        <v>0.3</v>
      </c>
      <c r="O1501" s="15"/>
      <c r="P1501" s="16"/>
      <c r="Q1501" s="11"/>
      <c r="R1501" s="12"/>
    </row>
    <row r="1502" spans="1:18" ht="15.75" customHeight="1">
      <c r="A1502" s="1"/>
      <c r="B1502" s="5" t="s">
        <v>14</v>
      </c>
      <c r="C1502" s="5">
        <v>1185732</v>
      </c>
      <c r="D1502" s="6">
        <v>44481</v>
      </c>
      <c r="E1502" s="5" t="s">
        <v>15</v>
      </c>
      <c r="F1502" s="5" t="s">
        <v>16</v>
      </c>
      <c r="G1502" s="5" t="s">
        <v>66</v>
      </c>
      <c r="H1502" s="5" t="s">
        <v>19</v>
      </c>
      <c r="I1502" s="7">
        <v>0.45000000000000007</v>
      </c>
      <c r="J1502" s="8">
        <v>5000</v>
      </c>
      <c r="K1502" s="9">
        <f t="shared" si="10"/>
        <v>2250.0000000000005</v>
      </c>
      <c r="L1502" s="9">
        <f t="shared" si="11"/>
        <v>787.50000000000011</v>
      </c>
      <c r="M1502" s="10">
        <v>0.35</v>
      </c>
      <c r="O1502" s="15"/>
      <c r="P1502" s="16"/>
      <c r="Q1502" s="11"/>
      <c r="R1502" s="12"/>
    </row>
    <row r="1503" spans="1:18" ht="15.75" customHeight="1">
      <c r="A1503" s="1"/>
      <c r="B1503" s="5" t="s">
        <v>14</v>
      </c>
      <c r="C1503" s="5">
        <v>1185732</v>
      </c>
      <c r="D1503" s="6">
        <v>44481</v>
      </c>
      <c r="E1503" s="5" t="s">
        <v>15</v>
      </c>
      <c r="F1503" s="5" t="s">
        <v>16</v>
      </c>
      <c r="G1503" s="5" t="s">
        <v>66</v>
      </c>
      <c r="H1503" s="5" t="s">
        <v>20</v>
      </c>
      <c r="I1503" s="7">
        <v>0.45000000000000007</v>
      </c>
      <c r="J1503" s="8">
        <v>4750</v>
      </c>
      <c r="K1503" s="9">
        <f t="shared" si="10"/>
        <v>2137.5000000000005</v>
      </c>
      <c r="L1503" s="9">
        <f t="shared" si="11"/>
        <v>748.12500000000011</v>
      </c>
      <c r="M1503" s="10">
        <v>0.35</v>
      </c>
      <c r="O1503" s="15"/>
      <c r="P1503" s="16"/>
      <c r="Q1503" s="11"/>
      <c r="R1503" s="12"/>
    </row>
    <row r="1504" spans="1:18" ht="15.75" customHeight="1">
      <c r="A1504" s="1"/>
      <c r="B1504" s="5" t="s">
        <v>14</v>
      </c>
      <c r="C1504" s="5">
        <v>1185732</v>
      </c>
      <c r="D1504" s="6">
        <v>44481</v>
      </c>
      <c r="E1504" s="5" t="s">
        <v>15</v>
      </c>
      <c r="F1504" s="5" t="s">
        <v>16</v>
      </c>
      <c r="G1504" s="5" t="s">
        <v>66</v>
      </c>
      <c r="H1504" s="5" t="s">
        <v>21</v>
      </c>
      <c r="I1504" s="7">
        <v>0.55000000000000004</v>
      </c>
      <c r="J1504" s="8">
        <v>4750</v>
      </c>
      <c r="K1504" s="9">
        <f t="shared" si="10"/>
        <v>2612.5</v>
      </c>
      <c r="L1504" s="9">
        <f t="shared" si="11"/>
        <v>783.75</v>
      </c>
      <c r="M1504" s="10">
        <v>0.3</v>
      </c>
      <c r="O1504" s="15"/>
      <c r="P1504" s="16"/>
      <c r="Q1504" s="11"/>
      <c r="R1504" s="12"/>
    </row>
    <row r="1505" spans="1:18" ht="15.75" customHeight="1">
      <c r="A1505" s="1"/>
      <c r="B1505" s="5" t="s">
        <v>14</v>
      </c>
      <c r="C1505" s="5">
        <v>1185732</v>
      </c>
      <c r="D1505" s="6">
        <v>44481</v>
      </c>
      <c r="E1505" s="5" t="s">
        <v>15</v>
      </c>
      <c r="F1505" s="5" t="s">
        <v>16</v>
      </c>
      <c r="G1505" s="5" t="s">
        <v>66</v>
      </c>
      <c r="H1505" s="5" t="s">
        <v>22</v>
      </c>
      <c r="I1505" s="7">
        <v>0.6</v>
      </c>
      <c r="J1505" s="8">
        <v>6000</v>
      </c>
      <c r="K1505" s="9">
        <f t="shared" si="10"/>
        <v>3600</v>
      </c>
      <c r="L1505" s="9">
        <f t="shared" si="11"/>
        <v>900</v>
      </c>
      <c r="M1505" s="10">
        <v>0.25</v>
      </c>
      <c r="O1505" s="15"/>
      <c r="P1505" s="16"/>
      <c r="Q1505" s="11"/>
      <c r="R1505" s="12"/>
    </row>
    <row r="1506" spans="1:18" ht="15.75" customHeight="1">
      <c r="A1506" s="1"/>
      <c r="B1506" s="5" t="s">
        <v>14</v>
      </c>
      <c r="C1506" s="5">
        <v>1185732</v>
      </c>
      <c r="D1506" s="6">
        <v>44511</v>
      </c>
      <c r="E1506" s="5" t="s">
        <v>15</v>
      </c>
      <c r="F1506" s="5" t="s">
        <v>16</v>
      </c>
      <c r="G1506" s="5" t="s">
        <v>66</v>
      </c>
      <c r="H1506" s="5" t="s">
        <v>17</v>
      </c>
      <c r="I1506" s="7">
        <v>0.55000000000000004</v>
      </c>
      <c r="J1506" s="8">
        <v>7500</v>
      </c>
      <c r="K1506" s="9">
        <f t="shared" si="10"/>
        <v>4125</v>
      </c>
      <c r="L1506" s="9">
        <f t="shared" si="11"/>
        <v>2062.5</v>
      </c>
      <c r="M1506" s="10">
        <v>0.5</v>
      </c>
      <c r="O1506" s="15"/>
      <c r="P1506" s="16"/>
      <c r="Q1506" s="11"/>
      <c r="R1506" s="12"/>
    </row>
    <row r="1507" spans="1:18" ht="15.75" customHeight="1">
      <c r="A1507" s="1"/>
      <c r="B1507" s="5" t="s">
        <v>14</v>
      </c>
      <c r="C1507" s="5">
        <v>1185732</v>
      </c>
      <c r="D1507" s="6">
        <v>44511</v>
      </c>
      <c r="E1507" s="5" t="s">
        <v>15</v>
      </c>
      <c r="F1507" s="5" t="s">
        <v>16</v>
      </c>
      <c r="G1507" s="5" t="s">
        <v>66</v>
      </c>
      <c r="H1507" s="5" t="s">
        <v>18</v>
      </c>
      <c r="I1507" s="7">
        <v>0.45000000000000007</v>
      </c>
      <c r="J1507" s="8">
        <v>5750</v>
      </c>
      <c r="K1507" s="9">
        <f t="shared" si="10"/>
        <v>2587.5000000000005</v>
      </c>
      <c r="L1507" s="9">
        <f t="shared" si="11"/>
        <v>776.25000000000011</v>
      </c>
      <c r="M1507" s="10">
        <v>0.3</v>
      </c>
      <c r="O1507" s="15"/>
      <c r="P1507" s="16"/>
      <c r="Q1507" s="11"/>
      <c r="R1507" s="12"/>
    </row>
    <row r="1508" spans="1:18" ht="15.75" customHeight="1">
      <c r="A1508" s="1"/>
      <c r="B1508" s="5" t="s">
        <v>14</v>
      </c>
      <c r="C1508" s="5">
        <v>1185732</v>
      </c>
      <c r="D1508" s="6">
        <v>44511</v>
      </c>
      <c r="E1508" s="5" t="s">
        <v>15</v>
      </c>
      <c r="F1508" s="5" t="s">
        <v>16</v>
      </c>
      <c r="G1508" s="5" t="s">
        <v>66</v>
      </c>
      <c r="H1508" s="5" t="s">
        <v>19</v>
      </c>
      <c r="I1508" s="7">
        <v>0.45000000000000007</v>
      </c>
      <c r="J1508" s="8">
        <v>5200</v>
      </c>
      <c r="K1508" s="9">
        <f t="shared" si="10"/>
        <v>2340.0000000000005</v>
      </c>
      <c r="L1508" s="9">
        <f t="shared" si="11"/>
        <v>819.00000000000011</v>
      </c>
      <c r="M1508" s="10">
        <v>0.35</v>
      </c>
      <c r="O1508" s="15"/>
      <c r="P1508" s="16"/>
      <c r="Q1508" s="11"/>
      <c r="R1508" s="12"/>
    </row>
    <row r="1509" spans="1:18" ht="15.75" customHeight="1">
      <c r="A1509" s="1"/>
      <c r="B1509" s="5" t="s">
        <v>14</v>
      </c>
      <c r="C1509" s="5">
        <v>1185732</v>
      </c>
      <c r="D1509" s="6">
        <v>44511</v>
      </c>
      <c r="E1509" s="5" t="s">
        <v>15</v>
      </c>
      <c r="F1509" s="5" t="s">
        <v>16</v>
      </c>
      <c r="G1509" s="5" t="s">
        <v>66</v>
      </c>
      <c r="H1509" s="5" t="s">
        <v>20</v>
      </c>
      <c r="I1509" s="7">
        <v>0.45000000000000007</v>
      </c>
      <c r="J1509" s="8">
        <v>5000</v>
      </c>
      <c r="K1509" s="9">
        <f t="shared" si="10"/>
        <v>2250.0000000000005</v>
      </c>
      <c r="L1509" s="9">
        <f t="shared" si="11"/>
        <v>787.50000000000011</v>
      </c>
      <c r="M1509" s="10">
        <v>0.35</v>
      </c>
      <c r="O1509" s="15"/>
      <c r="P1509" s="16"/>
      <c r="Q1509" s="11"/>
      <c r="R1509" s="12"/>
    </row>
    <row r="1510" spans="1:18" ht="15.75" customHeight="1">
      <c r="A1510" s="1"/>
      <c r="B1510" s="5" t="s">
        <v>14</v>
      </c>
      <c r="C1510" s="5">
        <v>1185732</v>
      </c>
      <c r="D1510" s="6">
        <v>44511</v>
      </c>
      <c r="E1510" s="5" t="s">
        <v>15</v>
      </c>
      <c r="F1510" s="5" t="s">
        <v>16</v>
      </c>
      <c r="G1510" s="5" t="s">
        <v>66</v>
      </c>
      <c r="H1510" s="5" t="s">
        <v>21</v>
      </c>
      <c r="I1510" s="7">
        <v>0.55000000000000004</v>
      </c>
      <c r="J1510" s="8">
        <v>4750</v>
      </c>
      <c r="K1510" s="9">
        <f t="shared" si="10"/>
        <v>2612.5</v>
      </c>
      <c r="L1510" s="9">
        <f t="shared" si="11"/>
        <v>783.75</v>
      </c>
      <c r="M1510" s="10">
        <v>0.3</v>
      </c>
      <c r="O1510" s="15"/>
      <c r="P1510" s="16"/>
      <c r="Q1510" s="11"/>
      <c r="R1510" s="12"/>
    </row>
    <row r="1511" spans="1:18" ht="15.75" customHeight="1">
      <c r="A1511" s="1"/>
      <c r="B1511" s="5" t="s">
        <v>14</v>
      </c>
      <c r="C1511" s="5">
        <v>1185732</v>
      </c>
      <c r="D1511" s="6">
        <v>44511</v>
      </c>
      <c r="E1511" s="5" t="s">
        <v>15</v>
      </c>
      <c r="F1511" s="5" t="s">
        <v>16</v>
      </c>
      <c r="G1511" s="5" t="s">
        <v>66</v>
      </c>
      <c r="H1511" s="5" t="s">
        <v>22</v>
      </c>
      <c r="I1511" s="7">
        <v>0.6</v>
      </c>
      <c r="J1511" s="8">
        <v>5750</v>
      </c>
      <c r="K1511" s="9">
        <f t="shared" si="10"/>
        <v>3450</v>
      </c>
      <c r="L1511" s="9">
        <f t="shared" si="11"/>
        <v>862.5</v>
      </c>
      <c r="M1511" s="10">
        <v>0.25</v>
      </c>
      <c r="O1511" s="15"/>
      <c r="P1511" s="16"/>
      <c r="Q1511" s="11"/>
      <c r="R1511" s="12"/>
    </row>
    <row r="1512" spans="1:18" ht="15.75" customHeight="1">
      <c r="A1512" s="1"/>
      <c r="B1512" s="5" t="s">
        <v>14</v>
      </c>
      <c r="C1512" s="5">
        <v>1185732</v>
      </c>
      <c r="D1512" s="6">
        <v>44540</v>
      </c>
      <c r="E1512" s="5" t="s">
        <v>15</v>
      </c>
      <c r="F1512" s="5" t="s">
        <v>16</v>
      </c>
      <c r="G1512" s="5" t="s">
        <v>66</v>
      </c>
      <c r="H1512" s="5" t="s">
        <v>17</v>
      </c>
      <c r="I1512" s="7">
        <v>0.55000000000000004</v>
      </c>
      <c r="J1512" s="8">
        <v>8000</v>
      </c>
      <c r="K1512" s="9">
        <f t="shared" si="10"/>
        <v>4400</v>
      </c>
      <c r="L1512" s="9">
        <f t="shared" si="11"/>
        <v>2200</v>
      </c>
      <c r="M1512" s="10">
        <v>0.5</v>
      </c>
      <c r="O1512" s="15"/>
      <c r="P1512" s="16"/>
      <c r="Q1512" s="11"/>
      <c r="R1512" s="12"/>
    </row>
    <row r="1513" spans="1:18" ht="15.75" customHeight="1">
      <c r="A1513" s="1"/>
      <c r="B1513" s="5" t="s">
        <v>14</v>
      </c>
      <c r="C1513" s="5">
        <v>1185732</v>
      </c>
      <c r="D1513" s="6">
        <v>44540</v>
      </c>
      <c r="E1513" s="5" t="s">
        <v>15</v>
      </c>
      <c r="F1513" s="5" t="s">
        <v>16</v>
      </c>
      <c r="G1513" s="5" t="s">
        <v>66</v>
      </c>
      <c r="H1513" s="5" t="s">
        <v>18</v>
      </c>
      <c r="I1513" s="7">
        <v>0.45000000000000007</v>
      </c>
      <c r="J1513" s="8">
        <v>6000</v>
      </c>
      <c r="K1513" s="9">
        <f t="shared" si="10"/>
        <v>2700.0000000000005</v>
      </c>
      <c r="L1513" s="9">
        <f t="shared" si="11"/>
        <v>810.00000000000011</v>
      </c>
      <c r="M1513" s="10">
        <v>0.3</v>
      </c>
      <c r="O1513" s="15"/>
      <c r="P1513" s="16"/>
      <c r="Q1513" s="11"/>
      <c r="R1513" s="12"/>
    </row>
    <row r="1514" spans="1:18" ht="15.75" customHeight="1">
      <c r="A1514" s="1"/>
      <c r="B1514" s="5" t="s">
        <v>14</v>
      </c>
      <c r="C1514" s="5">
        <v>1185732</v>
      </c>
      <c r="D1514" s="6">
        <v>44540</v>
      </c>
      <c r="E1514" s="5" t="s">
        <v>15</v>
      </c>
      <c r="F1514" s="5" t="s">
        <v>16</v>
      </c>
      <c r="G1514" s="5" t="s">
        <v>66</v>
      </c>
      <c r="H1514" s="5" t="s">
        <v>19</v>
      </c>
      <c r="I1514" s="7">
        <v>0.45000000000000007</v>
      </c>
      <c r="J1514" s="8">
        <v>5500</v>
      </c>
      <c r="K1514" s="9">
        <f t="shared" si="10"/>
        <v>2475.0000000000005</v>
      </c>
      <c r="L1514" s="9">
        <f t="shared" si="11"/>
        <v>866.25000000000011</v>
      </c>
      <c r="M1514" s="10">
        <v>0.35</v>
      </c>
      <c r="O1514" s="15"/>
      <c r="P1514" s="16"/>
      <c r="Q1514" s="11"/>
      <c r="R1514" s="12"/>
    </row>
    <row r="1515" spans="1:18" ht="15.75" customHeight="1">
      <c r="A1515" s="1"/>
      <c r="B1515" s="5" t="s">
        <v>14</v>
      </c>
      <c r="C1515" s="5">
        <v>1185732</v>
      </c>
      <c r="D1515" s="6">
        <v>44540</v>
      </c>
      <c r="E1515" s="5" t="s">
        <v>15</v>
      </c>
      <c r="F1515" s="5" t="s">
        <v>16</v>
      </c>
      <c r="G1515" s="5" t="s">
        <v>66</v>
      </c>
      <c r="H1515" s="5" t="s">
        <v>20</v>
      </c>
      <c r="I1515" s="7">
        <v>0.45000000000000007</v>
      </c>
      <c r="J1515" s="8">
        <v>5000</v>
      </c>
      <c r="K1515" s="9">
        <f t="shared" si="10"/>
        <v>2250.0000000000005</v>
      </c>
      <c r="L1515" s="9">
        <f t="shared" si="11"/>
        <v>787.50000000000011</v>
      </c>
      <c r="M1515" s="10">
        <v>0.35</v>
      </c>
      <c r="O1515" s="15"/>
      <c r="P1515" s="16"/>
      <c r="Q1515" s="11"/>
      <c r="R1515" s="12"/>
    </row>
    <row r="1516" spans="1:18" ht="15.75" customHeight="1">
      <c r="A1516" s="1"/>
      <c r="B1516" s="5" t="s">
        <v>14</v>
      </c>
      <c r="C1516" s="5">
        <v>1185732</v>
      </c>
      <c r="D1516" s="6">
        <v>44540</v>
      </c>
      <c r="E1516" s="5" t="s">
        <v>15</v>
      </c>
      <c r="F1516" s="5" t="s">
        <v>16</v>
      </c>
      <c r="G1516" s="5" t="s">
        <v>66</v>
      </c>
      <c r="H1516" s="5" t="s">
        <v>21</v>
      </c>
      <c r="I1516" s="7">
        <v>0.55000000000000004</v>
      </c>
      <c r="J1516" s="8">
        <v>5000</v>
      </c>
      <c r="K1516" s="9">
        <f t="shared" si="10"/>
        <v>2750</v>
      </c>
      <c r="L1516" s="9">
        <f t="shared" si="11"/>
        <v>825</v>
      </c>
      <c r="M1516" s="10">
        <v>0.3</v>
      </c>
      <c r="O1516" s="15"/>
      <c r="P1516" s="16"/>
      <c r="Q1516" s="11"/>
      <c r="R1516" s="12"/>
    </row>
    <row r="1517" spans="1:18" ht="15.75" customHeight="1">
      <c r="A1517" s="1"/>
      <c r="B1517" s="5" t="s">
        <v>14</v>
      </c>
      <c r="C1517" s="5">
        <v>1185732</v>
      </c>
      <c r="D1517" s="6">
        <v>44540</v>
      </c>
      <c r="E1517" s="5" t="s">
        <v>15</v>
      </c>
      <c r="F1517" s="5" t="s">
        <v>16</v>
      </c>
      <c r="G1517" s="5" t="s">
        <v>66</v>
      </c>
      <c r="H1517" s="5" t="s">
        <v>22</v>
      </c>
      <c r="I1517" s="7">
        <v>0.6</v>
      </c>
      <c r="J1517" s="8">
        <v>6000</v>
      </c>
      <c r="K1517" s="9">
        <f t="shared" si="10"/>
        <v>3600</v>
      </c>
      <c r="L1517" s="9">
        <f t="shared" si="11"/>
        <v>900</v>
      </c>
      <c r="M1517" s="10">
        <v>0.25</v>
      </c>
      <c r="O1517" s="15"/>
      <c r="P1517" s="16"/>
      <c r="Q1517" s="11"/>
      <c r="R1517" s="12"/>
    </row>
    <row r="1518" spans="1:18" ht="15.75" customHeight="1">
      <c r="A1518" s="1" t="s">
        <v>39</v>
      </c>
      <c r="B1518" s="5" t="s">
        <v>27</v>
      </c>
      <c r="C1518" s="5">
        <v>1128299</v>
      </c>
      <c r="D1518" s="6">
        <v>44220</v>
      </c>
      <c r="E1518" s="5" t="s">
        <v>28</v>
      </c>
      <c r="F1518" s="5" t="s">
        <v>67</v>
      </c>
      <c r="G1518" s="5" t="s">
        <v>68</v>
      </c>
      <c r="H1518" s="5" t="s">
        <v>17</v>
      </c>
      <c r="I1518" s="7">
        <v>0.30000000000000004</v>
      </c>
      <c r="J1518" s="8">
        <v>3500</v>
      </c>
      <c r="K1518" s="9">
        <f t="shared" si="10"/>
        <v>1050.0000000000002</v>
      </c>
      <c r="L1518" s="9">
        <f t="shared" si="11"/>
        <v>367.50000000000006</v>
      </c>
      <c r="M1518" s="10">
        <v>0.35</v>
      </c>
      <c r="O1518" s="15"/>
      <c r="P1518" s="16"/>
      <c r="Q1518" s="11"/>
      <c r="R1518" s="12"/>
    </row>
    <row r="1519" spans="1:18" ht="15.75" customHeight="1">
      <c r="A1519" s="1"/>
      <c r="B1519" s="5" t="s">
        <v>27</v>
      </c>
      <c r="C1519" s="5">
        <v>1128299</v>
      </c>
      <c r="D1519" s="6">
        <v>44220</v>
      </c>
      <c r="E1519" s="5" t="s">
        <v>28</v>
      </c>
      <c r="F1519" s="5" t="s">
        <v>67</v>
      </c>
      <c r="G1519" s="5" t="s">
        <v>68</v>
      </c>
      <c r="H1519" s="5" t="s">
        <v>18</v>
      </c>
      <c r="I1519" s="7">
        <v>0.4</v>
      </c>
      <c r="J1519" s="8">
        <v>3500</v>
      </c>
      <c r="K1519" s="9">
        <f t="shared" si="10"/>
        <v>1400</v>
      </c>
      <c r="L1519" s="9">
        <f t="shared" si="11"/>
        <v>489.99999999999994</v>
      </c>
      <c r="M1519" s="10">
        <v>0.35</v>
      </c>
      <c r="O1519" s="15"/>
      <c r="P1519" s="16"/>
      <c r="Q1519" s="11"/>
      <c r="R1519" s="12"/>
    </row>
    <row r="1520" spans="1:18" ht="15.75" customHeight="1">
      <c r="A1520" s="1"/>
      <c r="B1520" s="5" t="s">
        <v>27</v>
      </c>
      <c r="C1520" s="5">
        <v>1128299</v>
      </c>
      <c r="D1520" s="6">
        <v>44220</v>
      </c>
      <c r="E1520" s="5" t="s">
        <v>28</v>
      </c>
      <c r="F1520" s="5" t="s">
        <v>67</v>
      </c>
      <c r="G1520" s="5" t="s">
        <v>68</v>
      </c>
      <c r="H1520" s="5" t="s">
        <v>19</v>
      </c>
      <c r="I1520" s="7">
        <v>0.4</v>
      </c>
      <c r="J1520" s="8">
        <v>3500</v>
      </c>
      <c r="K1520" s="9">
        <f t="shared" si="10"/>
        <v>1400</v>
      </c>
      <c r="L1520" s="9">
        <f t="shared" si="11"/>
        <v>489.99999999999994</v>
      </c>
      <c r="M1520" s="10">
        <v>0.35</v>
      </c>
      <c r="O1520" s="15"/>
      <c r="P1520" s="16"/>
      <c r="Q1520" s="11"/>
      <c r="R1520" s="12"/>
    </row>
    <row r="1521" spans="1:18" ht="15.75" customHeight="1">
      <c r="A1521" s="1"/>
      <c r="B1521" s="5" t="s">
        <v>27</v>
      </c>
      <c r="C1521" s="5">
        <v>1128299</v>
      </c>
      <c r="D1521" s="6">
        <v>44220</v>
      </c>
      <c r="E1521" s="5" t="s">
        <v>28</v>
      </c>
      <c r="F1521" s="5" t="s">
        <v>67</v>
      </c>
      <c r="G1521" s="5" t="s">
        <v>68</v>
      </c>
      <c r="H1521" s="5" t="s">
        <v>20</v>
      </c>
      <c r="I1521" s="7">
        <v>0.4</v>
      </c>
      <c r="J1521" s="8">
        <v>2000</v>
      </c>
      <c r="K1521" s="9">
        <f t="shared" si="10"/>
        <v>800</v>
      </c>
      <c r="L1521" s="9">
        <f t="shared" si="11"/>
        <v>280</v>
      </c>
      <c r="M1521" s="10">
        <v>0.35</v>
      </c>
      <c r="O1521" s="15"/>
      <c r="P1521" s="16"/>
      <c r="Q1521" s="11"/>
      <c r="R1521" s="12"/>
    </row>
    <row r="1522" spans="1:18" ht="15.75" customHeight="1">
      <c r="A1522" s="1"/>
      <c r="B1522" s="5" t="s">
        <v>27</v>
      </c>
      <c r="C1522" s="5">
        <v>1128299</v>
      </c>
      <c r="D1522" s="6">
        <v>44220</v>
      </c>
      <c r="E1522" s="5" t="s">
        <v>28</v>
      </c>
      <c r="F1522" s="5" t="s">
        <v>67</v>
      </c>
      <c r="G1522" s="5" t="s">
        <v>68</v>
      </c>
      <c r="H1522" s="5" t="s">
        <v>21</v>
      </c>
      <c r="I1522" s="7">
        <v>0.45000000000000007</v>
      </c>
      <c r="J1522" s="8">
        <v>1500</v>
      </c>
      <c r="K1522" s="9">
        <f t="shared" si="10"/>
        <v>675.00000000000011</v>
      </c>
      <c r="L1522" s="9">
        <f t="shared" si="11"/>
        <v>270.00000000000006</v>
      </c>
      <c r="M1522" s="10">
        <v>0.4</v>
      </c>
      <c r="O1522" s="15"/>
      <c r="P1522" s="16"/>
      <c r="Q1522" s="11"/>
      <c r="R1522" s="12"/>
    </row>
    <row r="1523" spans="1:18" ht="15.75" customHeight="1">
      <c r="A1523" s="1"/>
      <c r="B1523" s="5" t="s">
        <v>27</v>
      </c>
      <c r="C1523" s="5">
        <v>1128299</v>
      </c>
      <c r="D1523" s="6">
        <v>44220</v>
      </c>
      <c r="E1523" s="5" t="s">
        <v>28</v>
      </c>
      <c r="F1523" s="5" t="s">
        <v>67</v>
      </c>
      <c r="G1523" s="5" t="s">
        <v>68</v>
      </c>
      <c r="H1523" s="5" t="s">
        <v>22</v>
      </c>
      <c r="I1523" s="7">
        <v>0.4</v>
      </c>
      <c r="J1523" s="8">
        <v>4000</v>
      </c>
      <c r="K1523" s="9">
        <f t="shared" si="10"/>
        <v>1600</v>
      </c>
      <c r="L1523" s="9">
        <f t="shared" si="11"/>
        <v>480</v>
      </c>
      <c r="M1523" s="10">
        <v>0.3</v>
      </c>
      <c r="O1523" s="15"/>
      <c r="P1523" s="16"/>
      <c r="Q1523" s="11"/>
      <c r="R1523" s="12"/>
    </row>
    <row r="1524" spans="1:18" ht="15.75" customHeight="1">
      <c r="A1524" s="1"/>
      <c r="B1524" s="5" t="s">
        <v>27</v>
      </c>
      <c r="C1524" s="5">
        <v>1128299</v>
      </c>
      <c r="D1524" s="6">
        <v>44251</v>
      </c>
      <c r="E1524" s="5" t="s">
        <v>28</v>
      </c>
      <c r="F1524" s="5" t="s">
        <v>67</v>
      </c>
      <c r="G1524" s="5" t="s">
        <v>68</v>
      </c>
      <c r="H1524" s="5" t="s">
        <v>17</v>
      </c>
      <c r="I1524" s="7">
        <v>0.30000000000000004</v>
      </c>
      <c r="J1524" s="8">
        <v>4500</v>
      </c>
      <c r="K1524" s="9">
        <f t="shared" si="10"/>
        <v>1350.0000000000002</v>
      </c>
      <c r="L1524" s="9">
        <f t="shared" si="11"/>
        <v>472.50000000000006</v>
      </c>
      <c r="M1524" s="10">
        <v>0.35</v>
      </c>
      <c r="O1524" s="15"/>
      <c r="P1524" s="16"/>
      <c r="Q1524" s="11"/>
      <c r="R1524" s="12"/>
    </row>
    <row r="1525" spans="1:18" ht="15.75" customHeight="1">
      <c r="A1525" s="1"/>
      <c r="B1525" s="5" t="s">
        <v>27</v>
      </c>
      <c r="C1525" s="5">
        <v>1128299</v>
      </c>
      <c r="D1525" s="6">
        <v>44251</v>
      </c>
      <c r="E1525" s="5" t="s">
        <v>28</v>
      </c>
      <c r="F1525" s="5" t="s">
        <v>67</v>
      </c>
      <c r="G1525" s="5" t="s">
        <v>68</v>
      </c>
      <c r="H1525" s="5" t="s">
        <v>18</v>
      </c>
      <c r="I1525" s="7">
        <v>0.4</v>
      </c>
      <c r="J1525" s="8">
        <v>3500</v>
      </c>
      <c r="K1525" s="9">
        <f t="shared" si="10"/>
        <v>1400</v>
      </c>
      <c r="L1525" s="9">
        <f t="shared" si="11"/>
        <v>489.99999999999994</v>
      </c>
      <c r="M1525" s="10">
        <v>0.35</v>
      </c>
      <c r="O1525" s="15"/>
      <c r="P1525" s="16"/>
      <c r="Q1525" s="11"/>
      <c r="R1525" s="12"/>
    </row>
    <row r="1526" spans="1:18" ht="15.75" customHeight="1">
      <c r="A1526" s="1"/>
      <c r="B1526" s="5" t="s">
        <v>27</v>
      </c>
      <c r="C1526" s="5">
        <v>1128299</v>
      </c>
      <c r="D1526" s="6">
        <v>44251</v>
      </c>
      <c r="E1526" s="5" t="s">
        <v>28</v>
      </c>
      <c r="F1526" s="5" t="s">
        <v>67</v>
      </c>
      <c r="G1526" s="5" t="s">
        <v>68</v>
      </c>
      <c r="H1526" s="5" t="s">
        <v>19</v>
      </c>
      <c r="I1526" s="7">
        <v>0.4</v>
      </c>
      <c r="J1526" s="8">
        <v>3500</v>
      </c>
      <c r="K1526" s="9">
        <f t="shared" si="10"/>
        <v>1400</v>
      </c>
      <c r="L1526" s="9">
        <f t="shared" si="11"/>
        <v>489.99999999999994</v>
      </c>
      <c r="M1526" s="10">
        <v>0.35</v>
      </c>
      <c r="O1526" s="15"/>
      <c r="P1526" s="16"/>
      <c r="Q1526" s="11"/>
      <c r="R1526" s="12"/>
    </row>
    <row r="1527" spans="1:18" ht="15.75" customHeight="1">
      <c r="A1527" s="1"/>
      <c r="B1527" s="5" t="s">
        <v>27</v>
      </c>
      <c r="C1527" s="5">
        <v>1128299</v>
      </c>
      <c r="D1527" s="6">
        <v>44251</v>
      </c>
      <c r="E1527" s="5" t="s">
        <v>28</v>
      </c>
      <c r="F1527" s="5" t="s">
        <v>67</v>
      </c>
      <c r="G1527" s="5" t="s">
        <v>68</v>
      </c>
      <c r="H1527" s="5" t="s">
        <v>20</v>
      </c>
      <c r="I1527" s="7">
        <v>0.4</v>
      </c>
      <c r="J1527" s="8">
        <v>2000</v>
      </c>
      <c r="K1527" s="9">
        <f t="shared" si="10"/>
        <v>800</v>
      </c>
      <c r="L1527" s="9">
        <f t="shared" si="11"/>
        <v>280</v>
      </c>
      <c r="M1527" s="10">
        <v>0.35</v>
      </c>
      <c r="O1527" s="15"/>
      <c r="P1527" s="16"/>
      <c r="Q1527" s="11"/>
      <c r="R1527" s="12"/>
    </row>
    <row r="1528" spans="1:18" ht="15.75" customHeight="1">
      <c r="A1528" s="1"/>
      <c r="B1528" s="5" t="s">
        <v>27</v>
      </c>
      <c r="C1528" s="5">
        <v>1128299</v>
      </c>
      <c r="D1528" s="6">
        <v>44251</v>
      </c>
      <c r="E1528" s="5" t="s">
        <v>28</v>
      </c>
      <c r="F1528" s="5" t="s">
        <v>67</v>
      </c>
      <c r="G1528" s="5" t="s">
        <v>68</v>
      </c>
      <c r="H1528" s="5" t="s">
        <v>21</v>
      </c>
      <c r="I1528" s="7">
        <v>0.45000000000000007</v>
      </c>
      <c r="J1528" s="8">
        <v>1250</v>
      </c>
      <c r="K1528" s="9">
        <f t="shared" si="10"/>
        <v>562.50000000000011</v>
      </c>
      <c r="L1528" s="9">
        <f t="shared" si="11"/>
        <v>225.00000000000006</v>
      </c>
      <c r="M1528" s="10">
        <v>0.4</v>
      </c>
      <c r="O1528" s="15"/>
      <c r="P1528" s="16"/>
      <c r="Q1528" s="11"/>
      <c r="R1528" s="12"/>
    </row>
    <row r="1529" spans="1:18" ht="15.75" customHeight="1">
      <c r="A1529" s="1"/>
      <c r="B1529" s="5" t="s">
        <v>27</v>
      </c>
      <c r="C1529" s="5">
        <v>1128299</v>
      </c>
      <c r="D1529" s="6">
        <v>44251</v>
      </c>
      <c r="E1529" s="5" t="s">
        <v>28</v>
      </c>
      <c r="F1529" s="5" t="s">
        <v>67</v>
      </c>
      <c r="G1529" s="5" t="s">
        <v>68</v>
      </c>
      <c r="H1529" s="5" t="s">
        <v>22</v>
      </c>
      <c r="I1529" s="7">
        <v>0.4</v>
      </c>
      <c r="J1529" s="8">
        <v>3250</v>
      </c>
      <c r="K1529" s="9">
        <f t="shared" si="10"/>
        <v>1300</v>
      </c>
      <c r="L1529" s="9">
        <f t="shared" si="11"/>
        <v>390</v>
      </c>
      <c r="M1529" s="10">
        <v>0.3</v>
      </c>
      <c r="O1529" s="15"/>
      <c r="P1529" s="16"/>
      <c r="Q1529" s="11"/>
      <c r="R1529" s="12"/>
    </row>
    <row r="1530" spans="1:18" ht="15.75" customHeight="1">
      <c r="A1530" s="1"/>
      <c r="B1530" s="5" t="s">
        <v>27</v>
      </c>
      <c r="C1530" s="5">
        <v>1128299</v>
      </c>
      <c r="D1530" s="6">
        <v>44278</v>
      </c>
      <c r="E1530" s="5" t="s">
        <v>28</v>
      </c>
      <c r="F1530" s="5" t="s">
        <v>67</v>
      </c>
      <c r="G1530" s="5" t="s">
        <v>68</v>
      </c>
      <c r="H1530" s="5" t="s">
        <v>17</v>
      </c>
      <c r="I1530" s="7">
        <v>0.4</v>
      </c>
      <c r="J1530" s="8">
        <v>4750</v>
      </c>
      <c r="K1530" s="9">
        <f t="shared" si="10"/>
        <v>1900</v>
      </c>
      <c r="L1530" s="9">
        <f t="shared" si="11"/>
        <v>665</v>
      </c>
      <c r="M1530" s="10">
        <v>0.35</v>
      </c>
      <c r="O1530" s="15"/>
      <c r="P1530" s="16"/>
      <c r="Q1530" s="11"/>
      <c r="R1530" s="12"/>
    </row>
    <row r="1531" spans="1:18" ht="15.75" customHeight="1">
      <c r="A1531" s="1"/>
      <c r="B1531" s="5" t="s">
        <v>27</v>
      </c>
      <c r="C1531" s="5">
        <v>1128299</v>
      </c>
      <c r="D1531" s="6">
        <v>44278</v>
      </c>
      <c r="E1531" s="5" t="s">
        <v>28</v>
      </c>
      <c r="F1531" s="5" t="s">
        <v>67</v>
      </c>
      <c r="G1531" s="5" t="s">
        <v>68</v>
      </c>
      <c r="H1531" s="5" t="s">
        <v>18</v>
      </c>
      <c r="I1531" s="7">
        <v>0.5</v>
      </c>
      <c r="J1531" s="8">
        <v>3250</v>
      </c>
      <c r="K1531" s="9">
        <f t="shared" si="10"/>
        <v>1625</v>
      </c>
      <c r="L1531" s="9">
        <f t="shared" si="11"/>
        <v>568.75</v>
      </c>
      <c r="M1531" s="10">
        <v>0.35</v>
      </c>
      <c r="O1531" s="15"/>
      <c r="P1531" s="16"/>
      <c r="Q1531" s="11"/>
      <c r="R1531" s="12"/>
    </row>
    <row r="1532" spans="1:18" ht="15.75" customHeight="1">
      <c r="A1532" s="1"/>
      <c r="B1532" s="5" t="s">
        <v>27</v>
      </c>
      <c r="C1532" s="5">
        <v>1128299</v>
      </c>
      <c r="D1532" s="6">
        <v>44278</v>
      </c>
      <c r="E1532" s="5" t="s">
        <v>28</v>
      </c>
      <c r="F1532" s="5" t="s">
        <v>67</v>
      </c>
      <c r="G1532" s="5" t="s">
        <v>68</v>
      </c>
      <c r="H1532" s="5" t="s">
        <v>19</v>
      </c>
      <c r="I1532" s="7">
        <v>0.54999999999999993</v>
      </c>
      <c r="J1532" s="8">
        <v>3500</v>
      </c>
      <c r="K1532" s="9">
        <f t="shared" si="10"/>
        <v>1924.9999999999998</v>
      </c>
      <c r="L1532" s="9">
        <f t="shared" si="11"/>
        <v>673.74999999999989</v>
      </c>
      <c r="M1532" s="10">
        <v>0.35</v>
      </c>
      <c r="O1532" s="15"/>
      <c r="P1532" s="16"/>
      <c r="Q1532" s="11"/>
      <c r="R1532" s="12"/>
    </row>
    <row r="1533" spans="1:18" ht="15.75" customHeight="1">
      <c r="A1533" s="1"/>
      <c r="B1533" s="5" t="s">
        <v>27</v>
      </c>
      <c r="C1533" s="5">
        <v>1128299</v>
      </c>
      <c r="D1533" s="6">
        <v>44278</v>
      </c>
      <c r="E1533" s="5" t="s">
        <v>28</v>
      </c>
      <c r="F1533" s="5" t="s">
        <v>67</v>
      </c>
      <c r="G1533" s="5" t="s">
        <v>68</v>
      </c>
      <c r="H1533" s="5" t="s">
        <v>20</v>
      </c>
      <c r="I1533" s="7">
        <v>0.5</v>
      </c>
      <c r="J1533" s="8">
        <v>2500</v>
      </c>
      <c r="K1533" s="9">
        <f t="shared" si="10"/>
        <v>1250</v>
      </c>
      <c r="L1533" s="9">
        <f t="shared" si="11"/>
        <v>437.5</v>
      </c>
      <c r="M1533" s="10">
        <v>0.35</v>
      </c>
      <c r="O1533" s="15"/>
      <c r="P1533" s="16"/>
      <c r="Q1533" s="11"/>
      <c r="R1533" s="12"/>
    </row>
    <row r="1534" spans="1:18" ht="15.75" customHeight="1">
      <c r="A1534" s="1"/>
      <c r="B1534" s="5" t="s">
        <v>27</v>
      </c>
      <c r="C1534" s="5">
        <v>1128299</v>
      </c>
      <c r="D1534" s="6">
        <v>44278</v>
      </c>
      <c r="E1534" s="5" t="s">
        <v>28</v>
      </c>
      <c r="F1534" s="5" t="s">
        <v>67</v>
      </c>
      <c r="G1534" s="5" t="s">
        <v>68</v>
      </c>
      <c r="H1534" s="5" t="s">
        <v>21</v>
      </c>
      <c r="I1534" s="7">
        <v>0.55000000000000004</v>
      </c>
      <c r="J1534" s="8">
        <v>1000</v>
      </c>
      <c r="K1534" s="9">
        <f t="shared" si="10"/>
        <v>550</v>
      </c>
      <c r="L1534" s="9">
        <f t="shared" si="11"/>
        <v>220</v>
      </c>
      <c r="M1534" s="10">
        <v>0.4</v>
      </c>
      <c r="O1534" s="15"/>
      <c r="P1534" s="16"/>
      <c r="Q1534" s="11"/>
      <c r="R1534" s="12"/>
    </row>
    <row r="1535" spans="1:18" ht="15.75" customHeight="1">
      <c r="A1535" s="1"/>
      <c r="B1535" s="5" t="s">
        <v>27</v>
      </c>
      <c r="C1535" s="5">
        <v>1128299</v>
      </c>
      <c r="D1535" s="6">
        <v>44278</v>
      </c>
      <c r="E1535" s="5" t="s">
        <v>28</v>
      </c>
      <c r="F1535" s="5" t="s">
        <v>67</v>
      </c>
      <c r="G1535" s="5" t="s">
        <v>68</v>
      </c>
      <c r="H1535" s="5" t="s">
        <v>22</v>
      </c>
      <c r="I1535" s="7">
        <v>0.5</v>
      </c>
      <c r="J1535" s="8">
        <v>3000</v>
      </c>
      <c r="K1535" s="9">
        <f t="shared" si="10"/>
        <v>1500</v>
      </c>
      <c r="L1535" s="9">
        <f t="shared" si="11"/>
        <v>450</v>
      </c>
      <c r="M1535" s="10">
        <v>0.3</v>
      </c>
      <c r="O1535" s="15"/>
      <c r="P1535" s="16"/>
      <c r="Q1535" s="11"/>
      <c r="R1535" s="12"/>
    </row>
    <row r="1536" spans="1:18" ht="15.75" customHeight="1">
      <c r="A1536" s="1"/>
      <c r="B1536" s="5" t="s">
        <v>27</v>
      </c>
      <c r="C1536" s="5">
        <v>1128299</v>
      </c>
      <c r="D1536" s="6">
        <v>44310</v>
      </c>
      <c r="E1536" s="5" t="s">
        <v>28</v>
      </c>
      <c r="F1536" s="5" t="s">
        <v>67</v>
      </c>
      <c r="G1536" s="5" t="s">
        <v>68</v>
      </c>
      <c r="H1536" s="5" t="s">
        <v>17</v>
      </c>
      <c r="I1536" s="7">
        <v>0.55000000000000004</v>
      </c>
      <c r="J1536" s="8">
        <v>4750</v>
      </c>
      <c r="K1536" s="9">
        <f t="shared" ref="K1536:K1790" si="12">I1536*J1536</f>
        <v>2612.5</v>
      </c>
      <c r="L1536" s="9">
        <f t="shared" ref="L1536:L1790" si="13">K1536*M1536</f>
        <v>914.37499999999989</v>
      </c>
      <c r="M1536" s="10">
        <v>0.35</v>
      </c>
      <c r="O1536" s="15"/>
      <c r="P1536" s="16"/>
      <c r="Q1536" s="11"/>
      <c r="R1536" s="12"/>
    </row>
    <row r="1537" spans="1:18" ht="15.75" customHeight="1">
      <c r="A1537" s="1"/>
      <c r="B1537" s="5" t="s">
        <v>27</v>
      </c>
      <c r="C1537" s="5">
        <v>1128299</v>
      </c>
      <c r="D1537" s="6">
        <v>44310</v>
      </c>
      <c r="E1537" s="5" t="s">
        <v>28</v>
      </c>
      <c r="F1537" s="5" t="s">
        <v>67</v>
      </c>
      <c r="G1537" s="5" t="s">
        <v>68</v>
      </c>
      <c r="H1537" s="5" t="s">
        <v>18</v>
      </c>
      <c r="I1537" s="7">
        <v>0.60000000000000009</v>
      </c>
      <c r="J1537" s="8">
        <v>2750</v>
      </c>
      <c r="K1537" s="9">
        <f t="shared" si="12"/>
        <v>1650.0000000000002</v>
      </c>
      <c r="L1537" s="9">
        <f t="shared" si="13"/>
        <v>577.5</v>
      </c>
      <c r="M1537" s="10">
        <v>0.35</v>
      </c>
      <c r="O1537" s="15"/>
      <c r="P1537" s="16"/>
      <c r="Q1537" s="11"/>
      <c r="R1537" s="12"/>
    </row>
    <row r="1538" spans="1:18" ht="15.75" customHeight="1">
      <c r="A1538" s="1"/>
      <c r="B1538" s="5" t="s">
        <v>27</v>
      </c>
      <c r="C1538" s="5">
        <v>1128299</v>
      </c>
      <c r="D1538" s="6">
        <v>44310</v>
      </c>
      <c r="E1538" s="5" t="s">
        <v>28</v>
      </c>
      <c r="F1538" s="5" t="s">
        <v>67</v>
      </c>
      <c r="G1538" s="5" t="s">
        <v>68</v>
      </c>
      <c r="H1538" s="5" t="s">
        <v>19</v>
      </c>
      <c r="I1538" s="7">
        <v>0.60000000000000009</v>
      </c>
      <c r="J1538" s="8">
        <v>3250</v>
      </c>
      <c r="K1538" s="9">
        <f t="shared" si="12"/>
        <v>1950.0000000000002</v>
      </c>
      <c r="L1538" s="9">
        <f t="shared" si="13"/>
        <v>682.5</v>
      </c>
      <c r="M1538" s="10">
        <v>0.35</v>
      </c>
      <c r="O1538" s="15"/>
      <c r="P1538" s="16"/>
      <c r="Q1538" s="11"/>
      <c r="R1538" s="12"/>
    </row>
    <row r="1539" spans="1:18" ht="15.75" customHeight="1">
      <c r="A1539" s="1"/>
      <c r="B1539" s="5" t="s">
        <v>27</v>
      </c>
      <c r="C1539" s="5">
        <v>1128299</v>
      </c>
      <c r="D1539" s="6">
        <v>44310</v>
      </c>
      <c r="E1539" s="5" t="s">
        <v>28</v>
      </c>
      <c r="F1539" s="5" t="s">
        <v>67</v>
      </c>
      <c r="G1539" s="5" t="s">
        <v>68</v>
      </c>
      <c r="H1539" s="5" t="s">
        <v>20</v>
      </c>
      <c r="I1539" s="7">
        <v>0.45000000000000007</v>
      </c>
      <c r="J1539" s="8">
        <v>2250</v>
      </c>
      <c r="K1539" s="9">
        <f t="shared" si="12"/>
        <v>1012.5000000000001</v>
      </c>
      <c r="L1539" s="9">
        <f t="shared" si="13"/>
        <v>354.375</v>
      </c>
      <c r="M1539" s="10">
        <v>0.35</v>
      </c>
      <c r="O1539" s="15"/>
      <c r="P1539" s="16"/>
      <c r="Q1539" s="11"/>
      <c r="R1539" s="12"/>
    </row>
    <row r="1540" spans="1:18" ht="15.75" customHeight="1">
      <c r="A1540" s="1"/>
      <c r="B1540" s="5" t="s">
        <v>27</v>
      </c>
      <c r="C1540" s="5">
        <v>1128299</v>
      </c>
      <c r="D1540" s="6">
        <v>44310</v>
      </c>
      <c r="E1540" s="5" t="s">
        <v>28</v>
      </c>
      <c r="F1540" s="5" t="s">
        <v>67</v>
      </c>
      <c r="G1540" s="5" t="s">
        <v>68</v>
      </c>
      <c r="H1540" s="5" t="s">
        <v>21</v>
      </c>
      <c r="I1540" s="7">
        <v>0.50000000000000011</v>
      </c>
      <c r="J1540" s="8">
        <v>1250</v>
      </c>
      <c r="K1540" s="9">
        <f t="shared" si="12"/>
        <v>625.00000000000011</v>
      </c>
      <c r="L1540" s="9">
        <f t="shared" si="13"/>
        <v>250.00000000000006</v>
      </c>
      <c r="M1540" s="10">
        <v>0.4</v>
      </c>
      <c r="O1540" s="15"/>
      <c r="P1540" s="16"/>
      <c r="Q1540" s="11"/>
      <c r="R1540" s="12"/>
    </row>
    <row r="1541" spans="1:18" ht="15.75" customHeight="1">
      <c r="A1541" s="1"/>
      <c r="B1541" s="5" t="s">
        <v>27</v>
      </c>
      <c r="C1541" s="5">
        <v>1128299</v>
      </c>
      <c r="D1541" s="6">
        <v>44310</v>
      </c>
      <c r="E1541" s="5" t="s">
        <v>28</v>
      </c>
      <c r="F1541" s="5" t="s">
        <v>67</v>
      </c>
      <c r="G1541" s="5" t="s">
        <v>68</v>
      </c>
      <c r="H1541" s="5" t="s">
        <v>22</v>
      </c>
      <c r="I1541" s="7">
        <v>0.65000000000000013</v>
      </c>
      <c r="J1541" s="8">
        <v>3000</v>
      </c>
      <c r="K1541" s="9">
        <f t="shared" si="12"/>
        <v>1950.0000000000005</v>
      </c>
      <c r="L1541" s="9">
        <f t="shared" si="13"/>
        <v>585.00000000000011</v>
      </c>
      <c r="M1541" s="10">
        <v>0.3</v>
      </c>
      <c r="O1541" s="15"/>
      <c r="P1541" s="16"/>
      <c r="Q1541" s="11"/>
      <c r="R1541" s="12"/>
    </row>
    <row r="1542" spans="1:18" ht="15.75" customHeight="1">
      <c r="A1542" s="1"/>
      <c r="B1542" s="5" t="s">
        <v>27</v>
      </c>
      <c r="C1542" s="5">
        <v>1128299</v>
      </c>
      <c r="D1542" s="6">
        <v>44341</v>
      </c>
      <c r="E1542" s="5" t="s">
        <v>28</v>
      </c>
      <c r="F1542" s="5" t="s">
        <v>67</v>
      </c>
      <c r="G1542" s="5" t="s">
        <v>68</v>
      </c>
      <c r="H1542" s="5" t="s">
        <v>17</v>
      </c>
      <c r="I1542" s="7">
        <v>0.5</v>
      </c>
      <c r="J1542" s="8">
        <v>5000</v>
      </c>
      <c r="K1542" s="9">
        <f t="shared" si="12"/>
        <v>2500</v>
      </c>
      <c r="L1542" s="9">
        <f t="shared" si="13"/>
        <v>875</v>
      </c>
      <c r="M1542" s="10">
        <v>0.35</v>
      </c>
      <c r="O1542" s="15"/>
      <c r="P1542" s="16"/>
      <c r="Q1542" s="11"/>
      <c r="R1542" s="12"/>
    </row>
    <row r="1543" spans="1:18" ht="15.75" customHeight="1">
      <c r="A1543" s="1"/>
      <c r="B1543" s="5" t="s">
        <v>27</v>
      </c>
      <c r="C1543" s="5">
        <v>1128299</v>
      </c>
      <c r="D1543" s="6">
        <v>44341</v>
      </c>
      <c r="E1543" s="5" t="s">
        <v>28</v>
      </c>
      <c r="F1543" s="5" t="s">
        <v>67</v>
      </c>
      <c r="G1543" s="5" t="s">
        <v>68</v>
      </c>
      <c r="H1543" s="5" t="s">
        <v>18</v>
      </c>
      <c r="I1543" s="7">
        <v>0.55000000000000004</v>
      </c>
      <c r="J1543" s="8">
        <v>3500</v>
      </c>
      <c r="K1543" s="9">
        <f t="shared" si="12"/>
        <v>1925.0000000000002</v>
      </c>
      <c r="L1543" s="9">
        <f t="shared" si="13"/>
        <v>673.75</v>
      </c>
      <c r="M1543" s="10">
        <v>0.35</v>
      </c>
      <c r="O1543" s="15"/>
      <c r="P1543" s="16"/>
      <c r="Q1543" s="11"/>
      <c r="R1543" s="12"/>
    </row>
    <row r="1544" spans="1:18" ht="15.75" customHeight="1">
      <c r="A1544" s="1"/>
      <c r="B1544" s="5" t="s">
        <v>27</v>
      </c>
      <c r="C1544" s="5">
        <v>1128299</v>
      </c>
      <c r="D1544" s="6">
        <v>44341</v>
      </c>
      <c r="E1544" s="5" t="s">
        <v>28</v>
      </c>
      <c r="F1544" s="5" t="s">
        <v>67</v>
      </c>
      <c r="G1544" s="5" t="s">
        <v>68</v>
      </c>
      <c r="H1544" s="5" t="s">
        <v>19</v>
      </c>
      <c r="I1544" s="7">
        <v>0.55000000000000004</v>
      </c>
      <c r="J1544" s="8">
        <v>3500</v>
      </c>
      <c r="K1544" s="9">
        <f t="shared" si="12"/>
        <v>1925.0000000000002</v>
      </c>
      <c r="L1544" s="9">
        <f t="shared" si="13"/>
        <v>673.75</v>
      </c>
      <c r="M1544" s="10">
        <v>0.35</v>
      </c>
      <c r="O1544" s="15"/>
      <c r="P1544" s="16"/>
      <c r="Q1544" s="11"/>
      <c r="R1544" s="12"/>
    </row>
    <row r="1545" spans="1:18" ht="15.75" customHeight="1">
      <c r="A1545" s="1"/>
      <c r="B1545" s="5" t="s">
        <v>27</v>
      </c>
      <c r="C1545" s="5">
        <v>1128299</v>
      </c>
      <c r="D1545" s="6">
        <v>44341</v>
      </c>
      <c r="E1545" s="5" t="s">
        <v>28</v>
      </c>
      <c r="F1545" s="5" t="s">
        <v>67</v>
      </c>
      <c r="G1545" s="5" t="s">
        <v>68</v>
      </c>
      <c r="H1545" s="5" t="s">
        <v>20</v>
      </c>
      <c r="I1545" s="7">
        <v>0.5</v>
      </c>
      <c r="J1545" s="8">
        <v>2750</v>
      </c>
      <c r="K1545" s="9">
        <f t="shared" si="12"/>
        <v>1375</v>
      </c>
      <c r="L1545" s="9">
        <f t="shared" si="13"/>
        <v>481.24999999999994</v>
      </c>
      <c r="M1545" s="10">
        <v>0.35</v>
      </c>
      <c r="O1545" s="15"/>
      <c r="P1545" s="16"/>
      <c r="Q1545" s="11"/>
      <c r="R1545" s="12"/>
    </row>
    <row r="1546" spans="1:18" ht="15.75" customHeight="1">
      <c r="A1546" s="1"/>
      <c r="B1546" s="5" t="s">
        <v>27</v>
      </c>
      <c r="C1546" s="5">
        <v>1128299</v>
      </c>
      <c r="D1546" s="6">
        <v>44341</v>
      </c>
      <c r="E1546" s="5" t="s">
        <v>28</v>
      </c>
      <c r="F1546" s="5" t="s">
        <v>67</v>
      </c>
      <c r="G1546" s="5" t="s">
        <v>68</v>
      </c>
      <c r="H1546" s="5" t="s">
        <v>21</v>
      </c>
      <c r="I1546" s="7">
        <v>0.44999999999999996</v>
      </c>
      <c r="J1546" s="8">
        <v>1750</v>
      </c>
      <c r="K1546" s="9">
        <f t="shared" si="12"/>
        <v>787.49999999999989</v>
      </c>
      <c r="L1546" s="9">
        <f t="shared" si="13"/>
        <v>315</v>
      </c>
      <c r="M1546" s="10">
        <v>0.4</v>
      </c>
      <c r="O1546" s="15"/>
      <c r="P1546" s="16"/>
      <c r="Q1546" s="11"/>
      <c r="R1546" s="12"/>
    </row>
    <row r="1547" spans="1:18" ht="15.75" customHeight="1">
      <c r="A1547" s="1"/>
      <c r="B1547" s="5" t="s">
        <v>27</v>
      </c>
      <c r="C1547" s="5">
        <v>1128299</v>
      </c>
      <c r="D1547" s="6">
        <v>44341</v>
      </c>
      <c r="E1547" s="5" t="s">
        <v>28</v>
      </c>
      <c r="F1547" s="5" t="s">
        <v>67</v>
      </c>
      <c r="G1547" s="5" t="s">
        <v>68</v>
      </c>
      <c r="H1547" s="5" t="s">
        <v>22</v>
      </c>
      <c r="I1547" s="7">
        <v>0.6</v>
      </c>
      <c r="J1547" s="8">
        <v>5250</v>
      </c>
      <c r="K1547" s="9">
        <f t="shared" si="12"/>
        <v>3150</v>
      </c>
      <c r="L1547" s="9">
        <f t="shared" si="13"/>
        <v>945</v>
      </c>
      <c r="M1547" s="10">
        <v>0.3</v>
      </c>
      <c r="O1547" s="15"/>
      <c r="P1547" s="16"/>
      <c r="Q1547" s="11"/>
      <c r="R1547" s="12"/>
    </row>
    <row r="1548" spans="1:18" ht="15.75" customHeight="1">
      <c r="A1548" s="1"/>
      <c r="B1548" s="5" t="s">
        <v>27</v>
      </c>
      <c r="C1548" s="5">
        <v>1128299</v>
      </c>
      <c r="D1548" s="6">
        <v>44371</v>
      </c>
      <c r="E1548" s="5" t="s">
        <v>28</v>
      </c>
      <c r="F1548" s="5" t="s">
        <v>67</v>
      </c>
      <c r="G1548" s="5" t="s">
        <v>68</v>
      </c>
      <c r="H1548" s="5" t="s">
        <v>17</v>
      </c>
      <c r="I1548" s="7">
        <v>0.54999999999999993</v>
      </c>
      <c r="J1548" s="8">
        <v>7750</v>
      </c>
      <c r="K1548" s="9">
        <f t="shared" si="12"/>
        <v>4262.4999999999991</v>
      </c>
      <c r="L1548" s="9">
        <f t="shared" si="13"/>
        <v>1491.8749999999995</v>
      </c>
      <c r="M1548" s="10">
        <v>0.35</v>
      </c>
      <c r="O1548" s="15"/>
      <c r="P1548" s="16"/>
      <c r="Q1548" s="11"/>
      <c r="R1548" s="12"/>
    </row>
    <row r="1549" spans="1:18" ht="15.75" customHeight="1">
      <c r="A1549" s="1"/>
      <c r="B1549" s="5" t="s">
        <v>27</v>
      </c>
      <c r="C1549" s="5">
        <v>1128299</v>
      </c>
      <c r="D1549" s="6">
        <v>44371</v>
      </c>
      <c r="E1549" s="5" t="s">
        <v>28</v>
      </c>
      <c r="F1549" s="5" t="s">
        <v>67</v>
      </c>
      <c r="G1549" s="5" t="s">
        <v>68</v>
      </c>
      <c r="H1549" s="5" t="s">
        <v>18</v>
      </c>
      <c r="I1549" s="7">
        <v>0.64999999999999991</v>
      </c>
      <c r="J1549" s="8">
        <v>6500</v>
      </c>
      <c r="K1549" s="9">
        <f t="shared" si="12"/>
        <v>4224.9999999999991</v>
      </c>
      <c r="L1549" s="9">
        <f t="shared" si="13"/>
        <v>1478.7499999999995</v>
      </c>
      <c r="M1549" s="10">
        <v>0.35</v>
      </c>
      <c r="O1549" s="15"/>
      <c r="P1549" s="16"/>
      <c r="Q1549" s="11"/>
      <c r="R1549" s="12"/>
    </row>
    <row r="1550" spans="1:18" ht="15.75" customHeight="1">
      <c r="A1550" s="1"/>
      <c r="B1550" s="5" t="s">
        <v>27</v>
      </c>
      <c r="C1550" s="5">
        <v>1128299</v>
      </c>
      <c r="D1550" s="6">
        <v>44371</v>
      </c>
      <c r="E1550" s="5" t="s">
        <v>28</v>
      </c>
      <c r="F1550" s="5" t="s">
        <v>67</v>
      </c>
      <c r="G1550" s="5" t="s">
        <v>68</v>
      </c>
      <c r="H1550" s="5" t="s">
        <v>19</v>
      </c>
      <c r="I1550" s="7">
        <v>0.79999999999999993</v>
      </c>
      <c r="J1550" s="8">
        <v>6500</v>
      </c>
      <c r="K1550" s="9">
        <f t="shared" si="12"/>
        <v>5200</v>
      </c>
      <c r="L1550" s="9">
        <f t="shared" si="13"/>
        <v>1819.9999999999998</v>
      </c>
      <c r="M1550" s="10">
        <v>0.35</v>
      </c>
      <c r="O1550" s="15"/>
      <c r="P1550" s="16"/>
      <c r="Q1550" s="11"/>
      <c r="R1550" s="12"/>
    </row>
    <row r="1551" spans="1:18" ht="15.75" customHeight="1">
      <c r="A1551" s="1"/>
      <c r="B1551" s="5" t="s">
        <v>27</v>
      </c>
      <c r="C1551" s="5">
        <v>1128299</v>
      </c>
      <c r="D1551" s="6">
        <v>44371</v>
      </c>
      <c r="E1551" s="5" t="s">
        <v>28</v>
      </c>
      <c r="F1551" s="5" t="s">
        <v>67</v>
      </c>
      <c r="G1551" s="5" t="s">
        <v>68</v>
      </c>
      <c r="H1551" s="5" t="s">
        <v>20</v>
      </c>
      <c r="I1551" s="7">
        <v>0.79999999999999993</v>
      </c>
      <c r="J1551" s="8">
        <v>5250</v>
      </c>
      <c r="K1551" s="9">
        <f t="shared" si="12"/>
        <v>4200</v>
      </c>
      <c r="L1551" s="9">
        <f t="shared" si="13"/>
        <v>1470</v>
      </c>
      <c r="M1551" s="10">
        <v>0.35</v>
      </c>
      <c r="O1551" s="15"/>
      <c r="P1551" s="16"/>
      <c r="Q1551" s="11"/>
      <c r="R1551" s="12"/>
    </row>
    <row r="1552" spans="1:18" ht="15.75" customHeight="1">
      <c r="A1552" s="1"/>
      <c r="B1552" s="5" t="s">
        <v>27</v>
      </c>
      <c r="C1552" s="5">
        <v>1128299</v>
      </c>
      <c r="D1552" s="6">
        <v>44371</v>
      </c>
      <c r="E1552" s="5" t="s">
        <v>28</v>
      </c>
      <c r="F1552" s="5" t="s">
        <v>67</v>
      </c>
      <c r="G1552" s="5" t="s">
        <v>68</v>
      </c>
      <c r="H1552" s="5" t="s">
        <v>21</v>
      </c>
      <c r="I1552" s="7">
        <v>0.9</v>
      </c>
      <c r="J1552" s="8">
        <v>4000</v>
      </c>
      <c r="K1552" s="9">
        <f t="shared" si="12"/>
        <v>3600</v>
      </c>
      <c r="L1552" s="9">
        <f t="shared" si="13"/>
        <v>1440</v>
      </c>
      <c r="M1552" s="10">
        <v>0.4</v>
      </c>
      <c r="O1552" s="15"/>
      <c r="P1552" s="16"/>
      <c r="Q1552" s="11"/>
      <c r="R1552" s="12"/>
    </row>
    <row r="1553" spans="1:18" ht="15.75" customHeight="1">
      <c r="A1553" s="1"/>
      <c r="B1553" s="5" t="s">
        <v>27</v>
      </c>
      <c r="C1553" s="5">
        <v>1128299</v>
      </c>
      <c r="D1553" s="6">
        <v>44371</v>
      </c>
      <c r="E1553" s="5" t="s">
        <v>28</v>
      </c>
      <c r="F1553" s="5" t="s">
        <v>67</v>
      </c>
      <c r="G1553" s="5" t="s">
        <v>68</v>
      </c>
      <c r="H1553" s="5" t="s">
        <v>22</v>
      </c>
      <c r="I1553" s="7">
        <v>1.05</v>
      </c>
      <c r="J1553" s="8">
        <v>7000</v>
      </c>
      <c r="K1553" s="9">
        <f t="shared" si="12"/>
        <v>7350</v>
      </c>
      <c r="L1553" s="9">
        <f t="shared" si="13"/>
        <v>2205</v>
      </c>
      <c r="M1553" s="10">
        <v>0.3</v>
      </c>
      <c r="O1553" s="15"/>
      <c r="P1553" s="16"/>
      <c r="Q1553" s="11"/>
      <c r="R1553" s="12"/>
    </row>
    <row r="1554" spans="1:18" ht="15.75" customHeight="1">
      <c r="A1554" s="1"/>
      <c r="B1554" s="5" t="s">
        <v>27</v>
      </c>
      <c r="C1554" s="5">
        <v>1128299</v>
      </c>
      <c r="D1554" s="6">
        <v>44400</v>
      </c>
      <c r="E1554" s="5" t="s">
        <v>28</v>
      </c>
      <c r="F1554" s="5" t="s">
        <v>67</v>
      </c>
      <c r="G1554" s="5" t="s">
        <v>68</v>
      </c>
      <c r="H1554" s="5" t="s">
        <v>17</v>
      </c>
      <c r="I1554" s="7">
        <v>0.85</v>
      </c>
      <c r="J1554" s="8">
        <v>8500</v>
      </c>
      <c r="K1554" s="9">
        <f t="shared" si="12"/>
        <v>7225</v>
      </c>
      <c r="L1554" s="9">
        <f t="shared" si="13"/>
        <v>2528.75</v>
      </c>
      <c r="M1554" s="10">
        <v>0.35</v>
      </c>
      <c r="O1554" s="15"/>
      <c r="P1554" s="16"/>
      <c r="Q1554" s="11"/>
      <c r="R1554" s="12"/>
    </row>
    <row r="1555" spans="1:18" ht="15.75" customHeight="1">
      <c r="A1555" s="1"/>
      <c r="B1555" s="5" t="s">
        <v>27</v>
      </c>
      <c r="C1555" s="5">
        <v>1128299</v>
      </c>
      <c r="D1555" s="6">
        <v>44400</v>
      </c>
      <c r="E1555" s="5" t="s">
        <v>28</v>
      </c>
      <c r="F1555" s="5" t="s">
        <v>67</v>
      </c>
      <c r="G1555" s="5" t="s">
        <v>68</v>
      </c>
      <c r="H1555" s="5" t="s">
        <v>18</v>
      </c>
      <c r="I1555" s="7">
        <v>0.9</v>
      </c>
      <c r="J1555" s="8">
        <v>7000</v>
      </c>
      <c r="K1555" s="9">
        <f t="shared" si="12"/>
        <v>6300</v>
      </c>
      <c r="L1555" s="9">
        <f t="shared" si="13"/>
        <v>2205</v>
      </c>
      <c r="M1555" s="10">
        <v>0.35</v>
      </c>
      <c r="O1555" s="15"/>
      <c r="P1555" s="16"/>
      <c r="Q1555" s="11"/>
      <c r="R1555" s="12"/>
    </row>
    <row r="1556" spans="1:18" ht="15.75" customHeight="1">
      <c r="A1556" s="1"/>
      <c r="B1556" s="5" t="s">
        <v>27</v>
      </c>
      <c r="C1556" s="5">
        <v>1128299</v>
      </c>
      <c r="D1556" s="6">
        <v>44400</v>
      </c>
      <c r="E1556" s="5" t="s">
        <v>28</v>
      </c>
      <c r="F1556" s="5" t="s">
        <v>67</v>
      </c>
      <c r="G1556" s="5" t="s">
        <v>68</v>
      </c>
      <c r="H1556" s="5" t="s">
        <v>19</v>
      </c>
      <c r="I1556" s="7">
        <v>0.9</v>
      </c>
      <c r="J1556" s="8">
        <v>6500</v>
      </c>
      <c r="K1556" s="9">
        <f t="shared" si="12"/>
        <v>5850</v>
      </c>
      <c r="L1556" s="9">
        <f t="shared" si="13"/>
        <v>2047.4999999999998</v>
      </c>
      <c r="M1556" s="10">
        <v>0.35</v>
      </c>
      <c r="O1556" s="15"/>
      <c r="P1556" s="16"/>
      <c r="Q1556" s="11"/>
      <c r="R1556" s="12"/>
    </row>
    <row r="1557" spans="1:18" ht="15.75" customHeight="1">
      <c r="A1557" s="1"/>
      <c r="B1557" s="5" t="s">
        <v>27</v>
      </c>
      <c r="C1557" s="5">
        <v>1128299</v>
      </c>
      <c r="D1557" s="6">
        <v>44400</v>
      </c>
      <c r="E1557" s="5" t="s">
        <v>28</v>
      </c>
      <c r="F1557" s="5" t="s">
        <v>67</v>
      </c>
      <c r="G1557" s="5" t="s">
        <v>68</v>
      </c>
      <c r="H1557" s="5" t="s">
        <v>20</v>
      </c>
      <c r="I1557" s="7">
        <v>0.85</v>
      </c>
      <c r="J1557" s="8">
        <v>5500</v>
      </c>
      <c r="K1557" s="9">
        <f t="shared" si="12"/>
        <v>4675</v>
      </c>
      <c r="L1557" s="9">
        <f t="shared" si="13"/>
        <v>1636.25</v>
      </c>
      <c r="M1557" s="10">
        <v>0.35</v>
      </c>
      <c r="O1557" s="15"/>
      <c r="P1557" s="16"/>
      <c r="Q1557" s="11"/>
      <c r="R1557" s="12"/>
    </row>
    <row r="1558" spans="1:18" ht="15.75" customHeight="1">
      <c r="A1558" s="1"/>
      <c r="B1558" s="5" t="s">
        <v>27</v>
      </c>
      <c r="C1558" s="5">
        <v>1128299</v>
      </c>
      <c r="D1558" s="6">
        <v>44400</v>
      </c>
      <c r="E1558" s="5" t="s">
        <v>28</v>
      </c>
      <c r="F1558" s="5" t="s">
        <v>67</v>
      </c>
      <c r="G1558" s="5" t="s">
        <v>68</v>
      </c>
      <c r="H1558" s="5" t="s">
        <v>21</v>
      </c>
      <c r="I1558" s="7">
        <v>0.9</v>
      </c>
      <c r="J1558" s="8">
        <v>6000</v>
      </c>
      <c r="K1558" s="9">
        <f t="shared" si="12"/>
        <v>5400</v>
      </c>
      <c r="L1558" s="9">
        <f t="shared" si="13"/>
        <v>2160</v>
      </c>
      <c r="M1558" s="10">
        <v>0.4</v>
      </c>
      <c r="O1558" s="15"/>
      <c r="P1558" s="16"/>
      <c r="Q1558" s="11"/>
      <c r="R1558" s="12"/>
    </row>
    <row r="1559" spans="1:18" ht="15.75" customHeight="1">
      <c r="A1559" s="1"/>
      <c r="B1559" s="5" t="s">
        <v>27</v>
      </c>
      <c r="C1559" s="5">
        <v>1128299</v>
      </c>
      <c r="D1559" s="6">
        <v>44400</v>
      </c>
      <c r="E1559" s="5" t="s">
        <v>28</v>
      </c>
      <c r="F1559" s="5" t="s">
        <v>67</v>
      </c>
      <c r="G1559" s="5" t="s">
        <v>68</v>
      </c>
      <c r="H1559" s="5" t="s">
        <v>22</v>
      </c>
      <c r="I1559" s="7">
        <v>1.05</v>
      </c>
      <c r="J1559" s="8">
        <v>6000</v>
      </c>
      <c r="K1559" s="9">
        <f t="shared" si="12"/>
        <v>6300</v>
      </c>
      <c r="L1559" s="9">
        <f t="shared" si="13"/>
        <v>1890</v>
      </c>
      <c r="M1559" s="10">
        <v>0.3</v>
      </c>
      <c r="O1559" s="15"/>
      <c r="P1559" s="16"/>
      <c r="Q1559" s="11"/>
      <c r="R1559" s="12"/>
    </row>
    <row r="1560" spans="1:18" ht="15.75" customHeight="1">
      <c r="A1560" s="1"/>
      <c r="B1560" s="5" t="s">
        <v>27</v>
      </c>
      <c r="C1560" s="5">
        <v>1128299</v>
      </c>
      <c r="D1560" s="6">
        <v>44432</v>
      </c>
      <c r="E1560" s="5" t="s">
        <v>28</v>
      </c>
      <c r="F1560" s="5" t="s">
        <v>67</v>
      </c>
      <c r="G1560" s="5" t="s">
        <v>68</v>
      </c>
      <c r="H1560" s="5" t="s">
        <v>17</v>
      </c>
      <c r="I1560" s="7">
        <v>0.9</v>
      </c>
      <c r="J1560" s="8">
        <v>8000</v>
      </c>
      <c r="K1560" s="9">
        <f t="shared" si="12"/>
        <v>7200</v>
      </c>
      <c r="L1560" s="9">
        <f t="shared" si="13"/>
        <v>2520</v>
      </c>
      <c r="M1560" s="10">
        <v>0.35</v>
      </c>
      <c r="O1560" s="15"/>
      <c r="P1560" s="16"/>
      <c r="Q1560" s="11"/>
      <c r="R1560" s="12"/>
    </row>
    <row r="1561" spans="1:18" ht="15.75" customHeight="1">
      <c r="A1561" s="1"/>
      <c r="B1561" s="5" t="s">
        <v>27</v>
      </c>
      <c r="C1561" s="5">
        <v>1128299</v>
      </c>
      <c r="D1561" s="6">
        <v>44432</v>
      </c>
      <c r="E1561" s="5" t="s">
        <v>28</v>
      </c>
      <c r="F1561" s="5" t="s">
        <v>67</v>
      </c>
      <c r="G1561" s="5" t="s">
        <v>68</v>
      </c>
      <c r="H1561" s="5" t="s">
        <v>18</v>
      </c>
      <c r="I1561" s="7">
        <v>0.8</v>
      </c>
      <c r="J1561" s="8">
        <v>7750</v>
      </c>
      <c r="K1561" s="9">
        <f t="shared" si="12"/>
        <v>6200</v>
      </c>
      <c r="L1561" s="9">
        <f t="shared" si="13"/>
        <v>2170</v>
      </c>
      <c r="M1561" s="10">
        <v>0.35</v>
      </c>
      <c r="O1561" s="15"/>
      <c r="P1561" s="16"/>
      <c r="Q1561" s="11"/>
      <c r="R1561" s="12"/>
    </row>
    <row r="1562" spans="1:18" ht="15.75" customHeight="1">
      <c r="A1562" s="1"/>
      <c r="B1562" s="5" t="s">
        <v>27</v>
      </c>
      <c r="C1562" s="5">
        <v>1128299</v>
      </c>
      <c r="D1562" s="6">
        <v>44432</v>
      </c>
      <c r="E1562" s="5" t="s">
        <v>28</v>
      </c>
      <c r="F1562" s="5" t="s">
        <v>67</v>
      </c>
      <c r="G1562" s="5" t="s">
        <v>68</v>
      </c>
      <c r="H1562" s="5" t="s">
        <v>19</v>
      </c>
      <c r="I1562" s="7">
        <v>0.70000000000000007</v>
      </c>
      <c r="J1562" s="8">
        <v>6500</v>
      </c>
      <c r="K1562" s="9">
        <f t="shared" si="12"/>
        <v>4550</v>
      </c>
      <c r="L1562" s="9">
        <f t="shared" si="13"/>
        <v>1592.5</v>
      </c>
      <c r="M1562" s="10">
        <v>0.35</v>
      </c>
      <c r="O1562" s="15"/>
      <c r="P1562" s="16"/>
      <c r="Q1562" s="11"/>
      <c r="R1562" s="12"/>
    </row>
    <row r="1563" spans="1:18" ht="15.75" customHeight="1">
      <c r="A1563" s="1"/>
      <c r="B1563" s="5" t="s">
        <v>27</v>
      </c>
      <c r="C1563" s="5">
        <v>1128299</v>
      </c>
      <c r="D1563" s="6">
        <v>44432</v>
      </c>
      <c r="E1563" s="5" t="s">
        <v>28</v>
      </c>
      <c r="F1563" s="5" t="s">
        <v>67</v>
      </c>
      <c r="G1563" s="5" t="s">
        <v>68</v>
      </c>
      <c r="H1563" s="5" t="s">
        <v>20</v>
      </c>
      <c r="I1563" s="7">
        <v>0.70000000000000007</v>
      </c>
      <c r="J1563" s="8">
        <v>4250</v>
      </c>
      <c r="K1563" s="9">
        <f t="shared" si="12"/>
        <v>2975.0000000000005</v>
      </c>
      <c r="L1563" s="9">
        <f t="shared" si="13"/>
        <v>1041.25</v>
      </c>
      <c r="M1563" s="10">
        <v>0.35</v>
      </c>
      <c r="O1563" s="15"/>
      <c r="P1563" s="16"/>
      <c r="Q1563" s="11"/>
      <c r="R1563" s="12"/>
    </row>
    <row r="1564" spans="1:18" ht="15.75" customHeight="1">
      <c r="A1564" s="1"/>
      <c r="B1564" s="5" t="s">
        <v>27</v>
      </c>
      <c r="C1564" s="5">
        <v>1128299</v>
      </c>
      <c r="D1564" s="6">
        <v>44432</v>
      </c>
      <c r="E1564" s="5" t="s">
        <v>28</v>
      </c>
      <c r="F1564" s="5" t="s">
        <v>67</v>
      </c>
      <c r="G1564" s="5" t="s">
        <v>68</v>
      </c>
      <c r="H1564" s="5" t="s">
        <v>21</v>
      </c>
      <c r="I1564" s="7">
        <v>0.7</v>
      </c>
      <c r="J1564" s="8">
        <v>4250</v>
      </c>
      <c r="K1564" s="9">
        <f t="shared" si="12"/>
        <v>2975</v>
      </c>
      <c r="L1564" s="9">
        <f t="shared" si="13"/>
        <v>1190</v>
      </c>
      <c r="M1564" s="10">
        <v>0.4</v>
      </c>
      <c r="O1564" s="15"/>
      <c r="P1564" s="16"/>
      <c r="Q1564" s="11"/>
      <c r="R1564" s="12"/>
    </row>
    <row r="1565" spans="1:18" ht="15.75" customHeight="1">
      <c r="A1565" s="1"/>
      <c r="B1565" s="5" t="s">
        <v>27</v>
      </c>
      <c r="C1565" s="5">
        <v>1128299</v>
      </c>
      <c r="D1565" s="6">
        <v>44432</v>
      </c>
      <c r="E1565" s="5" t="s">
        <v>28</v>
      </c>
      <c r="F1565" s="5" t="s">
        <v>67</v>
      </c>
      <c r="G1565" s="5" t="s">
        <v>68</v>
      </c>
      <c r="H1565" s="5" t="s">
        <v>22</v>
      </c>
      <c r="I1565" s="7">
        <v>0.75</v>
      </c>
      <c r="J1565" s="8">
        <v>2500</v>
      </c>
      <c r="K1565" s="9">
        <f t="shared" si="12"/>
        <v>1875</v>
      </c>
      <c r="L1565" s="9">
        <f t="shared" si="13"/>
        <v>562.5</v>
      </c>
      <c r="M1565" s="10">
        <v>0.3</v>
      </c>
      <c r="O1565" s="15"/>
      <c r="P1565" s="16"/>
      <c r="Q1565" s="11"/>
      <c r="R1565" s="12"/>
    </row>
    <row r="1566" spans="1:18" ht="15.75" customHeight="1">
      <c r="A1566" s="1"/>
      <c r="B1566" s="5" t="s">
        <v>27</v>
      </c>
      <c r="C1566" s="5">
        <v>1128299</v>
      </c>
      <c r="D1566" s="6">
        <v>44464</v>
      </c>
      <c r="E1566" s="5" t="s">
        <v>28</v>
      </c>
      <c r="F1566" s="5" t="s">
        <v>67</v>
      </c>
      <c r="G1566" s="5" t="s">
        <v>68</v>
      </c>
      <c r="H1566" s="5" t="s">
        <v>17</v>
      </c>
      <c r="I1566" s="7">
        <v>0.50000000000000011</v>
      </c>
      <c r="J1566" s="8">
        <v>4500</v>
      </c>
      <c r="K1566" s="9">
        <f t="shared" si="12"/>
        <v>2250.0000000000005</v>
      </c>
      <c r="L1566" s="9">
        <f t="shared" si="13"/>
        <v>787.50000000000011</v>
      </c>
      <c r="M1566" s="10">
        <v>0.35</v>
      </c>
      <c r="O1566" s="15"/>
      <c r="P1566" s="16"/>
      <c r="Q1566" s="11"/>
      <c r="R1566" s="12"/>
    </row>
    <row r="1567" spans="1:18" ht="15.75" customHeight="1">
      <c r="A1567" s="1"/>
      <c r="B1567" s="5" t="s">
        <v>27</v>
      </c>
      <c r="C1567" s="5">
        <v>1128299</v>
      </c>
      <c r="D1567" s="6">
        <v>44464</v>
      </c>
      <c r="E1567" s="5" t="s">
        <v>28</v>
      </c>
      <c r="F1567" s="5" t="s">
        <v>67</v>
      </c>
      <c r="G1567" s="5" t="s">
        <v>68</v>
      </c>
      <c r="H1567" s="5" t="s">
        <v>18</v>
      </c>
      <c r="I1567" s="7">
        <v>0.55000000000000016</v>
      </c>
      <c r="J1567" s="8">
        <v>4500</v>
      </c>
      <c r="K1567" s="9">
        <f t="shared" si="12"/>
        <v>2475.0000000000009</v>
      </c>
      <c r="L1567" s="9">
        <f t="shared" si="13"/>
        <v>866.25000000000023</v>
      </c>
      <c r="M1567" s="10">
        <v>0.35</v>
      </c>
      <c r="O1567" s="15"/>
      <c r="P1567" s="16"/>
      <c r="Q1567" s="11"/>
      <c r="R1567" s="12"/>
    </row>
    <row r="1568" spans="1:18" ht="15.75" customHeight="1">
      <c r="A1568" s="1"/>
      <c r="B1568" s="5" t="s">
        <v>27</v>
      </c>
      <c r="C1568" s="5">
        <v>1128299</v>
      </c>
      <c r="D1568" s="6">
        <v>44464</v>
      </c>
      <c r="E1568" s="5" t="s">
        <v>28</v>
      </c>
      <c r="F1568" s="5" t="s">
        <v>67</v>
      </c>
      <c r="G1568" s="5" t="s">
        <v>68</v>
      </c>
      <c r="H1568" s="5" t="s">
        <v>19</v>
      </c>
      <c r="I1568" s="7">
        <v>0.50000000000000011</v>
      </c>
      <c r="J1568" s="8">
        <v>2500</v>
      </c>
      <c r="K1568" s="9">
        <f t="shared" si="12"/>
        <v>1250.0000000000002</v>
      </c>
      <c r="L1568" s="9">
        <f t="shared" si="13"/>
        <v>437.50000000000006</v>
      </c>
      <c r="M1568" s="10">
        <v>0.35</v>
      </c>
      <c r="O1568" s="15"/>
      <c r="P1568" s="16"/>
      <c r="Q1568" s="11"/>
      <c r="R1568" s="12"/>
    </row>
    <row r="1569" spans="1:18" ht="15.75" customHeight="1">
      <c r="A1569" s="1"/>
      <c r="B1569" s="5" t="s">
        <v>27</v>
      </c>
      <c r="C1569" s="5">
        <v>1128299</v>
      </c>
      <c r="D1569" s="6">
        <v>44464</v>
      </c>
      <c r="E1569" s="5" t="s">
        <v>28</v>
      </c>
      <c r="F1569" s="5" t="s">
        <v>67</v>
      </c>
      <c r="G1569" s="5" t="s">
        <v>68</v>
      </c>
      <c r="H1569" s="5" t="s">
        <v>20</v>
      </c>
      <c r="I1569" s="7">
        <v>0.50000000000000011</v>
      </c>
      <c r="J1569" s="8">
        <v>2000</v>
      </c>
      <c r="K1569" s="9">
        <f t="shared" si="12"/>
        <v>1000.0000000000002</v>
      </c>
      <c r="L1569" s="9">
        <f t="shared" si="13"/>
        <v>350.00000000000006</v>
      </c>
      <c r="M1569" s="10">
        <v>0.35</v>
      </c>
      <c r="O1569" s="15"/>
      <c r="P1569" s="16"/>
      <c r="Q1569" s="11"/>
      <c r="R1569" s="12"/>
    </row>
    <row r="1570" spans="1:18" ht="15.75" customHeight="1">
      <c r="A1570" s="1"/>
      <c r="B1570" s="5" t="s">
        <v>27</v>
      </c>
      <c r="C1570" s="5">
        <v>1128299</v>
      </c>
      <c r="D1570" s="6">
        <v>44464</v>
      </c>
      <c r="E1570" s="5" t="s">
        <v>28</v>
      </c>
      <c r="F1570" s="5" t="s">
        <v>67</v>
      </c>
      <c r="G1570" s="5" t="s">
        <v>68</v>
      </c>
      <c r="H1570" s="5" t="s">
        <v>21</v>
      </c>
      <c r="I1570" s="7">
        <v>0.60000000000000009</v>
      </c>
      <c r="J1570" s="8">
        <v>2250</v>
      </c>
      <c r="K1570" s="9">
        <f t="shared" si="12"/>
        <v>1350.0000000000002</v>
      </c>
      <c r="L1570" s="9">
        <f t="shared" si="13"/>
        <v>540.00000000000011</v>
      </c>
      <c r="M1570" s="10">
        <v>0.4</v>
      </c>
      <c r="O1570" s="15"/>
      <c r="P1570" s="16"/>
      <c r="Q1570" s="11"/>
      <c r="R1570" s="12"/>
    </row>
    <row r="1571" spans="1:18" ht="15.75" customHeight="1">
      <c r="A1571" s="1"/>
      <c r="B1571" s="5" t="s">
        <v>27</v>
      </c>
      <c r="C1571" s="5">
        <v>1128299</v>
      </c>
      <c r="D1571" s="6">
        <v>44464</v>
      </c>
      <c r="E1571" s="5" t="s">
        <v>28</v>
      </c>
      <c r="F1571" s="5" t="s">
        <v>67</v>
      </c>
      <c r="G1571" s="5" t="s">
        <v>68</v>
      </c>
      <c r="H1571" s="5" t="s">
        <v>22</v>
      </c>
      <c r="I1571" s="7">
        <v>0.44999999999999996</v>
      </c>
      <c r="J1571" s="8">
        <v>2500</v>
      </c>
      <c r="K1571" s="9">
        <f t="shared" si="12"/>
        <v>1125</v>
      </c>
      <c r="L1571" s="9">
        <f t="shared" si="13"/>
        <v>337.5</v>
      </c>
      <c r="M1571" s="10">
        <v>0.3</v>
      </c>
      <c r="O1571" s="15"/>
      <c r="P1571" s="16"/>
      <c r="Q1571" s="11"/>
      <c r="R1571" s="12"/>
    </row>
    <row r="1572" spans="1:18" ht="15.75" customHeight="1">
      <c r="A1572" s="1"/>
      <c r="B1572" s="5" t="s">
        <v>27</v>
      </c>
      <c r="C1572" s="5">
        <v>1128299</v>
      </c>
      <c r="D1572" s="6">
        <v>44493</v>
      </c>
      <c r="E1572" s="5" t="s">
        <v>28</v>
      </c>
      <c r="F1572" s="5" t="s">
        <v>67</v>
      </c>
      <c r="G1572" s="5" t="s">
        <v>68</v>
      </c>
      <c r="H1572" s="5" t="s">
        <v>17</v>
      </c>
      <c r="I1572" s="7">
        <v>0.4</v>
      </c>
      <c r="J1572" s="8">
        <v>3500</v>
      </c>
      <c r="K1572" s="9">
        <f t="shared" si="12"/>
        <v>1400</v>
      </c>
      <c r="L1572" s="9">
        <f t="shared" si="13"/>
        <v>489.99999999999994</v>
      </c>
      <c r="M1572" s="10">
        <v>0.35</v>
      </c>
      <c r="O1572" s="15"/>
      <c r="P1572" s="16"/>
      <c r="Q1572" s="11"/>
      <c r="R1572" s="12"/>
    </row>
    <row r="1573" spans="1:18" ht="15.75" customHeight="1">
      <c r="A1573" s="1"/>
      <c r="B1573" s="5" t="s">
        <v>27</v>
      </c>
      <c r="C1573" s="5">
        <v>1128299</v>
      </c>
      <c r="D1573" s="6">
        <v>44493</v>
      </c>
      <c r="E1573" s="5" t="s">
        <v>28</v>
      </c>
      <c r="F1573" s="5" t="s">
        <v>67</v>
      </c>
      <c r="G1573" s="5" t="s">
        <v>68</v>
      </c>
      <c r="H1573" s="5" t="s">
        <v>18</v>
      </c>
      <c r="I1573" s="7">
        <v>0.55000000000000016</v>
      </c>
      <c r="J1573" s="8">
        <v>5250</v>
      </c>
      <c r="K1573" s="9">
        <f t="shared" si="12"/>
        <v>2887.5000000000009</v>
      </c>
      <c r="L1573" s="9">
        <f t="shared" si="13"/>
        <v>1010.6250000000002</v>
      </c>
      <c r="M1573" s="10">
        <v>0.35</v>
      </c>
      <c r="O1573" s="15"/>
      <c r="P1573" s="16"/>
      <c r="Q1573" s="11"/>
      <c r="R1573" s="12"/>
    </row>
    <row r="1574" spans="1:18" ht="15.75" customHeight="1">
      <c r="A1574" s="1"/>
      <c r="B1574" s="5" t="s">
        <v>27</v>
      </c>
      <c r="C1574" s="5">
        <v>1128299</v>
      </c>
      <c r="D1574" s="6">
        <v>44493</v>
      </c>
      <c r="E1574" s="5" t="s">
        <v>28</v>
      </c>
      <c r="F1574" s="5" t="s">
        <v>67</v>
      </c>
      <c r="G1574" s="5" t="s">
        <v>68</v>
      </c>
      <c r="H1574" s="5" t="s">
        <v>19</v>
      </c>
      <c r="I1574" s="7">
        <v>0.50000000000000011</v>
      </c>
      <c r="J1574" s="8">
        <v>3500</v>
      </c>
      <c r="K1574" s="9">
        <f t="shared" si="12"/>
        <v>1750.0000000000005</v>
      </c>
      <c r="L1574" s="9">
        <f t="shared" si="13"/>
        <v>612.50000000000011</v>
      </c>
      <c r="M1574" s="10">
        <v>0.35</v>
      </c>
      <c r="O1574" s="15"/>
      <c r="P1574" s="16"/>
      <c r="Q1574" s="11"/>
      <c r="R1574" s="12"/>
    </row>
    <row r="1575" spans="1:18" ht="15.75" customHeight="1">
      <c r="A1575" s="1"/>
      <c r="B1575" s="5" t="s">
        <v>27</v>
      </c>
      <c r="C1575" s="5">
        <v>1128299</v>
      </c>
      <c r="D1575" s="6">
        <v>44493</v>
      </c>
      <c r="E1575" s="5" t="s">
        <v>28</v>
      </c>
      <c r="F1575" s="5" t="s">
        <v>67</v>
      </c>
      <c r="G1575" s="5" t="s">
        <v>68</v>
      </c>
      <c r="H1575" s="5" t="s">
        <v>20</v>
      </c>
      <c r="I1575" s="7">
        <v>0.45000000000000007</v>
      </c>
      <c r="J1575" s="8">
        <v>3250</v>
      </c>
      <c r="K1575" s="9">
        <f t="shared" si="12"/>
        <v>1462.5000000000002</v>
      </c>
      <c r="L1575" s="9">
        <f t="shared" si="13"/>
        <v>511.87500000000006</v>
      </c>
      <c r="M1575" s="10">
        <v>0.35</v>
      </c>
      <c r="O1575" s="15"/>
      <c r="P1575" s="16"/>
      <c r="Q1575" s="11"/>
      <c r="R1575" s="12"/>
    </row>
    <row r="1576" spans="1:18" ht="15.75" customHeight="1">
      <c r="A1576" s="1"/>
      <c r="B1576" s="5" t="s">
        <v>27</v>
      </c>
      <c r="C1576" s="5">
        <v>1128299</v>
      </c>
      <c r="D1576" s="6">
        <v>44493</v>
      </c>
      <c r="E1576" s="5" t="s">
        <v>28</v>
      </c>
      <c r="F1576" s="5" t="s">
        <v>67</v>
      </c>
      <c r="G1576" s="5" t="s">
        <v>68</v>
      </c>
      <c r="H1576" s="5" t="s">
        <v>21</v>
      </c>
      <c r="I1576" s="7">
        <v>0.55000000000000004</v>
      </c>
      <c r="J1576" s="8">
        <v>3000</v>
      </c>
      <c r="K1576" s="9">
        <f t="shared" si="12"/>
        <v>1650.0000000000002</v>
      </c>
      <c r="L1576" s="9">
        <f t="shared" si="13"/>
        <v>660.00000000000011</v>
      </c>
      <c r="M1576" s="10">
        <v>0.4</v>
      </c>
      <c r="O1576" s="15"/>
      <c r="P1576" s="16"/>
      <c r="Q1576" s="11"/>
      <c r="R1576" s="12"/>
    </row>
    <row r="1577" spans="1:18" ht="15.75" customHeight="1">
      <c r="A1577" s="1"/>
      <c r="B1577" s="5" t="s">
        <v>27</v>
      </c>
      <c r="C1577" s="5">
        <v>1128299</v>
      </c>
      <c r="D1577" s="6">
        <v>44493</v>
      </c>
      <c r="E1577" s="5" t="s">
        <v>28</v>
      </c>
      <c r="F1577" s="5" t="s">
        <v>67</v>
      </c>
      <c r="G1577" s="5" t="s">
        <v>68</v>
      </c>
      <c r="H1577" s="5" t="s">
        <v>22</v>
      </c>
      <c r="I1577" s="7">
        <v>0.60000000000000009</v>
      </c>
      <c r="J1577" s="8">
        <v>3500</v>
      </c>
      <c r="K1577" s="9">
        <f t="shared" si="12"/>
        <v>2100.0000000000005</v>
      </c>
      <c r="L1577" s="9">
        <f t="shared" si="13"/>
        <v>630.00000000000011</v>
      </c>
      <c r="M1577" s="10">
        <v>0.3</v>
      </c>
      <c r="O1577" s="15"/>
      <c r="P1577" s="16"/>
      <c r="Q1577" s="11"/>
      <c r="R1577" s="12"/>
    </row>
    <row r="1578" spans="1:18" ht="15.75" customHeight="1">
      <c r="A1578" s="1"/>
      <c r="B1578" s="5" t="s">
        <v>27</v>
      </c>
      <c r="C1578" s="5">
        <v>1128299</v>
      </c>
      <c r="D1578" s="6">
        <v>44524</v>
      </c>
      <c r="E1578" s="5" t="s">
        <v>28</v>
      </c>
      <c r="F1578" s="5" t="s">
        <v>67</v>
      </c>
      <c r="G1578" s="5" t="s">
        <v>68</v>
      </c>
      <c r="H1578" s="5" t="s">
        <v>17</v>
      </c>
      <c r="I1578" s="7">
        <v>0.45000000000000007</v>
      </c>
      <c r="J1578" s="8">
        <v>5750</v>
      </c>
      <c r="K1578" s="9">
        <f t="shared" si="12"/>
        <v>2587.5000000000005</v>
      </c>
      <c r="L1578" s="9">
        <f t="shared" si="13"/>
        <v>905.62500000000011</v>
      </c>
      <c r="M1578" s="10">
        <v>0.35</v>
      </c>
      <c r="O1578" s="15"/>
      <c r="P1578" s="16"/>
      <c r="Q1578" s="11"/>
      <c r="R1578" s="12"/>
    </row>
    <row r="1579" spans="1:18" ht="15.75" customHeight="1">
      <c r="A1579" s="1"/>
      <c r="B1579" s="5" t="s">
        <v>27</v>
      </c>
      <c r="C1579" s="5">
        <v>1128299</v>
      </c>
      <c r="D1579" s="6">
        <v>44524</v>
      </c>
      <c r="E1579" s="5" t="s">
        <v>28</v>
      </c>
      <c r="F1579" s="5" t="s">
        <v>67</v>
      </c>
      <c r="G1579" s="5" t="s">
        <v>68</v>
      </c>
      <c r="H1579" s="5" t="s">
        <v>18</v>
      </c>
      <c r="I1579" s="7">
        <v>0.50000000000000011</v>
      </c>
      <c r="J1579" s="8">
        <v>6500</v>
      </c>
      <c r="K1579" s="9">
        <f t="shared" si="12"/>
        <v>3250.0000000000009</v>
      </c>
      <c r="L1579" s="9">
        <f t="shared" si="13"/>
        <v>1137.5000000000002</v>
      </c>
      <c r="M1579" s="10">
        <v>0.35</v>
      </c>
      <c r="O1579" s="15"/>
      <c r="P1579" s="16"/>
      <c r="Q1579" s="11"/>
      <c r="R1579" s="12"/>
    </row>
    <row r="1580" spans="1:18" ht="15.75" customHeight="1">
      <c r="A1580" s="1"/>
      <c r="B1580" s="5" t="s">
        <v>27</v>
      </c>
      <c r="C1580" s="5">
        <v>1128299</v>
      </c>
      <c r="D1580" s="6">
        <v>44524</v>
      </c>
      <c r="E1580" s="5" t="s">
        <v>28</v>
      </c>
      <c r="F1580" s="5" t="s">
        <v>67</v>
      </c>
      <c r="G1580" s="5" t="s">
        <v>68</v>
      </c>
      <c r="H1580" s="5" t="s">
        <v>19</v>
      </c>
      <c r="I1580" s="7">
        <v>0.45000000000000007</v>
      </c>
      <c r="J1580" s="8">
        <v>4750</v>
      </c>
      <c r="K1580" s="9">
        <f t="shared" si="12"/>
        <v>2137.5000000000005</v>
      </c>
      <c r="L1580" s="9">
        <f t="shared" si="13"/>
        <v>748.12500000000011</v>
      </c>
      <c r="M1580" s="10">
        <v>0.35</v>
      </c>
      <c r="O1580" s="15"/>
      <c r="P1580" s="16"/>
      <c r="Q1580" s="11"/>
      <c r="R1580" s="12"/>
    </row>
    <row r="1581" spans="1:18" ht="15.75" customHeight="1">
      <c r="A1581" s="1"/>
      <c r="B1581" s="5" t="s">
        <v>27</v>
      </c>
      <c r="C1581" s="5">
        <v>1128299</v>
      </c>
      <c r="D1581" s="6">
        <v>44524</v>
      </c>
      <c r="E1581" s="5" t="s">
        <v>28</v>
      </c>
      <c r="F1581" s="5" t="s">
        <v>67</v>
      </c>
      <c r="G1581" s="5" t="s">
        <v>68</v>
      </c>
      <c r="H1581" s="5" t="s">
        <v>20</v>
      </c>
      <c r="I1581" s="7">
        <v>0.55000000000000016</v>
      </c>
      <c r="J1581" s="8">
        <v>4500</v>
      </c>
      <c r="K1581" s="9">
        <f t="shared" si="12"/>
        <v>2475.0000000000009</v>
      </c>
      <c r="L1581" s="9">
        <f t="shared" si="13"/>
        <v>866.25000000000023</v>
      </c>
      <c r="M1581" s="10">
        <v>0.35</v>
      </c>
      <c r="O1581" s="15"/>
      <c r="P1581" s="16"/>
      <c r="Q1581" s="11"/>
      <c r="R1581" s="12"/>
    </row>
    <row r="1582" spans="1:18" ht="15.75" customHeight="1">
      <c r="A1582" s="1"/>
      <c r="B1582" s="5" t="s">
        <v>27</v>
      </c>
      <c r="C1582" s="5">
        <v>1128299</v>
      </c>
      <c r="D1582" s="6">
        <v>44524</v>
      </c>
      <c r="E1582" s="5" t="s">
        <v>28</v>
      </c>
      <c r="F1582" s="5" t="s">
        <v>67</v>
      </c>
      <c r="G1582" s="5" t="s">
        <v>68</v>
      </c>
      <c r="H1582" s="5" t="s">
        <v>21</v>
      </c>
      <c r="I1582" s="7">
        <v>0.75000000000000011</v>
      </c>
      <c r="J1582" s="8">
        <v>4250</v>
      </c>
      <c r="K1582" s="9">
        <f t="shared" si="12"/>
        <v>3187.5000000000005</v>
      </c>
      <c r="L1582" s="9">
        <f t="shared" si="13"/>
        <v>1275.0000000000002</v>
      </c>
      <c r="M1582" s="10">
        <v>0.4</v>
      </c>
      <c r="O1582" s="15"/>
      <c r="P1582" s="16"/>
      <c r="Q1582" s="11"/>
      <c r="R1582" s="12"/>
    </row>
    <row r="1583" spans="1:18" ht="15.75" customHeight="1">
      <c r="A1583" s="1"/>
      <c r="B1583" s="5" t="s">
        <v>27</v>
      </c>
      <c r="C1583" s="5">
        <v>1128299</v>
      </c>
      <c r="D1583" s="6">
        <v>44524</v>
      </c>
      <c r="E1583" s="5" t="s">
        <v>28</v>
      </c>
      <c r="F1583" s="5" t="s">
        <v>67</v>
      </c>
      <c r="G1583" s="5" t="s">
        <v>68</v>
      </c>
      <c r="H1583" s="5" t="s">
        <v>22</v>
      </c>
      <c r="I1583" s="7">
        <v>0.80000000000000016</v>
      </c>
      <c r="J1583" s="8">
        <v>5500</v>
      </c>
      <c r="K1583" s="9">
        <f t="shared" si="12"/>
        <v>4400.0000000000009</v>
      </c>
      <c r="L1583" s="9">
        <f t="shared" si="13"/>
        <v>1320.0000000000002</v>
      </c>
      <c r="M1583" s="10">
        <v>0.3</v>
      </c>
      <c r="O1583" s="15"/>
      <c r="P1583" s="16"/>
      <c r="Q1583" s="11"/>
      <c r="R1583" s="12"/>
    </row>
    <row r="1584" spans="1:18" ht="15.75" customHeight="1">
      <c r="A1584" s="1"/>
      <c r="B1584" s="5" t="s">
        <v>27</v>
      </c>
      <c r="C1584" s="5">
        <v>1128299</v>
      </c>
      <c r="D1584" s="6">
        <v>44553</v>
      </c>
      <c r="E1584" s="5" t="s">
        <v>28</v>
      </c>
      <c r="F1584" s="5" t="s">
        <v>67</v>
      </c>
      <c r="G1584" s="5" t="s">
        <v>68</v>
      </c>
      <c r="H1584" s="5" t="s">
        <v>17</v>
      </c>
      <c r="I1584" s="7">
        <v>0.65000000000000013</v>
      </c>
      <c r="J1584" s="8">
        <v>7500</v>
      </c>
      <c r="K1584" s="9">
        <f t="shared" si="12"/>
        <v>4875.0000000000009</v>
      </c>
      <c r="L1584" s="9">
        <f t="shared" si="13"/>
        <v>1706.2500000000002</v>
      </c>
      <c r="M1584" s="10">
        <v>0.35</v>
      </c>
      <c r="O1584" s="15"/>
      <c r="P1584" s="16"/>
      <c r="Q1584" s="11"/>
      <c r="R1584" s="12"/>
    </row>
    <row r="1585" spans="1:18" ht="15.75" customHeight="1">
      <c r="A1585" s="1"/>
      <c r="B1585" s="5" t="s">
        <v>27</v>
      </c>
      <c r="C1585" s="5">
        <v>1128299</v>
      </c>
      <c r="D1585" s="6">
        <v>44553</v>
      </c>
      <c r="E1585" s="5" t="s">
        <v>28</v>
      </c>
      <c r="F1585" s="5" t="s">
        <v>67</v>
      </c>
      <c r="G1585" s="5" t="s">
        <v>68</v>
      </c>
      <c r="H1585" s="5" t="s">
        <v>18</v>
      </c>
      <c r="I1585" s="7">
        <v>0.75000000000000022</v>
      </c>
      <c r="J1585" s="8">
        <v>7500</v>
      </c>
      <c r="K1585" s="9">
        <f t="shared" si="12"/>
        <v>5625.0000000000018</v>
      </c>
      <c r="L1585" s="9">
        <f t="shared" si="13"/>
        <v>1968.7500000000005</v>
      </c>
      <c r="M1585" s="10">
        <v>0.35</v>
      </c>
      <c r="O1585" s="15"/>
      <c r="P1585" s="16"/>
      <c r="Q1585" s="11"/>
      <c r="R1585" s="12"/>
    </row>
    <row r="1586" spans="1:18" ht="15.75" customHeight="1">
      <c r="A1586" s="1"/>
      <c r="B1586" s="5" t="s">
        <v>27</v>
      </c>
      <c r="C1586" s="5">
        <v>1128299</v>
      </c>
      <c r="D1586" s="6">
        <v>44553</v>
      </c>
      <c r="E1586" s="5" t="s">
        <v>28</v>
      </c>
      <c r="F1586" s="5" t="s">
        <v>67</v>
      </c>
      <c r="G1586" s="5" t="s">
        <v>68</v>
      </c>
      <c r="H1586" s="5" t="s">
        <v>19</v>
      </c>
      <c r="I1586" s="7">
        <v>0.70000000000000018</v>
      </c>
      <c r="J1586" s="8">
        <v>5500</v>
      </c>
      <c r="K1586" s="9">
        <f t="shared" si="12"/>
        <v>3850.0000000000009</v>
      </c>
      <c r="L1586" s="9">
        <f t="shared" si="13"/>
        <v>1347.5000000000002</v>
      </c>
      <c r="M1586" s="10">
        <v>0.35</v>
      </c>
      <c r="O1586" s="15"/>
      <c r="P1586" s="16"/>
      <c r="Q1586" s="11"/>
      <c r="R1586" s="12"/>
    </row>
    <row r="1587" spans="1:18" ht="15.75" customHeight="1">
      <c r="A1587" s="1"/>
      <c r="B1587" s="5" t="s">
        <v>27</v>
      </c>
      <c r="C1587" s="5">
        <v>1128299</v>
      </c>
      <c r="D1587" s="6">
        <v>44553</v>
      </c>
      <c r="E1587" s="5" t="s">
        <v>28</v>
      </c>
      <c r="F1587" s="5" t="s">
        <v>67</v>
      </c>
      <c r="G1587" s="5" t="s">
        <v>68</v>
      </c>
      <c r="H1587" s="5" t="s">
        <v>20</v>
      </c>
      <c r="I1587" s="7">
        <v>0.70000000000000018</v>
      </c>
      <c r="J1587" s="8">
        <v>5500</v>
      </c>
      <c r="K1587" s="9">
        <f t="shared" si="12"/>
        <v>3850.0000000000009</v>
      </c>
      <c r="L1587" s="9">
        <f t="shared" si="13"/>
        <v>1347.5000000000002</v>
      </c>
      <c r="M1587" s="10">
        <v>0.35</v>
      </c>
      <c r="O1587" s="15"/>
      <c r="P1587" s="16"/>
      <c r="Q1587" s="11"/>
      <c r="R1587" s="12"/>
    </row>
    <row r="1588" spans="1:18" ht="15.75" customHeight="1">
      <c r="A1588" s="1"/>
      <c r="B1588" s="5" t="s">
        <v>27</v>
      </c>
      <c r="C1588" s="5">
        <v>1128299</v>
      </c>
      <c r="D1588" s="6">
        <v>44553</v>
      </c>
      <c r="E1588" s="5" t="s">
        <v>28</v>
      </c>
      <c r="F1588" s="5" t="s">
        <v>67</v>
      </c>
      <c r="G1588" s="5" t="s">
        <v>68</v>
      </c>
      <c r="H1588" s="5" t="s">
        <v>21</v>
      </c>
      <c r="I1588" s="7">
        <v>0.80000000000000016</v>
      </c>
      <c r="J1588" s="8">
        <v>4750</v>
      </c>
      <c r="K1588" s="9">
        <f t="shared" si="12"/>
        <v>3800.0000000000009</v>
      </c>
      <c r="L1588" s="9">
        <f t="shared" si="13"/>
        <v>1520.0000000000005</v>
      </c>
      <c r="M1588" s="10">
        <v>0.4</v>
      </c>
      <c r="O1588" s="15"/>
      <c r="P1588" s="16"/>
      <c r="Q1588" s="11"/>
      <c r="R1588" s="12"/>
    </row>
    <row r="1589" spans="1:18" ht="15.75" customHeight="1">
      <c r="A1589" s="1"/>
      <c r="B1589" s="5" t="s">
        <v>27</v>
      </c>
      <c r="C1589" s="5">
        <v>1128299</v>
      </c>
      <c r="D1589" s="6">
        <v>44553</v>
      </c>
      <c r="E1589" s="5" t="s">
        <v>28</v>
      </c>
      <c r="F1589" s="5" t="s">
        <v>67</v>
      </c>
      <c r="G1589" s="5" t="s">
        <v>68</v>
      </c>
      <c r="H1589" s="5" t="s">
        <v>22</v>
      </c>
      <c r="I1589" s="7">
        <v>0.8500000000000002</v>
      </c>
      <c r="J1589" s="8">
        <v>5750</v>
      </c>
      <c r="K1589" s="9">
        <f t="shared" si="12"/>
        <v>4887.5000000000009</v>
      </c>
      <c r="L1589" s="9">
        <f t="shared" si="13"/>
        <v>1466.2500000000002</v>
      </c>
      <c r="M1589" s="10">
        <v>0.3</v>
      </c>
      <c r="O1589" s="15"/>
      <c r="P1589" s="16"/>
      <c r="Q1589" s="11"/>
      <c r="R1589" s="12"/>
    </row>
    <row r="1590" spans="1:18" ht="15.75" customHeight="1">
      <c r="A1590" s="1" t="s">
        <v>39</v>
      </c>
      <c r="B1590" s="5" t="s">
        <v>14</v>
      </c>
      <c r="C1590" s="5">
        <v>1185732</v>
      </c>
      <c r="D1590" s="6">
        <v>44215</v>
      </c>
      <c r="E1590" s="5" t="s">
        <v>46</v>
      </c>
      <c r="F1590" s="5" t="s">
        <v>69</v>
      </c>
      <c r="G1590" s="5" t="s">
        <v>70</v>
      </c>
      <c r="H1590" s="5" t="s">
        <v>17</v>
      </c>
      <c r="I1590" s="7">
        <v>0.35</v>
      </c>
      <c r="J1590" s="8">
        <v>7500</v>
      </c>
      <c r="K1590" s="9">
        <f t="shared" si="12"/>
        <v>2625</v>
      </c>
      <c r="L1590" s="9">
        <f t="shared" si="13"/>
        <v>1312.5</v>
      </c>
      <c r="M1590" s="10">
        <v>0.5</v>
      </c>
      <c r="O1590" s="15"/>
      <c r="P1590" s="16"/>
      <c r="Q1590" s="11"/>
      <c r="R1590" s="12"/>
    </row>
    <row r="1591" spans="1:18" ht="15.75" customHeight="1">
      <c r="A1591" s="1"/>
      <c r="B1591" s="5" t="s">
        <v>14</v>
      </c>
      <c r="C1591" s="5">
        <v>1185732</v>
      </c>
      <c r="D1591" s="6">
        <v>44215</v>
      </c>
      <c r="E1591" s="5" t="s">
        <v>46</v>
      </c>
      <c r="F1591" s="5" t="s">
        <v>69</v>
      </c>
      <c r="G1591" s="5" t="s">
        <v>70</v>
      </c>
      <c r="H1591" s="5" t="s">
        <v>18</v>
      </c>
      <c r="I1591" s="7">
        <v>0.35</v>
      </c>
      <c r="J1591" s="8">
        <v>5500</v>
      </c>
      <c r="K1591" s="9">
        <f t="shared" si="12"/>
        <v>1924.9999999999998</v>
      </c>
      <c r="L1591" s="9">
        <f t="shared" si="13"/>
        <v>769.99999999999989</v>
      </c>
      <c r="M1591" s="10">
        <v>0.39999999999999997</v>
      </c>
      <c r="O1591" s="15"/>
      <c r="P1591" s="16"/>
      <c r="Q1591" s="11"/>
      <c r="R1591" s="12"/>
    </row>
    <row r="1592" spans="1:18" ht="15.75" customHeight="1">
      <c r="A1592" s="1"/>
      <c r="B1592" s="5" t="s">
        <v>14</v>
      </c>
      <c r="C1592" s="5">
        <v>1185732</v>
      </c>
      <c r="D1592" s="6">
        <v>44215</v>
      </c>
      <c r="E1592" s="5" t="s">
        <v>46</v>
      </c>
      <c r="F1592" s="5" t="s">
        <v>69</v>
      </c>
      <c r="G1592" s="5" t="s">
        <v>70</v>
      </c>
      <c r="H1592" s="5" t="s">
        <v>19</v>
      </c>
      <c r="I1592" s="7">
        <v>0.25</v>
      </c>
      <c r="J1592" s="8">
        <v>5500</v>
      </c>
      <c r="K1592" s="9">
        <f t="shared" si="12"/>
        <v>1375</v>
      </c>
      <c r="L1592" s="9">
        <f t="shared" si="13"/>
        <v>412.5</v>
      </c>
      <c r="M1592" s="10">
        <v>0.3</v>
      </c>
      <c r="O1592" s="15"/>
      <c r="P1592" s="16"/>
      <c r="Q1592" s="11"/>
      <c r="R1592" s="12"/>
    </row>
    <row r="1593" spans="1:18" ht="15.75" customHeight="1">
      <c r="A1593" s="1"/>
      <c r="B1593" s="5" t="s">
        <v>14</v>
      </c>
      <c r="C1593" s="5">
        <v>1185732</v>
      </c>
      <c r="D1593" s="6">
        <v>44215</v>
      </c>
      <c r="E1593" s="5" t="s">
        <v>46</v>
      </c>
      <c r="F1593" s="5" t="s">
        <v>69</v>
      </c>
      <c r="G1593" s="5" t="s">
        <v>70</v>
      </c>
      <c r="H1593" s="5" t="s">
        <v>20</v>
      </c>
      <c r="I1593" s="7">
        <v>0.29999999999999993</v>
      </c>
      <c r="J1593" s="8">
        <v>4000</v>
      </c>
      <c r="K1593" s="9">
        <f t="shared" si="12"/>
        <v>1199.9999999999998</v>
      </c>
      <c r="L1593" s="9">
        <f t="shared" si="13"/>
        <v>419.99999999999989</v>
      </c>
      <c r="M1593" s="10">
        <v>0.35</v>
      </c>
      <c r="O1593" s="15"/>
      <c r="P1593" s="16"/>
      <c r="Q1593" s="11"/>
      <c r="R1593" s="12"/>
    </row>
    <row r="1594" spans="1:18" ht="15.75" customHeight="1">
      <c r="A1594" s="1"/>
      <c r="B1594" s="5" t="s">
        <v>14</v>
      </c>
      <c r="C1594" s="5">
        <v>1185732</v>
      </c>
      <c r="D1594" s="6">
        <v>44215</v>
      </c>
      <c r="E1594" s="5" t="s">
        <v>46</v>
      </c>
      <c r="F1594" s="5" t="s">
        <v>69</v>
      </c>
      <c r="G1594" s="5" t="s">
        <v>70</v>
      </c>
      <c r="H1594" s="5" t="s">
        <v>21</v>
      </c>
      <c r="I1594" s="7">
        <v>0.45000000000000007</v>
      </c>
      <c r="J1594" s="8">
        <v>4500</v>
      </c>
      <c r="K1594" s="9">
        <f t="shared" si="12"/>
        <v>2025.0000000000002</v>
      </c>
      <c r="L1594" s="9">
        <f t="shared" si="13"/>
        <v>810</v>
      </c>
      <c r="M1594" s="10">
        <v>0.39999999999999997</v>
      </c>
      <c r="O1594" s="15"/>
      <c r="P1594" s="16"/>
      <c r="Q1594" s="11"/>
      <c r="R1594" s="12"/>
    </row>
    <row r="1595" spans="1:18" ht="15.75" customHeight="1">
      <c r="A1595" s="1"/>
      <c r="B1595" s="5" t="s">
        <v>14</v>
      </c>
      <c r="C1595" s="5">
        <v>1185732</v>
      </c>
      <c r="D1595" s="6">
        <v>44215</v>
      </c>
      <c r="E1595" s="5" t="s">
        <v>46</v>
      </c>
      <c r="F1595" s="5" t="s">
        <v>69</v>
      </c>
      <c r="G1595" s="5" t="s">
        <v>70</v>
      </c>
      <c r="H1595" s="5" t="s">
        <v>22</v>
      </c>
      <c r="I1595" s="7">
        <v>0.35</v>
      </c>
      <c r="J1595" s="8">
        <v>5500</v>
      </c>
      <c r="K1595" s="9">
        <f t="shared" si="12"/>
        <v>1924.9999999999998</v>
      </c>
      <c r="L1595" s="9">
        <f t="shared" si="13"/>
        <v>1058.75</v>
      </c>
      <c r="M1595" s="10">
        <v>0.55000000000000004</v>
      </c>
      <c r="O1595" s="15"/>
      <c r="P1595" s="16"/>
      <c r="Q1595" s="11"/>
      <c r="R1595" s="12"/>
    </row>
    <row r="1596" spans="1:18" ht="15.75" customHeight="1">
      <c r="A1596" s="1"/>
      <c r="B1596" s="5" t="s">
        <v>14</v>
      </c>
      <c r="C1596" s="5">
        <v>1185732</v>
      </c>
      <c r="D1596" s="6">
        <v>44244</v>
      </c>
      <c r="E1596" s="5" t="s">
        <v>46</v>
      </c>
      <c r="F1596" s="5" t="s">
        <v>69</v>
      </c>
      <c r="G1596" s="5" t="s">
        <v>70</v>
      </c>
      <c r="H1596" s="5" t="s">
        <v>17</v>
      </c>
      <c r="I1596" s="7">
        <v>0.35</v>
      </c>
      <c r="J1596" s="8">
        <v>8000</v>
      </c>
      <c r="K1596" s="9">
        <f t="shared" si="12"/>
        <v>2800</v>
      </c>
      <c r="L1596" s="9">
        <f t="shared" si="13"/>
        <v>1400</v>
      </c>
      <c r="M1596" s="10">
        <v>0.5</v>
      </c>
      <c r="O1596" s="15"/>
      <c r="P1596" s="16"/>
      <c r="Q1596" s="11"/>
      <c r="R1596" s="12"/>
    </row>
    <row r="1597" spans="1:18" ht="15.75" customHeight="1">
      <c r="A1597" s="1"/>
      <c r="B1597" s="5" t="s">
        <v>14</v>
      </c>
      <c r="C1597" s="5">
        <v>1185732</v>
      </c>
      <c r="D1597" s="6">
        <v>44244</v>
      </c>
      <c r="E1597" s="5" t="s">
        <v>46</v>
      </c>
      <c r="F1597" s="5" t="s">
        <v>69</v>
      </c>
      <c r="G1597" s="5" t="s">
        <v>70</v>
      </c>
      <c r="H1597" s="5" t="s">
        <v>18</v>
      </c>
      <c r="I1597" s="7">
        <v>0.35</v>
      </c>
      <c r="J1597" s="8">
        <v>4500</v>
      </c>
      <c r="K1597" s="9">
        <f t="shared" si="12"/>
        <v>1575</v>
      </c>
      <c r="L1597" s="9">
        <f t="shared" si="13"/>
        <v>630</v>
      </c>
      <c r="M1597" s="10">
        <v>0.39999999999999997</v>
      </c>
      <c r="O1597" s="15"/>
      <c r="P1597" s="16"/>
      <c r="Q1597" s="11"/>
      <c r="R1597" s="12"/>
    </row>
    <row r="1598" spans="1:18" ht="15.75" customHeight="1">
      <c r="A1598" s="1"/>
      <c r="B1598" s="5" t="s">
        <v>14</v>
      </c>
      <c r="C1598" s="5">
        <v>1185732</v>
      </c>
      <c r="D1598" s="6">
        <v>44244</v>
      </c>
      <c r="E1598" s="5" t="s">
        <v>46</v>
      </c>
      <c r="F1598" s="5" t="s">
        <v>69</v>
      </c>
      <c r="G1598" s="5" t="s">
        <v>70</v>
      </c>
      <c r="H1598" s="5" t="s">
        <v>19</v>
      </c>
      <c r="I1598" s="7">
        <v>0.25</v>
      </c>
      <c r="J1598" s="8">
        <v>5000</v>
      </c>
      <c r="K1598" s="9">
        <f t="shared" si="12"/>
        <v>1250</v>
      </c>
      <c r="L1598" s="9">
        <f t="shared" si="13"/>
        <v>375</v>
      </c>
      <c r="M1598" s="10">
        <v>0.3</v>
      </c>
      <c r="O1598" s="15"/>
      <c r="P1598" s="16"/>
      <c r="Q1598" s="11"/>
      <c r="R1598" s="12"/>
    </row>
    <row r="1599" spans="1:18" ht="15.75" customHeight="1">
      <c r="A1599" s="1"/>
      <c r="B1599" s="5" t="s">
        <v>14</v>
      </c>
      <c r="C1599" s="5">
        <v>1185732</v>
      </c>
      <c r="D1599" s="6">
        <v>44244</v>
      </c>
      <c r="E1599" s="5" t="s">
        <v>46</v>
      </c>
      <c r="F1599" s="5" t="s">
        <v>69</v>
      </c>
      <c r="G1599" s="5" t="s">
        <v>70</v>
      </c>
      <c r="H1599" s="5" t="s">
        <v>20</v>
      </c>
      <c r="I1599" s="7">
        <v>0.29999999999999993</v>
      </c>
      <c r="J1599" s="8">
        <v>3750</v>
      </c>
      <c r="K1599" s="9">
        <f t="shared" si="12"/>
        <v>1124.9999999999998</v>
      </c>
      <c r="L1599" s="9">
        <f t="shared" si="13"/>
        <v>393.74999999999989</v>
      </c>
      <c r="M1599" s="10">
        <v>0.35</v>
      </c>
      <c r="O1599" s="15"/>
      <c r="P1599" s="16"/>
      <c r="Q1599" s="11"/>
      <c r="R1599" s="12"/>
    </row>
    <row r="1600" spans="1:18" ht="15.75" customHeight="1">
      <c r="A1600" s="1"/>
      <c r="B1600" s="5" t="s">
        <v>14</v>
      </c>
      <c r="C1600" s="5">
        <v>1185732</v>
      </c>
      <c r="D1600" s="6">
        <v>44244</v>
      </c>
      <c r="E1600" s="5" t="s">
        <v>46</v>
      </c>
      <c r="F1600" s="5" t="s">
        <v>69</v>
      </c>
      <c r="G1600" s="5" t="s">
        <v>70</v>
      </c>
      <c r="H1600" s="5" t="s">
        <v>21</v>
      </c>
      <c r="I1600" s="7">
        <v>0.45000000000000007</v>
      </c>
      <c r="J1600" s="8">
        <v>4500</v>
      </c>
      <c r="K1600" s="9">
        <f t="shared" si="12"/>
        <v>2025.0000000000002</v>
      </c>
      <c r="L1600" s="9">
        <f t="shared" si="13"/>
        <v>810</v>
      </c>
      <c r="M1600" s="10">
        <v>0.39999999999999997</v>
      </c>
      <c r="O1600" s="15"/>
      <c r="P1600" s="16"/>
      <c r="Q1600" s="11"/>
      <c r="R1600" s="12"/>
    </row>
    <row r="1601" spans="1:18" ht="15.75" customHeight="1">
      <c r="A1601" s="1"/>
      <c r="B1601" s="5" t="s">
        <v>14</v>
      </c>
      <c r="C1601" s="5">
        <v>1185732</v>
      </c>
      <c r="D1601" s="6">
        <v>44244</v>
      </c>
      <c r="E1601" s="5" t="s">
        <v>46</v>
      </c>
      <c r="F1601" s="5" t="s">
        <v>69</v>
      </c>
      <c r="G1601" s="5" t="s">
        <v>70</v>
      </c>
      <c r="H1601" s="5" t="s">
        <v>22</v>
      </c>
      <c r="I1601" s="7">
        <v>0.35</v>
      </c>
      <c r="J1601" s="8">
        <v>5500</v>
      </c>
      <c r="K1601" s="9">
        <f t="shared" si="12"/>
        <v>1924.9999999999998</v>
      </c>
      <c r="L1601" s="9">
        <f t="shared" si="13"/>
        <v>1058.75</v>
      </c>
      <c r="M1601" s="10">
        <v>0.55000000000000004</v>
      </c>
      <c r="O1601" s="15"/>
      <c r="P1601" s="16"/>
      <c r="Q1601" s="11"/>
      <c r="R1601" s="12"/>
    </row>
    <row r="1602" spans="1:18" ht="15.75" customHeight="1">
      <c r="A1602" s="1"/>
      <c r="B1602" s="5" t="s">
        <v>14</v>
      </c>
      <c r="C1602" s="5">
        <v>1185732</v>
      </c>
      <c r="D1602" s="6">
        <v>44270</v>
      </c>
      <c r="E1602" s="5" t="s">
        <v>46</v>
      </c>
      <c r="F1602" s="5" t="s">
        <v>69</v>
      </c>
      <c r="G1602" s="5" t="s">
        <v>70</v>
      </c>
      <c r="H1602" s="5" t="s">
        <v>17</v>
      </c>
      <c r="I1602" s="7">
        <v>0.35</v>
      </c>
      <c r="J1602" s="8">
        <v>7700</v>
      </c>
      <c r="K1602" s="9">
        <f t="shared" si="12"/>
        <v>2695</v>
      </c>
      <c r="L1602" s="9">
        <f t="shared" si="13"/>
        <v>1347.5</v>
      </c>
      <c r="M1602" s="10">
        <v>0.5</v>
      </c>
      <c r="O1602" s="15"/>
      <c r="P1602" s="16"/>
      <c r="Q1602" s="11"/>
      <c r="R1602" s="12"/>
    </row>
    <row r="1603" spans="1:18" ht="15.75" customHeight="1">
      <c r="A1603" s="1"/>
      <c r="B1603" s="5" t="s">
        <v>14</v>
      </c>
      <c r="C1603" s="5">
        <v>1185732</v>
      </c>
      <c r="D1603" s="6">
        <v>44270</v>
      </c>
      <c r="E1603" s="5" t="s">
        <v>46</v>
      </c>
      <c r="F1603" s="5" t="s">
        <v>69</v>
      </c>
      <c r="G1603" s="5" t="s">
        <v>70</v>
      </c>
      <c r="H1603" s="5" t="s">
        <v>18</v>
      </c>
      <c r="I1603" s="7">
        <v>0.35</v>
      </c>
      <c r="J1603" s="8">
        <v>4500</v>
      </c>
      <c r="K1603" s="9">
        <f t="shared" si="12"/>
        <v>1575</v>
      </c>
      <c r="L1603" s="9">
        <f t="shared" si="13"/>
        <v>630</v>
      </c>
      <c r="M1603" s="10">
        <v>0.39999999999999997</v>
      </c>
      <c r="O1603" s="15"/>
      <c r="P1603" s="16"/>
      <c r="Q1603" s="11"/>
      <c r="R1603" s="12"/>
    </row>
    <row r="1604" spans="1:18" ht="15.75" customHeight="1">
      <c r="A1604" s="1"/>
      <c r="B1604" s="5" t="s">
        <v>14</v>
      </c>
      <c r="C1604" s="5">
        <v>1185732</v>
      </c>
      <c r="D1604" s="6">
        <v>44270</v>
      </c>
      <c r="E1604" s="5" t="s">
        <v>46</v>
      </c>
      <c r="F1604" s="5" t="s">
        <v>69</v>
      </c>
      <c r="G1604" s="5" t="s">
        <v>70</v>
      </c>
      <c r="H1604" s="5" t="s">
        <v>19</v>
      </c>
      <c r="I1604" s="7">
        <v>0.25</v>
      </c>
      <c r="J1604" s="8">
        <v>4750</v>
      </c>
      <c r="K1604" s="9">
        <f t="shared" si="12"/>
        <v>1187.5</v>
      </c>
      <c r="L1604" s="9">
        <f t="shared" si="13"/>
        <v>356.25</v>
      </c>
      <c r="M1604" s="10">
        <v>0.3</v>
      </c>
      <c r="O1604" s="15"/>
      <c r="P1604" s="16"/>
      <c r="Q1604" s="11"/>
      <c r="R1604" s="12"/>
    </row>
    <row r="1605" spans="1:18" ht="15.75" customHeight="1">
      <c r="A1605" s="1"/>
      <c r="B1605" s="5" t="s">
        <v>14</v>
      </c>
      <c r="C1605" s="5">
        <v>1185732</v>
      </c>
      <c r="D1605" s="6">
        <v>44270</v>
      </c>
      <c r="E1605" s="5" t="s">
        <v>46</v>
      </c>
      <c r="F1605" s="5" t="s">
        <v>69</v>
      </c>
      <c r="G1605" s="5" t="s">
        <v>70</v>
      </c>
      <c r="H1605" s="5" t="s">
        <v>20</v>
      </c>
      <c r="I1605" s="7">
        <v>0.29999999999999993</v>
      </c>
      <c r="J1605" s="8">
        <v>3250</v>
      </c>
      <c r="K1605" s="9">
        <f t="shared" si="12"/>
        <v>974.99999999999977</v>
      </c>
      <c r="L1605" s="9">
        <f t="shared" si="13"/>
        <v>341.24999999999989</v>
      </c>
      <c r="M1605" s="10">
        <v>0.35</v>
      </c>
      <c r="O1605" s="15"/>
      <c r="P1605" s="16"/>
      <c r="Q1605" s="11"/>
      <c r="R1605" s="12"/>
    </row>
    <row r="1606" spans="1:18" ht="15.75" customHeight="1">
      <c r="A1606" s="1"/>
      <c r="B1606" s="5" t="s">
        <v>14</v>
      </c>
      <c r="C1606" s="5">
        <v>1185732</v>
      </c>
      <c r="D1606" s="6">
        <v>44270</v>
      </c>
      <c r="E1606" s="5" t="s">
        <v>46</v>
      </c>
      <c r="F1606" s="5" t="s">
        <v>69</v>
      </c>
      <c r="G1606" s="5" t="s">
        <v>70</v>
      </c>
      <c r="H1606" s="5" t="s">
        <v>21</v>
      </c>
      <c r="I1606" s="7">
        <v>0.45000000000000007</v>
      </c>
      <c r="J1606" s="8">
        <v>3750</v>
      </c>
      <c r="K1606" s="9">
        <f t="shared" si="12"/>
        <v>1687.5000000000002</v>
      </c>
      <c r="L1606" s="9">
        <f t="shared" si="13"/>
        <v>675</v>
      </c>
      <c r="M1606" s="10">
        <v>0.39999999999999997</v>
      </c>
      <c r="O1606" s="15"/>
      <c r="P1606" s="16"/>
      <c r="Q1606" s="11"/>
      <c r="R1606" s="12"/>
    </row>
    <row r="1607" spans="1:18" ht="15.75" customHeight="1">
      <c r="A1607" s="1"/>
      <c r="B1607" s="5" t="s">
        <v>14</v>
      </c>
      <c r="C1607" s="5">
        <v>1185732</v>
      </c>
      <c r="D1607" s="6">
        <v>44270</v>
      </c>
      <c r="E1607" s="5" t="s">
        <v>46</v>
      </c>
      <c r="F1607" s="5" t="s">
        <v>69</v>
      </c>
      <c r="G1607" s="5" t="s">
        <v>70</v>
      </c>
      <c r="H1607" s="5" t="s">
        <v>22</v>
      </c>
      <c r="I1607" s="7">
        <v>0.35</v>
      </c>
      <c r="J1607" s="8">
        <v>4750</v>
      </c>
      <c r="K1607" s="9">
        <f t="shared" si="12"/>
        <v>1662.5</v>
      </c>
      <c r="L1607" s="9">
        <f t="shared" si="13"/>
        <v>914.37500000000011</v>
      </c>
      <c r="M1607" s="10">
        <v>0.55000000000000004</v>
      </c>
      <c r="O1607" s="15"/>
      <c r="P1607" s="16"/>
      <c r="Q1607" s="11"/>
      <c r="R1607" s="12"/>
    </row>
    <row r="1608" spans="1:18" ht="15.75" customHeight="1">
      <c r="A1608" s="1"/>
      <c r="B1608" s="5" t="s">
        <v>14</v>
      </c>
      <c r="C1608" s="5">
        <v>1185732</v>
      </c>
      <c r="D1608" s="6">
        <v>44302</v>
      </c>
      <c r="E1608" s="5" t="s">
        <v>46</v>
      </c>
      <c r="F1608" s="5" t="s">
        <v>69</v>
      </c>
      <c r="G1608" s="5" t="s">
        <v>70</v>
      </c>
      <c r="H1608" s="5" t="s">
        <v>17</v>
      </c>
      <c r="I1608" s="7">
        <v>0.35</v>
      </c>
      <c r="J1608" s="8">
        <v>7250</v>
      </c>
      <c r="K1608" s="9">
        <f t="shared" si="12"/>
        <v>2537.5</v>
      </c>
      <c r="L1608" s="9">
        <f t="shared" si="13"/>
        <v>1268.75</v>
      </c>
      <c r="M1608" s="10">
        <v>0.5</v>
      </c>
      <c r="O1608" s="15"/>
      <c r="P1608" s="16"/>
      <c r="Q1608" s="11"/>
      <c r="R1608" s="12"/>
    </row>
    <row r="1609" spans="1:18" ht="15.75" customHeight="1">
      <c r="A1609" s="1"/>
      <c r="B1609" s="5" t="s">
        <v>14</v>
      </c>
      <c r="C1609" s="5">
        <v>1185732</v>
      </c>
      <c r="D1609" s="6">
        <v>44302</v>
      </c>
      <c r="E1609" s="5" t="s">
        <v>46</v>
      </c>
      <c r="F1609" s="5" t="s">
        <v>69</v>
      </c>
      <c r="G1609" s="5" t="s">
        <v>70</v>
      </c>
      <c r="H1609" s="5" t="s">
        <v>18</v>
      </c>
      <c r="I1609" s="7">
        <v>0.4</v>
      </c>
      <c r="J1609" s="8">
        <v>4250</v>
      </c>
      <c r="K1609" s="9">
        <f t="shared" si="12"/>
        <v>1700</v>
      </c>
      <c r="L1609" s="9">
        <f t="shared" si="13"/>
        <v>680</v>
      </c>
      <c r="M1609" s="10">
        <v>0.39999999999999997</v>
      </c>
      <c r="O1609" s="15"/>
      <c r="P1609" s="16"/>
      <c r="Q1609" s="11"/>
      <c r="R1609" s="12"/>
    </row>
    <row r="1610" spans="1:18" ht="15.75" customHeight="1">
      <c r="A1610" s="1"/>
      <c r="B1610" s="5" t="s">
        <v>14</v>
      </c>
      <c r="C1610" s="5">
        <v>1185732</v>
      </c>
      <c r="D1610" s="6">
        <v>44302</v>
      </c>
      <c r="E1610" s="5" t="s">
        <v>46</v>
      </c>
      <c r="F1610" s="5" t="s">
        <v>69</v>
      </c>
      <c r="G1610" s="5" t="s">
        <v>70</v>
      </c>
      <c r="H1610" s="5" t="s">
        <v>19</v>
      </c>
      <c r="I1610" s="7">
        <v>0.30000000000000004</v>
      </c>
      <c r="J1610" s="8">
        <v>4500</v>
      </c>
      <c r="K1610" s="9">
        <f t="shared" si="12"/>
        <v>1350.0000000000002</v>
      </c>
      <c r="L1610" s="9">
        <f t="shared" si="13"/>
        <v>405.00000000000006</v>
      </c>
      <c r="M1610" s="10">
        <v>0.3</v>
      </c>
      <c r="O1610" s="15"/>
      <c r="P1610" s="16"/>
      <c r="Q1610" s="11"/>
      <c r="R1610" s="12"/>
    </row>
    <row r="1611" spans="1:18" ht="15.75" customHeight="1">
      <c r="A1611" s="1"/>
      <c r="B1611" s="5" t="s">
        <v>14</v>
      </c>
      <c r="C1611" s="5">
        <v>1185732</v>
      </c>
      <c r="D1611" s="6">
        <v>44302</v>
      </c>
      <c r="E1611" s="5" t="s">
        <v>46</v>
      </c>
      <c r="F1611" s="5" t="s">
        <v>69</v>
      </c>
      <c r="G1611" s="5" t="s">
        <v>70</v>
      </c>
      <c r="H1611" s="5" t="s">
        <v>20</v>
      </c>
      <c r="I1611" s="7">
        <v>0.35</v>
      </c>
      <c r="J1611" s="8">
        <v>3750</v>
      </c>
      <c r="K1611" s="9">
        <f t="shared" si="12"/>
        <v>1312.5</v>
      </c>
      <c r="L1611" s="9">
        <f t="shared" si="13"/>
        <v>459.37499999999994</v>
      </c>
      <c r="M1611" s="10">
        <v>0.35</v>
      </c>
      <c r="O1611" s="15"/>
      <c r="P1611" s="16"/>
      <c r="Q1611" s="11"/>
      <c r="R1611" s="12"/>
    </row>
    <row r="1612" spans="1:18" ht="15.75" customHeight="1">
      <c r="A1612" s="1"/>
      <c r="B1612" s="5" t="s">
        <v>14</v>
      </c>
      <c r="C1612" s="5">
        <v>1185732</v>
      </c>
      <c r="D1612" s="6">
        <v>44302</v>
      </c>
      <c r="E1612" s="5" t="s">
        <v>46</v>
      </c>
      <c r="F1612" s="5" t="s">
        <v>69</v>
      </c>
      <c r="G1612" s="5" t="s">
        <v>70</v>
      </c>
      <c r="H1612" s="5" t="s">
        <v>21</v>
      </c>
      <c r="I1612" s="7">
        <v>0.5</v>
      </c>
      <c r="J1612" s="8">
        <v>4000</v>
      </c>
      <c r="K1612" s="9">
        <f t="shared" si="12"/>
        <v>2000</v>
      </c>
      <c r="L1612" s="9">
        <f t="shared" si="13"/>
        <v>799.99999999999989</v>
      </c>
      <c r="M1612" s="10">
        <v>0.39999999999999997</v>
      </c>
      <c r="O1612" s="15"/>
      <c r="P1612" s="16"/>
      <c r="Q1612" s="11"/>
      <c r="R1612" s="12"/>
    </row>
    <row r="1613" spans="1:18" ht="15.75" customHeight="1">
      <c r="A1613" s="1"/>
      <c r="B1613" s="5" t="s">
        <v>14</v>
      </c>
      <c r="C1613" s="5">
        <v>1185732</v>
      </c>
      <c r="D1613" s="6">
        <v>44302</v>
      </c>
      <c r="E1613" s="5" t="s">
        <v>46</v>
      </c>
      <c r="F1613" s="5" t="s">
        <v>69</v>
      </c>
      <c r="G1613" s="5" t="s">
        <v>70</v>
      </c>
      <c r="H1613" s="5" t="s">
        <v>22</v>
      </c>
      <c r="I1613" s="7">
        <v>0.4</v>
      </c>
      <c r="J1613" s="8">
        <v>5250</v>
      </c>
      <c r="K1613" s="9">
        <f t="shared" si="12"/>
        <v>2100</v>
      </c>
      <c r="L1613" s="9">
        <f t="shared" si="13"/>
        <v>1155</v>
      </c>
      <c r="M1613" s="10">
        <v>0.55000000000000004</v>
      </c>
      <c r="O1613" s="15"/>
      <c r="P1613" s="16"/>
      <c r="Q1613" s="11"/>
      <c r="R1613" s="12"/>
    </row>
    <row r="1614" spans="1:18" ht="15.75" customHeight="1">
      <c r="A1614" s="1"/>
      <c r="B1614" s="5" t="s">
        <v>14</v>
      </c>
      <c r="C1614" s="5">
        <v>1185732</v>
      </c>
      <c r="D1614" s="6">
        <v>44331</v>
      </c>
      <c r="E1614" s="5" t="s">
        <v>46</v>
      </c>
      <c r="F1614" s="5" t="s">
        <v>69</v>
      </c>
      <c r="G1614" s="5" t="s">
        <v>70</v>
      </c>
      <c r="H1614" s="5" t="s">
        <v>17</v>
      </c>
      <c r="I1614" s="7">
        <v>0.5</v>
      </c>
      <c r="J1614" s="8">
        <v>7950</v>
      </c>
      <c r="K1614" s="9">
        <f t="shared" si="12"/>
        <v>3975</v>
      </c>
      <c r="L1614" s="9">
        <f t="shared" si="13"/>
        <v>1987.5</v>
      </c>
      <c r="M1614" s="10">
        <v>0.5</v>
      </c>
      <c r="O1614" s="15"/>
      <c r="P1614" s="16"/>
      <c r="Q1614" s="11"/>
      <c r="R1614" s="12"/>
    </row>
    <row r="1615" spans="1:18" ht="15.75" customHeight="1">
      <c r="A1615" s="1"/>
      <c r="B1615" s="5" t="s">
        <v>14</v>
      </c>
      <c r="C1615" s="5">
        <v>1185732</v>
      </c>
      <c r="D1615" s="6">
        <v>44331</v>
      </c>
      <c r="E1615" s="5" t="s">
        <v>46</v>
      </c>
      <c r="F1615" s="5" t="s">
        <v>69</v>
      </c>
      <c r="G1615" s="5" t="s">
        <v>70</v>
      </c>
      <c r="H1615" s="5" t="s">
        <v>18</v>
      </c>
      <c r="I1615" s="7">
        <v>0.5</v>
      </c>
      <c r="J1615" s="8">
        <v>5000</v>
      </c>
      <c r="K1615" s="9">
        <f t="shared" si="12"/>
        <v>2500</v>
      </c>
      <c r="L1615" s="9">
        <f t="shared" si="13"/>
        <v>999.99999999999989</v>
      </c>
      <c r="M1615" s="10">
        <v>0.39999999999999997</v>
      </c>
      <c r="O1615" s="15"/>
      <c r="P1615" s="16"/>
      <c r="Q1615" s="11"/>
      <c r="R1615" s="12"/>
    </row>
    <row r="1616" spans="1:18" ht="15.75" customHeight="1">
      <c r="A1616" s="1"/>
      <c r="B1616" s="5" t="s">
        <v>14</v>
      </c>
      <c r="C1616" s="5">
        <v>1185732</v>
      </c>
      <c r="D1616" s="6">
        <v>44331</v>
      </c>
      <c r="E1616" s="5" t="s">
        <v>46</v>
      </c>
      <c r="F1616" s="5" t="s">
        <v>69</v>
      </c>
      <c r="G1616" s="5" t="s">
        <v>70</v>
      </c>
      <c r="H1616" s="5" t="s">
        <v>19</v>
      </c>
      <c r="I1616" s="7">
        <v>0.45</v>
      </c>
      <c r="J1616" s="8">
        <v>4750</v>
      </c>
      <c r="K1616" s="9">
        <f t="shared" si="12"/>
        <v>2137.5</v>
      </c>
      <c r="L1616" s="9">
        <f t="shared" si="13"/>
        <v>641.25</v>
      </c>
      <c r="M1616" s="10">
        <v>0.3</v>
      </c>
      <c r="O1616" s="15"/>
      <c r="P1616" s="16"/>
      <c r="Q1616" s="11"/>
      <c r="R1616" s="12"/>
    </row>
    <row r="1617" spans="1:18" ht="15.75" customHeight="1">
      <c r="A1617" s="1"/>
      <c r="B1617" s="5" t="s">
        <v>14</v>
      </c>
      <c r="C1617" s="5">
        <v>1185732</v>
      </c>
      <c r="D1617" s="6">
        <v>44331</v>
      </c>
      <c r="E1617" s="5" t="s">
        <v>46</v>
      </c>
      <c r="F1617" s="5" t="s">
        <v>69</v>
      </c>
      <c r="G1617" s="5" t="s">
        <v>70</v>
      </c>
      <c r="H1617" s="5" t="s">
        <v>20</v>
      </c>
      <c r="I1617" s="7">
        <v>0.45</v>
      </c>
      <c r="J1617" s="8">
        <v>4500</v>
      </c>
      <c r="K1617" s="9">
        <f t="shared" si="12"/>
        <v>2025</v>
      </c>
      <c r="L1617" s="9">
        <f t="shared" si="13"/>
        <v>708.75</v>
      </c>
      <c r="M1617" s="10">
        <v>0.35</v>
      </c>
      <c r="O1617" s="15"/>
      <c r="P1617" s="16"/>
      <c r="Q1617" s="11"/>
      <c r="R1617" s="12"/>
    </row>
    <row r="1618" spans="1:18" ht="15.75" customHeight="1">
      <c r="A1618" s="1"/>
      <c r="B1618" s="5" t="s">
        <v>14</v>
      </c>
      <c r="C1618" s="5">
        <v>1185732</v>
      </c>
      <c r="D1618" s="6">
        <v>44331</v>
      </c>
      <c r="E1618" s="5" t="s">
        <v>46</v>
      </c>
      <c r="F1618" s="5" t="s">
        <v>69</v>
      </c>
      <c r="G1618" s="5" t="s">
        <v>70</v>
      </c>
      <c r="H1618" s="5" t="s">
        <v>21</v>
      </c>
      <c r="I1618" s="7">
        <v>0.54999999999999993</v>
      </c>
      <c r="J1618" s="8">
        <v>4750</v>
      </c>
      <c r="K1618" s="9">
        <f t="shared" si="12"/>
        <v>2612.4999999999995</v>
      </c>
      <c r="L1618" s="9">
        <f t="shared" si="13"/>
        <v>1044.9999999999998</v>
      </c>
      <c r="M1618" s="10">
        <v>0.39999999999999997</v>
      </c>
      <c r="O1618" s="15"/>
      <c r="P1618" s="16"/>
      <c r="Q1618" s="11"/>
      <c r="R1618" s="12"/>
    </row>
    <row r="1619" spans="1:18" ht="15.75" customHeight="1">
      <c r="A1619" s="1"/>
      <c r="B1619" s="5" t="s">
        <v>14</v>
      </c>
      <c r="C1619" s="5">
        <v>1185732</v>
      </c>
      <c r="D1619" s="6">
        <v>44331</v>
      </c>
      <c r="E1619" s="5" t="s">
        <v>46</v>
      </c>
      <c r="F1619" s="5" t="s">
        <v>69</v>
      </c>
      <c r="G1619" s="5" t="s">
        <v>70</v>
      </c>
      <c r="H1619" s="5" t="s">
        <v>22</v>
      </c>
      <c r="I1619" s="7">
        <v>0.6</v>
      </c>
      <c r="J1619" s="8">
        <v>5750</v>
      </c>
      <c r="K1619" s="9">
        <f t="shared" si="12"/>
        <v>3450</v>
      </c>
      <c r="L1619" s="9">
        <f t="shared" si="13"/>
        <v>1897.5000000000002</v>
      </c>
      <c r="M1619" s="10">
        <v>0.55000000000000004</v>
      </c>
      <c r="O1619" s="15"/>
      <c r="P1619" s="16"/>
      <c r="Q1619" s="11"/>
      <c r="R1619" s="12"/>
    </row>
    <row r="1620" spans="1:18" ht="15.75" customHeight="1">
      <c r="A1620" s="1"/>
      <c r="B1620" s="5" t="s">
        <v>14</v>
      </c>
      <c r="C1620" s="5">
        <v>1185732</v>
      </c>
      <c r="D1620" s="6">
        <v>44364</v>
      </c>
      <c r="E1620" s="5" t="s">
        <v>46</v>
      </c>
      <c r="F1620" s="5" t="s">
        <v>69</v>
      </c>
      <c r="G1620" s="5" t="s">
        <v>70</v>
      </c>
      <c r="H1620" s="5" t="s">
        <v>17</v>
      </c>
      <c r="I1620" s="7">
        <v>0.54999999999999993</v>
      </c>
      <c r="J1620" s="8">
        <v>8250</v>
      </c>
      <c r="K1620" s="9">
        <f t="shared" si="12"/>
        <v>4537.4999999999991</v>
      </c>
      <c r="L1620" s="9">
        <f t="shared" si="13"/>
        <v>2268.7499999999995</v>
      </c>
      <c r="M1620" s="10">
        <v>0.5</v>
      </c>
      <c r="O1620" s="15"/>
      <c r="P1620" s="16"/>
      <c r="Q1620" s="11"/>
      <c r="R1620" s="12"/>
    </row>
    <row r="1621" spans="1:18" ht="15.75" customHeight="1">
      <c r="A1621" s="1"/>
      <c r="B1621" s="5" t="s">
        <v>14</v>
      </c>
      <c r="C1621" s="5">
        <v>1185732</v>
      </c>
      <c r="D1621" s="6">
        <v>44364</v>
      </c>
      <c r="E1621" s="5" t="s">
        <v>46</v>
      </c>
      <c r="F1621" s="5" t="s">
        <v>69</v>
      </c>
      <c r="G1621" s="5" t="s">
        <v>70</v>
      </c>
      <c r="H1621" s="5" t="s">
        <v>18</v>
      </c>
      <c r="I1621" s="7">
        <v>0.5</v>
      </c>
      <c r="J1621" s="8">
        <v>5750</v>
      </c>
      <c r="K1621" s="9">
        <f t="shared" si="12"/>
        <v>2875</v>
      </c>
      <c r="L1621" s="9">
        <f t="shared" si="13"/>
        <v>1150</v>
      </c>
      <c r="M1621" s="10">
        <v>0.39999999999999997</v>
      </c>
      <c r="O1621" s="15"/>
      <c r="P1621" s="16"/>
      <c r="Q1621" s="11"/>
      <c r="R1621" s="12"/>
    </row>
    <row r="1622" spans="1:18" ht="15.75" customHeight="1">
      <c r="A1622" s="1"/>
      <c r="B1622" s="5" t="s">
        <v>14</v>
      </c>
      <c r="C1622" s="5">
        <v>1185732</v>
      </c>
      <c r="D1622" s="6">
        <v>44364</v>
      </c>
      <c r="E1622" s="5" t="s">
        <v>46</v>
      </c>
      <c r="F1622" s="5" t="s">
        <v>69</v>
      </c>
      <c r="G1622" s="5" t="s">
        <v>70</v>
      </c>
      <c r="H1622" s="5" t="s">
        <v>19</v>
      </c>
      <c r="I1622" s="7">
        <v>0.45</v>
      </c>
      <c r="J1622" s="8">
        <v>5500</v>
      </c>
      <c r="K1622" s="9">
        <f t="shared" si="12"/>
        <v>2475</v>
      </c>
      <c r="L1622" s="9">
        <f t="shared" si="13"/>
        <v>742.5</v>
      </c>
      <c r="M1622" s="10">
        <v>0.3</v>
      </c>
      <c r="O1622" s="15"/>
      <c r="P1622" s="16"/>
      <c r="Q1622" s="11"/>
      <c r="R1622" s="12"/>
    </row>
    <row r="1623" spans="1:18" ht="15.75" customHeight="1">
      <c r="A1623" s="1"/>
      <c r="B1623" s="5" t="s">
        <v>14</v>
      </c>
      <c r="C1623" s="5">
        <v>1185732</v>
      </c>
      <c r="D1623" s="6">
        <v>44364</v>
      </c>
      <c r="E1623" s="5" t="s">
        <v>46</v>
      </c>
      <c r="F1623" s="5" t="s">
        <v>69</v>
      </c>
      <c r="G1623" s="5" t="s">
        <v>70</v>
      </c>
      <c r="H1623" s="5" t="s">
        <v>20</v>
      </c>
      <c r="I1623" s="7">
        <v>0.45</v>
      </c>
      <c r="J1623" s="8">
        <v>5250</v>
      </c>
      <c r="K1623" s="9">
        <f t="shared" si="12"/>
        <v>2362.5</v>
      </c>
      <c r="L1623" s="9">
        <f t="shared" si="13"/>
        <v>826.875</v>
      </c>
      <c r="M1623" s="10">
        <v>0.35</v>
      </c>
      <c r="O1623" s="15"/>
      <c r="P1623" s="16"/>
      <c r="Q1623" s="11"/>
      <c r="R1623" s="12"/>
    </row>
    <row r="1624" spans="1:18" ht="15.75" customHeight="1">
      <c r="A1624" s="1"/>
      <c r="B1624" s="5" t="s">
        <v>14</v>
      </c>
      <c r="C1624" s="5">
        <v>1185732</v>
      </c>
      <c r="D1624" s="6">
        <v>44364</v>
      </c>
      <c r="E1624" s="5" t="s">
        <v>46</v>
      </c>
      <c r="F1624" s="5" t="s">
        <v>69</v>
      </c>
      <c r="G1624" s="5" t="s">
        <v>70</v>
      </c>
      <c r="H1624" s="5" t="s">
        <v>21</v>
      </c>
      <c r="I1624" s="7">
        <v>0.6</v>
      </c>
      <c r="J1624" s="8">
        <v>5250</v>
      </c>
      <c r="K1624" s="9">
        <f t="shared" si="12"/>
        <v>3150</v>
      </c>
      <c r="L1624" s="9">
        <f t="shared" si="13"/>
        <v>1260</v>
      </c>
      <c r="M1624" s="10">
        <v>0.39999999999999997</v>
      </c>
      <c r="O1624" s="15"/>
      <c r="P1624" s="16"/>
      <c r="Q1624" s="11"/>
      <c r="R1624" s="12"/>
    </row>
    <row r="1625" spans="1:18" ht="15.75" customHeight="1">
      <c r="A1625" s="1"/>
      <c r="B1625" s="5" t="s">
        <v>14</v>
      </c>
      <c r="C1625" s="5">
        <v>1185732</v>
      </c>
      <c r="D1625" s="6">
        <v>44364</v>
      </c>
      <c r="E1625" s="5" t="s">
        <v>46</v>
      </c>
      <c r="F1625" s="5" t="s">
        <v>69</v>
      </c>
      <c r="G1625" s="5" t="s">
        <v>70</v>
      </c>
      <c r="H1625" s="5" t="s">
        <v>22</v>
      </c>
      <c r="I1625" s="7">
        <v>0.65</v>
      </c>
      <c r="J1625" s="8">
        <v>6750</v>
      </c>
      <c r="K1625" s="9">
        <f t="shared" si="12"/>
        <v>4387.5</v>
      </c>
      <c r="L1625" s="9">
        <f t="shared" si="13"/>
        <v>2413.125</v>
      </c>
      <c r="M1625" s="10">
        <v>0.55000000000000004</v>
      </c>
      <c r="O1625" s="15"/>
      <c r="P1625" s="16"/>
      <c r="Q1625" s="11"/>
      <c r="R1625" s="12"/>
    </row>
    <row r="1626" spans="1:18" ht="15.75" customHeight="1">
      <c r="A1626" s="1"/>
      <c r="B1626" s="5" t="s">
        <v>14</v>
      </c>
      <c r="C1626" s="5">
        <v>1185732</v>
      </c>
      <c r="D1626" s="6">
        <v>44392</v>
      </c>
      <c r="E1626" s="5" t="s">
        <v>46</v>
      </c>
      <c r="F1626" s="5" t="s">
        <v>69</v>
      </c>
      <c r="G1626" s="5" t="s">
        <v>70</v>
      </c>
      <c r="H1626" s="5" t="s">
        <v>17</v>
      </c>
      <c r="I1626" s="7">
        <v>0.6</v>
      </c>
      <c r="J1626" s="8">
        <v>9000</v>
      </c>
      <c r="K1626" s="9">
        <f t="shared" si="12"/>
        <v>5400</v>
      </c>
      <c r="L1626" s="9">
        <f t="shared" si="13"/>
        <v>2700</v>
      </c>
      <c r="M1626" s="10">
        <v>0.5</v>
      </c>
      <c r="O1626" s="15"/>
      <c r="P1626" s="16"/>
      <c r="Q1626" s="11"/>
      <c r="R1626" s="12"/>
    </row>
    <row r="1627" spans="1:18" ht="15.75" customHeight="1">
      <c r="A1627" s="1"/>
      <c r="B1627" s="5" t="s">
        <v>14</v>
      </c>
      <c r="C1627" s="5">
        <v>1185732</v>
      </c>
      <c r="D1627" s="6">
        <v>44392</v>
      </c>
      <c r="E1627" s="5" t="s">
        <v>46</v>
      </c>
      <c r="F1627" s="5" t="s">
        <v>69</v>
      </c>
      <c r="G1627" s="5" t="s">
        <v>70</v>
      </c>
      <c r="H1627" s="5" t="s">
        <v>18</v>
      </c>
      <c r="I1627" s="7">
        <v>0.55000000000000004</v>
      </c>
      <c r="J1627" s="8">
        <v>6500</v>
      </c>
      <c r="K1627" s="9">
        <f t="shared" si="12"/>
        <v>3575.0000000000005</v>
      </c>
      <c r="L1627" s="9">
        <f t="shared" si="13"/>
        <v>1430</v>
      </c>
      <c r="M1627" s="10">
        <v>0.39999999999999997</v>
      </c>
      <c r="O1627" s="15"/>
      <c r="P1627" s="16"/>
      <c r="Q1627" s="11"/>
      <c r="R1627" s="12"/>
    </row>
    <row r="1628" spans="1:18" ht="15.75" customHeight="1">
      <c r="A1628" s="1"/>
      <c r="B1628" s="5" t="s">
        <v>14</v>
      </c>
      <c r="C1628" s="5">
        <v>1185732</v>
      </c>
      <c r="D1628" s="6">
        <v>44392</v>
      </c>
      <c r="E1628" s="5" t="s">
        <v>46</v>
      </c>
      <c r="F1628" s="5" t="s">
        <v>69</v>
      </c>
      <c r="G1628" s="5" t="s">
        <v>70</v>
      </c>
      <c r="H1628" s="5" t="s">
        <v>19</v>
      </c>
      <c r="I1628" s="7">
        <v>0.5</v>
      </c>
      <c r="J1628" s="8">
        <v>5750</v>
      </c>
      <c r="K1628" s="9">
        <f t="shared" si="12"/>
        <v>2875</v>
      </c>
      <c r="L1628" s="9">
        <f t="shared" si="13"/>
        <v>862.5</v>
      </c>
      <c r="M1628" s="10">
        <v>0.3</v>
      </c>
      <c r="O1628" s="15"/>
      <c r="P1628" s="16"/>
      <c r="Q1628" s="11"/>
      <c r="R1628" s="12"/>
    </row>
    <row r="1629" spans="1:18" ht="15.75" customHeight="1">
      <c r="A1629" s="1"/>
      <c r="B1629" s="5" t="s">
        <v>14</v>
      </c>
      <c r="C1629" s="5">
        <v>1185732</v>
      </c>
      <c r="D1629" s="6">
        <v>44392</v>
      </c>
      <c r="E1629" s="5" t="s">
        <v>46</v>
      </c>
      <c r="F1629" s="5" t="s">
        <v>69</v>
      </c>
      <c r="G1629" s="5" t="s">
        <v>70</v>
      </c>
      <c r="H1629" s="5" t="s">
        <v>20</v>
      </c>
      <c r="I1629" s="7">
        <v>0.5</v>
      </c>
      <c r="J1629" s="8">
        <v>5250</v>
      </c>
      <c r="K1629" s="9">
        <f t="shared" si="12"/>
        <v>2625</v>
      </c>
      <c r="L1629" s="9">
        <f t="shared" si="13"/>
        <v>918.74999999999989</v>
      </c>
      <c r="M1629" s="10">
        <v>0.35</v>
      </c>
      <c r="O1629" s="15"/>
      <c r="P1629" s="16"/>
      <c r="Q1629" s="11"/>
      <c r="R1629" s="12"/>
    </row>
    <row r="1630" spans="1:18" ht="15.75" customHeight="1">
      <c r="A1630" s="1"/>
      <c r="B1630" s="5" t="s">
        <v>14</v>
      </c>
      <c r="C1630" s="5">
        <v>1185732</v>
      </c>
      <c r="D1630" s="6">
        <v>44392</v>
      </c>
      <c r="E1630" s="5" t="s">
        <v>46</v>
      </c>
      <c r="F1630" s="5" t="s">
        <v>69</v>
      </c>
      <c r="G1630" s="5" t="s">
        <v>70</v>
      </c>
      <c r="H1630" s="5" t="s">
        <v>21</v>
      </c>
      <c r="I1630" s="7">
        <v>0.6</v>
      </c>
      <c r="J1630" s="8">
        <v>5500</v>
      </c>
      <c r="K1630" s="9">
        <f t="shared" si="12"/>
        <v>3300</v>
      </c>
      <c r="L1630" s="9">
        <f t="shared" si="13"/>
        <v>1320</v>
      </c>
      <c r="M1630" s="10">
        <v>0.39999999999999997</v>
      </c>
      <c r="O1630" s="15"/>
      <c r="P1630" s="16"/>
      <c r="Q1630" s="11"/>
      <c r="R1630" s="12"/>
    </row>
    <row r="1631" spans="1:18" ht="15.75" customHeight="1">
      <c r="A1631" s="1"/>
      <c r="B1631" s="5" t="s">
        <v>14</v>
      </c>
      <c r="C1631" s="5">
        <v>1185732</v>
      </c>
      <c r="D1631" s="6">
        <v>44392</v>
      </c>
      <c r="E1631" s="5" t="s">
        <v>46</v>
      </c>
      <c r="F1631" s="5" t="s">
        <v>69</v>
      </c>
      <c r="G1631" s="5" t="s">
        <v>70</v>
      </c>
      <c r="H1631" s="5" t="s">
        <v>22</v>
      </c>
      <c r="I1631" s="7">
        <v>0.65</v>
      </c>
      <c r="J1631" s="8">
        <v>7250</v>
      </c>
      <c r="K1631" s="9">
        <f t="shared" si="12"/>
        <v>4712.5</v>
      </c>
      <c r="L1631" s="9">
        <f t="shared" si="13"/>
        <v>2591.875</v>
      </c>
      <c r="M1631" s="10">
        <v>0.55000000000000004</v>
      </c>
      <c r="O1631" s="15"/>
      <c r="P1631" s="16"/>
      <c r="Q1631" s="11"/>
      <c r="R1631" s="12"/>
    </row>
    <row r="1632" spans="1:18" ht="15.75" customHeight="1">
      <c r="A1632" s="1"/>
      <c r="B1632" s="5" t="s">
        <v>14</v>
      </c>
      <c r="C1632" s="5">
        <v>1185732</v>
      </c>
      <c r="D1632" s="6">
        <v>44424</v>
      </c>
      <c r="E1632" s="5" t="s">
        <v>46</v>
      </c>
      <c r="F1632" s="5" t="s">
        <v>69</v>
      </c>
      <c r="G1632" s="5" t="s">
        <v>70</v>
      </c>
      <c r="H1632" s="5" t="s">
        <v>17</v>
      </c>
      <c r="I1632" s="7">
        <v>0.6</v>
      </c>
      <c r="J1632" s="8">
        <v>8750</v>
      </c>
      <c r="K1632" s="9">
        <f t="shared" si="12"/>
        <v>5250</v>
      </c>
      <c r="L1632" s="9">
        <f t="shared" si="13"/>
        <v>2625</v>
      </c>
      <c r="M1632" s="10">
        <v>0.5</v>
      </c>
      <c r="O1632" s="15"/>
      <c r="P1632" s="16"/>
      <c r="Q1632" s="11"/>
      <c r="R1632" s="12"/>
    </row>
    <row r="1633" spans="1:18" ht="15.75" customHeight="1">
      <c r="A1633" s="1"/>
      <c r="B1633" s="5" t="s">
        <v>14</v>
      </c>
      <c r="C1633" s="5">
        <v>1185732</v>
      </c>
      <c r="D1633" s="6">
        <v>44424</v>
      </c>
      <c r="E1633" s="5" t="s">
        <v>46</v>
      </c>
      <c r="F1633" s="5" t="s">
        <v>69</v>
      </c>
      <c r="G1633" s="5" t="s">
        <v>70</v>
      </c>
      <c r="H1633" s="5" t="s">
        <v>18</v>
      </c>
      <c r="I1633" s="7">
        <v>0.55000000000000004</v>
      </c>
      <c r="J1633" s="8">
        <v>6500</v>
      </c>
      <c r="K1633" s="9">
        <f t="shared" si="12"/>
        <v>3575.0000000000005</v>
      </c>
      <c r="L1633" s="9">
        <f t="shared" si="13"/>
        <v>1430</v>
      </c>
      <c r="M1633" s="10">
        <v>0.39999999999999997</v>
      </c>
      <c r="O1633" s="15"/>
      <c r="P1633" s="16"/>
      <c r="Q1633" s="11"/>
      <c r="R1633" s="12"/>
    </row>
    <row r="1634" spans="1:18" ht="15.75" customHeight="1">
      <c r="A1634" s="1"/>
      <c r="B1634" s="5" t="s">
        <v>14</v>
      </c>
      <c r="C1634" s="5">
        <v>1185732</v>
      </c>
      <c r="D1634" s="6">
        <v>44424</v>
      </c>
      <c r="E1634" s="5" t="s">
        <v>46</v>
      </c>
      <c r="F1634" s="5" t="s">
        <v>69</v>
      </c>
      <c r="G1634" s="5" t="s">
        <v>70</v>
      </c>
      <c r="H1634" s="5" t="s">
        <v>19</v>
      </c>
      <c r="I1634" s="7">
        <v>0.45000000000000007</v>
      </c>
      <c r="J1634" s="8">
        <v>5750</v>
      </c>
      <c r="K1634" s="9">
        <f t="shared" si="12"/>
        <v>2587.5000000000005</v>
      </c>
      <c r="L1634" s="9">
        <f t="shared" si="13"/>
        <v>776.25000000000011</v>
      </c>
      <c r="M1634" s="10">
        <v>0.3</v>
      </c>
      <c r="O1634" s="15"/>
      <c r="P1634" s="16"/>
      <c r="Q1634" s="11"/>
      <c r="R1634" s="12"/>
    </row>
    <row r="1635" spans="1:18" ht="15.75" customHeight="1">
      <c r="A1635" s="1"/>
      <c r="B1635" s="5" t="s">
        <v>14</v>
      </c>
      <c r="C1635" s="5">
        <v>1185732</v>
      </c>
      <c r="D1635" s="6">
        <v>44424</v>
      </c>
      <c r="E1635" s="5" t="s">
        <v>46</v>
      </c>
      <c r="F1635" s="5" t="s">
        <v>69</v>
      </c>
      <c r="G1635" s="5" t="s">
        <v>70</v>
      </c>
      <c r="H1635" s="5" t="s">
        <v>20</v>
      </c>
      <c r="I1635" s="7">
        <v>0.35</v>
      </c>
      <c r="J1635" s="8">
        <v>5250</v>
      </c>
      <c r="K1635" s="9">
        <f t="shared" si="12"/>
        <v>1837.4999999999998</v>
      </c>
      <c r="L1635" s="9">
        <f t="shared" si="13"/>
        <v>643.12499999999989</v>
      </c>
      <c r="M1635" s="10">
        <v>0.35</v>
      </c>
      <c r="O1635" s="15"/>
      <c r="P1635" s="16"/>
      <c r="Q1635" s="11"/>
      <c r="R1635" s="12"/>
    </row>
    <row r="1636" spans="1:18" ht="15.75" customHeight="1">
      <c r="A1636" s="1"/>
      <c r="B1636" s="5" t="s">
        <v>14</v>
      </c>
      <c r="C1636" s="5">
        <v>1185732</v>
      </c>
      <c r="D1636" s="6">
        <v>44424</v>
      </c>
      <c r="E1636" s="5" t="s">
        <v>46</v>
      </c>
      <c r="F1636" s="5" t="s">
        <v>69</v>
      </c>
      <c r="G1636" s="5" t="s">
        <v>70</v>
      </c>
      <c r="H1636" s="5" t="s">
        <v>21</v>
      </c>
      <c r="I1636" s="7">
        <v>0.45000000000000007</v>
      </c>
      <c r="J1636" s="8">
        <v>5000</v>
      </c>
      <c r="K1636" s="9">
        <f t="shared" si="12"/>
        <v>2250.0000000000005</v>
      </c>
      <c r="L1636" s="9">
        <f t="shared" si="13"/>
        <v>900.00000000000011</v>
      </c>
      <c r="M1636" s="10">
        <v>0.39999999999999997</v>
      </c>
      <c r="O1636" s="15"/>
      <c r="P1636" s="16"/>
      <c r="Q1636" s="11"/>
      <c r="R1636" s="12"/>
    </row>
    <row r="1637" spans="1:18" ht="15.75" customHeight="1">
      <c r="A1637" s="1"/>
      <c r="B1637" s="5" t="s">
        <v>14</v>
      </c>
      <c r="C1637" s="5">
        <v>1185732</v>
      </c>
      <c r="D1637" s="6">
        <v>44424</v>
      </c>
      <c r="E1637" s="5" t="s">
        <v>46</v>
      </c>
      <c r="F1637" s="5" t="s">
        <v>69</v>
      </c>
      <c r="G1637" s="5" t="s">
        <v>70</v>
      </c>
      <c r="H1637" s="5" t="s">
        <v>22</v>
      </c>
      <c r="I1637" s="7">
        <v>0.50000000000000011</v>
      </c>
      <c r="J1637" s="8">
        <v>6750</v>
      </c>
      <c r="K1637" s="9">
        <f t="shared" si="12"/>
        <v>3375.0000000000009</v>
      </c>
      <c r="L1637" s="9">
        <f t="shared" si="13"/>
        <v>1856.2500000000007</v>
      </c>
      <c r="M1637" s="10">
        <v>0.55000000000000004</v>
      </c>
      <c r="O1637" s="15"/>
      <c r="P1637" s="16"/>
      <c r="Q1637" s="11"/>
      <c r="R1637" s="12"/>
    </row>
    <row r="1638" spans="1:18" ht="15.75" customHeight="1">
      <c r="A1638" s="1"/>
      <c r="B1638" s="5" t="s">
        <v>14</v>
      </c>
      <c r="C1638" s="5">
        <v>1185732</v>
      </c>
      <c r="D1638" s="6">
        <v>44454</v>
      </c>
      <c r="E1638" s="5" t="s">
        <v>46</v>
      </c>
      <c r="F1638" s="5" t="s">
        <v>69</v>
      </c>
      <c r="G1638" s="5" t="s">
        <v>70</v>
      </c>
      <c r="H1638" s="5" t="s">
        <v>17</v>
      </c>
      <c r="I1638" s="7">
        <v>0.45000000000000007</v>
      </c>
      <c r="J1638" s="8">
        <v>8000</v>
      </c>
      <c r="K1638" s="9">
        <f t="shared" si="12"/>
        <v>3600.0000000000005</v>
      </c>
      <c r="L1638" s="9">
        <f t="shared" si="13"/>
        <v>1800.0000000000002</v>
      </c>
      <c r="M1638" s="10">
        <v>0.5</v>
      </c>
      <c r="O1638" s="15"/>
      <c r="P1638" s="16"/>
      <c r="Q1638" s="11"/>
      <c r="R1638" s="12"/>
    </row>
    <row r="1639" spans="1:18" ht="15.75" customHeight="1">
      <c r="A1639" s="1"/>
      <c r="B1639" s="5" t="s">
        <v>14</v>
      </c>
      <c r="C1639" s="5">
        <v>1185732</v>
      </c>
      <c r="D1639" s="6">
        <v>44454</v>
      </c>
      <c r="E1639" s="5" t="s">
        <v>46</v>
      </c>
      <c r="F1639" s="5" t="s">
        <v>69</v>
      </c>
      <c r="G1639" s="5" t="s">
        <v>70</v>
      </c>
      <c r="H1639" s="5" t="s">
        <v>18</v>
      </c>
      <c r="I1639" s="7">
        <v>0.40000000000000013</v>
      </c>
      <c r="J1639" s="8">
        <v>6000</v>
      </c>
      <c r="K1639" s="9">
        <f t="shared" si="12"/>
        <v>2400.0000000000009</v>
      </c>
      <c r="L1639" s="9">
        <f t="shared" si="13"/>
        <v>960.00000000000023</v>
      </c>
      <c r="M1639" s="10">
        <v>0.39999999999999997</v>
      </c>
      <c r="O1639" s="15"/>
      <c r="P1639" s="16"/>
      <c r="Q1639" s="11"/>
      <c r="R1639" s="12"/>
    </row>
    <row r="1640" spans="1:18" ht="15.75" customHeight="1">
      <c r="A1640" s="1"/>
      <c r="B1640" s="5" t="s">
        <v>14</v>
      </c>
      <c r="C1640" s="5">
        <v>1185732</v>
      </c>
      <c r="D1640" s="6">
        <v>44454</v>
      </c>
      <c r="E1640" s="5" t="s">
        <v>46</v>
      </c>
      <c r="F1640" s="5" t="s">
        <v>69</v>
      </c>
      <c r="G1640" s="5" t="s">
        <v>70</v>
      </c>
      <c r="H1640" s="5" t="s">
        <v>19</v>
      </c>
      <c r="I1640" s="7">
        <v>0.35</v>
      </c>
      <c r="J1640" s="8">
        <v>5000</v>
      </c>
      <c r="K1640" s="9">
        <f t="shared" si="12"/>
        <v>1750</v>
      </c>
      <c r="L1640" s="9">
        <f t="shared" si="13"/>
        <v>525</v>
      </c>
      <c r="M1640" s="10">
        <v>0.3</v>
      </c>
      <c r="O1640" s="15"/>
      <c r="P1640" s="16"/>
      <c r="Q1640" s="11"/>
      <c r="R1640" s="12"/>
    </row>
    <row r="1641" spans="1:18" ht="15.75" customHeight="1">
      <c r="A1641" s="1"/>
      <c r="B1641" s="5" t="s">
        <v>14</v>
      </c>
      <c r="C1641" s="5">
        <v>1185732</v>
      </c>
      <c r="D1641" s="6">
        <v>44454</v>
      </c>
      <c r="E1641" s="5" t="s">
        <v>46</v>
      </c>
      <c r="F1641" s="5" t="s">
        <v>69</v>
      </c>
      <c r="G1641" s="5" t="s">
        <v>70</v>
      </c>
      <c r="H1641" s="5" t="s">
        <v>20</v>
      </c>
      <c r="I1641" s="7">
        <v>0.35</v>
      </c>
      <c r="J1641" s="8">
        <v>4750</v>
      </c>
      <c r="K1641" s="9">
        <f t="shared" si="12"/>
        <v>1662.5</v>
      </c>
      <c r="L1641" s="9">
        <f t="shared" si="13"/>
        <v>581.875</v>
      </c>
      <c r="M1641" s="10">
        <v>0.35</v>
      </c>
      <c r="O1641" s="15"/>
      <c r="P1641" s="16"/>
      <c r="Q1641" s="11"/>
      <c r="R1641" s="12"/>
    </row>
    <row r="1642" spans="1:18" ht="15.75" customHeight="1">
      <c r="A1642" s="1"/>
      <c r="B1642" s="5" t="s">
        <v>14</v>
      </c>
      <c r="C1642" s="5">
        <v>1185732</v>
      </c>
      <c r="D1642" s="6">
        <v>44454</v>
      </c>
      <c r="E1642" s="5" t="s">
        <v>46</v>
      </c>
      <c r="F1642" s="5" t="s">
        <v>69</v>
      </c>
      <c r="G1642" s="5" t="s">
        <v>70</v>
      </c>
      <c r="H1642" s="5" t="s">
        <v>21</v>
      </c>
      <c r="I1642" s="7">
        <v>0.45000000000000007</v>
      </c>
      <c r="J1642" s="8">
        <v>4750</v>
      </c>
      <c r="K1642" s="9">
        <f t="shared" si="12"/>
        <v>2137.5000000000005</v>
      </c>
      <c r="L1642" s="9">
        <f t="shared" si="13"/>
        <v>855.00000000000011</v>
      </c>
      <c r="M1642" s="10">
        <v>0.39999999999999997</v>
      </c>
      <c r="O1642" s="15"/>
      <c r="P1642" s="16"/>
      <c r="Q1642" s="11"/>
      <c r="R1642" s="12"/>
    </row>
    <row r="1643" spans="1:18" ht="15.75" customHeight="1">
      <c r="A1643" s="1"/>
      <c r="B1643" s="5" t="s">
        <v>14</v>
      </c>
      <c r="C1643" s="5">
        <v>1185732</v>
      </c>
      <c r="D1643" s="6">
        <v>44454</v>
      </c>
      <c r="E1643" s="5" t="s">
        <v>46</v>
      </c>
      <c r="F1643" s="5" t="s">
        <v>69</v>
      </c>
      <c r="G1643" s="5" t="s">
        <v>70</v>
      </c>
      <c r="H1643" s="5" t="s">
        <v>22</v>
      </c>
      <c r="I1643" s="7">
        <v>0.50000000000000011</v>
      </c>
      <c r="J1643" s="8">
        <v>5750</v>
      </c>
      <c r="K1643" s="9">
        <f t="shared" si="12"/>
        <v>2875.0000000000005</v>
      </c>
      <c r="L1643" s="9">
        <f t="shared" si="13"/>
        <v>1581.2500000000005</v>
      </c>
      <c r="M1643" s="10">
        <v>0.55000000000000004</v>
      </c>
      <c r="O1643" s="15"/>
      <c r="P1643" s="16"/>
      <c r="Q1643" s="11"/>
      <c r="R1643" s="12"/>
    </row>
    <row r="1644" spans="1:18" ht="15.75" customHeight="1">
      <c r="A1644" s="1"/>
      <c r="B1644" s="5" t="s">
        <v>14</v>
      </c>
      <c r="C1644" s="5">
        <v>1185732</v>
      </c>
      <c r="D1644" s="6">
        <v>44486</v>
      </c>
      <c r="E1644" s="5" t="s">
        <v>46</v>
      </c>
      <c r="F1644" s="5" t="s">
        <v>69</v>
      </c>
      <c r="G1644" s="5" t="s">
        <v>70</v>
      </c>
      <c r="H1644" s="5" t="s">
        <v>17</v>
      </c>
      <c r="I1644" s="7">
        <v>0.50000000000000011</v>
      </c>
      <c r="J1644" s="8">
        <v>7500</v>
      </c>
      <c r="K1644" s="9">
        <f t="shared" si="12"/>
        <v>3750.0000000000009</v>
      </c>
      <c r="L1644" s="9">
        <f t="shared" si="13"/>
        <v>1875.0000000000005</v>
      </c>
      <c r="M1644" s="10">
        <v>0.5</v>
      </c>
      <c r="O1644" s="15"/>
      <c r="P1644" s="16"/>
      <c r="Q1644" s="11"/>
      <c r="R1644" s="12"/>
    </row>
    <row r="1645" spans="1:18" ht="15.75" customHeight="1">
      <c r="A1645" s="1"/>
      <c r="B1645" s="5" t="s">
        <v>14</v>
      </c>
      <c r="C1645" s="5">
        <v>1185732</v>
      </c>
      <c r="D1645" s="6">
        <v>44486</v>
      </c>
      <c r="E1645" s="5" t="s">
        <v>46</v>
      </c>
      <c r="F1645" s="5" t="s">
        <v>69</v>
      </c>
      <c r="G1645" s="5" t="s">
        <v>70</v>
      </c>
      <c r="H1645" s="5" t="s">
        <v>18</v>
      </c>
      <c r="I1645" s="7">
        <v>0.40000000000000013</v>
      </c>
      <c r="J1645" s="8">
        <v>5750</v>
      </c>
      <c r="K1645" s="9">
        <f t="shared" si="12"/>
        <v>2300.0000000000009</v>
      </c>
      <c r="L1645" s="9">
        <f t="shared" si="13"/>
        <v>920.00000000000034</v>
      </c>
      <c r="M1645" s="10">
        <v>0.39999999999999997</v>
      </c>
      <c r="O1645" s="15"/>
      <c r="P1645" s="16"/>
      <c r="Q1645" s="11"/>
      <c r="R1645" s="12"/>
    </row>
    <row r="1646" spans="1:18" ht="15.75" customHeight="1">
      <c r="A1646" s="1"/>
      <c r="B1646" s="5" t="s">
        <v>14</v>
      </c>
      <c r="C1646" s="5">
        <v>1185732</v>
      </c>
      <c r="D1646" s="6">
        <v>44486</v>
      </c>
      <c r="E1646" s="5" t="s">
        <v>46</v>
      </c>
      <c r="F1646" s="5" t="s">
        <v>69</v>
      </c>
      <c r="G1646" s="5" t="s">
        <v>70</v>
      </c>
      <c r="H1646" s="5" t="s">
        <v>19</v>
      </c>
      <c r="I1646" s="7">
        <v>0.40000000000000013</v>
      </c>
      <c r="J1646" s="8">
        <v>4250</v>
      </c>
      <c r="K1646" s="9">
        <f t="shared" si="12"/>
        <v>1700.0000000000005</v>
      </c>
      <c r="L1646" s="9">
        <f t="shared" si="13"/>
        <v>510.00000000000011</v>
      </c>
      <c r="M1646" s="10">
        <v>0.3</v>
      </c>
      <c r="O1646" s="15"/>
      <c r="P1646" s="16"/>
      <c r="Q1646" s="11"/>
      <c r="R1646" s="12"/>
    </row>
    <row r="1647" spans="1:18" ht="15.75" customHeight="1">
      <c r="A1647" s="1"/>
      <c r="B1647" s="5" t="s">
        <v>14</v>
      </c>
      <c r="C1647" s="5">
        <v>1185732</v>
      </c>
      <c r="D1647" s="6">
        <v>44486</v>
      </c>
      <c r="E1647" s="5" t="s">
        <v>46</v>
      </c>
      <c r="F1647" s="5" t="s">
        <v>69</v>
      </c>
      <c r="G1647" s="5" t="s">
        <v>70</v>
      </c>
      <c r="H1647" s="5" t="s">
        <v>20</v>
      </c>
      <c r="I1647" s="7">
        <v>0.40000000000000013</v>
      </c>
      <c r="J1647" s="8">
        <v>4000</v>
      </c>
      <c r="K1647" s="9">
        <f t="shared" si="12"/>
        <v>1600.0000000000005</v>
      </c>
      <c r="L1647" s="9">
        <f t="shared" si="13"/>
        <v>560.00000000000011</v>
      </c>
      <c r="M1647" s="10">
        <v>0.35</v>
      </c>
      <c r="O1647" s="15"/>
      <c r="P1647" s="16"/>
      <c r="Q1647" s="11"/>
      <c r="R1647" s="12"/>
    </row>
    <row r="1648" spans="1:18" ht="15.75" customHeight="1">
      <c r="A1648" s="1"/>
      <c r="B1648" s="5" t="s">
        <v>14</v>
      </c>
      <c r="C1648" s="5">
        <v>1185732</v>
      </c>
      <c r="D1648" s="6">
        <v>44486</v>
      </c>
      <c r="E1648" s="5" t="s">
        <v>46</v>
      </c>
      <c r="F1648" s="5" t="s">
        <v>69</v>
      </c>
      <c r="G1648" s="5" t="s">
        <v>70</v>
      </c>
      <c r="H1648" s="5" t="s">
        <v>21</v>
      </c>
      <c r="I1648" s="7">
        <v>0.50000000000000011</v>
      </c>
      <c r="J1648" s="8">
        <v>4000</v>
      </c>
      <c r="K1648" s="9">
        <f t="shared" si="12"/>
        <v>2000.0000000000005</v>
      </c>
      <c r="L1648" s="9">
        <f t="shared" si="13"/>
        <v>800.00000000000011</v>
      </c>
      <c r="M1648" s="10">
        <v>0.39999999999999997</v>
      </c>
      <c r="O1648" s="15"/>
      <c r="P1648" s="16"/>
      <c r="Q1648" s="11"/>
      <c r="R1648" s="12"/>
    </row>
    <row r="1649" spans="1:18" ht="15.75" customHeight="1">
      <c r="A1649" s="1"/>
      <c r="B1649" s="5" t="s">
        <v>14</v>
      </c>
      <c r="C1649" s="5">
        <v>1185732</v>
      </c>
      <c r="D1649" s="6">
        <v>44486</v>
      </c>
      <c r="E1649" s="5" t="s">
        <v>46</v>
      </c>
      <c r="F1649" s="5" t="s">
        <v>69</v>
      </c>
      <c r="G1649" s="5" t="s">
        <v>70</v>
      </c>
      <c r="H1649" s="5" t="s">
        <v>22</v>
      </c>
      <c r="I1649" s="7">
        <v>0.55000000000000004</v>
      </c>
      <c r="J1649" s="8">
        <v>5250</v>
      </c>
      <c r="K1649" s="9">
        <f t="shared" si="12"/>
        <v>2887.5000000000005</v>
      </c>
      <c r="L1649" s="9">
        <f t="shared" si="13"/>
        <v>1588.1250000000005</v>
      </c>
      <c r="M1649" s="10">
        <v>0.55000000000000004</v>
      </c>
      <c r="O1649" s="15"/>
      <c r="P1649" s="16"/>
      <c r="Q1649" s="11"/>
      <c r="R1649" s="12"/>
    </row>
    <row r="1650" spans="1:18" ht="15.75" customHeight="1">
      <c r="A1650" s="1"/>
      <c r="B1650" s="5" t="s">
        <v>14</v>
      </c>
      <c r="C1650" s="5">
        <v>1185732</v>
      </c>
      <c r="D1650" s="6">
        <v>44516</v>
      </c>
      <c r="E1650" s="5" t="s">
        <v>46</v>
      </c>
      <c r="F1650" s="5" t="s">
        <v>69</v>
      </c>
      <c r="G1650" s="5" t="s">
        <v>70</v>
      </c>
      <c r="H1650" s="5" t="s">
        <v>17</v>
      </c>
      <c r="I1650" s="7">
        <v>0.50000000000000011</v>
      </c>
      <c r="J1650" s="8">
        <v>6750</v>
      </c>
      <c r="K1650" s="9">
        <f t="shared" si="12"/>
        <v>3375.0000000000009</v>
      </c>
      <c r="L1650" s="9">
        <f t="shared" si="13"/>
        <v>1687.5000000000005</v>
      </c>
      <c r="M1650" s="10">
        <v>0.5</v>
      </c>
      <c r="O1650" s="15"/>
      <c r="P1650" s="16"/>
      <c r="Q1650" s="11"/>
      <c r="R1650" s="12"/>
    </row>
    <row r="1651" spans="1:18" ht="15.75" customHeight="1">
      <c r="A1651" s="1"/>
      <c r="B1651" s="5" t="s">
        <v>14</v>
      </c>
      <c r="C1651" s="5">
        <v>1185732</v>
      </c>
      <c r="D1651" s="6">
        <v>44516</v>
      </c>
      <c r="E1651" s="5" t="s">
        <v>46</v>
      </c>
      <c r="F1651" s="5" t="s">
        <v>69</v>
      </c>
      <c r="G1651" s="5" t="s">
        <v>70</v>
      </c>
      <c r="H1651" s="5" t="s">
        <v>18</v>
      </c>
      <c r="I1651" s="7">
        <v>0.45000000000000012</v>
      </c>
      <c r="J1651" s="8">
        <v>5000</v>
      </c>
      <c r="K1651" s="9">
        <f t="shared" si="12"/>
        <v>2250.0000000000005</v>
      </c>
      <c r="L1651" s="9">
        <f t="shared" si="13"/>
        <v>900.00000000000011</v>
      </c>
      <c r="M1651" s="10">
        <v>0.39999999999999997</v>
      </c>
      <c r="O1651" s="15"/>
      <c r="P1651" s="16"/>
      <c r="Q1651" s="11"/>
      <c r="R1651" s="12"/>
    </row>
    <row r="1652" spans="1:18" ht="15.75" customHeight="1">
      <c r="A1652" s="1"/>
      <c r="B1652" s="5" t="s">
        <v>14</v>
      </c>
      <c r="C1652" s="5">
        <v>1185732</v>
      </c>
      <c r="D1652" s="6">
        <v>44516</v>
      </c>
      <c r="E1652" s="5" t="s">
        <v>46</v>
      </c>
      <c r="F1652" s="5" t="s">
        <v>69</v>
      </c>
      <c r="G1652" s="5" t="s">
        <v>70</v>
      </c>
      <c r="H1652" s="5" t="s">
        <v>19</v>
      </c>
      <c r="I1652" s="7">
        <v>0.45000000000000012</v>
      </c>
      <c r="J1652" s="8">
        <v>4450</v>
      </c>
      <c r="K1652" s="9">
        <f t="shared" si="12"/>
        <v>2002.5000000000005</v>
      </c>
      <c r="L1652" s="9">
        <f t="shared" si="13"/>
        <v>600.75000000000011</v>
      </c>
      <c r="M1652" s="10">
        <v>0.3</v>
      </c>
      <c r="O1652" s="15"/>
      <c r="P1652" s="16"/>
      <c r="Q1652" s="11"/>
      <c r="R1652" s="12"/>
    </row>
    <row r="1653" spans="1:18" ht="15.75" customHeight="1">
      <c r="A1653" s="1"/>
      <c r="B1653" s="5" t="s">
        <v>14</v>
      </c>
      <c r="C1653" s="5">
        <v>1185732</v>
      </c>
      <c r="D1653" s="6">
        <v>44516</v>
      </c>
      <c r="E1653" s="5" t="s">
        <v>46</v>
      </c>
      <c r="F1653" s="5" t="s">
        <v>69</v>
      </c>
      <c r="G1653" s="5" t="s">
        <v>70</v>
      </c>
      <c r="H1653" s="5" t="s">
        <v>20</v>
      </c>
      <c r="I1653" s="7">
        <v>0.45000000000000012</v>
      </c>
      <c r="J1653" s="8">
        <v>4750</v>
      </c>
      <c r="K1653" s="9">
        <f t="shared" si="12"/>
        <v>2137.5000000000005</v>
      </c>
      <c r="L1653" s="9">
        <f t="shared" si="13"/>
        <v>748.12500000000011</v>
      </c>
      <c r="M1653" s="10">
        <v>0.35</v>
      </c>
      <c r="O1653" s="15"/>
      <c r="P1653" s="16"/>
      <c r="Q1653" s="11"/>
      <c r="R1653" s="12"/>
    </row>
    <row r="1654" spans="1:18" ht="15.75" customHeight="1">
      <c r="A1654" s="1"/>
      <c r="B1654" s="5" t="s">
        <v>14</v>
      </c>
      <c r="C1654" s="5">
        <v>1185732</v>
      </c>
      <c r="D1654" s="6">
        <v>44516</v>
      </c>
      <c r="E1654" s="5" t="s">
        <v>46</v>
      </c>
      <c r="F1654" s="5" t="s">
        <v>69</v>
      </c>
      <c r="G1654" s="5" t="s">
        <v>70</v>
      </c>
      <c r="H1654" s="5" t="s">
        <v>21</v>
      </c>
      <c r="I1654" s="7">
        <v>0.6</v>
      </c>
      <c r="J1654" s="8">
        <v>4500</v>
      </c>
      <c r="K1654" s="9">
        <f t="shared" si="12"/>
        <v>2700</v>
      </c>
      <c r="L1654" s="9">
        <f t="shared" si="13"/>
        <v>1080</v>
      </c>
      <c r="M1654" s="10">
        <v>0.39999999999999997</v>
      </c>
      <c r="O1654" s="15"/>
      <c r="P1654" s="16"/>
      <c r="Q1654" s="11"/>
      <c r="R1654" s="12"/>
    </row>
    <row r="1655" spans="1:18" ht="15.75" customHeight="1">
      <c r="A1655" s="1"/>
      <c r="B1655" s="5" t="s">
        <v>14</v>
      </c>
      <c r="C1655" s="5">
        <v>1185732</v>
      </c>
      <c r="D1655" s="6">
        <v>44516</v>
      </c>
      <c r="E1655" s="5" t="s">
        <v>46</v>
      </c>
      <c r="F1655" s="5" t="s">
        <v>69</v>
      </c>
      <c r="G1655" s="5" t="s">
        <v>70</v>
      </c>
      <c r="H1655" s="5" t="s">
        <v>22</v>
      </c>
      <c r="I1655" s="7">
        <v>0.64999999999999991</v>
      </c>
      <c r="J1655" s="8">
        <v>6250</v>
      </c>
      <c r="K1655" s="9">
        <f t="shared" si="12"/>
        <v>4062.4999999999995</v>
      </c>
      <c r="L1655" s="9">
        <f t="shared" si="13"/>
        <v>2234.375</v>
      </c>
      <c r="M1655" s="10">
        <v>0.55000000000000004</v>
      </c>
      <c r="O1655" s="15"/>
      <c r="P1655" s="16"/>
      <c r="Q1655" s="11"/>
      <c r="R1655" s="12"/>
    </row>
    <row r="1656" spans="1:18" ht="15.75" customHeight="1">
      <c r="A1656" s="1"/>
      <c r="B1656" s="5" t="s">
        <v>14</v>
      </c>
      <c r="C1656" s="5">
        <v>1185732</v>
      </c>
      <c r="D1656" s="6">
        <v>44545</v>
      </c>
      <c r="E1656" s="5" t="s">
        <v>46</v>
      </c>
      <c r="F1656" s="5" t="s">
        <v>69</v>
      </c>
      <c r="G1656" s="5" t="s">
        <v>70</v>
      </c>
      <c r="H1656" s="5" t="s">
        <v>17</v>
      </c>
      <c r="I1656" s="7">
        <v>0.6</v>
      </c>
      <c r="J1656" s="8">
        <v>8500</v>
      </c>
      <c r="K1656" s="9">
        <f t="shared" si="12"/>
        <v>5100</v>
      </c>
      <c r="L1656" s="9">
        <f t="shared" si="13"/>
        <v>2550</v>
      </c>
      <c r="M1656" s="10">
        <v>0.5</v>
      </c>
      <c r="O1656" s="15"/>
      <c r="P1656" s="16"/>
      <c r="Q1656" s="11"/>
      <c r="R1656" s="12"/>
    </row>
    <row r="1657" spans="1:18" ht="15.75" customHeight="1">
      <c r="A1657" s="1"/>
      <c r="B1657" s="5" t="s">
        <v>14</v>
      </c>
      <c r="C1657" s="5">
        <v>1185732</v>
      </c>
      <c r="D1657" s="6">
        <v>44545</v>
      </c>
      <c r="E1657" s="5" t="s">
        <v>46</v>
      </c>
      <c r="F1657" s="5" t="s">
        <v>69</v>
      </c>
      <c r="G1657" s="5" t="s">
        <v>70</v>
      </c>
      <c r="H1657" s="5" t="s">
        <v>18</v>
      </c>
      <c r="I1657" s="7">
        <v>0.5</v>
      </c>
      <c r="J1657" s="8">
        <v>6500</v>
      </c>
      <c r="K1657" s="9">
        <f t="shared" si="12"/>
        <v>3250</v>
      </c>
      <c r="L1657" s="9">
        <f t="shared" si="13"/>
        <v>1300</v>
      </c>
      <c r="M1657" s="10">
        <v>0.39999999999999997</v>
      </c>
      <c r="O1657" s="15"/>
      <c r="P1657" s="16"/>
      <c r="Q1657" s="11"/>
      <c r="R1657" s="12"/>
    </row>
    <row r="1658" spans="1:18" ht="15.75" customHeight="1">
      <c r="A1658" s="1"/>
      <c r="B1658" s="5" t="s">
        <v>14</v>
      </c>
      <c r="C1658" s="5">
        <v>1185732</v>
      </c>
      <c r="D1658" s="6">
        <v>44545</v>
      </c>
      <c r="E1658" s="5" t="s">
        <v>46</v>
      </c>
      <c r="F1658" s="5" t="s">
        <v>69</v>
      </c>
      <c r="G1658" s="5" t="s">
        <v>70</v>
      </c>
      <c r="H1658" s="5" t="s">
        <v>19</v>
      </c>
      <c r="I1658" s="7">
        <v>0.5</v>
      </c>
      <c r="J1658" s="8">
        <v>6000</v>
      </c>
      <c r="K1658" s="9">
        <f t="shared" si="12"/>
        <v>3000</v>
      </c>
      <c r="L1658" s="9">
        <f t="shared" si="13"/>
        <v>900</v>
      </c>
      <c r="M1658" s="10">
        <v>0.3</v>
      </c>
      <c r="O1658" s="15"/>
      <c r="P1658" s="16"/>
      <c r="Q1658" s="11"/>
      <c r="R1658" s="12"/>
    </row>
    <row r="1659" spans="1:18" ht="15.75" customHeight="1">
      <c r="A1659" s="1"/>
      <c r="B1659" s="5" t="s">
        <v>14</v>
      </c>
      <c r="C1659" s="5">
        <v>1185732</v>
      </c>
      <c r="D1659" s="6">
        <v>44545</v>
      </c>
      <c r="E1659" s="5" t="s">
        <v>46</v>
      </c>
      <c r="F1659" s="5" t="s">
        <v>69</v>
      </c>
      <c r="G1659" s="5" t="s">
        <v>70</v>
      </c>
      <c r="H1659" s="5" t="s">
        <v>20</v>
      </c>
      <c r="I1659" s="7">
        <v>0.5</v>
      </c>
      <c r="J1659" s="8">
        <v>5500</v>
      </c>
      <c r="K1659" s="9">
        <f t="shared" si="12"/>
        <v>2750</v>
      </c>
      <c r="L1659" s="9">
        <f t="shared" si="13"/>
        <v>962.49999999999989</v>
      </c>
      <c r="M1659" s="10">
        <v>0.35</v>
      </c>
      <c r="O1659" s="15"/>
      <c r="P1659" s="16"/>
      <c r="Q1659" s="11"/>
      <c r="R1659" s="12"/>
    </row>
    <row r="1660" spans="1:18" ht="15.75" customHeight="1">
      <c r="A1660" s="1"/>
      <c r="B1660" s="5" t="s">
        <v>14</v>
      </c>
      <c r="C1660" s="5">
        <v>1185732</v>
      </c>
      <c r="D1660" s="6">
        <v>44545</v>
      </c>
      <c r="E1660" s="5" t="s">
        <v>46</v>
      </c>
      <c r="F1660" s="5" t="s">
        <v>69</v>
      </c>
      <c r="G1660" s="5" t="s">
        <v>70</v>
      </c>
      <c r="H1660" s="5" t="s">
        <v>21</v>
      </c>
      <c r="I1660" s="7">
        <v>0.6</v>
      </c>
      <c r="J1660" s="8">
        <v>5500</v>
      </c>
      <c r="K1660" s="9">
        <f t="shared" si="12"/>
        <v>3300</v>
      </c>
      <c r="L1660" s="9">
        <f t="shared" si="13"/>
        <v>1320</v>
      </c>
      <c r="M1660" s="10">
        <v>0.39999999999999997</v>
      </c>
      <c r="O1660" s="15"/>
      <c r="P1660" s="16"/>
      <c r="Q1660" s="11"/>
      <c r="R1660" s="12"/>
    </row>
    <row r="1661" spans="1:18" ht="15.75" customHeight="1">
      <c r="A1661" s="1"/>
      <c r="B1661" s="5" t="s">
        <v>14</v>
      </c>
      <c r="C1661" s="5">
        <v>1185732</v>
      </c>
      <c r="D1661" s="6">
        <v>44545</v>
      </c>
      <c r="E1661" s="5" t="s">
        <v>46</v>
      </c>
      <c r="F1661" s="5" t="s">
        <v>69</v>
      </c>
      <c r="G1661" s="5" t="s">
        <v>70</v>
      </c>
      <c r="H1661" s="5" t="s">
        <v>22</v>
      </c>
      <c r="I1661" s="7">
        <v>0.64999999999999991</v>
      </c>
      <c r="J1661" s="8">
        <v>6500</v>
      </c>
      <c r="K1661" s="9">
        <f t="shared" si="12"/>
        <v>4224.9999999999991</v>
      </c>
      <c r="L1661" s="9">
        <f t="shared" si="13"/>
        <v>2323.7499999999995</v>
      </c>
      <c r="M1661" s="10">
        <v>0.55000000000000004</v>
      </c>
      <c r="O1661" s="15"/>
      <c r="P1661" s="16"/>
      <c r="Q1661" s="11"/>
      <c r="R1661" s="12"/>
    </row>
    <row r="1662" spans="1:18" ht="15.75" customHeight="1">
      <c r="A1662" s="1" t="s">
        <v>39</v>
      </c>
      <c r="B1662" s="5" t="s">
        <v>14</v>
      </c>
      <c r="C1662" s="5">
        <v>1185732</v>
      </c>
      <c r="D1662" s="6">
        <v>44214</v>
      </c>
      <c r="E1662" s="5" t="s">
        <v>33</v>
      </c>
      <c r="F1662" s="5" t="s">
        <v>71</v>
      </c>
      <c r="G1662" s="5" t="s">
        <v>72</v>
      </c>
      <c r="H1662" s="5" t="s">
        <v>17</v>
      </c>
      <c r="I1662" s="7">
        <v>0.3</v>
      </c>
      <c r="J1662" s="8">
        <v>6250</v>
      </c>
      <c r="K1662" s="9">
        <f t="shared" si="12"/>
        <v>1875</v>
      </c>
      <c r="L1662" s="9">
        <f t="shared" si="13"/>
        <v>750</v>
      </c>
      <c r="M1662" s="10">
        <v>0.4</v>
      </c>
      <c r="O1662" s="15"/>
      <c r="P1662" s="13"/>
      <c r="Q1662" s="11"/>
      <c r="R1662" s="12"/>
    </row>
    <row r="1663" spans="1:18" ht="15.75" customHeight="1">
      <c r="A1663" s="1"/>
      <c r="B1663" s="5" t="s">
        <v>14</v>
      </c>
      <c r="C1663" s="5">
        <v>1185732</v>
      </c>
      <c r="D1663" s="6">
        <v>44214</v>
      </c>
      <c r="E1663" s="5" t="s">
        <v>33</v>
      </c>
      <c r="F1663" s="5" t="s">
        <v>71</v>
      </c>
      <c r="G1663" s="5" t="s">
        <v>72</v>
      </c>
      <c r="H1663" s="5" t="s">
        <v>18</v>
      </c>
      <c r="I1663" s="7">
        <v>0.3</v>
      </c>
      <c r="J1663" s="8">
        <v>4250</v>
      </c>
      <c r="K1663" s="9">
        <f t="shared" si="12"/>
        <v>1275</v>
      </c>
      <c r="L1663" s="9">
        <f t="shared" si="13"/>
        <v>446.25</v>
      </c>
      <c r="M1663" s="10">
        <v>0.35</v>
      </c>
      <c r="O1663" s="15"/>
      <c r="P1663" s="13"/>
      <c r="Q1663" s="11"/>
      <c r="R1663" s="12"/>
    </row>
    <row r="1664" spans="1:18" ht="15.75" customHeight="1">
      <c r="A1664" s="1"/>
      <c r="B1664" s="5" t="s">
        <v>14</v>
      </c>
      <c r="C1664" s="5">
        <v>1185732</v>
      </c>
      <c r="D1664" s="6">
        <v>44214</v>
      </c>
      <c r="E1664" s="5" t="s">
        <v>33</v>
      </c>
      <c r="F1664" s="5" t="s">
        <v>71</v>
      </c>
      <c r="G1664" s="5" t="s">
        <v>72</v>
      </c>
      <c r="H1664" s="5" t="s">
        <v>19</v>
      </c>
      <c r="I1664" s="7">
        <v>0.2</v>
      </c>
      <c r="J1664" s="8">
        <v>4250</v>
      </c>
      <c r="K1664" s="9">
        <f t="shared" si="12"/>
        <v>850</v>
      </c>
      <c r="L1664" s="9">
        <f t="shared" si="13"/>
        <v>297.5</v>
      </c>
      <c r="M1664" s="10">
        <v>0.35</v>
      </c>
      <c r="O1664" s="15"/>
      <c r="P1664" s="13"/>
      <c r="Q1664" s="11"/>
      <c r="R1664" s="12"/>
    </row>
    <row r="1665" spans="1:18" ht="15.75" customHeight="1">
      <c r="A1665" s="1"/>
      <c r="B1665" s="5" t="s">
        <v>14</v>
      </c>
      <c r="C1665" s="5">
        <v>1185732</v>
      </c>
      <c r="D1665" s="6">
        <v>44214</v>
      </c>
      <c r="E1665" s="5" t="s">
        <v>33</v>
      </c>
      <c r="F1665" s="5" t="s">
        <v>71</v>
      </c>
      <c r="G1665" s="5" t="s">
        <v>72</v>
      </c>
      <c r="H1665" s="5" t="s">
        <v>20</v>
      </c>
      <c r="I1665" s="7">
        <v>0.25000000000000006</v>
      </c>
      <c r="J1665" s="8">
        <v>2750</v>
      </c>
      <c r="K1665" s="9">
        <f t="shared" si="12"/>
        <v>687.50000000000011</v>
      </c>
      <c r="L1665" s="9">
        <f t="shared" si="13"/>
        <v>275.00000000000006</v>
      </c>
      <c r="M1665" s="10">
        <v>0.4</v>
      </c>
      <c r="O1665" s="15"/>
      <c r="P1665" s="13"/>
      <c r="Q1665" s="11"/>
      <c r="R1665" s="12"/>
    </row>
    <row r="1666" spans="1:18" ht="15.75" customHeight="1">
      <c r="A1666" s="1"/>
      <c r="B1666" s="5" t="s">
        <v>14</v>
      </c>
      <c r="C1666" s="5">
        <v>1185732</v>
      </c>
      <c r="D1666" s="6">
        <v>44214</v>
      </c>
      <c r="E1666" s="5" t="s">
        <v>33</v>
      </c>
      <c r="F1666" s="5" t="s">
        <v>71</v>
      </c>
      <c r="G1666" s="5" t="s">
        <v>72</v>
      </c>
      <c r="H1666" s="5" t="s">
        <v>21</v>
      </c>
      <c r="I1666" s="7">
        <v>0.39999999999999997</v>
      </c>
      <c r="J1666" s="8">
        <v>3250</v>
      </c>
      <c r="K1666" s="9">
        <f t="shared" si="12"/>
        <v>1300</v>
      </c>
      <c r="L1666" s="9">
        <f t="shared" si="13"/>
        <v>454.99999999999994</v>
      </c>
      <c r="M1666" s="10">
        <v>0.35</v>
      </c>
      <c r="O1666" s="15"/>
      <c r="P1666" s="13"/>
      <c r="Q1666" s="11"/>
      <c r="R1666" s="12"/>
    </row>
    <row r="1667" spans="1:18" ht="15.75" customHeight="1">
      <c r="A1667" s="1"/>
      <c r="B1667" s="5" t="s">
        <v>14</v>
      </c>
      <c r="C1667" s="5">
        <v>1185732</v>
      </c>
      <c r="D1667" s="6">
        <v>44214</v>
      </c>
      <c r="E1667" s="5" t="s">
        <v>33</v>
      </c>
      <c r="F1667" s="5" t="s">
        <v>71</v>
      </c>
      <c r="G1667" s="5" t="s">
        <v>72</v>
      </c>
      <c r="H1667" s="5" t="s">
        <v>22</v>
      </c>
      <c r="I1667" s="7">
        <v>0.3</v>
      </c>
      <c r="J1667" s="8">
        <v>4250</v>
      </c>
      <c r="K1667" s="9">
        <f t="shared" si="12"/>
        <v>1275</v>
      </c>
      <c r="L1667" s="9">
        <f t="shared" si="13"/>
        <v>637.5</v>
      </c>
      <c r="M1667" s="10">
        <v>0.5</v>
      </c>
      <c r="O1667" s="15"/>
      <c r="P1667" s="13"/>
      <c r="Q1667" s="11"/>
      <c r="R1667" s="12"/>
    </row>
    <row r="1668" spans="1:18" ht="15.75" customHeight="1">
      <c r="A1668" s="1"/>
      <c r="B1668" s="5" t="s">
        <v>14</v>
      </c>
      <c r="C1668" s="5">
        <v>1185732</v>
      </c>
      <c r="D1668" s="6">
        <v>44245</v>
      </c>
      <c r="E1668" s="5" t="s">
        <v>33</v>
      </c>
      <c r="F1668" s="5" t="s">
        <v>71</v>
      </c>
      <c r="G1668" s="5" t="s">
        <v>72</v>
      </c>
      <c r="H1668" s="5" t="s">
        <v>17</v>
      </c>
      <c r="I1668" s="7">
        <v>0.3</v>
      </c>
      <c r="J1668" s="8">
        <v>6750</v>
      </c>
      <c r="K1668" s="9">
        <f t="shared" si="12"/>
        <v>2025</v>
      </c>
      <c r="L1668" s="9">
        <f t="shared" si="13"/>
        <v>810</v>
      </c>
      <c r="M1668" s="10">
        <v>0.4</v>
      </c>
      <c r="O1668" s="15"/>
      <c r="P1668" s="13"/>
      <c r="Q1668" s="11"/>
      <c r="R1668" s="12"/>
    </row>
    <row r="1669" spans="1:18" ht="15.75" customHeight="1">
      <c r="A1669" s="1"/>
      <c r="B1669" s="5" t="s">
        <v>14</v>
      </c>
      <c r="C1669" s="5">
        <v>1185732</v>
      </c>
      <c r="D1669" s="6">
        <v>44245</v>
      </c>
      <c r="E1669" s="5" t="s">
        <v>33</v>
      </c>
      <c r="F1669" s="5" t="s">
        <v>71</v>
      </c>
      <c r="G1669" s="5" t="s">
        <v>72</v>
      </c>
      <c r="H1669" s="5" t="s">
        <v>18</v>
      </c>
      <c r="I1669" s="7">
        <v>0.3</v>
      </c>
      <c r="J1669" s="8">
        <v>3250</v>
      </c>
      <c r="K1669" s="9">
        <f t="shared" si="12"/>
        <v>975</v>
      </c>
      <c r="L1669" s="9">
        <f t="shared" si="13"/>
        <v>341.25</v>
      </c>
      <c r="M1669" s="10">
        <v>0.35</v>
      </c>
      <c r="O1669" s="15"/>
      <c r="P1669" s="13"/>
      <c r="Q1669" s="11"/>
      <c r="R1669" s="12"/>
    </row>
    <row r="1670" spans="1:18" ht="15.75" customHeight="1">
      <c r="A1670" s="1"/>
      <c r="B1670" s="5" t="s">
        <v>14</v>
      </c>
      <c r="C1670" s="5">
        <v>1185732</v>
      </c>
      <c r="D1670" s="6">
        <v>44245</v>
      </c>
      <c r="E1670" s="5" t="s">
        <v>33</v>
      </c>
      <c r="F1670" s="5" t="s">
        <v>71</v>
      </c>
      <c r="G1670" s="5" t="s">
        <v>72</v>
      </c>
      <c r="H1670" s="5" t="s">
        <v>19</v>
      </c>
      <c r="I1670" s="7">
        <v>0.2</v>
      </c>
      <c r="J1670" s="8">
        <v>3750</v>
      </c>
      <c r="K1670" s="9">
        <f t="shared" si="12"/>
        <v>750</v>
      </c>
      <c r="L1670" s="9">
        <f t="shared" si="13"/>
        <v>262.5</v>
      </c>
      <c r="M1670" s="10">
        <v>0.35</v>
      </c>
      <c r="O1670" s="15"/>
      <c r="P1670" s="13"/>
      <c r="Q1670" s="11"/>
      <c r="R1670" s="12"/>
    </row>
    <row r="1671" spans="1:18" ht="15.75" customHeight="1">
      <c r="A1671" s="1"/>
      <c r="B1671" s="5" t="s">
        <v>14</v>
      </c>
      <c r="C1671" s="5">
        <v>1185732</v>
      </c>
      <c r="D1671" s="6">
        <v>44245</v>
      </c>
      <c r="E1671" s="5" t="s">
        <v>33</v>
      </c>
      <c r="F1671" s="5" t="s">
        <v>71</v>
      </c>
      <c r="G1671" s="5" t="s">
        <v>72</v>
      </c>
      <c r="H1671" s="5" t="s">
        <v>20</v>
      </c>
      <c r="I1671" s="7">
        <v>0.25000000000000006</v>
      </c>
      <c r="J1671" s="8">
        <v>2500</v>
      </c>
      <c r="K1671" s="9">
        <f t="shared" si="12"/>
        <v>625.00000000000011</v>
      </c>
      <c r="L1671" s="9">
        <f t="shared" si="13"/>
        <v>250.00000000000006</v>
      </c>
      <c r="M1671" s="10">
        <v>0.4</v>
      </c>
      <c r="O1671" s="15"/>
      <c r="P1671" s="13"/>
      <c r="Q1671" s="11"/>
      <c r="R1671" s="12"/>
    </row>
    <row r="1672" spans="1:18" ht="15.75" customHeight="1">
      <c r="A1672" s="1"/>
      <c r="B1672" s="5" t="s">
        <v>14</v>
      </c>
      <c r="C1672" s="5">
        <v>1185732</v>
      </c>
      <c r="D1672" s="6">
        <v>44245</v>
      </c>
      <c r="E1672" s="5" t="s">
        <v>33</v>
      </c>
      <c r="F1672" s="5" t="s">
        <v>71</v>
      </c>
      <c r="G1672" s="5" t="s">
        <v>72</v>
      </c>
      <c r="H1672" s="5" t="s">
        <v>21</v>
      </c>
      <c r="I1672" s="7">
        <v>0.39999999999999997</v>
      </c>
      <c r="J1672" s="8">
        <v>3250</v>
      </c>
      <c r="K1672" s="9">
        <f t="shared" si="12"/>
        <v>1300</v>
      </c>
      <c r="L1672" s="9">
        <f t="shared" si="13"/>
        <v>454.99999999999994</v>
      </c>
      <c r="M1672" s="10">
        <v>0.35</v>
      </c>
      <c r="O1672" s="15"/>
      <c r="P1672" s="13"/>
      <c r="Q1672" s="11"/>
      <c r="R1672" s="12"/>
    </row>
    <row r="1673" spans="1:18" ht="15.75" customHeight="1">
      <c r="A1673" s="1"/>
      <c r="B1673" s="5" t="s">
        <v>14</v>
      </c>
      <c r="C1673" s="5">
        <v>1185732</v>
      </c>
      <c r="D1673" s="6">
        <v>44245</v>
      </c>
      <c r="E1673" s="5" t="s">
        <v>33</v>
      </c>
      <c r="F1673" s="5" t="s">
        <v>71</v>
      </c>
      <c r="G1673" s="5" t="s">
        <v>72</v>
      </c>
      <c r="H1673" s="5" t="s">
        <v>22</v>
      </c>
      <c r="I1673" s="7">
        <v>0.3</v>
      </c>
      <c r="J1673" s="8">
        <v>4000</v>
      </c>
      <c r="K1673" s="9">
        <f t="shared" si="12"/>
        <v>1200</v>
      </c>
      <c r="L1673" s="9">
        <f t="shared" si="13"/>
        <v>600</v>
      </c>
      <c r="M1673" s="10">
        <v>0.5</v>
      </c>
      <c r="O1673" s="15"/>
      <c r="P1673" s="13"/>
      <c r="Q1673" s="11"/>
      <c r="R1673" s="12"/>
    </row>
    <row r="1674" spans="1:18" ht="15.75" customHeight="1">
      <c r="A1674" s="1"/>
      <c r="B1674" s="5" t="s">
        <v>14</v>
      </c>
      <c r="C1674" s="5">
        <v>1185732</v>
      </c>
      <c r="D1674" s="6">
        <v>44272</v>
      </c>
      <c r="E1674" s="5" t="s">
        <v>33</v>
      </c>
      <c r="F1674" s="5" t="s">
        <v>71</v>
      </c>
      <c r="G1674" s="5" t="s">
        <v>72</v>
      </c>
      <c r="H1674" s="5" t="s">
        <v>17</v>
      </c>
      <c r="I1674" s="7">
        <v>0.35000000000000003</v>
      </c>
      <c r="J1674" s="8">
        <v>6200</v>
      </c>
      <c r="K1674" s="9">
        <f t="shared" si="12"/>
        <v>2170</v>
      </c>
      <c r="L1674" s="9">
        <f t="shared" si="13"/>
        <v>868</v>
      </c>
      <c r="M1674" s="10">
        <v>0.4</v>
      </c>
      <c r="O1674" s="15"/>
      <c r="P1674" s="13"/>
      <c r="Q1674" s="11"/>
      <c r="R1674" s="12"/>
    </row>
    <row r="1675" spans="1:18" ht="15.75" customHeight="1">
      <c r="A1675" s="1"/>
      <c r="B1675" s="5" t="s">
        <v>14</v>
      </c>
      <c r="C1675" s="5">
        <v>1185732</v>
      </c>
      <c r="D1675" s="6">
        <v>44272</v>
      </c>
      <c r="E1675" s="5" t="s">
        <v>33</v>
      </c>
      <c r="F1675" s="5" t="s">
        <v>71</v>
      </c>
      <c r="G1675" s="5" t="s">
        <v>72</v>
      </c>
      <c r="H1675" s="5" t="s">
        <v>18</v>
      </c>
      <c r="I1675" s="7">
        <v>0.35000000000000003</v>
      </c>
      <c r="J1675" s="8">
        <v>3000</v>
      </c>
      <c r="K1675" s="9">
        <f t="shared" si="12"/>
        <v>1050</v>
      </c>
      <c r="L1675" s="9">
        <f t="shared" si="13"/>
        <v>367.5</v>
      </c>
      <c r="M1675" s="10">
        <v>0.35</v>
      </c>
      <c r="O1675" s="15"/>
      <c r="P1675" s="13"/>
      <c r="Q1675" s="11"/>
      <c r="R1675" s="12"/>
    </row>
    <row r="1676" spans="1:18" ht="15.75" customHeight="1">
      <c r="A1676" s="1"/>
      <c r="B1676" s="5" t="s">
        <v>14</v>
      </c>
      <c r="C1676" s="5">
        <v>1185732</v>
      </c>
      <c r="D1676" s="6">
        <v>44272</v>
      </c>
      <c r="E1676" s="5" t="s">
        <v>33</v>
      </c>
      <c r="F1676" s="5" t="s">
        <v>71</v>
      </c>
      <c r="G1676" s="5" t="s">
        <v>72</v>
      </c>
      <c r="H1676" s="5" t="s">
        <v>19</v>
      </c>
      <c r="I1676" s="7">
        <v>0.25000000000000006</v>
      </c>
      <c r="J1676" s="8">
        <v>3500</v>
      </c>
      <c r="K1676" s="9">
        <f t="shared" si="12"/>
        <v>875.00000000000023</v>
      </c>
      <c r="L1676" s="9">
        <f t="shared" si="13"/>
        <v>306.25000000000006</v>
      </c>
      <c r="M1676" s="10">
        <v>0.35</v>
      </c>
      <c r="O1676" s="15"/>
      <c r="P1676" s="13"/>
      <c r="Q1676" s="11"/>
      <c r="R1676" s="12"/>
    </row>
    <row r="1677" spans="1:18" ht="15.75" customHeight="1">
      <c r="A1677" s="1"/>
      <c r="B1677" s="5" t="s">
        <v>14</v>
      </c>
      <c r="C1677" s="5">
        <v>1185732</v>
      </c>
      <c r="D1677" s="6">
        <v>44272</v>
      </c>
      <c r="E1677" s="5" t="s">
        <v>33</v>
      </c>
      <c r="F1677" s="5" t="s">
        <v>71</v>
      </c>
      <c r="G1677" s="5" t="s">
        <v>72</v>
      </c>
      <c r="H1677" s="5" t="s">
        <v>20</v>
      </c>
      <c r="I1677" s="7">
        <v>0.3</v>
      </c>
      <c r="J1677" s="8">
        <v>2000</v>
      </c>
      <c r="K1677" s="9">
        <f t="shared" si="12"/>
        <v>600</v>
      </c>
      <c r="L1677" s="9">
        <f t="shared" si="13"/>
        <v>240</v>
      </c>
      <c r="M1677" s="10">
        <v>0.4</v>
      </c>
      <c r="O1677" s="15"/>
      <c r="P1677" s="13"/>
      <c r="Q1677" s="11"/>
      <c r="R1677" s="12"/>
    </row>
    <row r="1678" spans="1:18" ht="15.75" customHeight="1">
      <c r="A1678" s="1"/>
      <c r="B1678" s="5" t="s">
        <v>14</v>
      </c>
      <c r="C1678" s="5">
        <v>1185732</v>
      </c>
      <c r="D1678" s="6">
        <v>44272</v>
      </c>
      <c r="E1678" s="5" t="s">
        <v>33</v>
      </c>
      <c r="F1678" s="5" t="s">
        <v>71</v>
      </c>
      <c r="G1678" s="5" t="s">
        <v>72</v>
      </c>
      <c r="H1678" s="5" t="s">
        <v>21</v>
      </c>
      <c r="I1678" s="7">
        <v>0.45</v>
      </c>
      <c r="J1678" s="8">
        <v>2500</v>
      </c>
      <c r="K1678" s="9">
        <f t="shared" si="12"/>
        <v>1125</v>
      </c>
      <c r="L1678" s="9">
        <f t="shared" si="13"/>
        <v>393.75</v>
      </c>
      <c r="M1678" s="10">
        <v>0.35</v>
      </c>
      <c r="O1678" s="15"/>
      <c r="P1678" s="13"/>
      <c r="Q1678" s="11"/>
      <c r="R1678" s="12"/>
    </row>
    <row r="1679" spans="1:18" ht="15.75" customHeight="1">
      <c r="A1679" s="1"/>
      <c r="B1679" s="5" t="s">
        <v>14</v>
      </c>
      <c r="C1679" s="5">
        <v>1185732</v>
      </c>
      <c r="D1679" s="6">
        <v>44272</v>
      </c>
      <c r="E1679" s="5" t="s">
        <v>33</v>
      </c>
      <c r="F1679" s="5" t="s">
        <v>71</v>
      </c>
      <c r="G1679" s="5" t="s">
        <v>72</v>
      </c>
      <c r="H1679" s="5" t="s">
        <v>22</v>
      </c>
      <c r="I1679" s="7">
        <v>0.35000000000000003</v>
      </c>
      <c r="J1679" s="8">
        <v>3500</v>
      </c>
      <c r="K1679" s="9">
        <f t="shared" si="12"/>
        <v>1225.0000000000002</v>
      </c>
      <c r="L1679" s="9">
        <f t="shared" si="13"/>
        <v>612.50000000000011</v>
      </c>
      <c r="M1679" s="10">
        <v>0.5</v>
      </c>
      <c r="O1679" s="15"/>
      <c r="P1679" s="13"/>
      <c r="Q1679" s="11"/>
      <c r="R1679" s="12"/>
    </row>
    <row r="1680" spans="1:18" ht="15.75" customHeight="1">
      <c r="A1680" s="1"/>
      <c r="B1680" s="5" t="s">
        <v>14</v>
      </c>
      <c r="C1680" s="5">
        <v>1185732</v>
      </c>
      <c r="D1680" s="6">
        <v>44304</v>
      </c>
      <c r="E1680" s="5" t="s">
        <v>33</v>
      </c>
      <c r="F1680" s="5" t="s">
        <v>71</v>
      </c>
      <c r="G1680" s="5" t="s">
        <v>72</v>
      </c>
      <c r="H1680" s="5" t="s">
        <v>17</v>
      </c>
      <c r="I1680" s="7">
        <v>0.35000000000000003</v>
      </c>
      <c r="J1680" s="8">
        <v>5750</v>
      </c>
      <c r="K1680" s="9">
        <f t="shared" si="12"/>
        <v>2012.5000000000002</v>
      </c>
      <c r="L1680" s="9">
        <f t="shared" si="13"/>
        <v>805.00000000000011</v>
      </c>
      <c r="M1680" s="10">
        <v>0.4</v>
      </c>
      <c r="O1680" s="15"/>
      <c r="P1680" s="13"/>
      <c r="Q1680" s="11"/>
      <c r="R1680" s="12"/>
    </row>
    <row r="1681" spans="1:18" ht="15.75" customHeight="1">
      <c r="A1681" s="1"/>
      <c r="B1681" s="5" t="s">
        <v>14</v>
      </c>
      <c r="C1681" s="5">
        <v>1185732</v>
      </c>
      <c r="D1681" s="6">
        <v>44304</v>
      </c>
      <c r="E1681" s="5" t="s">
        <v>33</v>
      </c>
      <c r="F1681" s="5" t="s">
        <v>71</v>
      </c>
      <c r="G1681" s="5" t="s">
        <v>72</v>
      </c>
      <c r="H1681" s="5" t="s">
        <v>18</v>
      </c>
      <c r="I1681" s="7">
        <v>0.30000000000000004</v>
      </c>
      <c r="J1681" s="8">
        <v>2750</v>
      </c>
      <c r="K1681" s="9">
        <f t="shared" si="12"/>
        <v>825.00000000000011</v>
      </c>
      <c r="L1681" s="9">
        <f t="shared" si="13"/>
        <v>288.75</v>
      </c>
      <c r="M1681" s="10">
        <v>0.35</v>
      </c>
      <c r="O1681" s="15"/>
      <c r="P1681" s="13"/>
      <c r="Q1681" s="11"/>
      <c r="R1681" s="12"/>
    </row>
    <row r="1682" spans="1:18" ht="15.75" customHeight="1">
      <c r="A1682" s="1"/>
      <c r="B1682" s="5" t="s">
        <v>14</v>
      </c>
      <c r="C1682" s="5">
        <v>1185732</v>
      </c>
      <c r="D1682" s="6">
        <v>44304</v>
      </c>
      <c r="E1682" s="5" t="s">
        <v>33</v>
      </c>
      <c r="F1682" s="5" t="s">
        <v>71</v>
      </c>
      <c r="G1682" s="5" t="s">
        <v>72</v>
      </c>
      <c r="H1682" s="5" t="s">
        <v>19</v>
      </c>
      <c r="I1682" s="7">
        <v>0.20000000000000007</v>
      </c>
      <c r="J1682" s="8">
        <v>2750</v>
      </c>
      <c r="K1682" s="9">
        <f t="shared" si="12"/>
        <v>550.00000000000023</v>
      </c>
      <c r="L1682" s="9">
        <f t="shared" si="13"/>
        <v>192.50000000000006</v>
      </c>
      <c r="M1682" s="10">
        <v>0.35</v>
      </c>
      <c r="O1682" s="15"/>
      <c r="P1682" s="13"/>
      <c r="Q1682" s="11"/>
      <c r="R1682" s="12"/>
    </row>
    <row r="1683" spans="1:18" ht="15.75" customHeight="1">
      <c r="A1683" s="1"/>
      <c r="B1683" s="5" t="s">
        <v>14</v>
      </c>
      <c r="C1683" s="5">
        <v>1185732</v>
      </c>
      <c r="D1683" s="6">
        <v>44304</v>
      </c>
      <c r="E1683" s="5" t="s">
        <v>33</v>
      </c>
      <c r="F1683" s="5" t="s">
        <v>71</v>
      </c>
      <c r="G1683" s="5" t="s">
        <v>72</v>
      </c>
      <c r="H1683" s="5" t="s">
        <v>20</v>
      </c>
      <c r="I1683" s="7">
        <v>0.25</v>
      </c>
      <c r="J1683" s="8">
        <v>2000</v>
      </c>
      <c r="K1683" s="9">
        <f t="shared" si="12"/>
        <v>500</v>
      </c>
      <c r="L1683" s="9">
        <f t="shared" si="13"/>
        <v>200</v>
      </c>
      <c r="M1683" s="10">
        <v>0.4</v>
      </c>
      <c r="O1683" s="15"/>
      <c r="P1683" s="13"/>
      <c r="Q1683" s="11"/>
      <c r="R1683" s="12"/>
    </row>
    <row r="1684" spans="1:18" ht="15.75" customHeight="1">
      <c r="A1684" s="1"/>
      <c r="B1684" s="5" t="s">
        <v>14</v>
      </c>
      <c r="C1684" s="5">
        <v>1185732</v>
      </c>
      <c r="D1684" s="6">
        <v>44304</v>
      </c>
      <c r="E1684" s="5" t="s">
        <v>33</v>
      </c>
      <c r="F1684" s="5" t="s">
        <v>71</v>
      </c>
      <c r="G1684" s="5" t="s">
        <v>72</v>
      </c>
      <c r="H1684" s="5" t="s">
        <v>21</v>
      </c>
      <c r="I1684" s="7">
        <v>0.4</v>
      </c>
      <c r="J1684" s="8">
        <v>2250</v>
      </c>
      <c r="K1684" s="9">
        <f t="shared" si="12"/>
        <v>900</v>
      </c>
      <c r="L1684" s="9">
        <f t="shared" si="13"/>
        <v>315</v>
      </c>
      <c r="M1684" s="10">
        <v>0.35</v>
      </c>
      <c r="O1684" s="15"/>
      <c r="P1684" s="13"/>
      <c r="Q1684" s="11"/>
      <c r="R1684" s="12"/>
    </row>
    <row r="1685" spans="1:18" ht="15.75" customHeight="1">
      <c r="A1685" s="1"/>
      <c r="B1685" s="5" t="s">
        <v>14</v>
      </c>
      <c r="C1685" s="5">
        <v>1185732</v>
      </c>
      <c r="D1685" s="6">
        <v>44304</v>
      </c>
      <c r="E1685" s="5" t="s">
        <v>33</v>
      </c>
      <c r="F1685" s="5" t="s">
        <v>71</v>
      </c>
      <c r="G1685" s="5" t="s">
        <v>72</v>
      </c>
      <c r="H1685" s="5" t="s">
        <v>22</v>
      </c>
      <c r="I1685" s="7">
        <v>0.30000000000000004</v>
      </c>
      <c r="J1685" s="8">
        <v>3500</v>
      </c>
      <c r="K1685" s="9">
        <f t="shared" si="12"/>
        <v>1050.0000000000002</v>
      </c>
      <c r="L1685" s="9">
        <f t="shared" si="13"/>
        <v>525.00000000000011</v>
      </c>
      <c r="M1685" s="10">
        <v>0.5</v>
      </c>
      <c r="O1685" s="15"/>
      <c r="P1685" s="13"/>
      <c r="Q1685" s="11"/>
      <c r="R1685" s="12"/>
    </row>
    <row r="1686" spans="1:18" ht="15.75" customHeight="1">
      <c r="A1686" s="1"/>
      <c r="B1686" s="5" t="s">
        <v>14</v>
      </c>
      <c r="C1686" s="5">
        <v>1185732</v>
      </c>
      <c r="D1686" s="6">
        <v>44335</v>
      </c>
      <c r="E1686" s="5" t="s">
        <v>33</v>
      </c>
      <c r="F1686" s="5" t="s">
        <v>71</v>
      </c>
      <c r="G1686" s="5" t="s">
        <v>72</v>
      </c>
      <c r="H1686" s="5" t="s">
        <v>17</v>
      </c>
      <c r="I1686" s="7">
        <v>0.4</v>
      </c>
      <c r="J1686" s="8">
        <v>6200</v>
      </c>
      <c r="K1686" s="9">
        <f t="shared" si="12"/>
        <v>2480</v>
      </c>
      <c r="L1686" s="9">
        <f t="shared" si="13"/>
        <v>992</v>
      </c>
      <c r="M1686" s="10">
        <v>0.4</v>
      </c>
      <c r="O1686" s="15"/>
      <c r="P1686" s="13"/>
      <c r="Q1686" s="11"/>
      <c r="R1686" s="12"/>
    </row>
    <row r="1687" spans="1:18" ht="15.75" customHeight="1">
      <c r="A1687" s="1"/>
      <c r="B1687" s="5" t="s">
        <v>14</v>
      </c>
      <c r="C1687" s="5">
        <v>1185732</v>
      </c>
      <c r="D1687" s="6">
        <v>44335</v>
      </c>
      <c r="E1687" s="5" t="s">
        <v>33</v>
      </c>
      <c r="F1687" s="5" t="s">
        <v>71</v>
      </c>
      <c r="G1687" s="5" t="s">
        <v>72</v>
      </c>
      <c r="H1687" s="5" t="s">
        <v>18</v>
      </c>
      <c r="I1687" s="7">
        <v>0.35000000000000009</v>
      </c>
      <c r="J1687" s="8">
        <v>3250</v>
      </c>
      <c r="K1687" s="9">
        <f t="shared" si="12"/>
        <v>1137.5000000000002</v>
      </c>
      <c r="L1687" s="9">
        <f t="shared" si="13"/>
        <v>398.12500000000006</v>
      </c>
      <c r="M1687" s="10">
        <v>0.35</v>
      </c>
      <c r="O1687" s="15"/>
      <c r="P1687" s="13"/>
      <c r="Q1687" s="11"/>
      <c r="R1687" s="12"/>
    </row>
    <row r="1688" spans="1:18" ht="15.75" customHeight="1">
      <c r="A1688" s="1"/>
      <c r="B1688" s="5" t="s">
        <v>14</v>
      </c>
      <c r="C1688" s="5">
        <v>1185732</v>
      </c>
      <c r="D1688" s="6">
        <v>44335</v>
      </c>
      <c r="E1688" s="5" t="s">
        <v>33</v>
      </c>
      <c r="F1688" s="5" t="s">
        <v>71</v>
      </c>
      <c r="G1688" s="5" t="s">
        <v>72</v>
      </c>
      <c r="H1688" s="5" t="s">
        <v>19</v>
      </c>
      <c r="I1688" s="7">
        <v>0.30000000000000004</v>
      </c>
      <c r="J1688" s="8">
        <v>3000</v>
      </c>
      <c r="K1688" s="9">
        <f t="shared" si="12"/>
        <v>900.00000000000011</v>
      </c>
      <c r="L1688" s="9">
        <f t="shared" si="13"/>
        <v>315</v>
      </c>
      <c r="M1688" s="10">
        <v>0.35</v>
      </c>
      <c r="O1688" s="15"/>
      <c r="P1688" s="13"/>
      <c r="Q1688" s="11"/>
      <c r="R1688" s="12"/>
    </row>
    <row r="1689" spans="1:18" ht="15.75" customHeight="1">
      <c r="A1689" s="1"/>
      <c r="B1689" s="5" t="s">
        <v>14</v>
      </c>
      <c r="C1689" s="5">
        <v>1185732</v>
      </c>
      <c r="D1689" s="6">
        <v>44335</v>
      </c>
      <c r="E1689" s="5" t="s">
        <v>33</v>
      </c>
      <c r="F1689" s="5" t="s">
        <v>71</v>
      </c>
      <c r="G1689" s="5" t="s">
        <v>72</v>
      </c>
      <c r="H1689" s="5" t="s">
        <v>20</v>
      </c>
      <c r="I1689" s="7">
        <v>0.30000000000000004</v>
      </c>
      <c r="J1689" s="8">
        <v>2250</v>
      </c>
      <c r="K1689" s="9">
        <f t="shared" si="12"/>
        <v>675.00000000000011</v>
      </c>
      <c r="L1689" s="9">
        <f t="shared" si="13"/>
        <v>270.00000000000006</v>
      </c>
      <c r="M1689" s="10">
        <v>0.4</v>
      </c>
      <c r="O1689" s="15"/>
      <c r="P1689" s="13"/>
      <c r="Q1689" s="11"/>
      <c r="R1689" s="12"/>
    </row>
    <row r="1690" spans="1:18" ht="15.75" customHeight="1">
      <c r="A1690" s="1"/>
      <c r="B1690" s="5" t="s">
        <v>14</v>
      </c>
      <c r="C1690" s="5">
        <v>1185732</v>
      </c>
      <c r="D1690" s="6">
        <v>44335</v>
      </c>
      <c r="E1690" s="5" t="s">
        <v>33</v>
      </c>
      <c r="F1690" s="5" t="s">
        <v>71</v>
      </c>
      <c r="G1690" s="5" t="s">
        <v>72</v>
      </c>
      <c r="H1690" s="5" t="s">
        <v>21</v>
      </c>
      <c r="I1690" s="7">
        <v>0.44999999999999996</v>
      </c>
      <c r="J1690" s="8">
        <v>2500</v>
      </c>
      <c r="K1690" s="9">
        <f t="shared" si="12"/>
        <v>1125</v>
      </c>
      <c r="L1690" s="9">
        <f t="shared" si="13"/>
        <v>393.75</v>
      </c>
      <c r="M1690" s="10">
        <v>0.35</v>
      </c>
      <c r="O1690" s="15"/>
      <c r="P1690" s="13"/>
      <c r="Q1690" s="11"/>
      <c r="R1690" s="12"/>
    </row>
    <row r="1691" spans="1:18" ht="15.75" customHeight="1">
      <c r="A1691" s="1"/>
      <c r="B1691" s="5" t="s">
        <v>14</v>
      </c>
      <c r="C1691" s="5">
        <v>1185732</v>
      </c>
      <c r="D1691" s="6">
        <v>44335</v>
      </c>
      <c r="E1691" s="5" t="s">
        <v>33</v>
      </c>
      <c r="F1691" s="5" t="s">
        <v>71</v>
      </c>
      <c r="G1691" s="5" t="s">
        <v>72</v>
      </c>
      <c r="H1691" s="5" t="s">
        <v>22</v>
      </c>
      <c r="I1691" s="7">
        <v>0.49999999999999994</v>
      </c>
      <c r="J1691" s="8">
        <v>3500</v>
      </c>
      <c r="K1691" s="9">
        <f t="shared" si="12"/>
        <v>1749.9999999999998</v>
      </c>
      <c r="L1691" s="9">
        <f t="shared" si="13"/>
        <v>874.99999999999989</v>
      </c>
      <c r="M1691" s="10">
        <v>0.5</v>
      </c>
      <c r="O1691" s="15"/>
      <c r="P1691" s="13"/>
      <c r="Q1691" s="11"/>
      <c r="R1691" s="12"/>
    </row>
    <row r="1692" spans="1:18" ht="15.75" customHeight="1">
      <c r="A1692" s="1"/>
      <c r="B1692" s="5" t="s">
        <v>14</v>
      </c>
      <c r="C1692" s="5">
        <v>1185732</v>
      </c>
      <c r="D1692" s="6">
        <v>44365</v>
      </c>
      <c r="E1692" s="5" t="s">
        <v>33</v>
      </c>
      <c r="F1692" s="5" t="s">
        <v>71</v>
      </c>
      <c r="G1692" s="5" t="s">
        <v>72</v>
      </c>
      <c r="H1692" s="5" t="s">
        <v>17</v>
      </c>
      <c r="I1692" s="7">
        <v>0.35000000000000003</v>
      </c>
      <c r="J1692" s="8">
        <v>6000</v>
      </c>
      <c r="K1692" s="9">
        <f t="shared" si="12"/>
        <v>2100</v>
      </c>
      <c r="L1692" s="9">
        <f t="shared" si="13"/>
        <v>840</v>
      </c>
      <c r="M1692" s="10">
        <v>0.4</v>
      </c>
      <c r="O1692" s="15"/>
      <c r="P1692" s="13"/>
      <c r="Q1692" s="11"/>
      <c r="R1692" s="12"/>
    </row>
    <row r="1693" spans="1:18" ht="15.75" customHeight="1">
      <c r="A1693" s="1"/>
      <c r="B1693" s="5" t="s">
        <v>14</v>
      </c>
      <c r="C1693" s="5">
        <v>1185732</v>
      </c>
      <c r="D1693" s="6">
        <v>44365</v>
      </c>
      <c r="E1693" s="5" t="s">
        <v>33</v>
      </c>
      <c r="F1693" s="5" t="s">
        <v>71</v>
      </c>
      <c r="G1693" s="5" t="s">
        <v>72</v>
      </c>
      <c r="H1693" s="5" t="s">
        <v>18</v>
      </c>
      <c r="I1693" s="7">
        <v>0.3000000000000001</v>
      </c>
      <c r="J1693" s="8">
        <v>3500</v>
      </c>
      <c r="K1693" s="9">
        <f t="shared" si="12"/>
        <v>1050.0000000000005</v>
      </c>
      <c r="L1693" s="9">
        <f t="shared" si="13"/>
        <v>367.50000000000011</v>
      </c>
      <c r="M1693" s="10">
        <v>0.35</v>
      </c>
      <c r="O1693" s="15"/>
      <c r="P1693" s="13"/>
      <c r="Q1693" s="11"/>
      <c r="R1693" s="12"/>
    </row>
    <row r="1694" spans="1:18" ht="15.75" customHeight="1">
      <c r="A1694" s="1"/>
      <c r="B1694" s="5" t="s">
        <v>14</v>
      </c>
      <c r="C1694" s="5">
        <v>1185732</v>
      </c>
      <c r="D1694" s="6">
        <v>44365</v>
      </c>
      <c r="E1694" s="5" t="s">
        <v>33</v>
      </c>
      <c r="F1694" s="5" t="s">
        <v>71</v>
      </c>
      <c r="G1694" s="5" t="s">
        <v>72</v>
      </c>
      <c r="H1694" s="5" t="s">
        <v>19</v>
      </c>
      <c r="I1694" s="7">
        <v>0.25000000000000006</v>
      </c>
      <c r="J1694" s="8">
        <v>3750</v>
      </c>
      <c r="K1694" s="9">
        <f t="shared" si="12"/>
        <v>937.50000000000023</v>
      </c>
      <c r="L1694" s="9">
        <f t="shared" si="13"/>
        <v>328.12500000000006</v>
      </c>
      <c r="M1694" s="10">
        <v>0.35</v>
      </c>
      <c r="O1694" s="15"/>
      <c r="P1694" s="13"/>
      <c r="Q1694" s="11"/>
      <c r="R1694" s="12"/>
    </row>
    <row r="1695" spans="1:18" ht="15.75" customHeight="1">
      <c r="A1695" s="1"/>
      <c r="B1695" s="5" t="s">
        <v>14</v>
      </c>
      <c r="C1695" s="5">
        <v>1185732</v>
      </c>
      <c r="D1695" s="6">
        <v>44365</v>
      </c>
      <c r="E1695" s="5" t="s">
        <v>33</v>
      </c>
      <c r="F1695" s="5" t="s">
        <v>71</v>
      </c>
      <c r="G1695" s="5" t="s">
        <v>72</v>
      </c>
      <c r="H1695" s="5" t="s">
        <v>20</v>
      </c>
      <c r="I1695" s="7">
        <v>0.25000000000000006</v>
      </c>
      <c r="J1695" s="8">
        <v>3500</v>
      </c>
      <c r="K1695" s="9">
        <f t="shared" si="12"/>
        <v>875.00000000000023</v>
      </c>
      <c r="L1695" s="9">
        <f t="shared" si="13"/>
        <v>350.00000000000011</v>
      </c>
      <c r="M1695" s="10">
        <v>0.4</v>
      </c>
      <c r="O1695" s="15"/>
      <c r="P1695" s="13"/>
      <c r="Q1695" s="11"/>
      <c r="R1695" s="12"/>
    </row>
    <row r="1696" spans="1:18" ht="15.75" customHeight="1">
      <c r="A1696" s="1"/>
      <c r="B1696" s="5" t="s">
        <v>14</v>
      </c>
      <c r="C1696" s="5">
        <v>1185732</v>
      </c>
      <c r="D1696" s="6">
        <v>44365</v>
      </c>
      <c r="E1696" s="5" t="s">
        <v>33</v>
      </c>
      <c r="F1696" s="5" t="s">
        <v>71</v>
      </c>
      <c r="G1696" s="5" t="s">
        <v>72</v>
      </c>
      <c r="H1696" s="5" t="s">
        <v>21</v>
      </c>
      <c r="I1696" s="7">
        <v>0.4</v>
      </c>
      <c r="J1696" s="8">
        <v>3500</v>
      </c>
      <c r="K1696" s="9">
        <f t="shared" si="12"/>
        <v>1400</v>
      </c>
      <c r="L1696" s="9">
        <f t="shared" si="13"/>
        <v>489.99999999999994</v>
      </c>
      <c r="M1696" s="10">
        <v>0.35</v>
      </c>
      <c r="O1696" s="15"/>
      <c r="P1696" s="13"/>
      <c r="Q1696" s="11"/>
      <c r="R1696" s="12"/>
    </row>
    <row r="1697" spans="1:18" ht="15.75" customHeight="1">
      <c r="A1697" s="1"/>
      <c r="B1697" s="5" t="s">
        <v>14</v>
      </c>
      <c r="C1697" s="5">
        <v>1185732</v>
      </c>
      <c r="D1697" s="6">
        <v>44365</v>
      </c>
      <c r="E1697" s="5" t="s">
        <v>33</v>
      </c>
      <c r="F1697" s="5" t="s">
        <v>71</v>
      </c>
      <c r="G1697" s="5" t="s">
        <v>72</v>
      </c>
      <c r="H1697" s="5" t="s">
        <v>22</v>
      </c>
      <c r="I1697" s="7">
        <v>0.45</v>
      </c>
      <c r="J1697" s="8">
        <v>5250</v>
      </c>
      <c r="K1697" s="9">
        <f t="shared" si="12"/>
        <v>2362.5</v>
      </c>
      <c r="L1697" s="9">
        <f t="shared" si="13"/>
        <v>1181.25</v>
      </c>
      <c r="M1697" s="10">
        <v>0.5</v>
      </c>
      <c r="O1697" s="15"/>
      <c r="P1697" s="13"/>
      <c r="Q1697" s="11"/>
      <c r="R1697" s="12"/>
    </row>
    <row r="1698" spans="1:18" ht="15.75" customHeight="1">
      <c r="A1698" s="1"/>
      <c r="B1698" s="5" t="s">
        <v>14</v>
      </c>
      <c r="C1698" s="5">
        <v>1185732</v>
      </c>
      <c r="D1698" s="6">
        <v>44394</v>
      </c>
      <c r="E1698" s="5" t="s">
        <v>33</v>
      </c>
      <c r="F1698" s="5" t="s">
        <v>71</v>
      </c>
      <c r="G1698" s="5" t="s">
        <v>72</v>
      </c>
      <c r="H1698" s="5" t="s">
        <v>17</v>
      </c>
      <c r="I1698" s="7">
        <v>0.4</v>
      </c>
      <c r="J1698" s="8">
        <v>7500</v>
      </c>
      <c r="K1698" s="9">
        <f t="shared" si="12"/>
        <v>3000</v>
      </c>
      <c r="L1698" s="9">
        <f t="shared" si="13"/>
        <v>1200</v>
      </c>
      <c r="M1698" s="10">
        <v>0.4</v>
      </c>
      <c r="O1698" s="15"/>
      <c r="P1698" s="13"/>
      <c r="Q1698" s="11"/>
      <c r="R1698" s="12"/>
    </row>
    <row r="1699" spans="1:18" ht="15.75" customHeight="1">
      <c r="A1699" s="1"/>
      <c r="B1699" s="5" t="s">
        <v>14</v>
      </c>
      <c r="C1699" s="5">
        <v>1185732</v>
      </c>
      <c r="D1699" s="6">
        <v>44394</v>
      </c>
      <c r="E1699" s="5" t="s">
        <v>33</v>
      </c>
      <c r="F1699" s="5" t="s">
        <v>71</v>
      </c>
      <c r="G1699" s="5" t="s">
        <v>72</v>
      </c>
      <c r="H1699" s="5" t="s">
        <v>18</v>
      </c>
      <c r="I1699" s="7">
        <v>0.35000000000000009</v>
      </c>
      <c r="J1699" s="8">
        <v>5000</v>
      </c>
      <c r="K1699" s="9">
        <f t="shared" si="12"/>
        <v>1750.0000000000005</v>
      </c>
      <c r="L1699" s="9">
        <f t="shared" si="13"/>
        <v>612.50000000000011</v>
      </c>
      <c r="M1699" s="10">
        <v>0.35</v>
      </c>
      <c r="O1699" s="15"/>
      <c r="P1699" s="13"/>
      <c r="Q1699" s="11"/>
      <c r="R1699" s="12"/>
    </row>
    <row r="1700" spans="1:18" ht="15.75" customHeight="1">
      <c r="A1700" s="1"/>
      <c r="B1700" s="5" t="s">
        <v>14</v>
      </c>
      <c r="C1700" s="5">
        <v>1185732</v>
      </c>
      <c r="D1700" s="6">
        <v>44394</v>
      </c>
      <c r="E1700" s="5" t="s">
        <v>33</v>
      </c>
      <c r="F1700" s="5" t="s">
        <v>71</v>
      </c>
      <c r="G1700" s="5" t="s">
        <v>72</v>
      </c>
      <c r="H1700" s="5" t="s">
        <v>19</v>
      </c>
      <c r="I1700" s="7">
        <v>0.30000000000000004</v>
      </c>
      <c r="J1700" s="8">
        <v>4250</v>
      </c>
      <c r="K1700" s="9">
        <f t="shared" si="12"/>
        <v>1275.0000000000002</v>
      </c>
      <c r="L1700" s="9">
        <f t="shared" si="13"/>
        <v>446.25000000000006</v>
      </c>
      <c r="M1700" s="10">
        <v>0.35</v>
      </c>
      <c r="O1700" s="15"/>
      <c r="P1700" s="13"/>
      <c r="Q1700" s="11"/>
      <c r="R1700" s="12"/>
    </row>
    <row r="1701" spans="1:18" ht="15.75" customHeight="1">
      <c r="A1701" s="1"/>
      <c r="B1701" s="5" t="s">
        <v>14</v>
      </c>
      <c r="C1701" s="5">
        <v>1185732</v>
      </c>
      <c r="D1701" s="6">
        <v>44394</v>
      </c>
      <c r="E1701" s="5" t="s">
        <v>33</v>
      </c>
      <c r="F1701" s="5" t="s">
        <v>71</v>
      </c>
      <c r="G1701" s="5" t="s">
        <v>72</v>
      </c>
      <c r="H1701" s="5" t="s">
        <v>20</v>
      </c>
      <c r="I1701" s="7">
        <v>0.30000000000000004</v>
      </c>
      <c r="J1701" s="8">
        <v>3750</v>
      </c>
      <c r="K1701" s="9">
        <f t="shared" si="12"/>
        <v>1125.0000000000002</v>
      </c>
      <c r="L1701" s="9">
        <f t="shared" si="13"/>
        <v>450.00000000000011</v>
      </c>
      <c r="M1701" s="10">
        <v>0.4</v>
      </c>
      <c r="O1701" s="15"/>
      <c r="P1701" s="13"/>
      <c r="Q1701" s="11"/>
      <c r="R1701" s="12"/>
    </row>
    <row r="1702" spans="1:18" ht="15.75" customHeight="1">
      <c r="A1702" s="1"/>
      <c r="B1702" s="5" t="s">
        <v>14</v>
      </c>
      <c r="C1702" s="5">
        <v>1185732</v>
      </c>
      <c r="D1702" s="6">
        <v>44394</v>
      </c>
      <c r="E1702" s="5" t="s">
        <v>33</v>
      </c>
      <c r="F1702" s="5" t="s">
        <v>71</v>
      </c>
      <c r="G1702" s="5" t="s">
        <v>72</v>
      </c>
      <c r="H1702" s="5" t="s">
        <v>21</v>
      </c>
      <c r="I1702" s="7">
        <v>0.4</v>
      </c>
      <c r="J1702" s="8">
        <v>3750</v>
      </c>
      <c r="K1702" s="9">
        <f t="shared" si="12"/>
        <v>1500</v>
      </c>
      <c r="L1702" s="9">
        <f t="shared" si="13"/>
        <v>525</v>
      </c>
      <c r="M1702" s="10">
        <v>0.35</v>
      </c>
      <c r="O1702" s="15"/>
      <c r="P1702" s="13"/>
      <c r="Q1702" s="11"/>
      <c r="R1702" s="12"/>
    </row>
    <row r="1703" spans="1:18" ht="15.75" customHeight="1">
      <c r="A1703" s="1"/>
      <c r="B1703" s="5" t="s">
        <v>14</v>
      </c>
      <c r="C1703" s="5">
        <v>1185732</v>
      </c>
      <c r="D1703" s="6">
        <v>44394</v>
      </c>
      <c r="E1703" s="5" t="s">
        <v>33</v>
      </c>
      <c r="F1703" s="5" t="s">
        <v>71</v>
      </c>
      <c r="G1703" s="5" t="s">
        <v>72</v>
      </c>
      <c r="H1703" s="5" t="s">
        <v>22</v>
      </c>
      <c r="I1703" s="7">
        <v>0.45</v>
      </c>
      <c r="J1703" s="8">
        <v>5500</v>
      </c>
      <c r="K1703" s="9">
        <f t="shared" si="12"/>
        <v>2475</v>
      </c>
      <c r="L1703" s="9">
        <f t="shared" si="13"/>
        <v>1237.5</v>
      </c>
      <c r="M1703" s="10">
        <v>0.5</v>
      </c>
      <c r="O1703" s="15"/>
      <c r="P1703" s="13"/>
      <c r="Q1703" s="11"/>
      <c r="R1703" s="12"/>
    </row>
    <row r="1704" spans="1:18" ht="15.75" customHeight="1">
      <c r="A1704" s="1"/>
      <c r="B1704" s="5" t="s">
        <v>14</v>
      </c>
      <c r="C1704" s="5">
        <v>1185732</v>
      </c>
      <c r="D1704" s="6">
        <v>44426</v>
      </c>
      <c r="E1704" s="5" t="s">
        <v>33</v>
      </c>
      <c r="F1704" s="5" t="s">
        <v>71</v>
      </c>
      <c r="G1704" s="5" t="s">
        <v>72</v>
      </c>
      <c r="H1704" s="5" t="s">
        <v>17</v>
      </c>
      <c r="I1704" s="7">
        <v>0.4</v>
      </c>
      <c r="J1704" s="8">
        <v>7000</v>
      </c>
      <c r="K1704" s="9">
        <f t="shared" si="12"/>
        <v>2800</v>
      </c>
      <c r="L1704" s="9">
        <f t="shared" si="13"/>
        <v>1120</v>
      </c>
      <c r="M1704" s="10">
        <v>0.4</v>
      </c>
      <c r="O1704" s="15"/>
      <c r="P1704" s="13"/>
      <c r="Q1704" s="11"/>
      <c r="R1704" s="12"/>
    </row>
    <row r="1705" spans="1:18" ht="15.75" customHeight="1">
      <c r="A1705" s="1"/>
      <c r="B1705" s="5" t="s">
        <v>14</v>
      </c>
      <c r="C1705" s="5">
        <v>1185732</v>
      </c>
      <c r="D1705" s="6">
        <v>44426</v>
      </c>
      <c r="E1705" s="5" t="s">
        <v>33</v>
      </c>
      <c r="F1705" s="5" t="s">
        <v>71</v>
      </c>
      <c r="G1705" s="5" t="s">
        <v>72</v>
      </c>
      <c r="H1705" s="5" t="s">
        <v>18</v>
      </c>
      <c r="I1705" s="7">
        <v>0.40000000000000008</v>
      </c>
      <c r="J1705" s="8">
        <v>4750</v>
      </c>
      <c r="K1705" s="9">
        <f t="shared" si="12"/>
        <v>1900.0000000000005</v>
      </c>
      <c r="L1705" s="9">
        <f t="shared" si="13"/>
        <v>665.00000000000011</v>
      </c>
      <c r="M1705" s="10">
        <v>0.35</v>
      </c>
      <c r="O1705" s="15"/>
      <c r="P1705" s="13"/>
      <c r="Q1705" s="11"/>
      <c r="R1705" s="12"/>
    </row>
    <row r="1706" spans="1:18" ht="15.75" customHeight="1">
      <c r="A1706" s="1"/>
      <c r="B1706" s="5" t="s">
        <v>14</v>
      </c>
      <c r="C1706" s="5">
        <v>1185732</v>
      </c>
      <c r="D1706" s="6">
        <v>44426</v>
      </c>
      <c r="E1706" s="5" t="s">
        <v>33</v>
      </c>
      <c r="F1706" s="5" t="s">
        <v>71</v>
      </c>
      <c r="G1706" s="5" t="s">
        <v>72</v>
      </c>
      <c r="H1706" s="5" t="s">
        <v>19</v>
      </c>
      <c r="I1706" s="7">
        <v>0.35000000000000003</v>
      </c>
      <c r="J1706" s="8">
        <v>4000</v>
      </c>
      <c r="K1706" s="9">
        <f t="shared" si="12"/>
        <v>1400.0000000000002</v>
      </c>
      <c r="L1706" s="9">
        <f t="shared" si="13"/>
        <v>490.00000000000006</v>
      </c>
      <c r="M1706" s="10">
        <v>0.35</v>
      </c>
      <c r="O1706" s="15"/>
      <c r="P1706" s="13"/>
      <c r="Q1706" s="11"/>
      <c r="R1706" s="12"/>
    </row>
    <row r="1707" spans="1:18" ht="15.75" customHeight="1">
      <c r="A1707" s="1"/>
      <c r="B1707" s="5" t="s">
        <v>14</v>
      </c>
      <c r="C1707" s="5">
        <v>1185732</v>
      </c>
      <c r="D1707" s="6">
        <v>44426</v>
      </c>
      <c r="E1707" s="5" t="s">
        <v>33</v>
      </c>
      <c r="F1707" s="5" t="s">
        <v>71</v>
      </c>
      <c r="G1707" s="5" t="s">
        <v>72</v>
      </c>
      <c r="H1707" s="5" t="s">
        <v>20</v>
      </c>
      <c r="I1707" s="7">
        <v>0.25000000000000006</v>
      </c>
      <c r="J1707" s="8">
        <v>3250</v>
      </c>
      <c r="K1707" s="9">
        <f t="shared" si="12"/>
        <v>812.50000000000023</v>
      </c>
      <c r="L1707" s="9">
        <f t="shared" si="13"/>
        <v>325.00000000000011</v>
      </c>
      <c r="M1707" s="10">
        <v>0.4</v>
      </c>
      <c r="O1707" s="15"/>
      <c r="P1707" s="13"/>
      <c r="Q1707" s="11"/>
      <c r="R1707" s="12"/>
    </row>
    <row r="1708" spans="1:18" ht="15.75" customHeight="1">
      <c r="A1708" s="1"/>
      <c r="B1708" s="5" t="s">
        <v>14</v>
      </c>
      <c r="C1708" s="5">
        <v>1185732</v>
      </c>
      <c r="D1708" s="6">
        <v>44426</v>
      </c>
      <c r="E1708" s="5" t="s">
        <v>33</v>
      </c>
      <c r="F1708" s="5" t="s">
        <v>71</v>
      </c>
      <c r="G1708" s="5" t="s">
        <v>72</v>
      </c>
      <c r="H1708" s="5" t="s">
        <v>21</v>
      </c>
      <c r="I1708" s="7">
        <v>0.35000000000000003</v>
      </c>
      <c r="J1708" s="8">
        <v>3000</v>
      </c>
      <c r="K1708" s="9">
        <f t="shared" si="12"/>
        <v>1050</v>
      </c>
      <c r="L1708" s="9">
        <f t="shared" si="13"/>
        <v>367.5</v>
      </c>
      <c r="M1708" s="10">
        <v>0.35</v>
      </c>
      <c r="O1708" s="15"/>
      <c r="P1708" s="13"/>
      <c r="Q1708" s="11"/>
      <c r="R1708" s="12"/>
    </row>
    <row r="1709" spans="1:18" ht="15.75" customHeight="1">
      <c r="A1709" s="1"/>
      <c r="B1709" s="5" t="s">
        <v>14</v>
      </c>
      <c r="C1709" s="5">
        <v>1185732</v>
      </c>
      <c r="D1709" s="6">
        <v>44426</v>
      </c>
      <c r="E1709" s="5" t="s">
        <v>33</v>
      </c>
      <c r="F1709" s="5" t="s">
        <v>71</v>
      </c>
      <c r="G1709" s="5" t="s">
        <v>72</v>
      </c>
      <c r="H1709" s="5" t="s">
        <v>22</v>
      </c>
      <c r="I1709" s="7">
        <v>0.4</v>
      </c>
      <c r="J1709" s="8">
        <v>4750</v>
      </c>
      <c r="K1709" s="9">
        <f t="shared" si="12"/>
        <v>1900</v>
      </c>
      <c r="L1709" s="9">
        <f t="shared" si="13"/>
        <v>950</v>
      </c>
      <c r="M1709" s="10">
        <v>0.5</v>
      </c>
      <c r="O1709" s="15"/>
      <c r="P1709" s="13"/>
      <c r="Q1709" s="11"/>
      <c r="R1709" s="12"/>
    </row>
    <row r="1710" spans="1:18" ht="15.75" customHeight="1">
      <c r="A1710" s="1"/>
      <c r="B1710" s="5" t="s">
        <v>14</v>
      </c>
      <c r="C1710" s="5">
        <v>1185732</v>
      </c>
      <c r="D1710" s="6">
        <v>44458</v>
      </c>
      <c r="E1710" s="5" t="s">
        <v>33</v>
      </c>
      <c r="F1710" s="5" t="s">
        <v>71</v>
      </c>
      <c r="G1710" s="5" t="s">
        <v>72</v>
      </c>
      <c r="H1710" s="5" t="s">
        <v>17</v>
      </c>
      <c r="I1710" s="7">
        <v>0.35000000000000003</v>
      </c>
      <c r="J1710" s="8">
        <v>6000</v>
      </c>
      <c r="K1710" s="9">
        <f t="shared" si="12"/>
        <v>2100</v>
      </c>
      <c r="L1710" s="9">
        <f t="shared" si="13"/>
        <v>840</v>
      </c>
      <c r="M1710" s="10">
        <v>0.4</v>
      </c>
      <c r="O1710" s="15"/>
      <c r="P1710" s="13"/>
      <c r="Q1710" s="11"/>
      <c r="R1710" s="12"/>
    </row>
    <row r="1711" spans="1:18" ht="15.75" customHeight="1">
      <c r="A1711" s="1"/>
      <c r="B1711" s="5" t="s">
        <v>14</v>
      </c>
      <c r="C1711" s="5">
        <v>1185732</v>
      </c>
      <c r="D1711" s="6">
        <v>44458</v>
      </c>
      <c r="E1711" s="5" t="s">
        <v>33</v>
      </c>
      <c r="F1711" s="5" t="s">
        <v>71</v>
      </c>
      <c r="G1711" s="5" t="s">
        <v>72</v>
      </c>
      <c r="H1711" s="5" t="s">
        <v>18</v>
      </c>
      <c r="I1711" s="7">
        <v>0.3000000000000001</v>
      </c>
      <c r="J1711" s="8">
        <v>4000</v>
      </c>
      <c r="K1711" s="9">
        <f t="shared" si="12"/>
        <v>1200.0000000000005</v>
      </c>
      <c r="L1711" s="9">
        <f t="shared" si="13"/>
        <v>420.00000000000011</v>
      </c>
      <c r="M1711" s="10">
        <v>0.35</v>
      </c>
      <c r="O1711" s="15"/>
      <c r="P1711" s="13"/>
      <c r="Q1711" s="11"/>
      <c r="R1711" s="12"/>
    </row>
    <row r="1712" spans="1:18" ht="15.75" customHeight="1">
      <c r="A1712" s="1"/>
      <c r="B1712" s="5" t="s">
        <v>14</v>
      </c>
      <c r="C1712" s="5">
        <v>1185732</v>
      </c>
      <c r="D1712" s="6">
        <v>44458</v>
      </c>
      <c r="E1712" s="5" t="s">
        <v>33</v>
      </c>
      <c r="F1712" s="5" t="s">
        <v>71</v>
      </c>
      <c r="G1712" s="5" t="s">
        <v>72</v>
      </c>
      <c r="H1712" s="5" t="s">
        <v>19</v>
      </c>
      <c r="I1712" s="7">
        <v>0.15000000000000002</v>
      </c>
      <c r="J1712" s="8">
        <v>3000</v>
      </c>
      <c r="K1712" s="9">
        <f t="shared" si="12"/>
        <v>450.00000000000006</v>
      </c>
      <c r="L1712" s="9">
        <f t="shared" si="13"/>
        <v>157.5</v>
      </c>
      <c r="M1712" s="10">
        <v>0.35</v>
      </c>
      <c r="O1712" s="15"/>
      <c r="P1712" s="13"/>
      <c r="Q1712" s="11"/>
      <c r="R1712" s="12"/>
    </row>
    <row r="1713" spans="1:18" ht="15.75" customHeight="1">
      <c r="A1713" s="1"/>
      <c r="B1713" s="5" t="s">
        <v>14</v>
      </c>
      <c r="C1713" s="5">
        <v>1185732</v>
      </c>
      <c r="D1713" s="6">
        <v>44458</v>
      </c>
      <c r="E1713" s="5" t="s">
        <v>33</v>
      </c>
      <c r="F1713" s="5" t="s">
        <v>71</v>
      </c>
      <c r="G1713" s="5" t="s">
        <v>72</v>
      </c>
      <c r="H1713" s="5" t="s">
        <v>20</v>
      </c>
      <c r="I1713" s="7">
        <v>0.15000000000000002</v>
      </c>
      <c r="J1713" s="8">
        <v>2750</v>
      </c>
      <c r="K1713" s="9">
        <f t="shared" si="12"/>
        <v>412.50000000000006</v>
      </c>
      <c r="L1713" s="9">
        <f t="shared" si="13"/>
        <v>165.00000000000003</v>
      </c>
      <c r="M1713" s="10">
        <v>0.4</v>
      </c>
      <c r="O1713" s="15"/>
      <c r="P1713" s="13"/>
      <c r="Q1713" s="11"/>
      <c r="R1713" s="12"/>
    </row>
    <row r="1714" spans="1:18" ht="15.75" customHeight="1">
      <c r="A1714" s="1"/>
      <c r="B1714" s="5" t="s">
        <v>14</v>
      </c>
      <c r="C1714" s="5">
        <v>1185732</v>
      </c>
      <c r="D1714" s="6">
        <v>44458</v>
      </c>
      <c r="E1714" s="5" t="s">
        <v>33</v>
      </c>
      <c r="F1714" s="5" t="s">
        <v>71</v>
      </c>
      <c r="G1714" s="5" t="s">
        <v>72</v>
      </c>
      <c r="H1714" s="5" t="s">
        <v>21</v>
      </c>
      <c r="I1714" s="7">
        <v>0.25</v>
      </c>
      <c r="J1714" s="8">
        <v>2750</v>
      </c>
      <c r="K1714" s="9">
        <f t="shared" si="12"/>
        <v>687.5</v>
      </c>
      <c r="L1714" s="9">
        <f t="shared" si="13"/>
        <v>240.62499999999997</v>
      </c>
      <c r="M1714" s="10">
        <v>0.35</v>
      </c>
      <c r="O1714" s="15"/>
      <c r="P1714" s="13"/>
      <c r="Q1714" s="11"/>
      <c r="R1714" s="12"/>
    </row>
    <row r="1715" spans="1:18" ht="15.75" customHeight="1">
      <c r="A1715" s="1"/>
      <c r="B1715" s="5" t="s">
        <v>14</v>
      </c>
      <c r="C1715" s="5">
        <v>1185732</v>
      </c>
      <c r="D1715" s="6">
        <v>44458</v>
      </c>
      <c r="E1715" s="5" t="s">
        <v>33</v>
      </c>
      <c r="F1715" s="5" t="s">
        <v>71</v>
      </c>
      <c r="G1715" s="5" t="s">
        <v>72</v>
      </c>
      <c r="H1715" s="5" t="s">
        <v>22</v>
      </c>
      <c r="I1715" s="7">
        <v>0.30000000000000004</v>
      </c>
      <c r="J1715" s="8">
        <v>3500</v>
      </c>
      <c r="K1715" s="9">
        <f t="shared" si="12"/>
        <v>1050.0000000000002</v>
      </c>
      <c r="L1715" s="9">
        <f t="shared" si="13"/>
        <v>525.00000000000011</v>
      </c>
      <c r="M1715" s="10">
        <v>0.5</v>
      </c>
      <c r="O1715" s="15"/>
      <c r="P1715" s="13"/>
      <c r="Q1715" s="11"/>
      <c r="R1715" s="12"/>
    </row>
    <row r="1716" spans="1:18" ht="15.75" customHeight="1">
      <c r="A1716" s="1"/>
      <c r="B1716" s="5" t="s">
        <v>14</v>
      </c>
      <c r="C1716" s="5">
        <v>1185732</v>
      </c>
      <c r="D1716" s="6">
        <v>44487</v>
      </c>
      <c r="E1716" s="5" t="s">
        <v>33</v>
      </c>
      <c r="F1716" s="5" t="s">
        <v>71</v>
      </c>
      <c r="G1716" s="5" t="s">
        <v>72</v>
      </c>
      <c r="H1716" s="5" t="s">
        <v>17</v>
      </c>
      <c r="I1716" s="7">
        <v>0.35</v>
      </c>
      <c r="J1716" s="8">
        <v>5250</v>
      </c>
      <c r="K1716" s="9">
        <f t="shared" si="12"/>
        <v>1837.4999999999998</v>
      </c>
      <c r="L1716" s="9">
        <f t="shared" si="13"/>
        <v>735</v>
      </c>
      <c r="M1716" s="10">
        <v>0.4</v>
      </c>
      <c r="O1716" s="15"/>
      <c r="P1716" s="13"/>
      <c r="Q1716" s="11"/>
      <c r="R1716" s="12"/>
    </row>
    <row r="1717" spans="1:18" ht="15.75" customHeight="1">
      <c r="A1717" s="1"/>
      <c r="B1717" s="5" t="s">
        <v>14</v>
      </c>
      <c r="C1717" s="5">
        <v>1185732</v>
      </c>
      <c r="D1717" s="6">
        <v>44487</v>
      </c>
      <c r="E1717" s="5" t="s">
        <v>33</v>
      </c>
      <c r="F1717" s="5" t="s">
        <v>71</v>
      </c>
      <c r="G1717" s="5" t="s">
        <v>72</v>
      </c>
      <c r="H1717" s="5" t="s">
        <v>18</v>
      </c>
      <c r="I1717" s="7">
        <v>0.25</v>
      </c>
      <c r="J1717" s="8">
        <v>3500</v>
      </c>
      <c r="K1717" s="9">
        <f t="shared" si="12"/>
        <v>875</v>
      </c>
      <c r="L1717" s="9">
        <f t="shared" si="13"/>
        <v>306.25</v>
      </c>
      <c r="M1717" s="10">
        <v>0.35</v>
      </c>
      <c r="O1717" s="15"/>
      <c r="P1717" s="13"/>
      <c r="Q1717" s="11"/>
      <c r="R1717" s="12"/>
    </row>
    <row r="1718" spans="1:18" ht="15.75" customHeight="1">
      <c r="A1718" s="1"/>
      <c r="B1718" s="5" t="s">
        <v>14</v>
      </c>
      <c r="C1718" s="5">
        <v>1185732</v>
      </c>
      <c r="D1718" s="6">
        <v>44487</v>
      </c>
      <c r="E1718" s="5" t="s">
        <v>33</v>
      </c>
      <c r="F1718" s="5" t="s">
        <v>71</v>
      </c>
      <c r="G1718" s="5" t="s">
        <v>72</v>
      </c>
      <c r="H1718" s="5" t="s">
        <v>19</v>
      </c>
      <c r="I1718" s="7">
        <v>0.25</v>
      </c>
      <c r="J1718" s="8">
        <v>2500</v>
      </c>
      <c r="K1718" s="9">
        <f t="shared" si="12"/>
        <v>625</v>
      </c>
      <c r="L1718" s="9">
        <f t="shared" si="13"/>
        <v>218.75</v>
      </c>
      <c r="M1718" s="10">
        <v>0.35</v>
      </c>
      <c r="O1718" s="15"/>
      <c r="P1718" s="13"/>
      <c r="Q1718" s="11"/>
      <c r="R1718" s="12"/>
    </row>
    <row r="1719" spans="1:18" ht="15.75" customHeight="1">
      <c r="A1719" s="1"/>
      <c r="B1719" s="5" t="s">
        <v>14</v>
      </c>
      <c r="C1719" s="5">
        <v>1185732</v>
      </c>
      <c r="D1719" s="6">
        <v>44487</v>
      </c>
      <c r="E1719" s="5" t="s">
        <v>33</v>
      </c>
      <c r="F1719" s="5" t="s">
        <v>71</v>
      </c>
      <c r="G1719" s="5" t="s">
        <v>72</v>
      </c>
      <c r="H1719" s="5" t="s">
        <v>20</v>
      </c>
      <c r="I1719" s="7">
        <v>0.25</v>
      </c>
      <c r="J1719" s="8">
        <v>2250</v>
      </c>
      <c r="K1719" s="9">
        <f t="shared" si="12"/>
        <v>562.5</v>
      </c>
      <c r="L1719" s="9">
        <f t="shared" si="13"/>
        <v>225</v>
      </c>
      <c r="M1719" s="10">
        <v>0.4</v>
      </c>
      <c r="O1719" s="15"/>
      <c r="P1719" s="13"/>
      <c r="Q1719" s="11"/>
      <c r="R1719" s="12"/>
    </row>
    <row r="1720" spans="1:18" ht="15.75" customHeight="1">
      <c r="A1720" s="1"/>
      <c r="B1720" s="5" t="s">
        <v>14</v>
      </c>
      <c r="C1720" s="5">
        <v>1185732</v>
      </c>
      <c r="D1720" s="6">
        <v>44487</v>
      </c>
      <c r="E1720" s="5" t="s">
        <v>33</v>
      </c>
      <c r="F1720" s="5" t="s">
        <v>71</v>
      </c>
      <c r="G1720" s="5" t="s">
        <v>72</v>
      </c>
      <c r="H1720" s="5" t="s">
        <v>21</v>
      </c>
      <c r="I1720" s="7">
        <v>0.35</v>
      </c>
      <c r="J1720" s="8">
        <v>2250</v>
      </c>
      <c r="K1720" s="9">
        <f t="shared" si="12"/>
        <v>787.5</v>
      </c>
      <c r="L1720" s="9">
        <f t="shared" si="13"/>
        <v>275.625</v>
      </c>
      <c r="M1720" s="10">
        <v>0.35</v>
      </c>
      <c r="O1720" s="15"/>
      <c r="P1720" s="13"/>
      <c r="Q1720" s="11"/>
      <c r="R1720" s="12"/>
    </row>
    <row r="1721" spans="1:18" ht="15.75" customHeight="1">
      <c r="A1721" s="1"/>
      <c r="B1721" s="5" t="s">
        <v>14</v>
      </c>
      <c r="C1721" s="5">
        <v>1185732</v>
      </c>
      <c r="D1721" s="6">
        <v>44487</v>
      </c>
      <c r="E1721" s="5" t="s">
        <v>33</v>
      </c>
      <c r="F1721" s="5" t="s">
        <v>71</v>
      </c>
      <c r="G1721" s="5" t="s">
        <v>72</v>
      </c>
      <c r="H1721" s="5" t="s">
        <v>22</v>
      </c>
      <c r="I1721" s="7">
        <v>0.39999999999999991</v>
      </c>
      <c r="J1721" s="8">
        <v>3500</v>
      </c>
      <c r="K1721" s="9">
        <f t="shared" si="12"/>
        <v>1399.9999999999998</v>
      </c>
      <c r="L1721" s="9">
        <f t="shared" si="13"/>
        <v>699.99999999999989</v>
      </c>
      <c r="M1721" s="10">
        <v>0.5</v>
      </c>
      <c r="O1721" s="15"/>
      <c r="P1721" s="13"/>
      <c r="Q1721" s="11"/>
      <c r="R1721" s="12"/>
    </row>
    <row r="1722" spans="1:18" ht="15.75" customHeight="1">
      <c r="A1722" s="1"/>
      <c r="B1722" s="5" t="s">
        <v>14</v>
      </c>
      <c r="C1722" s="5">
        <v>1185732</v>
      </c>
      <c r="D1722" s="6">
        <v>44518</v>
      </c>
      <c r="E1722" s="5" t="s">
        <v>33</v>
      </c>
      <c r="F1722" s="5" t="s">
        <v>71</v>
      </c>
      <c r="G1722" s="5" t="s">
        <v>72</v>
      </c>
      <c r="H1722" s="5" t="s">
        <v>17</v>
      </c>
      <c r="I1722" s="7">
        <v>0.35000000000000003</v>
      </c>
      <c r="J1722" s="8">
        <v>5000</v>
      </c>
      <c r="K1722" s="9">
        <f t="shared" si="12"/>
        <v>1750.0000000000002</v>
      </c>
      <c r="L1722" s="9">
        <f t="shared" si="13"/>
        <v>700.00000000000011</v>
      </c>
      <c r="M1722" s="10">
        <v>0.4</v>
      </c>
      <c r="O1722" s="15"/>
      <c r="P1722" s="13"/>
      <c r="Q1722" s="11"/>
      <c r="R1722" s="12"/>
    </row>
    <row r="1723" spans="1:18" ht="15.75" customHeight="1">
      <c r="A1723" s="1"/>
      <c r="B1723" s="5" t="s">
        <v>14</v>
      </c>
      <c r="C1723" s="5">
        <v>1185732</v>
      </c>
      <c r="D1723" s="6">
        <v>44518</v>
      </c>
      <c r="E1723" s="5" t="s">
        <v>33</v>
      </c>
      <c r="F1723" s="5" t="s">
        <v>71</v>
      </c>
      <c r="G1723" s="5" t="s">
        <v>72</v>
      </c>
      <c r="H1723" s="5" t="s">
        <v>18</v>
      </c>
      <c r="I1723" s="7">
        <v>0.25000000000000006</v>
      </c>
      <c r="J1723" s="8">
        <v>3500</v>
      </c>
      <c r="K1723" s="9">
        <f t="shared" si="12"/>
        <v>875.00000000000023</v>
      </c>
      <c r="L1723" s="9">
        <f t="shared" si="13"/>
        <v>306.25000000000006</v>
      </c>
      <c r="M1723" s="10">
        <v>0.35</v>
      </c>
      <c r="O1723" s="15"/>
      <c r="P1723" s="13"/>
      <c r="Q1723" s="11"/>
      <c r="R1723" s="12"/>
    </row>
    <row r="1724" spans="1:18" ht="15.75" customHeight="1">
      <c r="A1724" s="1"/>
      <c r="B1724" s="5" t="s">
        <v>14</v>
      </c>
      <c r="C1724" s="5">
        <v>1185732</v>
      </c>
      <c r="D1724" s="6">
        <v>44518</v>
      </c>
      <c r="E1724" s="5" t="s">
        <v>33</v>
      </c>
      <c r="F1724" s="5" t="s">
        <v>71</v>
      </c>
      <c r="G1724" s="5" t="s">
        <v>72</v>
      </c>
      <c r="H1724" s="5" t="s">
        <v>19</v>
      </c>
      <c r="I1724" s="7">
        <v>0.25000000000000006</v>
      </c>
      <c r="J1724" s="8">
        <v>2950</v>
      </c>
      <c r="K1724" s="9">
        <f t="shared" si="12"/>
        <v>737.50000000000011</v>
      </c>
      <c r="L1724" s="9">
        <f t="shared" si="13"/>
        <v>258.125</v>
      </c>
      <c r="M1724" s="10">
        <v>0.35</v>
      </c>
      <c r="O1724" s="15"/>
      <c r="P1724" s="13"/>
      <c r="Q1724" s="11"/>
      <c r="R1724" s="12"/>
    </row>
    <row r="1725" spans="1:18" ht="15.75" customHeight="1">
      <c r="A1725" s="1"/>
      <c r="B1725" s="5" t="s">
        <v>14</v>
      </c>
      <c r="C1725" s="5">
        <v>1185732</v>
      </c>
      <c r="D1725" s="6">
        <v>44518</v>
      </c>
      <c r="E1725" s="5" t="s">
        <v>33</v>
      </c>
      <c r="F1725" s="5" t="s">
        <v>71</v>
      </c>
      <c r="G1725" s="5" t="s">
        <v>72</v>
      </c>
      <c r="H1725" s="5" t="s">
        <v>20</v>
      </c>
      <c r="I1725" s="7">
        <v>0.25000000000000006</v>
      </c>
      <c r="J1725" s="8">
        <v>3250</v>
      </c>
      <c r="K1725" s="9">
        <f t="shared" si="12"/>
        <v>812.50000000000023</v>
      </c>
      <c r="L1725" s="9">
        <f t="shared" si="13"/>
        <v>325.00000000000011</v>
      </c>
      <c r="M1725" s="10">
        <v>0.4</v>
      </c>
      <c r="O1725" s="15"/>
      <c r="P1725" s="13"/>
      <c r="Q1725" s="11"/>
      <c r="R1725" s="12"/>
    </row>
    <row r="1726" spans="1:18" ht="15.75" customHeight="1">
      <c r="A1726" s="1"/>
      <c r="B1726" s="5" t="s">
        <v>14</v>
      </c>
      <c r="C1726" s="5">
        <v>1185732</v>
      </c>
      <c r="D1726" s="6">
        <v>44518</v>
      </c>
      <c r="E1726" s="5" t="s">
        <v>33</v>
      </c>
      <c r="F1726" s="5" t="s">
        <v>71</v>
      </c>
      <c r="G1726" s="5" t="s">
        <v>72</v>
      </c>
      <c r="H1726" s="5" t="s">
        <v>21</v>
      </c>
      <c r="I1726" s="7">
        <v>0.44999999999999996</v>
      </c>
      <c r="J1726" s="8">
        <v>3000</v>
      </c>
      <c r="K1726" s="9">
        <f t="shared" si="12"/>
        <v>1349.9999999999998</v>
      </c>
      <c r="L1726" s="9">
        <f t="shared" si="13"/>
        <v>472.49999999999989</v>
      </c>
      <c r="M1726" s="10">
        <v>0.35</v>
      </c>
      <c r="O1726" s="15"/>
      <c r="P1726" s="13"/>
      <c r="Q1726" s="11"/>
      <c r="R1726" s="12"/>
    </row>
    <row r="1727" spans="1:18" ht="15.75" customHeight="1">
      <c r="A1727" s="1"/>
      <c r="B1727" s="5" t="s">
        <v>14</v>
      </c>
      <c r="C1727" s="5">
        <v>1185732</v>
      </c>
      <c r="D1727" s="6">
        <v>44518</v>
      </c>
      <c r="E1727" s="5" t="s">
        <v>33</v>
      </c>
      <c r="F1727" s="5" t="s">
        <v>71</v>
      </c>
      <c r="G1727" s="5" t="s">
        <v>72</v>
      </c>
      <c r="H1727" s="5" t="s">
        <v>22</v>
      </c>
      <c r="I1727" s="7">
        <v>0.49999999999999983</v>
      </c>
      <c r="J1727" s="8">
        <v>4000</v>
      </c>
      <c r="K1727" s="9">
        <f t="shared" si="12"/>
        <v>1999.9999999999993</v>
      </c>
      <c r="L1727" s="9">
        <f t="shared" si="13"/>
        <v>999.99999999999966</v>
      </c>
      <c r="M1727" s="10">
        <v>0.5</v>
      </c>
      <c r="O1727" s="15"/>
      <c r="P1727" s="13"/>
      <c r="Q1727" s="11"/>
      <c r="R1727" s="12"/>
    </row>
    <row r="1728" spans="1:18" ht="15.75" customHeight="1">
      <c r="A1728" s="1"/>
      <c r="B1728" s="5" t="s">
        <v>14</v>
      </c>
      <c r="C1728" s="5">
        <v>1185732</v>
      </c>
      <c r="D1728" s="6">
        <v>44547</v>
      </c>
      <c r="E1728" s="5" t="s">
        <v>33</v>
      </c>
      <c r="F1728" s="5" t="s">
        <v>71</v>
      </c>
      <c r="G1728" s="5" t="s">
        <v>72</v>
      </c>
      <c r="H1728" s="5" t="s">
        <v>17</v>
      </c>
      <c r="I1728" s="7">
        <v>0.44999999999999996</v>
      </c>
      <c r="J1728" s="8">
        <v>6500</v>
      </c>
      <c r="K1728" s="9">
        <f t="shared" si="12"/>
        <v>2924.9999999999995</v>
      </c>
      <c r="L1728" s="9">
        <f t="shared" si="13"/>
        <v>1169.9999999999998</v>
      </c>
      <c r="M1728" s="10">
        <v>0.4</v>
      </c>
      <c r="O1728" s="15"/>
      <c r="P1728" s="13"/>
      <c r="Q1728" s="11"/>
      <c r="R1728" s="12"/>
    </row>
    <row r="1729" spans="1:18" ht="15.75" customHeight="1">
      <c r="A1729" s="1"/>
      <c r="B1729" s="5" t="s">
        <v>14</v>
      </c>
      <c r="C1729" s="5">
        <v>1185732</v>
      </c>
      <c r="D1729" s="6">
        <v>44547</v>
      </c>
      <c r="E1729" s="5" t="s">
        <v>33</v>
      </c>
      <c r="F1729" s="5" t="s">
        <v>71</v>
      </c>
      <c r="G1729" s="5" t="s">
        <v>72</v>
      </c>
      <c r="H1729" s="5" t="s">
        <v>18</v>
      </c>
      <c r="I1729" s="7">
        <v>0.35000000000000003</v>
      </c>
      <c r="J1729" s="8">
        <v>4500</v>
      </c>
      <c r="K1729" s="9">
        <f t="shared" si="12"/>
        <v>1575.0000000000002</v>
      </c>
      <c r="L1729" s="9">
        <f t="shared" si="13"/>
        <v>551.25</v>
      </c>
      <c r="M1729" s="10">
        <v>0.35</v>
      </c>
      <c r="O1729" s="15"/>
      <c r="P1729" s="13"/>
      <c r="Q1729" s="11"/>
      <c r="R1729" s="12"/>
    </row>
    <row r="1730" spans="1:18" ht="15.75" customHeight="1">
      <c r="A1730" s="1"/>
      <c r="B1730" s="5" t="s">
        <v>14</v>
      </c>
      <c r="C1730" s="5">
        <v>1185732</v>
      </c>
      <c r="D1730" s="6">
        <v>44547</v>
      </c>
      <c r="E1730" s="5" t="s">
        <v>33</v>
      </c>
      <c r="F1730" s="5" t="s">
        <v>71</v>
      </c>
      <c r="G1730" s="5" t="s">
        <v>72</v>
      </c>
      <c r="H1730" s="5" t="s">
        <v>19</v>
      </c>
      <c r="I1730" s="7">
        <v>0.35000000000000003</v>
      </c>
      <c r="J1730" s="8">
        <v>4000</v>
      </c>
      <c r="K1730" s="9">
        <f t="shared" si="12"/>
        <v>1400.0000000000002</v>
      </c>
      <c r="L1730" s="9">
        <f t="shared" si="13"/>
        <v>490.00000000000006</v>
      </c>
      <c r="M1730" s="10">
        <v>0.35</v>
      </c>
      <c r="O1730" s="15"/>
      <c r="P1730" s="13"/>
      <c r="Q1730" s="11"/>
      <c r="R1730" s="12"/>
    </row>
    <row r="1731" spans="1:18" ht="15.75" customHeight="1">
      <c r="A1731" s="1"/>
      <c r="B1731" s="5" t="s">
        <v>14</v>
      </c>
      <c r="C1731" s="5">
        <v>1185732</v>
      </c>
      <c r="D1731" s="6">
        <v>44547</v>
      </c>
      <c r="E1731" s="5" t="s">
        <v>33</v>
      </c>
      <c r="F1731" s="5" t="s">
        <v>71</v>
      </c>
      <c r="G1731" s="5" t="s">
        <v>72</v>
      </c>
      <c r="H1731" s="5" t="s">
        <v>20</v>
      </c>
      <c r="I1731" s="7">
        <v>0.35000000000000003</v>
      </c>
      <c r="J1731" s="8">
        <v>3500</v>
      </c>
      <c r="K1731" s="9">
        <f t="shared" si="12"/>
        <v>1225.0000000000002</v>
      </c>
      <c r="L1731" s="9">
        <f t="shared" si="13"/>
        <v>490.00000000000011</v>
      </c>
      <c r="M1731" s="10">
        <v>0.4</v>
      </c>
      <c r="O1731" s="15"/>
      <c r="P1731" s="13"/>
      <c r="Q1731" s="11"/>
      <c r="R1731" s="12"/>
    </row>
    <row r="1732" spans="1:18" ht="15.75" customHeight="1">
      <c r="A1732" s="1"/>
      <c r="B1732" s="5" t="s">
        <v>14</v>
      </c>
      <c r="C1732" s="5">
        <v>1185732</v>
      </c>
      <c r="D1732" s="6">
        <v>44547</v>
      </c>
      <c r="E1732" s="5" t="s">
        <v>33</v>
      </c>
      <c r="F1732" s="5" t="s">
        <v>71</v>
      </c>
      <c r="G1732" s="5" t="s">
        <v>72</v>
      </c>
      <c r="H1732" s="5" t="s">
        <v>21</v>
      </c>
      <c r="I1732" s="7">
        <v>0.44999999999999996</v>
      </c>
      <c r="J1732" s="8">
        <v>3500</v>
      </c>
      <c r="K1732" s="9">
        <f t="shared" si="12"/>
        <v>1574.9999999999998</v>
      </c>
      <c r="L1732" s="9">
        <f t="shared" si="13"/>
        <v>551.24999999999989</v>
      </c>
      <c r="M1732" s="10">
        <v>0.35</v>
      </c>
      <c r="O1732" s="15"/>
      <c r="P1732" s="13"/>
      <c r="Q1732" s="11"/>
      <c r="R1732" s="12"/>
    </row>
    <row r="1733" spans="1:18" ht="15.75" customHeight="1">
      <c r="A1733" s="1"/>
      <c r="B1733" s="5" t="s">
        <v>14</v>
      </c>
      <c r="C1733" s="5">
        <v>1185732</v>
      </c>
      <c r="D1733" s="6">
        <v>44547</v>
      </c>
      <c r="E1733" s="5" t="s">
        <v>33</v>
      </c>
      <c r="F1733" s="5" t="s">
        <v>71</v>
      </c>
      <c r="G1733" s="5" t="s">
        <v>72</v>
      </c>
      <c r="H1733" s="5" t="s">
        <v>22</v>
      </c>
      <c r="I1733" s="7">
        <v>0.49999999999999983</v>
      </c>
      <c r="J1733" s="8">
        <v>4500</v>
      </c>
      <c r="K1733" s="9">
        <f t="shared" si="12"/>
        <v>2249.9999999999991</v>
      </c>
      <c r="L1733" s="9">
        <f t="shared" si="13"/>
        <v>1124.9999999999995</v>
      </c>
      <c r="M1733" s="10">
        <v>0.5</v>
      </c>
      <c r="O1733" s="15"/>
      <c r="P1733" s="13"/>
      <c r="Q1733" s="11"/>
      <c r="R1733" s="12"/>
    </row>
    <row r="1734" spans="1:18" ht="15.75" customHeight="1">
      <c r="A1734" s="1" t="s">
        <v>39</v>
      </c>
      <c r="B1734" s="5" t="s">
        <v>14</v>
      </c>
      <c r="C1734" s="5">
        <v>1185732</v>
      </c>
      <c r="D1734" s="6">
        <v>44207</v>
      </c>
      <c r="E1734" s="5" t="s">
        <v>33</v>
      </c>
      <c r="F1734" s="5" t="s">
        <v>73</v>
      </c>
      <c r="G1734" s="5" t="s">
        <v>74</v>
      </c>
      <c r="H1734" s="5" t="s">
        <v>17</v>
      </c>
      <c r="I1734" s="7">
        <v>0.25</v>
      </c>
      <c r="J1734" s="8">
        <v>6750</v>
      </c>
      <c r="K1734" s="9">
        <f t="shared" si="12"/>
        <v>1687.5</v>
      </c>
      <c r="L1734" s="9">
        <f t="shared" si="13"/>
        <v>675</v>
      </c>
      <c r="M1734" s="10">
        <v>0.4</v>
      </c>
      <c r="O1734" s="15"/>
      <c r="P1734" s="13"/>
      <c r="Q1734" s="11"/>
      <c r="R1734" s="12"/>
    </row>
    <row r="1735" spans="1:18" ht="15.75" customHeight="1">
      <c r="A1735" s="1"/>
      <c r="B1735" s="5" t="s">
        <v>14</v>
      </c>
      <c r="C1735" s="5">
        <v>1185732</v>
      </c>
      <c r="D1735" s="6">
        <v>44207</v>
      </c>
      <c r="E1735" s="5" t="s">
        <v>33</v>
      </c>
      <c r="F1735" s="5" t="s">
        <v>73</v>
      </c>
      <c r="G1735" s="5" t="s">
        <v>74</v>
      </c>
      <c r="H1735" s="5" t="s">
        <v>18</v>
      </c>
      <c r="I1735" s="7">
        <v>0.25</v>
      </c>
      <c r="J1735" s="8">
        <v>4750</v>
      </c>
      <c r="K1735" s="9">
        <f t="shared" si="12"/>
        <v>1187.5</v>
      </c>
      <c r="L1735" s="9">
        <f t="shared" si="13"/>
        <v>415.625</v>
      </c>
      <c r="M1735" s="10">
        <v>0.35</v>
      </c>
      <c r="O1735" s="15"/>
      <c r="P1735" s="13"/>
      <c r="Q1735" s="11"/>
      <c r="R1735" s="12"/>
    </row>
    <row r="1736" spans="1:18" ht="15.75" customHeight="1">
      <c r="A1736" s="1"/>
      <c r="B1736" s="5" t="s">
        <v>14</v>
      </c>
      <c r="C1736" s="5">
        <v>1185732</v>
      </c>
      <c r="D1736" s="6">
        <v>44207</v>
      </c>
      <c r="E1736" s="5" t="s">
        <v>33</v>
      </c>
      <c r="F1736" s="5" t="s">
        <v>73</v>
      </c>
      <c r="G1736" s="5" t="s">
        <v>74</v>
      </c>
      <c r="H1736" s="5" t="s">
        <v>19</v>
      </c>
      <c r="I1736" s="7">
        <v>0.15000000000000002</v>
      </c>
      <c r="J1736" s="8">
        <v>4750</v>
      </c>
      <c r="K1736" s="9">
        <f t="shared" si="12"/>
        <v>712.50000000000011</v>
      </c>
      <c r="L1736" s="9">
        <f t="shared" si="13"/>
        <v>249.37500000000003</v>
      </c>
      <c r="M1736" s="10">
        <v>0.35</v>
      </c>
      <c r="O1736" s="15"/>
      <c r="P1736" s="13"/>
      <c r="Q1736" s="11"/>
      <c r="R1736" s="12"/>
    </row>
    <row r="1737" spans="1:18" ht="15.75" customHeight="1">
      <c r="A1737" s="1"/>
      <c r="B1737" s="5" t="s">
        <v>14</v>
      </c>
      <c r="C1737" s="5">
        <v>1185732</v>
      </c>
      <c r="D1737" s="6">
        <v>44207</v>
      </c>
      <c r="E1737" s="5" t="s">
        <v>33</v>
      </c>
      <c r="F1737" s="5" t="s">
        <v>73</v>
      </c>
      <c r="G1737" s="5" t="s">
        <v>74</v>
      </c>
      <c r="H1737" s="5" t="s">
        <v>20</v>
      </c>
      <c r="I1737" s="7">
        <v>0.20000000000000007</v>
      </c>
      <c r="J1737" s="8">
        <v>3250</v>
      </c>
      <c r="K1737" s="9">
        <f t="shared" si="12"/>
        <v>650.00000000000023</v>
      </c>
      <c r="L1737" s="9">
        <f t="shared" si="13"/>
        <v>260.00000000000011</v>
      </c>
      <c r="M1737" s="10">
        <v>0.4</v>
      </c>
      <c r="O1737" s="15"/>
      <c r="P1737" s="13"/>
      <c r="Q1737" s="11"/>
      <c r="R1737" s="12"/>
    </row>
    <row r="1738" spans="1:18" ht="15.75" customHeight="1">
      <c r="A1738" s="1"/>
      <c r="B1738" s="5" t="s">
        <v>14</v>
      </c>
      <c r="C1738" s="5">
        <v>1185732</v>
      </c>
      <c r="D1738" s="6">
        <v>44207</v>
      </c>
      <c r="E1738" s="5" t="s">
        <v>33</v>
      </c>
      <c r="F1738" s="5" t="s">
        <v>73</v>
      </c>
      <c r="G1738" s="5" t="s">
        <v>74</v>
      </c>
      <c r="H1738" s="5" t="s">
        <v>21</v>
      </c>
      <c r="I1738" s="7">
        <v>0.35</v>
      </c>
      <c r="J1738" s="8">
        <v>3750</v>
      </c>
      <c r="K1738" s="9">
        <f t="shared" si="12"/>
        <v>1312.5</v>
      </c>
      <c r="L1738" s="9">
        <f t="shared" si="13"/>
        <v>459.37499999999994</v>
      </c>
      <c r="M1738" s="10">
        <v>0.35</v>
      </c>
      <c r="O1738" s="15"/>
      <c r="P1738" s="13"/>
      <c r="Q1738" s="11"/>
      <c r="R1738" s="12"/>
    </row>
    <row r="1739" spans="1:18" ht="15.75" customHeight="1">
      <c r="A1739" s="1"/>
      <c r="B1739" s="5" t="s">
        <v>14</v>
      </c>
      <c r="C1739" s="5">
        <v>1185732</v>
      </c>
      <c r="D1739" s="6">
        <v>44207</v>
      </c>
      <c r="E1739" s="5" t="s">
        <v>33</v>
      </c>
      <c r="F1739" s="5" t="s">
        <v>73</v>
      </c>
      <c r="G1739" s="5" t="s">
        <v>74</v>
      </c>
      <c r="H1739" s="5" t="s">
        <v>22</v>
      </c>
      <c r="I1739" s="7">
        <v>0.25</v>
      </c>
      <c r="J1739" s="8">
        <v>4750</v>
      </c>
      <c r="K1739" s="9">
        <f t="shared" si="12"/>
        <v>1187.5</v>
      </c>
      <c r="L1739" s="9">
        <f t="shared" si="13"/>
        <v>593.75</v>
      </c>
      <c r="M1739" s="10">
        <v>0.5</v>
      </c>
      <c r="O1739" s="15"/>
      <c r="P1739" s="13"/>
      <c r="Q1739" s="11"/>
      <c r="R1739" s="12"/>
    </row>
    <row r="1740" spans="1:18" ht="15.75" customHeight="1">
      <c r="A1740" s="1"/>
      <c r="B1740" s="5" t="s">
        <v>14</v>
      </c>
      <c r="C1740" s="5">
        <v>1185732</v>
      </c>
      <c r="D1740" s="6">
        <v>44238</v>
      </c>
      <c r="E1740" s="5" t="s">
        <v>33</v>
      </c>
      <c r="F1740" s="5" t="s">
        <v>73</v>
      </c>
      <c r="G1740" s="5" t="s">
        <v>74</v>
      </c>
      <c r="H1740" s="5" t="s">
        <v>17</v>
      </c>
      <c r="I1740" s="7">
        <v>0.25</v>
      </c>
      <c r="J1740" s="8">
        <v>7250</v>
      </c>
      <c r="K1740" s="9">
        <f t="shared" si="12"/>
        <v>1812.5</v>
      </c>
      <c r="L1740" s="9">
        <f t="shared" si="13"/>
        <v>725</v>
      </c>
      <c r="M1740" s="10">
        <v>0.4</v>
      </c>
      <c r="O1740" s="15"/>
      <c r="P1740" s="13"/>
      <c r="Q1740" s="11"/>
      <c r="R1740" s="12"/>
    </row>
    <row r="1741" spans="1:18" ht="15.75" customHeight="1">
      <c r="A1741" s="1"/>
      <c r="B1741" s="5" t="s">
        <v>14</v>
      </c>
      <c r="C1741" s="5">
        <v>1185732</v>
      </c>
      <c r="D1741" s="6">
        <v>44238</v>
      </c>
      <c r="E1741" s="5" t="s">
        <v>33</v>
      </c>
      <c r="F1741" s="5" t="s">
        <v>73</v>
      </c>
      <c r="G1741" s="5" t="s">
        <v>74</v>
      </c>
      <c r="H1741" s="5" t="s">
        <v>18</v>
      </c>
      <c r="I1741" s="7">
        <v>0.25</v>
      </c>
      <c r="J1741" s="8">
        <v>3750</v>
      </c>
      <c r="K1741" s="9">
        <f t="shared" si="12"/>
        <v>937.5</v>
      </c>
      <c r="L1741" s="9">
        <f t="shared" si="13"/>
        <v>328.125</v>
      </c>
      <c r="M1741" s="10">
        <v>0.35</v>
      </c>
      <c r="O1741" s="15"/>
      <c r="P1741" s="13"/>
      <c r="Q1741" s="11"/>
      <c r="R1741" s="12"/>
    </row>
    <row r="1742" spans="1:18" ht="15.75" customHeight="1">
      <c r="A1742" s="1"/>
      <c r="B1742" s="5" t="s">
        <v>14</v>
      </c>
      <c r="C1742" s="5">
        <v>1185732</v>
      </c>
      <c r="D1742" s="6">
        <v>44238</v>
      </c>
      <c r="E1742" s="5" t="s">
        <v>33</v>
      </c>
      <c r="F1742" s="5" t="s">
        <v>73</v>
      </c>
      <c r="G1742" s="5" t="s">
        <v>74</v>
      </c>
      <c r="H1742" s="5" t="s">
        <v>19</v>
      </c>
      <c r="I1742" s="7">
        <v>0.15000000000000002</v>
      </c>
      <c r="J1742" s="8">
        <v>4250</v>
      </c>
      <c r="K1742" s="9">
        <f t="shared" si="12"/>
        <v>637.50000000000011</v>
      </c>
      <c r="L1742" s="9">
        <f t="shared" si="13"/>
        <v>223.12500000000003</v>
      </c>
      <c r="M1742" s="10">
        <v>0.35</v>
      </c>
      <c r="O1742" s="15"/>
      <c r="P1742" s="13"/>
      <c r="Q1742" s="11"/>
      <c r="R1742" s="12"/>
    </row>
    <row r="1743" spans="1:18" ht="15.75" customHeight="1">
      <c r="A1743" s="1"/>
      <c r="B1743" s="5" t="s">
        <v>14</v>
      </c>
      <c r="C1743" s="5">
        <v>1185732</v>
      </c>
      <c r="D1743" s="6">
        <v>44238</v>
      </c>
      <c r="E1743" s="5" t="s">
        <v>33</v>
      </c>
      <c r="F1743" s="5" t="s">
        <v>73</v>
      </c>
      <c r="G1743" s="5" t="s">
        <v>74</v>
      </c>
      <c r="H1743" s="5" t="s">
        <v>20</v>
      </c>
      <c r="I1743" s="7">
        <v>0.20000000000000007</v>
      </c>
      <c r="J1743" s="8">
        <v>3000</v>
      </c>
      <c r="K1743" s="9">
        <f t="shared" si="12"/>
        <v>600.00000000000023</v>
      </c>
      <c r="L1743" s="9">
        <f t="shared" si="13"/>
        <v>240.00000000000011</v>
      </c>
      <c r="M1743" s="10">
        <v>0.4</v>
      </c>
      <c r="O1743" s="15"/>
      <c r="P1743" s="13"/>
      <c r="Q1743" s="11"/>
      <c r="R1743" s="12"/>
    </row>
    <row r="1744" spans="1:18" ht="15.75" customHeight="1">
      <c r="A1744" s="1"/>
      <c r="B1744" s="5" t="s">
        <v>14</v>
      </c>
      <c r="C1744" s="5">
        <v>1185732</v>
      </c>
      <c r="D1744" s="6">
        <v>44238</v>
      </c>
      <c r="E1744" s="5" t="s">
        <v>33</v>
      </c>
      <c r="F1744" s="5" t="s">
        <v>73</v>
      </c>
      <c r="G1744" s="5" t="s">
        <v>74</v>
      </c>
      <c r="H1744" s="5" t="s">
        <v>21</v>
      </c>
      <c r="I1744" s="7">
        <v>0.35</v>
      </c>
      <c r="J1744" s="8">
        <v>3750</v>
      </c>
      <c r="K1744" s="9">
        <f t="shared" si="12"/>
        <v>1312.5</v>
      </c>
      <c r="L1744" s="9">
        <f t="shared" si="13"/>
        <v>459.37499999999994</v>
      </c>
      <c r="M1744" s="10">
        <v>0.35</v>
      </c>
      <c r="O1744" s="15"/>
      <c r="P1744" s="13"/>
      <c r="Q1744" s="11"/>
      <c r="R1744" s="12"/>
    </row>
    <row r="1745" spans="1:18" ht="15.75" customHeight="1">
      <c r="A1745" s="1"/>
      <c r="B1745" s="5" t="s">
        <v>14</v>
      </c>
      <c r="C1745" s="5">
        <v>1185732</v>
      </c>
      <c r="D1745" s="6">
        <v>44238</v>
      </c>
      <c r="E1745" s="5" t="s">
        <v>33</v>
      </c>
      <c r="F1745" s="5" t="s">
        <v>73</v>
      </c>
      <c r="G1745" s="5" t="s">
        <v>74</v>
      </c>
      <c r="H1745" s="5" t="s">
        <v>22</v>
      </c>
      <c r="I1745" s="7">
        <v>0.25</v>
      </c>
      <c r="J1745" s="8">
        <v>4500</v>
      </c>
      <c r="K1745" s="9">
        <f t="shared" si="12"/>
        <v>1125</v>
      </c>
      <c r="L1745" s="9">
        <f t="shared" si="13"/>
        <v>562.5</v>
      </c>
      <c r="M1745" s="10">
        <v>0.5</v>
      </c>
      <c r="O1745" s="15"/>
      <c r="P1745" s="13"/>
      <c r="Q1745" s="11"/>
      <c r="R1745" s="12"/>
    </row>
    <row r="1746" spans="1:18" ht="15.75" customHeight="1">
      <c r="A1746" s="1"/>
      <c r="B1746" s="5" t="s">
        <v>14</v>
      </c>
      <c r="C1746" s="5">
        <v>1185732</v>
      </c>
      <c r="D1746" s="6">
        <v>44265</v>
      </c>
      <c r="E1746" s="5" t="s">
        <v>33</v>
      </c>
      <c r="F1746" s="5" t="s">
        <v>73</v>
      </c>
      <c r="G1746" s="5" t="s">
        <v>74</v>
      </c>
      <c r="H1746" s="5" t="s">
        <v>17</v>
      </c>
      <c r="I1746" s="7">
        <v>0.30000000000000004</v>
      </c>
      <c r="J1746" s="8">
        <v>6700</v>
      </c>
      <c r="K1746" s="9">
        <f t="shared" si="12"/>
        <v>2010.0000000000002</v>
      </c>
      <c r="L1746" s="9">
        <f t="shared" si="13"/>
        <v>804.00000000000011</v>
      </c>
      <c r="M1746" s="10">
        <v>0.4</v>
      </c>
      <c r="O1746" s="15"/>
      <c r="P1746" s="13"/>
      <c r="Q1746" s="11"/>
      <c r="R1746" s="12"/>
    </row>
    <row r="1747" spans="1:18" ht="15.75" customHeight="1">
      <c r="A1747" s="1"/>
      <c r="B1747" s="5" t="s">
        <v>14</v>
      </c>
      <c r="C1747" s="5">
        <v>1185732</v>
      </c>
      <c r="D1747" s="6">
        <v>44265</v>
      </c>
      <c r="E1747" s="5" t="s">
        <v>33</v>
      </c>
      <c r="F1747" s="5" t="s">
        <v>73</v>
      </c>
      <c r="G1747" s="5" t="s">
        <v>74</v>
      </c>
      <c r="H1747" s="5" t="s">
        <v>18</v>
      </c>
      <c r="I1747" s="7">
        <v>0.30000000000000004</v>
      </c>
      <c r="J1747" s="8">
        <v>3500</v>
      </c>
      <c r="K1747" s="9">
        <f t="shared" si="12"/>
        <v>1050.0000000000002</v>
      </c>
      <c r="L1747" s="9">
        <f t="shared" si="13"/>
        <v>367.50000000000006</v>
      </c>
      <c r="M1747" s="10">
        <v>0.35</v>
      </c>
      <c r="O1747" s="15"/>
      <c r="P1747" s="13"/>
      <c r="Q1747" s="11"/>
      <c r="R1747" s="12"/>
    </row>
    <row r="1748" spans="1:18" ht="15.75" customHeight="1">
      <c r="A1748" s="1"/>
      <c r="B1748" s="5" t="s">
        <v>14</v>
      </c>
      <c r="C1748" s="5">
        <v>1185732</v>
      </c>
      <c r="D1748" s="6">
        <v>44265</v>
      </c>
      <c r="E1748" s="5" t="s">
        <v>33</v>
      </c>
      <c r="F1748" s="5" t="s">
        <v>73</v>
      </c>
      <c r="G1748" s="5" t="s">
        <v>74</v>
      </c>
      <c r="H1748" s="5" t="s">
        <v>19</v>
      </c>
      <c r="I1748" s="7">
        <v>0.20000000000000007</v>
      </c>
      <c r="J1748" s="8">
        <v>4000</v>
      </c>
      <c r="K1748" s="9">
        <f t="shared" si="12"/>
        <v>800.00000000000023</v>
      </c>
      <c r="L1748" s="9">
        <f t="shared" si="13"/>
        <v>280.00000000000006</v>
      </c>
      <c r="M1748" s="10">
        <v>0.35</v>
      </c>
      <c r="O1748" s="15"/>
      <c r="P1748" s="13"/>
      <c r="Q1748" s="11"/>
      <c r="R1748" s="12"/>
    </row>
    <row r="1749" spans="1:18" ht="15.75" customHeight="1">
      <c r="A1749" s="1"/>
      <c r="B1749" s="5" t="s">
        <v>14</v>
      </c>
      <c r="C1749" s="5">
        <v>1185732</v>
      </c>
      <c r="D1749" s="6">
        <v>44265</v>
      </c>
      <c r="E1749" s="5" t="s">
        <v>33</v>
      </c>
      <c r="F1749" s="5" t="s">
        <v>73</v>
      </c>
      <c r="G1749" s="5" t="s">
        <v>74</v>
      </c>
      <c r="H1749" s="5" t="s">
        <v>20</v>
      </c>
      <c r="I1749" s="7">
        <v>0.25</v>
      </c>
      <c r="J1749" s="8">
        <v>2500</v>
      </c>
      <c r="K1749" s="9">
        <f t="shared" si="12"/>
        <v>625</v>
      </c>
      <c r="L1749" s="9">
        <f t="shared" si="13"/>
        <v>250</v>
      </c>
      <c r="M1749" s="10">
        <v>0.4</v>
      </c>
      <c r="O1749" s="15"/>
      <c r="P1749" s="13"/>
      <c r="Q1749" s="11"/>
      <c r="R1749" s="12"/>
    </row>
    <row r="1750" spans="1:18" ht="15.75" customHeight="1">
      <c r="A1750" s="1"/>
      <c r="B1750" s="5" t="s">
        <v>14</v>
      </c>
      <c r="C1750" s="5">
        <v>1185732</v>
      </c>
      <c r="D1750" s="6">
        <v>44265</v>
      </c>
      <c r="E1750" s="5" t="s">
        <v>33</v>
      </c>
      <c r="F1750" s="5" t="s">
        <v>73</v>
      </c>
      <c r="G1750" s="5" t="s">
        <v>74</v>
      </c>
      <c r="H1750" s="5" t="s">
        <v>21</v>
      </c>
      <c r="I1750" s="7">
        <v>0.4</v>
      </c>
      <c r="J1750" s="8">
        <v>3000</v>
      </c>
      <c r="K1750" s="9">
        <f t="shared" si="12"/>
        <v>1200</v>
      </c>
      <c r="L1750" s="9">
        <f t="shared" si="13"/>
        <v>420</v>
      </c>
      <c r="M1750" s="10">
        <v>0.35</v>
      </c>
      <c r="O1750" s="15"/>
      <c r="P1750" s="13"/>
      <c r="Q1750" s="11"/>
      <c r="R1750" s="12"/>
    </row>
    <row r="1751" spans="1:18" ht="15.75" customHeight="1">
      <c r="A1751" s="1"/>
      <c r="B1751" s="5" t="s">
        <v>14</v>
      </c>
      <c r="C1751" s="5">
        <v>1185732</v>
      </c>
      <c r="D1751" s="6">
        <v>44265</v>
      </c>
      <c r="E1751" s="5" t="s">
        <v>33</v>
      </c>
      <c r="F1751" s="5" t="s">
        <v>73</v>
      </c>
      <c r="G1751" s="5" t="s">
        <v>74</v>
      </c>
      <c r="H1751" s="5" t="s">
        <v>22</v>
      </c>
      <c r="I1751" s="7">
        <v>0.30000000000000004</v>
      </c>
      <c r="J1751" s="8">
        <v>4000</v>
      </c>
      <c r="K1751" s="9">
        <f t="shared" si="12"/>
        <v>1200.0000000000002</v>
      </c>
      <c r="L1751" s="9">
        <f t="shared" si="13"/>
        <v>600.00000000000011</v>
      </c>
      <c r="M1751" s="10">
        <v>0.5</v>
      </c>
      <c r="O1751" s="15"/>
      <c r="P1751" s="13"/>
      <c r="Q1751" s="11"/>
      <c r="R1751" s="12"/>
    </row>
    <row r="1752" spans="1:18" ht="15.75" customHeight="1">
      <c r="A1752" s="1"/>
      <c r="B1752" s="5" t="s">
        <v>14</v>
      </c>
      <c r="C1752" s="5">
        <v>1185732</v>
      </c>
      <c r="D1752" s="6">
        <v>44297</v>
      </c>
      <c r="E1752" s="5" t="s">
        <v>33</v>
      </c>
      <c r="F1752" s="5" t="s">
        <v>73</v>
      </c>
      <c r="G1752" s="5" t="s">
        <v>74</v>
      </c>
      <c r="H1752" s="5" t="s">
        <v>17</v>
      </c>
      <c r="I1752" s="7">
        <v>0.30000000000000004</v>
      </c>
      <c r="J1752" s="8">
        <v>6250</v>
      </c>
      <c r="K1752" s="9">
        <f t="shared" si="12"/>
        <v>1875.0000000000002</v>
      </c>
      <c r="L1752" s="9">
        <f t="shared" si="13"/>
        <v>750.00000000000011</v>
      </c>
      <c r="M1752" s="10">
        <v>0.4</v>
      </c>
      <c r="O1752" s="15"/>
      <c r="P1752" s="13"/>
      <c r="Q1752" s="11"/>
      <c r="R1752" s="12"/>
    </row>
    <row r="1753" spans="1:18" ht="15.75" customHeight="1">
      <c r="A1753" s="1"/>
      <c r="B1753" s="5" t="s">
        <v>14</v>
      </c>
      <c r="C1753" s="5">
        <v>1185732</v>
      </c>
      <c r="D1753" s="6">
        <v>44297</v>
      </c>
      <c r="E1753" s="5" t="s">
        <v>33</v>
      </c>
      <c r="F1753" s="5" t="s">
        <v>73</v>
      </c>
      <c r="G1753" s="5" t="s">
        <v>74</v>
      </c>
      <c r="H1753" s="5" t="s">
        <v>18</v>
      </c>
      <c r="I1753" s="7">
        <v>0.25000000000000006</v>
      </c>
      <c r="J1753" s="8">
        <v>3250</v>
      </c>
      <c r="K1753" s="9">
        <f t="shared" si="12"/>
        <v>812.50000000000023</v>
      </c>
      <c r="L1753" s="9">
        <f t="shared" si="13"/>
        <v>284.37500000000006</v>
      </c>
      <c r="M1753" s="10">
        <v>0.35</v>
      </c>
      <c r="O1753" s="15"/>
      <c r="P1753" s="13"/>
      <c r="Q1753" s="11"/>
      <c r="R1753" s="12"/>
    </row>
    <row r="1754" spans="1:18" ht="15.75" customHeight="1">
      <c r="A1754" s="1"/>
      <c r="B1754" s="5" t="s">
        <v>14</v>
      </c>
      <c r="C1754" s="5">
        <v>1185732</v>
      </c>
      <c r="D1754" s="6">
        <v>44297</v>
      </c>
      <c r="E1754" s="5" t="s">
        <v>33</v>
      </c>
      <c r="F1754" s="5" t="s">
        <v>73</v>
      </c>
      <c r="G1754" s="5" t="s">
        <v>74</v>
      </c>
      <c r="H1754" s="5" t="s">
        <v>19</v>
      </c>
      <c r="I1754" s="7">
        <v>0.15000000000000008</v>
      </c>
      <c r="J1754" s="8">
        <v>3250</v>
      </c>
      <c r="K1754" s="9">
        <f t="shared" si="12"/>
        <v>487.50000000000023</v>
      </c>
      <c r="L1754" s="9">
        <f t="shared" si="13"/>
        <v>170.62500000000006</v>
      </c>
      <c r="M1754" s="10">
        <v>0.35</v>
      </c>
      <c r="O1754" s="15"/>
      <c r="P1754" s="13"/>
      <c r="Q1754" s="11"/>
      <c r="R1754" s="12"/>
    </row>
    <row r="1755" spans="1:18" ht="15.75" customHeight="1">
      <c r="A1755" s="1"/>
      <c r="B1755" s="5" t="s">
        <v>14</v>
      </c>
      <c r="C1755" s="5">
        <v>1185732</v>
      </c>
      <c r="D1755" s="6">
        <v>44297</v>
      </c>
      <c r="E1755" s="5" t="s">
        <v>33</v>
      </c>
      <c r="F1755" s="5" t="s">
        <v>73</v>
      </c>
      <c r="G1755" s="5" t="s">
        <v>74</v>
      </c>
      <c r="H1755" s="5" t="s">
        <v>20</v>
      </c>
      <c r="I1755" s="7">
        <v>0.2</v>
      </c>
      <c r="J1755" s="8">
        <v>2500</v>
      </c>
      <c r="K1755" s="9">
        <f t="shared" si="12"/>
        <v>500</v>
      </c>
      <c r="L1755" s="9">
        <f t="shared" si="13"/>
        <v>200</v>
      </c>
      <c r="M1755" s="10">
        <v>0.4</v>
      </c>
      <c r="O1755" s="15"/>
      <c r="P1755" s="13"/>
      <c r="Q1755" s="11"/>
      <c r="R1755" s="12"/>
    </row>
    <row r="1756" spans="1:18" ht="15.75" customHeight="1">
      <c r="A1756" s="1"/>
      <c r="B1756" s="5" t="s">
        <v>14</v>
      </c>
      <c r="C1756" s="5">
        <v>1185732</v>
      </c>
      <c r="D1756" s="6">
        <v>44297</v>
      </c>
      <c r="E1756" s="5" t="s">
        <v>33</v>
      </c>
      <c r="F1756" s="5" t="s">
        <v>73</v>
      </c>
      <c r="G1756" s="5" t="s">
        <v>74</v>
      </c>
      <c r="H1756" s="5" t="s">
        <v>21</v>
      </c>
      <c r="I1756" s="7">
        <v>0.35000000000000003</v>
      </c>
      <c r="J1756" s="8">
        <v>2750</v>
      </c>
      <c r="K1756" s="9">
        <f t="shared" si="12"/>
        <v>962.50000000000011</v>
      </c>
      <c r="L1756" s="9">
        <f t="shared" si="13"/>
        <v>336.875</v>
      </c>
      <c r="M1756" s="10">
        <v>0.35</v>
      </c>
      <c r="O1756" s="15"/>
      <c r="P1756" s="13"/>
      <c r="Q1756" s="11"/>
      <c r="R1756" s="12"/>
    </row>
    <row r="1757" spans="1:18" ht="15.75" customHeight="1">
      <c r="A1757" s="1"/>
      <c r="B1757" s="5" t="s">
        <v>14</v>
      </c>
      <c r="C1757" s="5">
        <v>1185732</v>
      </c>
      <c r="D1757" s="6">
        <v>44297</v>
      </c>
      <c r="E1757" s="5" t="s">
        <v>33</v>
      </c>
      <c r="F1757" s="5" t="s">
        <v>73</v>
      </c>
      <c r="G1757" s="5" t="s">
        <v>74</v>
      </c>
      <c r="H1757" s="5" t="s">
        <v>22</v>
      </c>
      <c r="I1757" s="7">
        <v>0.25000000000000006</v>
      </c>
      <c r="J1757" s="8">
        <v>4000</v>
      </c>
      <c r="K1757" s="9">
        <f t="shared" si="12"/>
        <v>1000.0000000000002</v>
      </c>
      <c r="L1757" s="9">
        <f t="shared" si="13"/>
        <v>500.00000000000011</v>
      </c>
      <c r="M1757" s="10">
        <v>0.5</v>
      </c>
      <c r="O1757" s="15"/>
      <c r="P1757" s="13"/>
      <c r="Q1757" s="11"/>
      <c r="R1757" s="12"/>
    </row>
    <row r="1758" spans="1:18" ht="15.75" customHeight="1">
      <c r="A1758" s="1"/>
      <c r="B1758" s="5" t="s">
        <v>14</v>
      </c>
      <c r="C1758" s="5">
        <v>1185732</v>
      </c>
      <c r="D1758" s="6">
        <v>44328</v>
      </c>
      <c r="E1758" s="5" t="s">
        <v>33</v>
      </c>
      <c r="F1758" s="5" t="s">
        <v>73</v>
      </c>
      <c r="G1758" s="5" t="s">
        <v>74</v>
      </c>
      <c r="H1758" s="5" t="s">
        <v>17</v>
      </c>
      <c r="I1758" s="7">
        <v>0.35000000000000003</v>
      </c>
      <c r="J1758" s="8">
        <v>6700</v>
      </c>
      <c r="K1758" s="9">
        <f t="shared" si="12"/>
        <v>2345</v>
      </c>
      <c r="L1758" s="9">
        <f t="shared" si="13"/>
        <v>938</v>
      </c>
      <c r="M1758" s="10">
        <v>0.4</v>
      </c>
      <c r="O1758" s="15"/>
      <c r="P1758" s="13"/>
      <c r="Q1758" s="11"/>
      <c r="R1758" s="12"/>
    </row>
    <row r="1759" spans="1:18" ht="15.75" customHeight="1">
      <c r="A1759" s="1"/>
      <c r="B1759" s="5" t="s">
        <v>14</v>
      </c>
      <c r="C1759" s="5">
        <v>1185732</v>
      </c>
      <c r="D1759" s="6">
        <v>44328</v>
      </c>
      <c r="E1759" s="5" t="s">
        <v>33</v>
      </c>
      <c r="F1759" s="5" t="s">
        <v>73</v>
      </c>
      <c r="G1759" s="5" t="s">
        <v>74</v>
      </c>
      <c r="H1759" s="5" t="s">
        <v>18</v>
      </c>
      <c r="I1759" s="7">
        <v>0.3000000000000001</v>
      </c>
      <c r="J1759" s="8">
        <v>3750</v>
      </c>
      <c r="K1759" s="9">
        <f t="shared" si="12"/>
        <v>1125.0000000000005</v>
      </c>
      <c r="L1759" s="9">
        <f t="shared" si="13"/>
        <v>393.75000000000011</v>
      </c>
      <c r="M1759" s="10">
        <v>0.35</v>
      </c>
      <c r="O1759" s="15"/>
      <c r="P1759" s="13"/>
      <c r="Q1759" s="11"/>
      <c r="R1759" s="12"/>
    </row>
    <row r="1760" spans="1:18" ht="15.75" customHeight="1">
      <c r="A1760" s="1"/>
      <c r="B1760" s="5" t="s">
        <v>14</v>
      </c>
      <c r="C1760" s="5">
        <v>1185732</v>
      </c>
      <c r="D1760" s="6">
        <v>44328</v>
      </c>
      <c r="E1760" s="5" t="s">
        <v>33</v>
      </c>
      <c r="F1760" s="5" t="s">
        <v>73</v>
      </c>
      <c r="G1760" s="5" t="s">
        <v>74</v>
      </c>
      <c r="H1760" s="5" t="s">
        <v>19</v>
      </c>
      <c r="I1760" s="7">
        <v>0.25000000000000006</v>
      </c>
      <c r="J1760" s="8">
        <v>3500</v>
      </c>
      <c r="K1760" s="9">
        <f t="shared" si="12"/>
        <v>875.00000000000023</v>
      </c>
      <c r="L1760" s="9">
        <f t="shared" si="13"/>
        <v>306.25000000000006</v>
      </c>
      <c r="M1760" s="10">
        <v>0.35</v>
      </c>
      <c r="O1760" s="15"/>
      <c r="P1760" s="13"/>
      <c r="Q1760" s="11"/>
      <c r="R1760" s="12"/>
    </row>
    <row r="1761" spans="1:18" ht="15.75" customHeight="1">
      <c r="A1761" s="1"/>
      <c r="B1761" s="5" t="s">
        <v>14</v>
      </c>
      <c r="C1761" s="5">
        <v>1185732</v>
      </c>
      <c r="D1761" s="6">
        <v>44328</v>
      </c>
      <c r="E1761" s="5" t="s">
        <v>33</v>
      </c>
      <c r="F1761" s="5" t="s">
        <v>73</v>
      </c>
      <c r="G1761" s="5" t="s">
        <v>74</v>
      </c>
      <c r="H1761" s="5" t="s">
        <v>20</v>
      </c>
      <c r="I1761" s="7">
        <v>0.25000000000000006</v>
      </c>
      <c r="J1761" s="8">
        <v>2750</v>
      </c>
      <c r="K1761" s="9">
        <f t="shared" si="12"/>
        <v>687.50000000000011</v>
      </c>
      <c r="L1761" s="9">
        <f t="shared" si="13"/>
        <v>275.00000000000006</v>
      </c>
      <c r="M1761" s="10">
        <v>0.4</v>
      </c>
      <c r="O1761" s="15"/>
      <c r="P1761" s="13"/>
      <c r="Q1761" s="11"/>
      <c r="R1761" s="12"/>
    </row>
    <row r="1762" spans="1:18" ht="15.75" customHeight="1">
      <c r="A1762" s="1"/>
      <c r="B1762" s="5" t="s">
        <v>14</v>
      </c>
      <c r="C1762" s="5">
        <v>1185732</v>
      </c>
      <c r="D1762" s="6">
        <v>44328</v>
      </c>
      <c r="E1762" s="5" t="s">
        <v>33</v>
      </c>
      <c r="F1762" s="5" t="s">
        <v>73</v>
      </c>
      <c r="G1762" s="5" t="s">
        <v>74</v>
      </c>
      <c r="H1762" s="5" t="s">
        <v>21</v>
      </c>
      <c r="I1762" s="7">
        <v>0.39999999999999997</v>
      </c>
      <c r="J1762" s="8">
        <v>3000</v>
      </c>
      <c r="K1762" s="9">
        <f t="shared" si="12"/>
        <v>1200</v>
      </c>
      <c r="L1762" s="9">
        <f t="shared" si="13"/>
        <v>420</v>
      </c>
      <c r="M1762" s="10">
        <v>0.35</v>
      </c>
      <c r="O1762" s="15"/>
      <c r="P1762" s="13"/>
      <c r="Q1762" s="11"/>
      <c r="R1762" s="12"/>
    </row>
    <row r="1763" spans="1:18" ht="15.75" customHeight="1">
      <c r="A1763" s="1"/>
      <c r="B1763" s="5" t="s">
        <v>14</v>
      </c>
      <c r="C1763" s="5">
        <v>1185732</v>
      </c>
      <c r="D1763" s="6">
        <v>44328</v>
      </c>
      <c r="E1763" s="5" t="s">
        <v>33</v>
      </c>
      <c r="F1763" s="5" t="s">
        <v>73</v>
      </c>
      <c r="G1763" s="5" t="s">
        <v>74</v>
      </c>
      <c r="H1763" s="5" t="s">
        <v>22</v>
      </c>
      <c r="I1763" s="7">
        <v>0.44999999999999996</v>
      </c>
      <c r="J1763" s="8">
        <v>4000</v>
      </c>
      <c r="K1763" s="9">
        <f t="shared" si="12"/>
        <v>1799.9999999999998</v>
      </c>
      <c r="L1763" s="9">
        <f t="shared" si="13"/>
        <v>899.99999999999989</v>
      </c>
      <c r="M1763" s="10">
        <v>0.5</v>
      </c>
      <c r="O1763" s="15"/>
      <c r="P1763" s="13"/>
      <c r="Q1763" s="11"/>
      <c r="R1763" s="12"/>
    </row>
    <row r="1764" spans="1:18" ht="15.75" customHeight="1">
      <c r="A1764" s="1"/>
      <c r="B1764" s="5" t="s">
        <v>14</v>
      </c>
      <c r="C1764" s="5">
        <v>1185732</v>
      </c>
      <c r="D1764" s="6">
        <v>44358</v>
      </c>
      <c r="E1764" s="5" t="s">
        <v>33</v>
      </c>
      <c r="F1764" s="5" t="s">
        <v>73</v>
      </c>
      <c r="G1764" s="5" t="s">
        <v>74</v>
      </c>
      <c r="H1764" s="5" t="s">
        <v>17</v>
      </c>
      <c r="I1764" s="7">
        <v>0.30000000000000004</v>
      </c>
      <c r="J1764" s="8">
        <v>6500</v>
      </c>
      <c r="K1764" s="9">
        <f t="shared" si="12"/>
        <v>1950.0000000000002</v>
      </c>
      <c r="L1764" s="9">
        <f t="shared" si="13"/>
        <v>780.00000000000011</v>
      </c>
      <c r="M1764" s="10">
        <v>0.4</v>
      </c>
      <c r="O1764" s="15"/>
      <c r="P1764" s="13"/>
      <c r="Q1764" s="11"/>
      <c r="R1764" s="12"/>
    </row>
    <row r="1765" spans="1:18" ht="15.75" customHeight="1">
      <c r="A1765" s="1"/>
      <c r="B1765" s="5" t="s">
        <v>14</v>
      </c>
      <c r="C1765" s="5">
        <v>1185732</v>
      </c>
      <c r="D1765" s="6">
        <v>44358</v>
      </c>
      <c r="E1765" s="5" t="s">
        <v>33</v>
      </c>
      <c r="F1765" s="5" t="s">
        <v>73</v>
      </c>
      <c r="G1765" s="5" t="s">
        <v>74</v>
      </c>
      <c r="H1765" s="5" t="s">
        <v>18</v>
      </c>
      <c r="I1765" s="7">
        <v>0.25000000000000011</v>
      </c>
      <c r="J1765" s="8">
        <v>4000</v>
      </c>
      <c r="K1765" s="9">
        <f t="shared" si="12"/>
        <v>1000.0000000000005</v>
      </c>
      <c r="L1765" s="9">
        <f t="shared" si="13"/>
        <v>350.00000000000011</v>
      </c>
      <c r="M1765" s="10">
        <v>0.35</v>
      </c>
      <c r="O1765" s="15"/>
      <c r="P1765" s="13"/>
      <c r="Q1765" s="11"/>
      <c r="R1765" s="12"/>
    </row>
    <row r="1766" spans="1:18" ht="15.75" customHeight="1">
      <c r="A1766" s="1"/>
      <c r="B1766" s="5" t="s">
        <v>14</v>
      </c>
      <c r="C1766" s="5">
        <v>1185732</v>
      </c>
      <c r="D1766" s="6">
        <v>44358</v>
      </c>
      <c r="E1766" s="5" t="s">
        <v>33</v>
      </c>
      <c r="F1766" s="5" t="s">
        <v>73</v>
      </c>
      <c r="G1766" s="5" t="s">
        <v>74</v>
      </c>
      <c r="H1766" s="5" t="s">
        <v>19</v>
      </c>
      <c r="I1766" s="7">
        <v>0.20000000000000007</v>
      </c>
      <c r="J1766" s="8">
        <v>4250</v>
      </c>
      <c r="K1766" s="9">
        <f t="shared" si="12"/>
        <v>850.00000000000023</v>
      </c>
      <c r="L1766" s="9">
        <f t="shared" si="13"/>
        <v>297.50000000000006</v>
      </c>
      <c r="M1766" s="10">
        <v>0.35</v>
      </c>
      <c r="O1766" s="15"/>
      <c r="P1766" s="13"/>
      <c r="Q1766" s="11"/>
      <c r="R1766" s="12"/>
    </row>
    <row r="1767" spans="1:18" ht="15.75" customHeight="1">
      <c r="A1767" s="1"/>
      <c r="B1767" s="5" t="s">
        <v>14</v>
      </c>
      <c r="C1767" s="5">
        <v>1185732</v>
      </c>
      <c r="D1767" s="6">
        <v>44358</v>
      </c>
      <c r="E1767" s="5" t="s">
        <v>33</v>
      </c>
      <c r="F1767" s="5" t="s">
        <v>73</v>
      </c>
      <c r="G1767" s="5" t="s">
        <v>74</v>
      </c>
      <c r="H1767" s="5" t="s">
        <v>20</v>
      </c>
      <c r="I1767" s="7">
        <v>0.20000000000000007</v>
      </c>
      <c r="J1767" s="8">
        <v>4000</v>
      </c>
      <c r="K1767" s="9">
        <f t="shared" si="12"/>
        <v>800.00000000000023</v>
      </c>
      <c r="L1767" s="9">
        <f t="shared" si="13"/>
        <v>320.00000000000011</v>
      </c>
      <c r="M1767" s="10">
        <v>0.4</v>
      </c>
      <c r="O1767" s="15"/>
      <c r="P1767" s="13"/>
      <c r="Q1767" s="11"/>
      <c r="R1767" s="12"/>
    </row>
    <row r="1768" spans="1:18" ht="15.75" customHeight="1">
      <c r="A1768" s="1"/>
      <c r="B1768" s="5" t="s">
        <v>14</v>
      </c>
      <c r="C1768" s="5">
        <v>1185732</v>
      </c>
      <c r="D1768" s="6">
        <v>44358</v>
      </c>
      <c r="E1768" s="5" t="s">
        <v>33</v>
      </c>
      <c r="F1768" s="5" t="s">
        <v>73</v>
      </c>
      <c r="G1768" s="5" t="s">
        <v>74</v>
      </c>
      <c r="H1768" s="5" t="s">
        <v>21</v>
      </c>
      <c r="I1768" s="7">
        <v>0.35000000000000003</v>
      </c>
      <c r="J1768" s="8">
        <v>4000</v>
      </c>
      <c r="K1768" s="9">
        <f t="shared" si="12"/>
        <v>1400.0000000000002</v>
      </c>
      <c r="L1768" s="9">
        <f t="shared" si="13"/>
        <v>490.00000000000006</v>
      </c>
      <c r="M1768" s="10">
        <v>0.35</v>
      </c>
      <c r="O1768" s="15"/>
      <c r="P1768" s="13"/>
      <c r="Q1768" s="11"/>
      <c r="R1768" s="12"/>
    </row>
    <row r="1769" spans="1:18" ht="15.75" customHeight="1">
      <c r="A1769" s="1"/>
      <c r="B1769" s="5" t="s">
        <v>14</v>
      </c>
      <c r="C1769" s="5">
        <v>1185732</v>
      </c>
      <c r="D1769" s="6">
        <v>44358</v>
      </c>
      <c r="E1769" s="5" t="s">
        <v>33</v>
      </c>
      <c r="F1769" s="5" t="s">
        <v>73</v>
      </c>
      <c r="G1769" s="5" t="s">
        <v>74</v>
      </c>
      <c r="H1769" s="5" t="s">
        <v>22</v>
      </c>
      <c r="I1769" s="7">
        <v>0.4</v>
      </c>
      <c r="J1769" s="8">
        <v>5750</v>
      </c>
      <c r="K1769" s="9">
        <f t="shared" si="12"/>
        <v>2300</v>
      </c>
      <c r="L1769" s="9">
        <f t="shared" si="13"/>
        <v>1150</v>
      </c>
      <c r="M1769" s="10">
        <v>0.5</v>
      </c>
      <c r="O1769" s="15"/>
      <c r="P1769" s="13"/>
      <c r="Q1769" s="11"/>
      <c r="R1769" s="12"/>
    </row>
    <row r="1770" spans="1:18" ht="15.75" customHeight="1">
      <c r="A1770" s="1"/>
      <c r="B1770" s="5" t="s">
        <v>14</v>
      </c>
      <c r="C1770" s="5">
        <v>1185732</v>
      </c>
      <c r="D1770" s="6">
        <v>44387</v>
      </c>
      <c r="E1770" s="5" t="s">
        <v>33</v>
      </c>
      <c r="F1770" s="5" t="s">
        <v>73</v>
      </c>
      <c r="G1770" s="5" t="s">
        <v>74</v>
      </c>
      <c r="H1770" s="5" t="s">
        <v>17</v>
      </c>
      <c r="I1770" s="7">
        <v>0.35000000000000003</v>
      </c>
      <c r="J1770" s="8">
        <v>8000</v>
      </c>
      <c r="K1770" s="9">
        <f t="shared" si="12"/>
        <v>2800.0000000000005</v>
      </c>
      <c r="L1770" s="9">
        <f t="shared" si="13"/>
        <v>1120.0000000000002</v>
      </c>
      <c r="M1770" s="10">
        <v>0.4</v>
      </c>
      <c r="O1770" s="15"/>
      <c r="P1770" s="13"/>
      <c r="Q1770" s="11"/>
      <c r="R1770" s="12"/>
    </row>
    <row r="1771" spans="1:18" ht="15.75" customHeight="1">
      <c r="A1771" s="1"/>
      <c r="B1771" s="5" t="s">
        <v>14</v>
      </c>
      <c r="C1771" s="5">
        <v>1185732</v>
      </c>
      <c r="D1771" s="6">
        <v>44387</v>
      </c>
      <c r="E1771" s="5" t="s">
        <v>33</v>
      </c>
      <c r="F1771" s="5" t="s">
        <v>73</v>
      </c>
      <c r="G1771" s="5" t="s">
        <v>74</v>
      </c>
      <c r="H1771" s="5" t="s">
        <v>18</v>
      </c>
      <c r="I1771" s="7">
        <v>0.3000000000000001</v>
      </c>
      <c r="J1771" s="8">
        <v>5500</v>
      </c>
      <c r="K1771" s="9">
        <f t="shared" si="12"/>
        <v>1650.0000000000005</v>
      </c>
      <c r="L1771" s="9">
        <f t="shared" si="13"/>
        <v>577.50000000000011</v>
      </c>
      <c r="M1771" s="10">
        <v>0.35</v>
      </c>
      <c r="O1771" s="15"/>
      <c r="P1771" s="13"/>
      <c r="Q1771" s="11"/>
      <c r="R1771" s="12"/>
    </row>
    <row r="1772" spans="1:18" ht="15.75" customHeight="1">
      <c r="A1772" s="1"/>
      <c r="B1772" s="5" t="s">
        <v>14</v>
      </c>
      <c r="C1772" s="5">
        <v>1185732</v>
      </c>
      <c r="D1772" s="6">
        <v>44387</v>
      </c>
      <c r="E1772" s="5" t="s">
        <v>33</v>
      </c>
      <c r="F1772" s="5" t="s">
        <v>73</v>
      </c>
      <c r="G1772" s="5" t="s">
        <v>74</v>
      </c>
      <c r="H1772" s="5" t="s">
        <v>19</v>
      </c>
      <c r="I1772" s="7">
        <v>0.25000000000000006</v>
      </c>
      <c r="J1772" s="8">
        <v>4750</v>
      </c>
      <c r="K1772" s="9">
        <f t="shared" si="12"/>
        <v>1187.5000000000002</v>
      </c>
      <c r="L1772" s="9">
        <f t="shared" si="13"/>
        <v>415.62500000000006</v>
      </c>
      <c r="M1772" s="10">
        <v>0.35</v>
      </c>
      <c r="O1772" s="15"/>
      <c r="P1772" s="13"/>
      <c r="Q1772" s="11"/>
      <c r="R1772" s="12"/>
    </row>
    <row r="1773" spans="1:18" ht="15.75" customHeight="1">
      <c r="A1773" s="1"/>
      <c r="B1773" s="5" t="s">
        <v>14</v>
      </c>
      <c r="C1773" s="5">
        <v>1185732</v>
      </c>
      <c r="D1773" s="6">
        <v>44387</v>
      </c>
      <c r="E1773" s="5" t="s">
        <v>33</v>
      </c>
      <c r="F1773" s="5" t="s">
        <v>73</v>
      </c>
      <c r="G1773" s="5" t="s">
        <v>74</v>
      </c>
      <c r="H1773" s="5" t="s">
        <v>20</v>
      </c>
      <c r="I1773" s="7">
        <v>0.25000000000000006</v>
      </c>
      <c r="J1773" s="8">
        <v>4250</v>
      </c>
      <c r="K1773" s="9">
        <f t="shared" si="12"/>
        <v>1062.5000000000002</v>
      </c>
      <c r="L1773" s="9">
        <f t="shared" si="13"/>
        <v>425.00000000000011</v>
      </c>
      <c r="M1773" s="10">
        <v>0.4</v>
      </c>
      <c r="O1773" s="15"/>
      <c r="P1773" s="13"/>
      <c r="Q1773" s="11"/>
      <c r="R1773" s="12"/>
    </row>
    <row r="1774" spans="1:18" ht="15.75" customHeight="1">
      <c r="A1774" s="1"/>
      <c r="B1774" s="5" t="s">
        <v>14</v>
      </c>
      <c r="C1774" s="5">
        <v>1185732</v>
      </c>
      <c r="D1774" s="6">
        <v>44387</v>
      </c>
      <c r="E1774" s="5" t="s">
        <v>33</v>
      </c>
      <c r="F1774" s="5" t="s">
        <v>73</v>
      </c>
      <c r="G1774" s="5" t="s">
        <v>74</v>
      </c>
      <c r="H1774" s="5" t="s">
        <v>21</v>
      </c>
      <c r="I1774" s="7">
        <v>0.35000000000000003</v>
      </c>
      <c r="J1774" s="8">
        <v>4250</v>
      </c>
      <c r="K1774" s="9">
        <f t="shared" si="12"/>
        <v>1487.5000000000002</v>
      </c>
      <c r="L1774" s="9">
        <f t="shared" si="13"/>
        <v>520.625</v>
      </c>
      <c r="M1774" s="10">
        <v>0.35</v>
      </c>
      <c r="O1774" s="15"/>
      <c r="P1774" s="13"/>
      <c r="Q1774" s="11"/>
      <c r="R1774" s="12"/>
    </row>
    <row r="1775" spans="1:18" ht="15.75" customHeight="1">
      <c r="A1775" s="1"/>
      <c r="B1775" s="5" t="s">
        <v>14</v>
      </c>
      <c r="C1775" s="5">
        <v>1185732</v>
      </c>
      <c r="D1775" s="6">
        <v>44387</v>
      </c>
      <c r="E1775" s="5" t="s">
        <v>33</v>
      </c>
      <c r="F1775" s="5" t="s">
        <v>73</v>
      </c>
      <c r="G1775" s="5" t="s">
        <v>74</v>
      </c>
      <c r="H1775" s="5" t="s">
        <v>22</v>
      </c>
      <c r="I1775" s="7">
        <v>0.4</v>
      </c>
      <c r="J1775" s="8">
        <v>6000</v>
      </c>
      <c r="K1775" s="9">
        <f t="shared" si="12"/>
        <v>2400</v>
      </c>
      <c r="L1775" s="9">
        <f t="shared" si="13"/>
        <v>1200</v>
      </c>
      <c r="M1775" s="10">
        <v>0.5</v>
      </c>
      <c r="O1775" s="15"/>
      <c r="P1775" s="13"/>
      <c r="Q1775" s="11"/>
      <c r="R1775" s="12"/>
    </row>
    <row r="1776" spans="1:18" ht="15.75" customHeight="1">
      <c r="A1776" s="1"/>
      <c r="B1776" s="5" t="s">
        <v>14</v>
      </c>
      <c r="C1776" s="5">
        <v>1185732</v>
      </c>
      <c r="D1776" s="6">
        <v>44419</v>
      </c>
      <c r="E1776" s="5" t="s">
        <v>33</v>
      </c>
      <c r="F1776" s="5" t="s">
        <v>73</v>
      </c>
      <c r="G1776" s="5" t="s">
        <v>74</v>
      </c>
      <c r="H1776" s="5" t="s">
        <v>17</v>
      </c>
      <c r="I1776" s="7">
        <v>0.35000000000000003</v>
      </c>
      <c r="J1776" s="8">
        <v>7500</v>
      </c>
      <c r="K1776" s="9">
        <f t="shared" si="12"/>
        <v>2625.0000000000005</v>
      </c>
      <c r="L1776" s="9">
        <f t="shared" si="13"/>
        <v>1050.0000000000002</v>
      </c>
      <c r="M1776" s="10">
        <v>0.4</v>
      </c>
      <c r="O1776" s="15"/>
      <c r="P1776" s="13"/>
      <c r="Q1776" s="11"/>
      <c r="R1776" s="12"/>
    </row>
    <row r="1777" spans="1:18" ht="15.75" customHeight="1">
      <c r="A1777" s="1"/>
      <c r="B1777" s="5" t="s">
        <v>14</v>
      </c>
      <c r="C1777" s="5">
        <v>1185732</v>
      </c>
      <c r="D1777" s="6">
        <v>44419</v>
      </c>
      <c r="E1777" s="5" t="s">
        <v>33</v>
      </c>
      <c r="F1777" s="5" t="s">
        <v>73</v>
      </c>
      <c r="G1777" s="5" t="s">
        <v>74</v>
      </c>
      <c r="H1777" s="5" t="s">
        <v>18</v>
      </c>
      <c r="I1777" s="7">
        <v>0.35000000000000009</v>
      </c>
      <c r="J1777" s="8">
        <v>5250</v>
      </c>
      <c r="K1777" s="9">
        <f t="shared" si="12"/>
        <v>1837.5000000000005</v>
      </c>
      <c r="L1777" s="9">
        <f t="shared" si="13"/>
        <v>643.12500000000011</v>
      </c>
      <c r="M1777" s="10">
        <v>0.35</v>
      </c>
      <c r="O1777" s="15"/>
      <c r="P1777" s="13"/>
      <c r="Q1777" s="11"/>
      <c r="R1777" s="12"/>
    </row>
    <row r="1778" spans="1:18" ht="15.75" customHeight="1">
      <c r="A1778" s="1"/>
      <c r="B1778" s="5" t="s">
        <v>14</v>
      </c>
      <c r="C1778" s="5">
        <v>1185732</v>
      </c>
      <c r="D1778" s="6">
        <v>44419</v>
      </c>
      <c r="E1778" s="5" t="s">
        <v>33</v>
      </c>
      <c r="F1778" s="5" t="s">
        <v>73</v>
      </c>
      <c r="G1778" s="5" t="s">
        <v>74</v>
      </c>
      <c r="H1778" s="5" t="s">
        <v>19</v>
      </c>
      <c r="I1778" s="7">
        <v>0.30000000000000004</v>
      </c>
      <c r="J1778" s="8">
        <v>4500</v>
      </c>
      <c r="K1778" s="9">
        <f t="shared" si="12"/>
        <v>1350.0000000000002</v>
      </c>
      <c r="L1778" s="9">
        <f t="shared" si="13"/>
        <v>472.50000000000006</v>
      </c>
      <c r="M1778" s="10">
        <v>0.35</v>
      </c>
      <c r="O1778" s="15"/>
      <c r="P1778" s="13"/>
      <c r="Q1778" s="11"/>
      <c r="R1778" s="12"/>
    </row>
    <row r="1779" spans="1:18" ht="15.75" customHeight="1">
      <c r="A1779" s="1"/>
      <c r="B1779" s="5" t="s">
        <v>14</v>
      </c>
      <c r="C1779" s="5">
        <v>1185732</v>
      </c>
      <c r="D1779" s="6">
        <v>44419</v>
      </c>
      <c r="E1779" s="5" t="s">
        <v>33</v>
      </c>
      <c r="F1779" s="5" t="s">
        <v>73</v>
      </c>
      <c r="G1779" s="5" t="s">
        <v>74</v>
      </c>
      <c r="H1779" s="5" t="s">
        <v>20</v>
      </c>
      <c r="I1779" s="7">
        <v>0.20000000000000007</v>
      </c>
      <c r="J1779" s="8">
        <v>3750</v>
      </c>
      <c r="K1779" s="9">
        <f t="shared" si="12"/>
        <v>750.00000000000023</v>
      </c>
      <c r="L1779" s="9">
        <f t="shared" si="13"/>
        <v>300.00000000000011</v>
      </c>
      <c r="M1779" s="10">
        <v>0.4</v>
      </c>
      <c r="O1779" s="15"/>
      <c r="P1779" s="13"/>
      <c r="Q1779" s="11"/>
      <c r="R1779" s="12"/>
    </row>
    <row r="1780" spans="1:18" ht="15.75" customHeight="1">
      <c r="A1780" s="1"/>
      <c r="B1780" s="5" t="s">
        <v>14</v>
      </c>
      <c r="C1780" s="5">
        <v>1185732</v>
      </c>
      <c r="D1780" s="6">
        <v>44419</v>
      </c>
      <c r="E1780" s="5" t="s">
        <v>33</v>
      </c>
      <c r="F1780" s="5" t="s">
        <v>73</v>
      </c>
      <c r="G1780" s="5" t="s">
        <v>74</v>
      </c>
      <c r="H1780" s="5" t="s">
        <v>21</v>
      </c>
      <c r="I1780" s="7">
        <v>0.30000000000000004</v>
      </c>
      <c r="J1780" s="8">
        <v>3500</v>
      </c>
      <c r="K1780" s="9">
        <f t="shared" si="12"/>
        <v>1050.0000000000002</v>
      </c>
      <c r="L1780" s="9">
        <f t="shared" si="13"/>
        <v>367.50000000000006</v>
      </c>
      <c r="M1780" s="10">
        <v>0.35</v>
      </c>
      <c r="O1780" s="15"/>
      <c r="P1780" s="13"/>
      <c r="Q1780" s="11"/>
      <c r="R1780" s="12"/>
    </row>
    <row r="1781" spans="1:18" ht="15.75" customHeight="1">
      <c r="A1781" s="1"/>
      <c r="B1781" s="5" t="s">
        <v>14</v>
      </c>
      <c r="C1781" s="5">
        <v>1185732</v>
      </c>
      <c r="D1781" s="6">
        <v>44419</v>
      </c>
      <c r="E1781" s="5" t="s">
        <v>33</v>
      </c>
      <c r="F1781" s="5" t="s">
        <v>73</v>
      </c>
      <c r="G1781" s="5" t="s">
        <v>74</v>
      </c>
      <c r="H1781" s="5" t="s">
        <v>22</v>
      </c>
      <c r="I1781" s="7">
        <v>0.35000000000000003</v>
      </c>
      <c r="J1781" s="8">
        <v>5250</v>
      </c>
      <c r="K1781" s="9">
        <f t="shared" si="12"/>
        <v>1837.5000000000002</v>
      </c>
      <c r="L1781" s="9">
        <f t="shared" si="13"/>
        <v>918.75000000000011</v>
      </c>
      <c r="M1781" s="10">
        <v>0.5</v>
      </c>
      <c r="O1781" s="15"/>
      <c r="P1781" s="13"/>
      <c r="Q1781" s="11"/>
      <c r="R1781" s="12"/>
    </row>
    <row r="1782" spans="1:18" ht="15.75" customHeight="1">
      <c r="A1782" s="1"/>
      <c r="B1782" s="5" t="s">
        <v>14</v>
      </c>
      <c r="C1782" s="5">
        <v>1185732</v>
      </c>
      <c r="D1782" s="6">
        <v>44451</v>
      </c>
      <c r="E1782" s="5" t="s">
        <v>33</v>
      </c>
      <c r="F1782" s="5" t="s">
        <v>73</v>
      </c>
      <c r="G1782" s="5" t="s">
        <v>74</v>
      </c>
      <c r="H1782" s="5" t="s">
        <v>17</v>
      </c>
      <c r="I1782" s="7">
        <v>0.30000000000000004</v>
      </c>
      <c r="J1782" s="8">
        <v>6500</v>
      </c>
      <c r="K1782" s="9">
        <f t="shared" si="12"/>
        <v>1950.0000000000002</v>
      </c>
      <c r="L1782" s="9">
        <f t="shared" si="13"/>
        <v>780.00000000000011</v>
      </c>
      <c r="M1782" s="10">
        <v>0.4</v>
      </c>
      <c r="O1782" s="15"/>
      <c r="P1782" s="13"/>
      <c r="Q1782" s="11"/>
      <c r="R1782" s="12"/>
    </row>
    <row r="1783" spans="1:18" ht="15.75" customHeight="1">
      <c r="A1783" s="1"/>
      <c r="B1783" s="5" t="s">
        <v>14</v>
      </c>
      <c r="C1783" s="5">
        <v>1185732</v>
      </c>
      <c r="D1783" s="6">
        <v>44451</v>
      </c>
      <c r="E1783" s="5" t="s">
        <v>33</v>
      </c>
      <c r="F1783" s="5" t="s">
        <v>73</v>
      </c>
      <c r="G1783" s="5" t="s">
        <v>74</v>
      </c>
      <c r="H1783" s="5" t="s">
        <v>18</v>
      </c>
      <c r="I1783" s="7">
        <v>0.25000000000000011</v>
      </c>
      <c r="J1783" s="8">
        <v>4500</v>
      </c>
      <c r="K1783" s="9">
        <f t="shared" si="12"/>
        <v>1125.0000000000005</v>
      </c>
      <c r="L1783" s="9">
        <f t="shared" si="13"/>
        <v>393.75000000000011</v>
      </c>
      <c r="M1783" s="10">
        <v>0.35</v>
      </c>
      <c r="O1783" s="15"/>
      <c r="P1783" s="13"/>
      <c r="Q1783" s="11"/>
      <c r="R1783" s="12"/>
    </row>
    <row r="1784" spans="1:18" ht="15.75" customHeight="1">
      <c r="A1784" s="1"/>
      <c r="B1784" s="5" t="s">
        <v>14</v>
      </c>
      <c r="C1784" s="5">
        <v>1185732</v>
      </c>
      <c r="D1784" s="6">
        <v>44451</v>
      </c>
      <c r="E1784" s="5" t="s">
        <v>33</v>
      </c>
      <c r="F1784" s="5" t="s">
        <v>73</v>
      </c>
      <c r="G1784" s="5" t="s">
        <v>74</v>
      </c>
      <c r="H1784" s="5" t="s">
        <v>19</v>
      </c>
      <c r="I1784" s="7">
        <v>0.10000000000000002</v>
      </c>
      <c r="J1784" s="8">
        <v>3500</v>
      </c>
      <c r="K1784" s="9">
        <f t="shared" si="12"/>
        <v>350.00000000000006</v>
      </c>
      <c r="L1784" s="9">
        <f t="shared" si="13"/>
        <v>122.50000000000001</v>
      </c>
      <c r="M1784" s="10">
        <v>0.35</v>
      </c>
      <c r="O1784" s="15"/>
      <c r="P1784" s="13"/>
      <c r="Q1784" s="11"/>
      <c r="R1784" s="12"/>
    </row>
    <row r="1785" spans="1:18" ht="15.75" customHeight="1">
      <c r="A1785" s="1"/>
      <c r="B1785" s="5" t="s">
        <v>14</v>
      </c>
      <c r="C1785" s="5">
        <v>1185732</v>
      </c>
      <c r="D1785" s="6">
        <v>44451</v>
      </c>
      <c r="E1785" s="5" t="s">
        <v>33</v>
      </c>
      <c r="F1785" s="5" t="s">
        <v>73</v>
      </c>
      <c r="G1785" s="5" t="s">
        <v>74</v>
      </c>
      <c r="H1785" s="5" t="s">
        <v>20</v>
      </c>
      <c r="I1785" s="7">
        <v>0.10000000000000002</v>
      </c>
      <c r="J1785" s="8">
        <v>3250</v>
      </c>
      <c r="K1785" s="9">
        <f t="shared" si="12"/>
        <v>325.00000000000006</v>
      </c>
      <c r="L1785" s="9">
        <f t="shared" si="13"/>
        <v>130.00000000000003</v>
      </c>
      <c r="M1785" s="10">
        <v>0.4</v>
      </c>
      <c r="O1785" s="15"/>
      <c r="P1785" s="13"/>
      <c r="Q1785" s="11"/>
      <c r="R1785" s="12"/>
    </row>
    <row r="1786" spans="1:18" ht="15.75" customHeight="1">
      <c r="A1786" s="1"/>
      <c r="B1786" s="5" t="s">
        <v>14</v>
      </c>
      <c r="C1786" s="5">
        <v>1185732</v>
      </c>
      <c r="D1786" s="6">
        <v>44451</v>
      </c>
      <c r="E1786" s="5" t="s">
        <v>33</v>
      </c>
      <c r="F1786" s="5" t="s">
        <v>73</v>
      </c>
      <c r="G1786" s="5" t="s">
        <v>74</v>
      </c>
      <c r="H1786" s="5" t="s">
        <v>21</v>
      </c>
      <c r="I1786" s="7">
        <v>0.2</v>
      </c>
      <c r="J1786" s="8">
        <v>3250</v>
      </c>
      <c r="K1786" s="9">
        <f t="shared" si="12"/>
        <v>650</v>
      </c>
      <c r="L1786" s="9">
        <f t="shared" si="13"/>
        <v>227.49999999999997</v>
      </c>
      <c r="M1786" s="10">
        <v>0.35</v>
      </c>
      <c r="O1786" s="15"/>
      <c r="P1786" s="13"/>
      <c r="Q1786" s="11"/>
      <c r="R1786" s="12"/>
    </row>
    <row r="1787" spans="1:18" ht="15.75" customHeight="1">
      <c r="A1787" s="1"/>
      <c r="B1787" s="5" t="s">
        <v>14</v>
      </c>
      <c r="C1787" s="5">
        <v>1185732</v>
      </c>
      <c r="D1787" s="6">
        <v>44451</v>
      </c>
      <c r="E1787" s="5" t="s">
        <v>33</v>
      </c>
      <c r="F1787" s="5" t="s">
        <v>73</v>
      </c>
      <c r="G1787" s="5" t="s">
        <v>74</v>
      </c>
      <c r="H1787" s="5" t="s">
        <v>22</v>
      </c>
      <c r="I1787" s="7">
        <v>0.25000000000000006</v>
      </c>
      <c r="J1787" s="8">
        <v>4000</v>
      </c>
      <c r="K1787" s="9">
        <f t="shared" si="12"/>
        <v>1000.0000000000002</v>
      </c>
      <c r="L1787" s="9">
        <f t="shared" si="13"/>
        <v>500.00000000000011</v>
      </c>
      <c r="M1787" s="10">
        <v>0.5</v>
      </c>
      <c r="O1787" s="15"/>
      <c r="P1787" s="13"/>
      <c r="Q1787" s="11"/>
      <c r="R1787" s="12"/>
    </row>
    <row r="1788" spans="1:18" ht="15.75" customHeight="1">
      <c r="A1788" s="1"/>
      <c r="B1788" s="5" t="s">
        <v>14</v>
      </c>
      <c r="C1788" s="5">
        <v>1185732</v>
      </c>
      <c r="D1788" s="6">
        <v>44480</v>
      </c>
      <c r="E1788" s="5" t="s">
        <v>33</v>
      </c>
      <c r="F1788" s="5" t="s">
        <v>73</v>
      </c>
      <c r="G1788" s="5" t="s">
        <v>74</v>
      </c>
      <c r="H1788" s="5" t="s">
        <v>17</v>
      </c>
      <c r="I1788" s="7">
        <v>0.3</v>
      </c>
      <c r="J1788" s="8">
        <v>5750</v>
      </c>
      <c r="K1788" s="9">
        <f t="shared" si="12"/>
        <v>1725</v>
      </c>
      <c r="L1788" s="9">
        <f t="shared" si="13"/>
        <v>690</v>
      </c>
      <c r="M1788" s="10">
        <v>0.4</v>
      </c>
      <c r="O1788" s="15"/>
      <c r="P1788" s="13"/>
      <c r="Q1788" s="11"/>
      <c r="R1788" s="12"/>
    </row>
    <row r="1789" spans="1:18" ht="15.75" customHeight="1">
      <c r="A1789" s="1"/>
      <c r="B1789" s="5" t="s">
        <v>14</v>
      </c>
      <c r="C1789" s="5">
        <v>1185732</v>
      </c>
      <c r="D1789" s="6">
        <v>44480</v>
      </c>
      <c r="E1789" s="5" t="s">
        <v>33</v>
      </c>
      <c r="F1789" s="5" t="s">
        <v>73</v>
      </c>
      <c r="G1789" s="5" t="s">
        <v>74</v>
      </c>
      <c r="H1789" s="5" t="s">
        <v>18</v>
      </c>
      <c r="I1789" s="7">
        <v>0.2</v>
      </c>
      <c r="J1789" s="8">
        <v>4000</v>
      </c>
      <c r="K1789" s="9">
        <f t="shared" si="12"/>
        <v>800</v>
      </c>
      <c r="L1789" s="9">
        <f t="shared" si="13"/>
        <v>280</v>
      </c>
      <c r="M1789" s="10">
        <v>0.35</v>
      </c>
      <c r="O1789" s="15"/>
      <c r="P1789" s="13"/>
      <c r="Q1789" s="11"/>
      <c r="R1789" s="12"/>
    </row>
    <row r="1790" spans="1:18" ht="15.75" customHeight="1">
      <c r="A1790" s="1"/>
      <c r="B1790" s="5" t="s">
        <v>14</v>
      </c>
      <c r="C1790" s="5">
        <v>1185732</v>
      </c>
      <c r="D1790" s="6">
        <v>44480</v>
      </c>
      <c r="E1790" s="5" t="s">
        <v>33</v>
      </c>
      <c r="F1790" s="5" t="s">
        <v>73</v>
      </c>
      <c r="G1790" s="5" t="s">
        <v>74</v>
      </c>
      <c r="H1790" s="5" t="s">
        <v>19</v>
      </c>
      <c r="I1790" s="7">
        <v>0.2</v>
      </c>
      <c r="J1790" s="8">
        <v>3000</v>
      </c>
      <c r="K1790" s="9">
        <f t="shared" si="12"/>
        <v>600</v>
      </c>
      <c r="L1790" s="9">
        <f t="shared" si="13"/>
        <v>210</v>
      </c>
      <c r="M1790" s="10">
        <v>0.35</v>
      </c>
      <c r="O1790" s="15"/>
      <c r="P1790" s="13"/>
      <c r="Q1790" s="11"/>
      <c r="R1790" s="12"/>
    </row>
    <row r="1791" spans="1:18" ht="15.75" customHeight="1">
      <c r="A1791" s="1"/>
      <c r="B1791" s="5" t="s">
        <v>14</v>
      </c>
      <c r="C1791" s="5">
        <v>1185732</v>
      </c>
      <c r="D1791" s="6">
        <v>44480</v>
      </c>
      <c r="E1791" s="5" t="s">
        <v>33</v>
      </c>
      <c r="F1791" s="5" t="s">
        <v>73</v>
      </c>
      <c r="G1791" s="5" t="s">
        <v>74</v>
      </c>
      <c r="H1791" s="5" t="s">
        <v>20</v>
      </c>
      <c r="I1791" s="7">
        <v>0.2</v>
      </c>
      <c r="J1791" s="8">
        <v>2750</v>
      </c>
      <c r="K1791" s="9">
        <f t="shared" ref="K1791:K2045" si="14">I1791*J1791</f>
        <v>550</v>
      </c>
      <c r="L1791" s="9">
        <f t="shared" ref="L1791:L2045" si="15">K1791*M1791</f>
        <v>220</v>
      </c>
      <c r="M1791" s="10">
        <v>0.4</v>
      </c>
      <c r="O1791" s="15"/>
      <c r="P1791" s="13"/>
      <c r="Q1791" s="11"/>
      <c r="R1791" s="12"/>
    </row>
    <row r="1792" spans="1:18" ht="15.75" customHeight="1">
      <c r="A1792" s="1"/>
      <c r="B1792" s="5" t="s">
        <v>14</v>
      </c>
      <c r="C1792" s="5">
        <v>1185732</v>
      </c>
      <c r="D1792" s="6">
        <v>44480</v>
      </c>
      <c r="E1792" s="5" t="s">
        <v>33</v>
      </c>
      <c r="F1792" s="5" t="s">
        <v>73</v>
      </c>
      <c r="G1792" s="5" t="s">
        <v>74</v>
      </c>
      <c r="H1792" s="5" t="s">
        <v>21</v>
      </c>
      <c r="I1792" s="7">
        <v>0.3</v>
      </c>
      <c r="J1792" s="8">
        <v>2750</v>
      </c>
      <c r="K1792" s="9">
        <f t="shared" si="14"/>
        <v>825</v>
      </c>
      <c r="L1792" s="9">
        <f t="shared" si="15"/>
        <v>288.75</v>
      </c>
      <c r="M1792" s="10">
        <v>0.35</v>
      </c>
      <c r="O1792" s="15"/>
      <c r="P1792" s="13"/>
      <c r="Q1792" s="11"/>
      <c r="R1792" s="12"/>
    </row>
    <row r="1793" spans="1:18" ht="15.75" customHeight="1">
      <c r="A1793" s="1"/>
      <c r="B1793" s="5" t="s">
        <v>14</v>
      </c>
      <c r="C1793" s="5">
        <v>1185732</v>
      </c>
      <c r="D1793" s="6">
        <v>44480</v>
      </c>
      <c r="E1793" s="5" t="s">
        <v>33</v>
      </c>
      <c r="F1793" s="5" t="s">
        <v>73</v>
      </c>
      <c r="G1793" s="5" t="s">
        <v>74</v>
      </c>
      <c r="H1793" s="5" t="s">
        <v>22</v>
      </c>
      <c r="I1793" s="7">
        <v>0.34999999999999992</v>
      </c>
      <c r="J1793" s="8">
        <v>4000</v>
      </c>
      <c r="K1793" s="9">
        <f t="shared" si="14"/>
        <v>1399.9999999999998</v>
      </c>
      <c r="L1793" s="9">
        <f t="shared" si="15"/>
        <v>699.99999999999989</v>
      </c>
      <c r="M1793" s="10">
        <v>0.5</v>
      </c>
      <c r="O1793" s="15"/>
      <c r="P1793" s="13"/>
      <c r="Q1793" s="11"/>
      <c r="R1793" s="12"/>
    </row>
    <row r="1794" spans="1:18" ht="15.75" customHeight="1">
      <c r="A1794" s="1"/>
      <c r="B1794" s="5" t="s">
        <v>14</v>
      </c>
      <c r="C1794" s="5">
        <v>1185732</v>
      </c>
      <c r="D1794" s="6">
        <v>44511</v>
      </c>
      <c r="E1794" s="5" t="s">
        <v>33</v>
      </c>
      <c r="F1794" s="5" t="s">
        <v>73</v>
      </c>
      <c r="G1794" s="5" t="s">
        <v>74</v>
      </c>
      <c r="H1794" s="5" t="s">
        <v>17</v>
      </c>
      <c r="I1794" s="7">
        <v>0.30000000000000004</v>
      </c>
      <c r="J1794" s="8">
        <v>5500</v>
      </c>
      <c r="K1794" s="9">
        <f t="shared" si="14"/>
        <v>1650.0000000000002</v>
      </c>
      <c r="L1794" s="9">
        <f t="shared" si="15"/>
        <v>660.00000000000011</v>
      </c>
      <c r="M1794" s="10">
        <v>0.4</v>
      </c>
      <c r="O1794" s="15"/>
      <c r="P1794" s="13"/>
      <c r="Q1794" s="11"/>
      <c r="R1794" s="12"/>
    </row>
    <row r="1795" spans="1:18" ht="15.75" customHeight="1">
      <c r="A1795" s="1"/>
      <c r="B1795" s="5" t="s">
        <v>14</v>
      </c>
      <c r="C1795" s="5">
        <v>1185732</v>
      </c>
      <c r="D1795" s="6">
        <v>44511</v>
      </c>
      <c r="E1795" s="5" t="s">
        <v>33</v>
      </c>
      <c r="F1795" s="5" t="s">
        <v>73</v>
      </c>
      <c r="G1795" s="5" t="s">
        <v>74</v>
      </c>
      <c r="H1795" s="5" t="s">
        <v>18</v>
      </c>
      <c r="I1795" s="7">
        <v>0.20000000000000007</v>
      </c>
      <c r="J1795" s="8">
        <v>4000</v>
      </c>
      <c r="K1795" s="9">
        <f t="shared" si="14"/>
        <v>800.00000000000023</v>
      </c>
      <c r="L1795" s="9">
        <f t="shared" si="15"/>
        <v>280.00000000000006</v>
      </c>
      <c r="M1795" s="10">
        <v>0.35</v>
      </c>
      <c r="O1795" s="15"/>
      <c r="P1795" s="13"/>
      <c r="Q1795" s="11"/>
      <c r="R1795" s="12"/>
    </row>
    <row r="1796" spans="1:18" ht="15.75" customHeight="1">
      <c r="A1796" s="1"/>
      <c r="B1796" s="5" t="s">
        <v>14</v>
      </c>
      <c r="C1796" s="5">
        <v>1185732</v>
      </c>
      <c r="D1796" s="6">
        <v>44511</v>
      </c>
      <c r="E1796" s="5" t="s">
        <v>33</v>
      </c>
      <c r="F1796" s="5" t="s">
        <v>73</v>
      </c>
      <c r="G1796" s="5" t="s">
        <v>74</v>
      </c>
      <c r="H1796" s="5" t="s">
        <v>19</v>
      </c>
      <c r="I1796" s="7">
        <v>0.20000000000000007</v>
      </c>
      <c r="J1796" s="8">
        <v>3450</v>
      </c>
      <c r="K1796" s="9">
        <f t="shared" si="14"/>
        <v>690.00000000000023</v>
      </c>
      <c r="L1796" s="9">
        <f t="shared" si="15"/>
        <v>241.50000000000006</v>
      </c>
      <c r="M1796" s="10">
        <v>0.35</v>
      </c>
      <c r="O1796" s="15"/>
      <c r="P1796" s="13"/>
      <c r="Q1796" s="11"/>
      <c r="R1796" s="12"/>
    </row>
    <row r="1797" spans="1:18" ht="15.75" customHeight="1">
      <c r="A1797" s="1"/>
      <c r="B1797" s="5" t="s">
        <v>14</v>
      </c>
      <c r="C1797" s="5">
        <v>1185732</v>
      </c>
      <c r="D1797" s="6">
        <v>44511</v>
      </c>
      <c r="E1797" s="5" t="s">
        <v>33</v>
      </c>
      <c r="F1797" s="5" t="s">
        <v>73</v>
      </c>
      <c r="G1797" s="5" t="s">
        <v>74</v>
      </c>
      <c r="H1797" s="5" t="s">
        <v>20</v>
      </c>
      <c r="I1797" s="7">
        <v>0.20000000000000007</v>
      </c>
      <c r="J1797" s="8">
        <v>3750</v>
      </c>
      <c r="K1797" s="9">
        <f t="shared" si="14"/>
        <v>750.00000000000023</v>
      </c>
      <c r="L1797" s="9">
        <f t="shared" si="15"/>
        <v>300.00000000000011</v>
      </c>
      <c r="M1797" s="10">
        <v>0.4</v>
      </c>
      <c r="O1797" s="15"/>
      <c r="P1797" s="13"/>
      <c r="Q1797" s="11"/>
      <c r="R1797" s="12"/>
    </row>
    <row r="1798" spans="1:18" ht="15.75" customHeight="1">
      <c r="A1798" s="1"/>
      <c r="B1798" s="5" t="s">
        <v>14</v>
      </c>
      <c r="C1798" s="5">
        <v>1185732</v>
      </c>
      <c r="D1798" s="6">
        <v>44511</v>
      </c>
      <c r="E1798" s="5" t="s">
        <v>33</v>
      </c>
      <c r="F1798" s="5" t="s">
        <v>73</v>
      </c>
      <c r="G1798" s="5" t="s">
        <v>74</v>
      </c>
      <c r="H1798" s="5" t="s">
        <v>21</v>
      </c>
      <c r="I1798" s="7">
        <v>0.39999999999999997</v>
      </c>
      <c r="J1798" s="8">
        <v>3500</v>
      </c>
      <c r="K1798" s="9">
        <f t="shared" si="14"/>
        <v>1399.9999999999998</v>
      </c>
      <c r="L1798" s="9">
        <f t="shared" si="15"/>
        <v>489.99999999999989</v>
      </c>
      <c r="M1798" s="10">
        <v>0.35</v>
      </c>
      <c r="O1798" s="15"/>
      <c r="P1798" s="13"/>
      <c r="Q1798" s="11"/>
      <c r="R1798" s="12"/>
    </row>
    <row r="1799" spans="1:18" ht="15.75" customHeight="1">
      <c r="A1799" s="1"/>
      <c r="B1799" s="5" t="s">
        <v>14</v>
      </c>
      <c r="C1799" s="5">
        <v>1185732</v>
      </c>
      <c r="D1799" s="6">
        <v>44511</v>
      </c>
      <c r="E1799" s="5" t="s">
        <v>33</v>
      </c>
      <c r="F1799" s="5" t="s">
        <v>73</v>
      </c>
      <c r="G1799" s="5" t="s">
        <v>74</v>
      </c>
      <c r="H1799" s="5" t="s">
        <v>22</v>
      </c>
      <c r="I1799" s="7">
        <v>0.44999999999999984</v>
      </c>
      <c r="J1799" s="8">
        <v>4500</v>
      </c>
      <c r="K1799" s="9">
        <f t="shared" si="14"/>
        <v>2024.9999999999993</v>
      </c>
      <c r="L1799" s="9">
        <f t="shared" si="15"/>
        <v>1012.4999999999997</v>
      </c>
      <c r="M1799" s="10">
        <v>0.5</v>
      </c>
      <c r="O1799" s="15"/>
      <c r="P1799" s="13"/>
      <c r="Q1799" s="11"/>
      <c r="R1799" s="12"/>
    </row>
    <row r="1800" spans="1:18" ht="15.75" customHeight="1">
      <c r="A1800" s="1"/>
      <c r="B1800" s="5" t="s">
        <v>14</v>
      </c>
      <c r="C1800" s="5">
        <v>1185732</v>
      </c>
      <c r="D1800" s="6">
        <v>44540</v>
      </c>
      <c r="E1800" s="5" t="s">
        <v>33</v>
      </c>
      <c r="F1800" s="5" t="s">
        <v>73</v>
      </c>
      <c r="G1800" s="5" t="s">
        <v>74</v>
      </c>
      <c r="H1800" s="5" t="s">
        <v>17</v>
      </c>
      <c r="I1800" s="7">
        <v>0.39999999999999997</v>
      </c>
      <c r="J1800" s="8">
        <v>7000</v>
      </c>
      <c r="K1800" s="9">
        <f t="shared" si="14"/>
        <v>2799.9999999999995</v>
      </c>
      <c r="L1800" s="9">
        <f t="shared" si="15"/>
        <v>1119.9999999999998</v>
      </c>
      <c r="M1800" s="10">
        <v>0.4</v>
      </c>
      <c r="O1800" s="15"/>
      <c r="P1800" s="13"/>
      <c r="Q1800" s="11"/>
      <c r="R1800" s="12"/>
    </row>
    <row r="1801" spans="1:18" ht="15.75" customHeight="1">
      <c r="A1801" s="1"/>
      <c r="B1801" s="5" t="s">
        <v>14</v>
      </c>
      <c r="C1801" s="5">
        <v>1185732</v>
      </c>
      <c r="D1801" s="6">
        <v>44540</v>
      </c>
      <c r="E1801" s="5" t="s">
        <v>33</v>
      </c>
      <c r="F1801" s="5" t="s">
        <v>73</v>
      </c>
      <c r="G1801" s="5" t="s">
        <v>74</v>
      </c>
      <c r="H1801" s="5" t="s">
        <v>18</v>
      </c>
      <c r="I1801" s="7">
        <v>0.30000000000000004</v>
      </c>
      <c r="J1801" s="8">
        <v>5000</v>
      </c>
      <c r="K1801" s="9">
        <f t="shared" si="14"/>
        <v>1500.0000000000002</v>
      </c>
      <c r="L1801" s="9">
        <f t="shared" si="15"/>
        <v>525</v>
      </c>
      <c r="M1801" s="10">
        <v>0.35</v>
      </c>
      <c r="O1801" s="15"/>
      <c r="P1801" s="13"/>
      <c r="Q1801" s="11"/>
      <c r="R1801" s="12"/>
    </row>
    <row r="1802" spans="1:18" ht="15.75" customHeight="1">
      <c r="A1802" s="1"/>
      <c r="B1802" s="5" t="s">
        <v>14</v>
      </c>
      <c r="C1802" s="5">
        <v>1185732</v>
      </c>
      <c r="D1802" s="6">
        <v>44540</v>
      </c>
      <c r="E1802" s="5" t="s">
        <v>33</v>
      </c>
      <c r="F1802" s="5" t="s">
        <v>73</v>
      </c>
      <c r="G1802" s="5" t="s">
        <v>74</v>
      </c>
      <c r="H1802" s="5" t="s">
        <v>19</v>
      </c>
      <c r="I1802" s="7">
        <v>0.30000000000000004</v>
      </c>
      <c r="J1802" s="8">
        <v>4500</v>
      </c>
      <c r="K1802" s="9">
        <f t="shared" si="14"/>
        <v>1350.0000000000002</v>
      </c>
      <c r="L1802" s="9">
        <f t="shared" si="15"/>
        <v>472.50000000000006</v>
      </c>
      <c r="M1802" s="10">
        <v>0.35</v>
      </c>
      <c r="O1802" s="15"/>
      <c r="P1802" s="13"/>
      <c r="Q1802" s="11"/>
      <c r="R1802" s="12"/>
    </row>
    <row r="1803" spans="1:18" ht="15.75" customHeight="1">
      <c r="A1803" s="1"/>
      <c r="B1803" s="5" t="s">
        <v>14</v>
      </c>
      <c r="C1803" s="5">
        <v>1185732</v>
      </c>
      <c r="D1803" s="6">
        <v>44540</v>
      </c>
      <c r="E1803" s="5" t="s">
        <v>33</v>
      </c>
      <c r="F1803" s="5" t="s">
        <v>73</v>
      </c>
      <c r="G1803" s="5" t="s">
        <v>74</v>
      </c>
      <c r="H1803" s="5" t="s">
        <v>20</v>
      </c>
      <c r="I1803" s="7">
        <v>0.30000000000000004</v>
      </c>
      <c r="J1803" s="8">
        <v>4000</v>
      </c>
      <c r="K1803" s="9">
        <f t="shared" si="14"/>
        <v>1200.0000000000002</v>
      </c>
      <c r="L1803" s="9">
        <f t="shared" si="15"/>
        <v>480.00000000000011</v>
      </c>
      <c r="M1803" s="10">
        <v>0.4</v>
      </c>
      <c r="O1803" s="15"/>
      <c r="P1803" s="13"/>
      <c r="Q1803" s="11"/>
      <c r="R1803" s="12"/>
    </row>
    <row r="1804" spans="1:18" ht="15.75" customHeight="1">
      <c r="A1804" s="1"/>
      <c r="B1804" s="5" t="s">
        <v>14</v>
      </c>
      <c r="C1804" s="5">
        <v>1185732</v>
      </c>
      <c r="D1804" s="6">
        <v>44540</v>
      </c>
      <c r="E1804" s="5" t="s">
        <v>33</v>
      </c>
      <c r="F1804" s="5" t="s">
        <v>73</v>
      </c>
      <c r="G1804" s="5" t="s">
        <v>74</v>
      </c>
      <c r="H1804" s="5" t="s">
        <v>21</v>
      </c>
      <c r="I1804" s="7">
        <v>0.39999999999999997</v>
      </c>
      <c r="J1804" s="8">
        <v>4000</v>
      </c>
      <c r="K1804" s="9">
        <f t="shared" si="14"/>
        <v>1599.9999999999998</v>
      </c>
      <c r="L1804" s="9">
        <f t="shared" si="15"/>
        <v>559.99999999999989</v>
      </c>
      <c r="M1804" s="10">
        <v>0.35</v>
      </c>
      <c r="O1804" s="15"/>
      <c r="P1804" s="13"/>
      <c r="Q1804" s="11"/>
      <c r="R1804" s="12"/>
    </row>
    <row r="1805" spans="1:18" ht="15.75" customHeight="1">
      <c r="A1805" s="1"/>
      <c r="B1805" s="5" t="s">
        <v>14</v>
      </c>
      <c r="C1805" s="5">
        <v>1185732</v>
      </c>
      <c r="D1805" s="6">
        <v>44540</v>
      </c>
      <c r="E1805" s="5" t="s">
        <v>33</v>
      </c>
      <c r="F1805" s="5" t="s">
        <v>73</v>
      </c>
      <c r="G1805" s="5" t="s">
        <v>74</v>
      </c>
      <c r="H1805" s="5" t="s">
        <v>22</v>
      </c>
      <c r="I1805" s="7">
        <v>0.44999999999999984</v>
      </c>
      <c r="J1805" s="8">
        <v>5000</v>
      </c>
      <c r="K1805" s="9">
        <f t="shared" si="14"/>
        <v>2249.9999999999991</v>
      </c>
      <c r="L1805" s="9">
        <f t="shared" si="15"/>
        <v>1124.9999999999995</v>
      </c>
      <c r="M1805" s="10">
        <v>0.5</v>
      </c>
      <c r="O1805" s="15"/>
      <c r="P1805" s="13"/>
      <c r="Q1805" s="11"/>
      <c r="R1805" s="12"/>
    </row>
    <row r="1806" spans="1:18" ht="15.75" customHeight="1">
      <c r="A1806" s="1" t="s">
        <v>39</v>
      </c>
      <c r="B1806" s="5" t="s">
        <v>27</v>
      </c>
      <c r="C1806" s="5">
        <v>1128299</v>
      </c>
      <c r="D1806" s="6">
        <v>44220</v>
      </c>
      <c r="E1806" s="5" t="s">
        <v>28</v>
      </c>
      <c r="F1806" s="5" t="s">
        <v>75</v>
      </c>
      <c r="G1806" s="5" t="s">
        <v>76</v>
      </c>
      <c r="H1806" s="5" t="s">
        <v>17</v>
      </c>
      <c r="I1806" s="7">
        <v>0.30000000000000004</v>
      </c>
      <c r="J1806" s="8">
        <v>3500</v>
      </c>
      <c r="K1806" s="9">
        <f t="shared" si="14"/>
        <v>1050.0000000000002</v>
      </c>
      <c r="L1806" s="9">
        <f t="shared" si="15"/>
        <v>367.50000000000006</v>
      </c>
      <c r="M1806" s="10">
        <v>0.35</v>
      </c>
      <c r="O1806" s="15"/>
      <c r="P1806" s="13"/>
      <c r="Q1806" s="11"/>
      <c r="R1806" s="12"/>
    </row>
    <row r="1807" spans="1:18" ht="15.75" customHeight="1">
      <c r="A1807" s="1"/>
      <c r="B1807" s="5" t="s">
        <v>27</v>
      </c>
      <c r="C1807" s="5">
        <v>1128299</v>
      </c>
      <c r="D1807" s="6">
        <v>44220</v>
      </c>
      <c r="E1807" s="5" t="s">
        <v>28</v>
      </c>
      <c r="F1807" s="5" t="s">
        <v>75</v>
      </c>
      <c r="G1807" s="5" t="s">
        <v>76</v>
      </c>
      <c r="H1807" s="5" t="s">
        <v>18</v>
      </c>
      <c r="I1807" s="7">
        <v>0.4</v>
      </c>
      <c r="J1807" s="8">
        <v>3500</v>
      </c>
      <c r="K1807" s="9">
        <f t="shared" si="14"/>
        <v>1400</v>
      </c>
      <c r="L1807" s="9">
        <f t="shared" si="15"/>
        <v>489.99999999999994</v>
      </c>
      <c r="M1807" s="10">
        <v>0.35</v>
      </c>
      <c r="O1807" s="15"/>
      <c r="P1807" s="13"/>
      <c r="Q1807" s="11"/>
      <c r="R1807" s="12"/>
    </row>
    <row r="1808" spans="1:18" ht="15.75" customHeight="1">
      <c r="A1808" s="1"/>
      <c r="B1808" s="5" t="s">
        <v>27</v>
      </c>
      <c r="C1808" s="5">
        <v>1128299</v>
      </c>
      <c r="D1808" s="6">
        <v>44220</v>
      </c>
      <c r="E1808" s="5" t="s">
        <v>28</v>
      </c>
      <c r="F1808" s="5" t="s">
        <v>75</v>
      </c>
      <c r="G1808" s="5" t="s">
        <v>76</v>
      </c>
      <c r="H1808" s="5" t="s">
        <v>19</v>
      </c>
      <c r="I1808" s="7">
        <v>0.4</v>
      </c>
      <c r="J1808" s="8">
        <v>3500</v>
      </c>
      <c r="K1808" s="9">
        <f t="shared" si="14"/>
        <v>1400</v>
      </c>
      <c r="L1808" s="9">
        <f t="shared" si="15"/>
        <v>489.99999999999994</v>
      </c>
      <c r="M1808" s="10">
        <v>0.35</v>
      </c>
      <c r="O1808" s="15"/>
      <c r="P1808" s="13"/>
      <c r="Q1808" s="11"/>
      <c r="R1808" s="12"/>
    </row>
    <row r="1809" spans="1:18" ht="15.75" customHeight="1">
      <c r="A1809" s="1"/>
      <c r="B1809" s="5" t="s">
        <v>27</v>
      </c>
      <c r="C1809" s="5">
        <v>1128299</v>
      </c>
      <c r="D1809" s="6">
        <v>44220</v>
      </c>
      <c r="E1809" s="5" t="s">
        <v>28</v>
      </c>
      <c r="F1809" s="5" t="s">
        <v>75</v>
      </c>
      <c r="G1809" s="5" t="s">
        <v>76</v>
      </c>
      <c r="H1809" s="5" t="s">
        <v>20</v>
      </c>
      <c r="I1809" s="7">
        <v>0.4</v>
      </c>
      <c r="J1809" s="8">
        <v>2000</v>
      </c>
      <c r="K1809" s="9">
        <f t="shared" si="14"/>
        <v>800</v>
      </c>
      <c r="L1809" s="9">
        <f t="shared" si="15"/>
        <v>280</v>
      </c>
      <c r="M1809" s="10">
        <v>0.35</v>
      </c>
      <c r="O1809" s="15"/>
      <c r="P1809" s="13"/>
      <c r="Q1809" s="11"/>
      <c r="R1809" s="12"/>
    </row>
    <row r="1810" spans="1:18" ht="15.75" customHeight="1">
      <c r="A1810" s="1"/>
      <c r="B1810" s="5" t="s">
        <v>27</v>
      </c>
      <c r="C1810" s="5">
        <v>1128299</v>
      </c>
      <c r="D1810" s="6">
        <v>44220</v>
      </c>
      <c r="E1810" s="5" t="s">
        <v>28</v>
      </c>
      <c r="F1810" s="5" t="s">
        <v>75</v>
      </c>
      <c r="G1810" s="5" t="s">
        <v>76</v>
      </c>
      <c r="H1810" s="5" t="s">
        <v>21</v>
      </c>
      <c r="I1810" s="7">
        <v>0.45000000000000007</v>
      </c>
      <c r="J1810" s="8">
        <v>1500</v>
      </c>
      <c r="K1810" s="9">
        <f t="shared" si="14"/>
        <v>675.00000000000011</v>
      </c>
      <c r="L1810" s="9">
        <f t="shared" si="15"/>
        <v>270.00000000000006</v>
      </c>
      <c r="M1810" s="10">
        <v>0.4</v>
      </c>
      <c r="O1810" s="15"/>
      <c r="P1810" s="13"/>
      <c r="Q1810" s="11"/>
      <c r="R1810" s="12"/>
    </row>
    <row r="1811" spans="1:18" ht="15.75" customHeight="1">
      <c r="A1811" s="1"/>
      <c r="B1811" s="5" t="s">
        <v>27</v>
      </c>
      <c r="C1811" s="5">
        <v>1128299</v>
      </c>
      <c r="D1811" s="6">
        <v>44220</v>
      </c>
      <c r="E1811" s="5" t="s">
        <v>28</v>
      </c>
      <c r="F1811" s="5" t="s">
        <v>75</v>
      </c>
      <c r="G1811" s="5" t="s">
        <v>76</v>
      </c>
      <c r="H1811" s="5" t="s">
        <v>22</v>
      </c>
      <c r="I1811" s="7">
        <v>0.4</v>
      </c>
      <c r="J1811" s="8">
        <v>4000</v>
      </c>
      <c r="K1811" s="9">
        <f t="shared" si="14"/>
        <v>1600</v>
      </c>
      <c r="L1811" s="9">
        <f t="shared" si="15"/>
        <v>480</v>
      </c>
      <c r="M1811" s="10">
        <v>0.3</v>
      </c>
      <c r="O1811" s="15"/>
      <c r="P1811" s="13"/>
      <c r="Q1811" s="11"/>
      <c r="R1811" s="12"/>
    </row>
    <row r="1812" spans="1:18" ht="15.75" customHeight="1">
      <c r="A1812" s="1"/>
      <c r="B1812" s="5" t="s">
        <v>27</v>
      </c>
      <c r="C1812" s="5">
        <v>1128299</v>
      </c>
      <c r="D1812" s="6">
        <v>44251</v>
      </c>
      <c r="E1812" s="5" t="s">
        <v>28</v>
      </c>
      <c r="F1812" s="5" t="s">
        <v>75</v>
      </c>
      <c r="G1812" s="5" t="s">
        <v>76</v>
      </c>
      <c r="H1812" s="5" t="s">
        <v>17</v>
      </c>
      <c r="I1812" s="7">
        <v>0.30000000000000004</v>
      </c>
      <c r="J1812" s="8">
        <v>4500</v>
      </c>
      <c r="K1812" s="9">
        <f t="shared" si="14"/>
        <v>1350.0000000000002</v>
      </c>
      <c r="L1812" s="9">
        <f t="shared" si="15"/>
        <v>472.50000000000006</v>
      </c>
      <c r="M1812" s="10">
        <v>0.35</v>
      </c>
      <c r="O1812" s="15"/>
      <c r="P1812" s="13"/>
      <c r="Q1812" s="11"/>
      <c r="R1812" s="12"/>
    </row>
    <row r="1813" spans="1:18" ht="15.75" customHeight="1">
      <c r="A1813" s="1"/>
      <c r="B1813" s="5" t="s">
        <v>27</v>
      </c>
      <c r="C1813" s="5">
        <v>1128299</v>
      </c>
      <c r="D1813" s="6">
        <v>44251</v>
      </c>
      <c r="E1813" s="5" t="s">
        <v>28</v>
      </c>
      <c r="F1813" s="5" t="s">
        <v>75</v>
      </c>
      <c r="G1813" s="5" t="s">
        <v>76</v>
      </c>
      <c r="H1813" s="5" t="s">
        <v>18</v>
      </c>
      <c r="I1813" s="7">
        <v>0.4</v>
      </c>
      <c r="J1813" s="8">
        <v>3500</v>
      </c>
      <c r="K1813" s="9">
        <f t="shared" si="14"/>
        <v>1400</v>
      </c>
      <c r="L1813" s="9">
        <f t="shared" si="15"/>
        <v>489.99999999999994</v>
      </c>
      <c r="M1813" s="10">
        <v>0.35</v>
      </c>
      <c r="O1813" s="15"/>
      <c r="P1813" s="13"/>
      <c r="Q1813" s="11"/>
      <c r="R1813" s="12"/>
    </row>
    <row r="1814" spans="1:18" ht="15.75" customHeight="1">
      <c r="A1814" s="1"/>
      <c r="B1814" s="5" t="s">
        <v>27</v>
      </c>
      <c r="C1814" s="5">
        <v>1128299</v>
      </c>
      <c r="D1814" s="6">
        <v>44251</v>
      </c>
      <c r="E1814" s="5" t="s">
        <v>28</v>
      </c>
      <c r="F1814" s="5" t="s">
        <v>75</v>
      </c>
      <c r="G1814" s="5" t="s">
        <v>76</v>
      </c>
      <c r="H1814" s="5" t="s">
        <v>19</v>
      </c>
      <c r="I1814" s="7">
        <v>0.4</v>
      </c>
      <c r="J1814" s="8">
        <v>3500</v>
      </c>
      <c r="K1814" s="9">
        <f t="shared" si="14"/>
        <v>1400</v>
      </c>
      <c r="L1814" s="9">
        <f t="shared" si="15"/>
        <v>489.99999999999994</v>
      </c>
      <c r="M1814" s="10">
        <v>0.35</v>
      </c>
      <c r="O1814" s="15"/>
      <c r="P1814" s="13"/>
      <c r="Q1814" s="11"/>
      <c r="R1814" s="12"/>
    </row>
    <row r="1815" spans="1:18" ht="15.75" customHeight="1">
      <c r="A1815" s="1"/>
      <c r="B1815" s="5" t="s">
        <v>27</v>
      </c>
      <c r="C1815" s="5">
        <v>1128299</v>
      </c>
      <c r="D1815" s="6">
        <v>44251</v>
      </c>
      <c r="E1815" s="5" t="s">
        <v>28</v>
      </c>
      <c r="F1815" s="5" t="s">
        <v>75</v>
      </c>
      <c r="G1815" s="5" t="s">
        <v>76</v>
      </c>
      <c r="H1815" s="5" t="s">
        <v>20</v>
      </c>
      <c r="I1815" s="7">
        <v>0.4</v>
      </c>
      <c r="J1815" s="8">
        <v>2000</v>
      </c>
      <c r="K1815" s="9">
        <f t="shared" si="14"/>
        <v>800</v>
      </c>
      <c r="L1815" s="9">
        <f t="shared" si="15"/>
        <v>280</v>
      </c>
      <c r="M1815" s="10">
        <v>0.35</v>
      </c>
      <c r="O1815" s="15"/>
      <c r="P1815" s="13"/>
      <c r="Q1815" s="11"/>
      <c r="R1815" s="12"/>
    </row>
    <row r="1816" spans="1:18" ht="15.75" customHeight="1">
      <c r="A1816" s="1"/>
      <c r="B1816" s="5" t="s">
        <v>27</v>
      </c>
      <c r="C1816" s="5">
        <v>1128299</v>
      </c>
      <c r="D1816" s="6">
        <v>44251</v>
      </c>
      <c r="E1816" s="5" t="s">
        <v>28</v>
      </c>
      <c r="F1816" s="5" t="s">
        <v>75</v>
      </c>
      <c r="G1816" s="5" t="s">
        <v>76</v>
      </c>
      <c r="H1816" s="5" t="s">
        <v>21</v>
      </c>
      <c r="I1816" s="7">
        <v>0.45000000000000007</v>
      </c>
      <c r="J1816" s="8">
        <v>1250</v>
      </c>
      <c r="K1816" s="9">
        <f t="shared" si="14"/>
        <v>562.50000000000011</v>
      </c>
      <c r="L1816" s="9">
        <f t="shared" si="15"/>
        <v>225.00000000000006</v>
      </c>
      <c r="M1816" s="10">
        <v>0.4</v>
      </c>
      <c r="O1816" s="15"/>
      <c r="P1816" s="13"/>
      <c r="Q1816" s="11"/>
      <c r="R1816" s="12"/>
    </row>
    <row r="1817" spans="1:18" ht="15.75" customHeight="1">
      <c r="A1817" s="1"/>
      <c r="B1817" s="5" t="s">
        <v>27</v>
      </c>
      <c r="C1817" s="5">
        <v>1128299</v>
      </c>
      <c r="D1817" s="6">
        <v>44251</v>
      </c>
      <c r="E1817" s="5" t="s">
        <v>28</v>
      </c>
      <c r="F1817" s="5" t="s">
        <v>75</v>
      </c>
      <c r="G1817" s="5" t="s">
        <v>76</v>
      </c>
      <c r="H1817" s="5" t="s">
        <v>22</v>
      </c>
      <c r="I1817" s="7">
        <v>0.4</v>
      </c>
      <c r="J1817" s="8">
        <v>3250</v>
      </c>
      <c r="K1817" s="9">
        <f t="shared" si="14"/>
        <v>1300</v>
      </c>
      <c r="L1817" s="9">
        <f t="shared" si="15"/>
        <v>390</v>
      </c>
      <c r="M1817" s="10">
        <v>0.3</v>
      </c>
      <c r="O1817" s="15"/>
      <c r="P1817" s="13"/>
      <c r="Q1817" s="11"/>
      <c r="R1817" s="12"/>
    </row>
    <row r="1818" spans="1:18" ht="15.75" customHeight="1">
      <c r="A1818" s="1"/>
      <c r="B1818" s="5" t="s">
        <v>27</v>
      </c>
      <c r="C1818" s="5">
        <v>1128299</v>
      </c>
      <c r="D1818" s="6">
        <v>44278</v>
      </c>
      <c r="E1818" s="5" t="s">
        <v>28</v>
      </c>
      <c r="F1818" s="5" t="s">
        <v>75</v>
      </c>
      <c r="G1818" s="5" t="s">
        <v>76</v>
      </c>
      <c r="H1818" s="5" t="s">
        <v>17</v>
      </c>
      <c r="I1818" s="7">
        <v>0.4</v>
      </c>
      <c r="J1818" s="8">
        <v>4750</v>
      </c>
      <c r="K1818" s="9">
        <f t="shared" si="14"/>
        <v>1900</v>
      </c>
      <c r="L1818" s="9">
        <f t="shared" si="15"/>
        <v>665</v>
      </c>
      <c r="M1818" s="10">
        <v>0.35</v>
      </c>
      <c r="O1818" s="15"/>
      <c r="P1818" s="13"/>
      <c r="Q1818" s="11"/>
      <c r="R1818" s="12"/>
    </row>
    <row r="1819" spans="1:18" ht="15.75" customHeight="1">
      <c r="A1819" s="1"/>
      <c r="B1819" s="5" t="s">
        <v>27</v>
      </c>
      <c r="C1819" s="5">
        <v>1128299</v>
      </c>
      <c r="D1819" s="6">
        <v>44278</v>
      </c>
      <c r="E1819" s="5" t="s">
        <v>28</v>
      </c>
      <c r="F1819" s="5" t="s">
        <v>75</v>
      </c>
      <c r="G1819" s="5" t="s">
        <v>76</v>
      </c>
      <c r="H1819" s="5" t="s">
        <v>18</v>
      </c>
      <c r="I1819" s="7">
        <v>0.5</v>
      </c>
      <c r="J1819" s="8">
        <v>3250</v>
      </c>
      <c r="K1819" s="9">
        <f t="shared" si="14"/>
        <v>1625</v>
      </c>
      <c r="L1819" s="9">
        <f t="shared" si="15"/>
        <v>568.75</v>
      </c>
      <c r="M1819" s="10">
        <v>0.35</v>
      </c>
      <c r="O1819" s="15"/>
      <c r="P1819" s="13"/>
      <c r="Q1819" s="11"/>
      <c r="R1819" s="12"/>
    </row>
    <row r="1820" spans="1:18" ht="15.75" customHeight="1">
      <c r="A1820" s="1"/>
      <c r="B1820" s="5" t="s">
        <v>27</v>
      </c>
      <c r="C1820" s="5">
        <v>1128299</v>
      </c>
      <c r="D1820" s="6">
        <v>44278</v>
      </c>
      <c r="E1820" s="5" t="s">
        <v>28</v>
      </c>
      <c r="F1820" s="5" t="s">
        <v>75</v>
      </c>
      <c r="G1820" s="5" t="s">
        <v>76</v>
      </c>
      <c r="H1820" s="5" t="s">
        <v>19</v>
      </c>
      <c r="I1820" s="7">
        <v>0.54999999999999993</v>
      </c>
      <c r="J1820" s="8">
        <v>3500</v>
      </c>
      <c r="K1820" s="9">
        <f t="shared" si="14"/>
        <v>1924.9999999999998</v>
      </c>
      <c r="L1820" s="9">
        <f t="shared" si="15"/>
        <v>673.74999999999989</v>
      </c>
      <c r="M1820" s="10">
        <v>0.35</v>
      </c>
      <c r="O1820" s="15"/>
      <c r="P1820" s="13"/>
      <c r="Q1820" s="11"/>
      <c r="R1820" s="12"/>
    </row>
    <row r="1821" spans="1:18" ht="15.75" customHeight="1">
      <c r="A1821" s="1"/>
      <c r="B1821" s="5" t="s">
        <v>27</v>
      </c>
      <c r="C1821" s="5">
        <v>1128299</v>
      </c>
      <c r="D1821" s="6">
        <v>44278</v>
      </c>
      <c r="E1821" s="5" t="s">
        <v>28</v>
      </c>
      <c r="F1821" s="5" t="s">
        <v>75</v>
      </c>
      <c r="G1821" s="5" t="s">
        <v>76</v>
      </c>
      <c r="H1821" s="5" t="s">
        <v>20</v>
      </c>
      <c r="I1821" s="7">
        <v>0.5</v>
      </c>
      <c r="J1821" s="8">
        <v>2500</v>
      </c>
      <c r="K1821" s="9">
        <f t="shared" si="14"/>
        <v>1250</v>
      </c>
      <c r="L1821" s="9">
        <f t="shared" si="15"/>
        <v>437.5</v>
      </c>
      <c r="M1821" s="10">
        <v>0.35</v>
      </c>
      <c r="O1821" s="15"/>
      <c r="P1821" s="13"/>
      <c r="Q1821" s="11"/>
      <c r="R1821" s="12"/>
    </row>
    <row r="1822" spans="1:18" ht="15.75" customHeight="1">
      <c r="A1822" s="1"/>
      <c r="B1822" s="5" t="s">
        <v>27</v>
      </c>
      <c r="C1822" s="5">
        <v>1128299</v>
      </c>
      <c r="D1822" s="6">
        <v>44278</v>
      </c>
      <c r="E1822" s="5" t="s">
        <v>28</v>
      </c>
      <c r="F1822" s="5" t="s">
        <v>75</v>
      </c>
      <c r="G1822" s="5" t="s">
        <v>76</v>
      </c>
      <c r="H1822" s="5" t="s">
        <v>21</v>
      </c>
      <c r="I1822" s="7">
        <v>0.55000000000000004</v>
      </c>
      <c r="J1822" s="8">
        <v>1000</v>
      </c>
      <c r="K1822" s="9">
        <f t="shared" si="14"/>
        <v>550</v>
      </c>
      <c r="L1822" s="9">
        <f t="shared" si="15"/>
        <v>220</v>
      </c>
      <c r="M1822" s="10">
        <v>0.4</v>
      </c>
      <c r="O1822" s="15"/>
      <c r="P1822" s="13"/>
      <c r="Q1822" s="11"/>
      <c r="R1822" s="12"/>
    </row>
    <row r="1823" spans="1:18" ht="15.75" customHeight="1">
      <c r="A1823" s="1"/>
      <c r="B1823" s="5" t="s">
        <v>27</v>
      </c>
      <c r="C1823" s="5">
        <v>1128299</v>
      </c>
      <c r="D1823" s="6">
        <v>44278</v>
      </c>
      <c r="E1823" s="5" t="s">
        <v>28</v>
      </c>
      <c r="F1823" s="5" t="s">
        <v>75</v>
      </c>
      <c r="G1823" s="5" t="s">
        <v>76</v>
      </c>
      <c r="H1823" s="5" t="s">
        <v>22</v>
      </c>
      <c r="I1823" s="7">
        <v>0.5</v>
      </c>
      <c r="J1823" s="8">
        <v>3000</v>
      </c>
      <c r="K1823" s="9">
        <f t="shared" si="14"/>
        <v>1500</v>
      </c>
      <c r="L1823" s="9">
        <f t="shared" si="15"/>
        <v>450</v>
      </c>
      <c r="M1823" s="10">
        <v>0.3</v>
      </c>
      <c r="O1823" s="15"/>
      <c r="P1823" s="13"/>
      <c r="Q1823" s="11"/>
      <c r="R1823" s="12"/>
    </row>
    <row r="1824" spans="1:18" ht="15.75" customHeight="1">
      <c r="A1824" s="1"/>
      <c r="B1824" s="5" t="s">
        <v>27</v>
      </c>
      <c r="C1824" s="5">
        <v>1128299</v>
      </c>
      <c r="D1824" s="6">
        <v>44310</v>
      </c>
      <c r="E1824" s="5" t="s">
        <v>28</v>
      </c>
      <c r="F1824" s="5" t="s">
        <v>75</v>
      </c>
      <c r="G1824" s="5" t="s">
        <v>76</v>
      </c>
      <c r="H1824" s="5" t="s">
        <v>17</v>
      </c>
      <c r="I1824" s="7">
        <v>0.55000000000000004</v>
      </c>
      <c r="J1824" s="8">
        <v>4750</v>
      </c>
      <c r="K1824" s="9">
        <f t="shared" si="14"/>
        <v>2612.5</v>
      </c>
      <c r="L1824" s="9">
        <f t="shared" si="15"/>
        <v>914.37499999999989</v>
      </c>
      <c r="M1824" s="10">
        <v>0.35</v>
      </c>
      <c r="O1824" s="15"/>
      <c r="P1824" s="13"/>
      <c r="Q1824" s="11"/>
      <c r="R1824" s="12"/>
    </row>
    <row r="1825" spans="1:18" ht="15.75" customHeight="1">
      <c r="A1825" s="1"/>
      <c r="B1825" s="5" t="s">
        <v>27</v>
      </c>
      <c r="C1825" s="5">
        <v>1128299</v>
      </c>
      <c r="D1825" s="6">
        <v>44310</v>
      </c>
      <c r="E1825" s="5" t="s">
        <v>28</v>
      </c>
      <c r="F1825" s="5" t="s">
        <v>75</v>
      </c>
      <c r="G1825" s="5" t="s">
        <v>76</v>
      </c>
      <c r="H1825" s="5" t="s">
        <v>18</v>
      </c>
      <c r="I1825" s="7">
        <v>0.60000000000000009</v>
      </c>
      <c r="J1825" s="8">
        <v>2750</v>
      </c>
      <c r="K1825" s="9">
        <f t="shared" si="14"/>
        <v>1650.0000000000002</v>
      </c>
      <c r="L1825" s="9">
        <f t="shared" si="15"/>
        <v>577.5</v>
      </c>
      <c r="M1825" s="10">
        <v>0.35</v>
      </c>
      <c r="O1825" s="15"/>
      <c r="P1825" s="13"/>
      <c r="Q1825" s="11"/>
      <c r="R1825" s="12"/>
    </row>
    <row r="1826" spans="1:18" ht="15.75" customHeight="1">
      <c r="A1826" s="1"/>
      <c r="B1826" s="5" t="s">
        <v>27</v>
      </c>
      <c r="C1826" s="5">
        <v>1128299</v>
      </c>
      <c r="D1826" s="6">
        <v>44310</v>
      </c>
      <c r="E1826" s="5" t="s">
        <v>28</v>
      </c>
      <c r="F1826" s="5" t="s">
        <v>75</v>
      </c>
      <c r="G1826" s="5" t="s">
        <v>76</v>
      </c>
      <c r="H1826" s="5" t="s">
        <v>19</v>
      </c>
      <c r="I1826" s="7">
        <v>0.60000000000000009</v>
      </c>
      <c r="J1826" s="8">
        <v>3250</v>
      </c>
      <c r="K1826" s="9">
        <f t="shared" si="14"/>
        <v>1950.0000000000002</v>
      </c>
      <c r="L1826" s="9">
        <f t="shared" si="15"/>
        <v>682.5</v>
      </c>
      <c r="M1826" s="10">
        <v>0.35</v>
      </c>
      <c r="O1826" s="15"/>
      <c r="P1826" s="13"/>
      <c r="Q1826" s="11"/>
      <c r="R1826" s="12"/>
    </row>
    <row r="1827" spans="1:18" ht="15.75" customHeight="1">
      <c r="A1827" s="1"/>
      <c r="B1827" s="5" t="s">
        <v>27</v>
      </c>
      <c r="C1827" s="5">
        <v>1128299</v>
      </c>
      <c r="D1827" s="6">
        <v>44310</v>
      </c>
      <c r="E1827" s="5" t="s">
        <v>28</v>
      </c>
      <c r="F1827" s="5" t="s">
        <v>75</v>
      </c>
      <c r="G1827" s="5" t="s">
        <v>76</v>
      </c>
      <c r="H1827" s="5" t="s">
        <v>20</v>
      </c>
      <c r="I1827" s="7">
        <v>0.45000000000000007</v>
      </c>
      <c r="J1827" s="8">
        <v>2250</v>
      </c>
      <c r="K1827" s="9">
        <f t="shared" si="14"/>
        <v>1012.5000000000001</v>
      </c>
      <c r="L1827" s="9">
        <f t="shared" si="15"/>
        <v>354.375</v>
      </c>
      <c r="M1827" s="10">
        <v>0.35</v>
      </c>
      <c r="O1827" s="15"/>
      <c r="P1827" s="13"/>
      <c r="Q1827" s="11"/>
      <c r="R1827" s="12"/>
    </row>
    <row r="1828" spans="1:18" ht="15.75" customHeight="1">
      <c r="A1828" s="1"/>
      <c r="B1828" s="5" t="s">
        <v>27</v>
      </c>
      <c r="C1828" s="5">
        <v>1128299</v>
      </c>
      <c r="D1828" s="6">
        <v>44310</v>
      </c>
      <c r="E1828" s="5" t="s">
        <v>28</v>
      </c>
      <c r="F1828" s="5" t="s">
        <v>75</v>
      </c>
      <c r="G1828" s="5" t="s">
        <v>76</v>
      </c>
      <c r="H1828" s="5" t="s">
        <v>21</v>
      </c>
      <c r="I1828" s="7">
        <v>0.50000000000000011</v>
      </c>
      <c r="J1828" s="8">
        <v>1250</v>
      </c>
      <c r="K1828" s="9">
        <f t="shared" si="14"/>
        <v>625.00000000000011</v>
      </c>
      <c r="L1828" s="9">
        <f t="shared" si="15"/>
        <v>250.00000000000006</v>
      </c>
      <c r="M1828" s="10">
        <v>0.4</v>
      </c>
      <c r="O1828" s="15"/>
      <c r="P1828" s="13"/>
      <c r="Q1828" s="11"/>
      <c r="R1828" s="12"/>
    </row>
    <row r="1829" spans="1:18" ht="15.75" customHeight="1">
      <c r="A1829" s="1"/>
      <c r="B1829" s="5" t="s">
        <v>27</v>
      </c>
      <c r="C1829" s="5">
        <v>1128299</v>
      </c>
      <c r="D1829" s="6">
        <v>44310</v>
      </c>
      <c r="E1829" s="5" t="s">
        <v>28</v>
      </c>
      <c r="F1829" s="5" t="s">
        <v>75</v>
      </c>
      <c r="G1829" s="5" t="s">
        <v>76</v>
      </c>
      <c r="H1829" s="5" t="s">
        <v>22</v>
      </c>
      <c r="I1829" s="7">
        <v>0.65000000000000013</v>
      </c>
      <c r="J1829" s="8">
        <v>3000</v>
      </c>
      <c r="K1829" s="9">
        <f t="shared" si="14"/>
        <v>1950.0000000000005</v>
      </c>
      <c r="L1829" s="9">
        <f t="shared" si="15"/>
        <v>585.00000000000011</v>
      </c>
      <c r="M1829" s="10">
        <v>0.3</v>
      </c>
      <c r="O1829" s="15"/>
      <c r="P1829" s="13"/>
      <c r="Q1829" s="11"/>
      <c r="R1829" s="12"/>
    </row>
    <row r="1830" spans="1:18" ht="15.75" customHeight="1">
      <c r="A1830" s="1"/>
      <c r="B1830" s="5" t="s">
        <v>27</v>
      </c>
      <c r="C1830" s="5">
        <v>1128299</v>
      </c>
      <c r="D1830" s="6">
        <v>44341</v>
      </c>
      <c r="E1830" s="5" t="s">
        <v>28</v>
      </c>
      <c r="F1830" s="5" t="s">
        <v>75</v>
      </c>
      <c r="G1830" s="5" t="s">
        <v>76</v>
      </c>
      <c r="H1830" s="5" t="s">
        <v>17</v>
      </c>
      <c r="I1830" s="7">
        <v>0.5</v>
      </c>
      <c r="J1830" s="8">
        <v>5000</v>
      </c>
      <c r="K1830" s="9">
        <f t="shared" si="14"/>
        <v>2500</v>
      </c>
      <c r="L1830" s="9">
        <f t="shared" si="15"/>
        <v>875</v>
      </c>
      <c r="M1830" s="10">
        <v>0.35</v>
      </c>
      <c r="O1830" s="15"/>
      <c r="P1830" s="13"/>
      <c r="Q1830" s="11"/>
      <c r="R1830" s="12"/>
    </row>
    <row r="1831" spans="1:18" ht="15.75" customHeight="1">
      <c r="A1831" s="1"/>
      <c r="B1831" s="5" t="s">
        <v>27</v>
      </c>
      <c r="C1831" s="5">
        <v>1128299</v>
      </c>
      <c r="D1831" s="6">
        <v>44341</v>
      </c>
      <c r="E1831" s="5" t="s">
        <v>28</v>
      </c>
      <c r="F1831" s="5" t="s">
        <v>75</v>
      </c>
      <c r="G1831" s="5" t="s">
        <v>76</v>
      </c>
      <c r="H1831" s="5" t="s">
        <v>18</v>
      </c>
      <c r="I1831" s="7">
        <v>0.55000000000000004</v>
      </c>
      <c r="J1831" s="8">
        <v>3500</v>
      </c>
      <c r="K1831" s="9">
        <f t="shared" si="14"/>
        <v>1925.0000000000002</v>
      </c>
      <c r="L1831" s="9">
        <f t="shared" si="15"/>
        <v>673.75</v>
      </c>
      <c r="M1831" s="10">
        <v>0.35</v>
      </c>
      <c r="O1831" s="15"/>
      <c r="P1831" s="13"/>
      <c r="Q1831" s="11"/>
      <c r="R1831" s="12"/>
    </row>
    <row r="1832" spans="1:18" ht="15.75" customHeight="1">
      <c r="A1832" s="1"/>
      <c r="B1832" s="5" t="s">
        <v>27</v>
      </c>
      <c r="C1832" s="5">
        <v>1128299</v>
      </c>
      <c r="D1832" s="6">
        <v>44341</v>
      </c>
      <c r="E1832" s="5" t="s">
        <v>28</v>
      </c>
      <c r="F1832" s="5" t="s">
        <v>75</v>
      </c>
      <c r="G1832" s="5" t="s">
        <v>76</v>
      </c>
      <c r="H1832" s="5" t="s">
        <v>19</v>
      </c>
      <c r="I1832" s="7">
        <v>0.55000000000000004</v>
      </c>
      <c r="J1832" s="8">
        <v>3500</v>
      </c>
      <c r="K1832" s="9">
        <f t="shared" si="14"/>
        <v>1925.0000000000002</v>
      </c>
      <c r="L1832" s="9">
        <f t="shared" si="15"/>
        <v>673.75</v>
      </c>
      <c r="M1832" s="10">
        <v>0.35</v>
      </c>
      <c r="O1832" s="15"/>
      <c r="P1832" s="13"/>
      <c r="Q1832" s="11"/>
      <c r="R1832" s="12"/>
    </row>
    <row r="1833" spans="1:18" ht="15.75" customHeight="1">
      <c r="A1833" s="1"/>
      <c r="B1833" s="5" t="s">
        <v>27</v>
      </c>
      <c r="C1833" s="5">
        <v>1128299</v>
      </c>
      <c r="D1833" s="6">
        <v>44341</v>
      </c>
      <c r="E1833" s="5" t="s">
        <v>28</v>
      </c>
      <c r="F1833" s="5" t="s">
        <v>75</v>
      </c>
      <c r="G1833" s="5" t="s">
        <v>76</v>
      </c>
      <c r="H1833" s="5" t="s">
        <v>20</v>
      </c>
      <c r="I1833" s="7">
        <v>0.5</v>
      </c>
      <c r="J1833" s="8">
        <v>2750</v>
      </c>
      <c r="K1833" s="9">
        <f t="shared" si="14"/>
        <v>1375</v>
      </c>
      <c r="L1833" s="9">
        <f t="shared" si="15"/>
        <v>481.24999999999994</v>
      </c>
      <c r="M1833" s="10">
        <v>0.35</v>
      </c>
      <c r="O1833" s="15"/>
      <c r="P1833" s="13"/>
      <c r="Q1833" s="11"/>
      <c r="R1833" s="12"/>
    </row>
    <row r="1834" spans="1:18" ht="15.75" customHeight="1">
      <c r="A1834" s="1"/>
      <c r="B1834" s="5" t="s">
        <v>27</v>
      </c>
      <c r="C1834" s="5">
        <v>1128299</v>
      </c>
      <c r="D1834" s="6">
        <v>44341</v>
      </c>
      <c r="E1834" s="5" t="s">
        <v>28</v>
      </c>
      <c r="F1834" s="5" t="s">
        <v>75</v>
      </c>
      <c r="G1834" s="5" t="s">
        <v>76</v>
      </c>
      <c r="H1834" s="5" t="s">
        <v>21</v>
      </c>
      <c r="I1834" s="7">
        <v>0.44999999999999996</v>
      </c>
      <c r="J1834" s="8">
        <v>1750</v>
      </c>
      <c r="K1834" s="9">
        <f t="shared" si="14"/>
        <v>787.49999999999989</v>
      </c>
      <c r="L1834" s="9">
        <f t="shared" si="15"/>
        <v>315</v>
      </c>
      <c r="M1834" s="10">
        <v>0.4</v>
      </c>
      <c r="O1834" s="15"/>
      <c r="P1834" s="13"/>
      <c r="Q1834" s="11"/>
      <c r="R1834" s="12"/>
    </row>
    <row r="1835" spans="1:18" ht="15.75" customHeight="1">
      <c r="A1835" s="1"/>
      <c r="B1835" s="5" t="s">
        <v>27</v>
      </c>
      <c r="C1835" s="5">
        <v>1128299</v>
      </c>
      <c r="D1835" s="6">
        <v>44341</v>
      </c>
      <c r="E1835" s="5" t="s">
        <v>28</v>
      </c>
      <c r="F1835" s="5" t="s">
        <v>75</v>
      </c>
      <c r="G1835" s="5" t="s">
        <v>76</v>
      </c>
      <c r="H1835" s="5" t="s">
        <v>22</v>
      </c>
      <c r="I1835" s="7">
        <v>0.6</v>
      </c>
      <c r="J1835" s="8">
        <v>5250</v>
      </c>
      <c r="K1835" s="9">
        <f t="shared" si="14"/>
        <v>3150</v>
      </c>
      <c r="L1835" s="9">
        <f t="shared" si="15"/>
        <v>945</v>
      </c>
      <c r="M1835" s="10">
        <v>0.3</v>
      </c>
      <c r="O1835" s="15"/>
      <c r="P1835" s="13"/>
      <c r="Q1835" s="11"/>
      <c r="R1835" s="12"/>
    </row>
    <row r="1836" spans="1:18" ht="15.75" customHeight="1">
      <c r="A1836" s="1"/>
      <c r="B1836" s="5" t="s">
        <v>27</v>
      </c>
      <c r="C1836" s="5">
        <v>1128299</v>
      </c>
      <c r="D1836" s="6">
        <v>44371</v>
      </c>
      <c r="E1836" s="5" t="s">
        <v>28</v>
      </c>
      <c r="F1836" s="5" t="s">
        <v>75</v>
      </c>
      <c r="G1836" s="5" t="s">
        <v>76</v>
      </c>
      <c r="H1836" s="5" t="s">
        <v>17</v>
      </c>
      <c r="I1836" s="7">
        <v>0.54999999999999993</v>
      </c>
      <c r="J1836" s="8">
        <v>7750</v>
      </c>
      <c r="K1836" s="9">
        <f t="shared" si="14"/>
        <v>4262.4999999999991</v>
      </c>
      <c r="L1836" s="9">
        <f t="shared" si="15"/>
        <v>1491.8749999999995</v>
      </c>
      <c r="M1836" s="10">
        <v>0.35</v>
      </c>
      <c r="O1836" s="15"/>
      <c r="P1836" s="13"/>
      <c r="Q1836" s="11"/>
      <c r="R1836" s="12"/>
    </row>
    <row r="1837" spans="1:18" ht="15.75" customHeight="1">
      <c r="A1837" s="1"/>
      <c r="B1837" s="5" t="s">
        <v>27</v>
      </c>
      <c r="C1837" s="5">
        <v>1128299</v>
      </c>
      <c r="D1837" s="6">
        <v>44371</v>
      </c>
      <c r="E1837" s="5" t="s">
        <v>28</v>
      </c>
      <c r="F1837" s="5" t="s">
        <v>75</v>
      </c>
      <c r="G1837" s="5" t="s">
        <v>76</v>
      </c>
      <c r="H1837" s="5" t="s">
        <v>18</v>
      </c>
      <c r="I1837" s="7">
        <v>0.64999999999999991</v>
      </c>
      <c r="J1837" s="8">
        <v>6500</v>
      </c>
      <c r="K1837" s="9">
        <f t="shared" si="14"/>
        <v>4224.9999999999991</v>
      </c>
      <c r="L1837" s="9">
        <f t="shared" si="15"/>
        <v>1478.7499999999995</v>
      </c>
      <c r="M1837" s="10">
        <v>0.35</v>
      </c>
      <c r="O1837" s="15"/>
      <c r="P1837" s="13"/>
      <c r="Q1837" s="11"/>
      <c r="R1837" s="12"/>
    </row>
    <row r="1838" spans="1:18" ht="15.75" customHeight="1">
      <c r="A1838" s="1"/>
      <c r="B1838" s="5" t="s">
        <v>27</v>
      </c>
      <c r="C1838" s="5">
        <v>1128299</v>
      </c>
      <c r="D1838" s="6">
        <v>44371</v>
      </c>
      <c r="E1838" s="5" t="s">
        <v>28</v>
      </c>
      <c r="F1838" s="5" t="s">
        <v>75</v>
      </c>
      <c r="G1838" s="5" t="s">
        <v>76</v>
      </c>
      <c r="H1838" s="5" t="s">
        <v>19</v>
      </c>
      <c r="I1838" s="7">
        <v>0.79999999999999993</v>
      </c>
      <c r="J1838" s="8">
        <v>6500</v>
      </c>
      <c r="K1838" s="9">
        <f t="shared" si="14"/>
        <v>5200</v>
      </c>
      <c r="L1838" s="9">
        <f t="shared" si="15"/>
        <v>1819.9999999999998</v>
      </c>
      <c r="M1838" s="10">
        <v>0.35</v>
      </c>
      <c r="O1838" s="15"/>
      <c r="P1838" s="13"/>
      <c r="Q1838" s="11"/>
      <c r="R1838" s="12"/>
    </row>
    <row r="1839" spans="1:18" ht="15.75" customHeight="1">
      <c r="A1839" s="1"/>
      <c r="B1839" s="5" t="s">
        <v>27</v>
      </c>
      <c r="C1839" s="5">
        <v>1128299</v>
      </c>
      <c r="D1839" s="6">
        <v>44371</v>
      </c>
      <c r="E1839" s="5" t="s">
        <v>28</v>
      </c>
      <c r="F1839" s="5" t="s">
        <v>75</v>
      </c>
      <c r="G1839" s="5" t="s">
        <v>76</v>
      </c>
      <c r="H1839" s="5" t="s">
        <v>20</v>
      </c>
      <c r="I1839" s="7">
        <v>0.79999999999999993</v>
      </c>
      <c r="J1839" s="8">
        <v>5250</v>
      </c>
      <c r="K1839" s="9">
        <f t="shared" si="14"/>
        <v>4200</v>
      </c>
      <c r="L1839" s="9">
        <f t="shared" si="15"/>
        <v>1470</v>
      </c>
      <c r="M1839" s="10">
        <v>0.35</v>
      </c>
      <c r="O1839" s="15"/>
      <c r="P1839" s="13"/>
      <c r="Q1839" s="11"/>
      <c r="R1839" s="12"/>
    </row>
    <row r="1840" spans="1:18" ht="15.75" customHeight="1">
      <c r="A1840" s="1"/>
      <c r="B1840" s="5" t="s">
        <v>27</v>
      </c>
      <c r="C1840" s="5">
        <v>1128299</v>
      </c>
      <c r="D1840" s="6">
        <v>44371</v>
      </c>
      <c r="E1840" s="5" t="s">
        <v>28</v>
      </c>
      <c r="F1840" s="5" t="s">
        <v>75</v>
      </c>
      <c r="G1840" s="5" t="s">
        <v>76</v>
      </c>
      <c r="H1840" s="5" t="s">
        <v>21</v>
      </c>
      <c r="I1840" s="7">
        <v>0.9</v>
      </c>
      <c r="J1840" s="8">
        <v>4000</v>
      </c>
      <c r="K1840" s="9">
        <f t="shared" si="14"/>
        <v>3600</v>
      </c>
      <c r="L1840" s="9">
        <f t="shared" si="15"/>
        <v>1440</v>
      </c>
      <c r="M1840" s="10">
        <v>0.4</v>
      </c>
      <c r="O1840" s="15"/>
      <c r="P1840" s="13"/>
      <c r="Q1840" s="11"/>
      <c r="R1840" s="12"/>
    </row>
    <row r="1841" spans="1:18" ht="15.75" customHeight="1">
      <c r="A1841" s="1"/>
      <c r="B1841" s="5" t="s">
        <v>27</v>
      </c>
      <c r="C1841" s="5">
        <v>1128299</v>
      </c>
      <c r="D1841" s="6">
        <v>44371</v>
      </c>
      <c r="E1841" s="5" t="s">
        <v>28</v>
      </c>
      <c r="F1841" s="5" t="s">
        <v>75</v>
      </c>
      <c r="G1841" s="5" t="s">
        <v>76</v>
      </c>
      <c r="H1841" s="5" t="s">
        <v>22</v>
      </c>
      <c r="I1841" s="7">
        <v>1.05</v>
      </c>
      <c r="J1841" s="8">
        <v>7000</v>
      </c>
      <c r="K1841" s="9">
        <f t="shared" si="14"/>
        <v>7350</v>
      </c>
      <c r="L1841" s="9">
        <f t="shared" si="15"/>
        <v>2205</v>
      </c>
      <c r="M1841" s="10">
        <v>0.3</v>
      </c>
      <c r="O1841" s="15"/>
      <c r="P1841" s="13"/>
      <c r="Q1841" s="11"/>
      <c r="R1841" s="12"/>
    </row>
    <row r="1842" spans="1:18" ht="15.75" customHeight="1">
      <c r="A1842" s="1"/>
      <c r="B1842" s="5" t="s">
        <v>27</v>
      </c>
      <c r="C1842" s="5">
        <v>1128299</v>
      </c>
      <c r="D1842" s="6">
        <v>44400</v>
      </c>
      <c r="E1842" s="5" t="s">
        <v>28</v>
      </c>
      <c r="F1842" s="5" t="s">
        <v>75</v>
      </c>
      <c r="G1842" s="5" t="s">
        <v>76</v>
      </c>
      <c r="H1842" s="5" t="s">
        <v>17</v>
      </c>
      <c r="I1842" s="7">
        <v>0.85</v>
      </c>
      <c r="J1842" s="8">
        <v>8500</v>
      </c>
      <c r="K1842" s="9">
        <f t="shared" si="14"/>
        <v>7225</v>
      </c>
      <c r="L1842" s="9">
        <f t="shared" si="15"/>
        <v>2528.75</v>
      </c>
      <c r="M1842" s="10">
        <v>0.35</v>
      </c>
      <c r="O1842" s="15"/>
      <c r="P1842" s="13"/>
      <c r="Q1842" s="11"/>
      <c r="R1842" s="12"/>
    </row>
    <row r="1843" spans="1:18" ht="15.75" customHeight="1">
      <c r="A1843" s="1"/>
      <c r="B1843" s="5" t="s">
        <v>27</v>
      </c>
      <c r="C1843" s="5">
        <v>1128299</v>
      </c>
      <c r="D1843" s="6">
        <v>44400</v>
      </c>
      <c r="E1843" s="5" t="s">
        <v>28</v>
      </c>
      <c r="F1843" s="5" t="s">
        <v>75</v>
      </c>
      <c r="G1843" s="5" t="s">
        <v>76</v>
      </c>
      <c r="H1843" s="5" t="s">
        <v>18</v>
      </c>
      <c r="I1843" s="7">
        <v>0.9</v>
      </c>
      <c r="J1843" s="8">
        <v>7000</v>
      </c>
      <c r="K1843" s="9">
        <f t="shared" si="14"/>
        <v>6300</v>
      </c>
      <c r="L1843" s="9">
        <f t="shared" si="15"/>
        <v>2205</v>
      </c>
      <c r="M1843" s="10">
        <v>0.35</v>
      </c>
      <c r="O1843" s="15"/>
      <c r="P1843" s="13"/>
      <c r="Q1843" s="11"/>
      <c r="R1843" s="12"/>
    </row>
    <row r="1844" spans="1:18" ht="15.75" customHeight="1">
      <c r="A1844" s="1"/>
      <c r="B1844" s="5" t="s">
        <v>27</v>
      </c>
      <c r="C1844" s="5">
        <v>1128299</v>
      </c>
      <c r="D1844" s="6">
        <v>44400</v>
      </c>
      <c r="E1844" s="5" t="s">
        <v>28</v>
      </c>
      <c r="F1844" s="5" t="s">
        <v>75</v>
      </c>
      <c r="G1844" s="5" t="s">
        <v>76</v>
      </c>
      <c r="H1844" s="5" t="s">
        <v>19</v>
      </c>
      <c r="I1844" s="7">
        <v>0.9</v>
      </c>
      <c r="J1844" s="8">
        <v>6500</v>
      </c>
      <c r="K1844" s="9">
        <f t="shared" si="14"/>
        <v>5850</v>
      </c>
      <c r="L1844" s="9">
        <f t="shared" si="15"/>
        <v>2047.4999999999998</v>
      </c>
      <c r="M1844" s="10">
        <v>0.35</v>
      </c>
      <c r="O1844" s="15"/>
      <c r="P1844" s="13"/>
      <c r="Q1844" s="11"/>
      <c r="R1844" s="12"/>
    </row>
    <row r="1845" spans="1:18" ht="15.75" customHeight="1">
      <c r="A1845" s="1"/>
      <c r="B1845" s="5" t="s">
        <v>27</v>
      </c>
      <c r="C1845" s="5">
        <v>1128299</v>
      </c>
      <c r="D1845" s="6">
        <v>44400</v>
      </c>
      <c r="E1845" s="5" t="s">
        <v>28</v>
      </c>
      <c r="F1845" s="5" t="s">
        <v>75</v>
      </c>
      <c r="G1845" s="5" t="s">
        <v>76</v>
      </c>
      <c r="H1845" s="5" t="s">
        <v>20</v>
      </c>
      <c r="I1845" s="7">
        <v>0.85</v>
      </c>
      <c r="J1845" s="8">
        <v>5500</v>
      </c>
      <c r="K1845" s="9">
        <f t="shared" si="14"/>
        <v>4675</v>
      </c>
      <c r="L1845" s="9">
        <f t="shared" si="15"/>
        <v>1636.25</v>
      </c>
      <c r="M1845" s="10">
        <v>0.35</v>
      </c>
      <c r="O1845" s="15"/>
      <c r="P1845" s="13"/>
      <c r="Q1845" s="11"/>
      <c r="R1845" s="12"/>
    </row>
    <row r="1846" spans="1:18" ht="15.75" customHeight="1">
      <c r="A1846" s="1"/>
      <c r="B1846" s="5" t="s">
        <v>27</v>
      </c>
      <c r="C1846" s="5">
        <v>1128299</v>
      </c>
      <c r="D1846" s="6">
        <v>44400</v>
      </c>
      <c r="E1846" s="5" t="s">
        <v>28</v>
      </c>
      <c r="F1846" s="5" t="s">
        <v>75</v>
      </c>
      <c r="G1846" s="5" t="s">
        <v>76</v>
      </c>
      <c r="H1846" s="5" t="s">
        <v>21</v>
      </c>
      <c r="I1846" s="7">
        <v>0.9</v>
      </c>
      <c r="J1846" s="8">
        <v>6000</v>
      </c>
      <c r="K1846" s="9">
        <f t="shared" si="14"/>
        <v>5400</v>
      </c>
      <c r="L1846" s="9">
        <f t="shared" si="15"/>
        <v>2160</v>
      </c>
      <c r="M1846" s="10">
        <v>0.4</v>
      </c>
      <c r="O1846" s="15"/>
      <c r="P1846" s="13"/>
      <c r="Q1846" s="11"/>
      <c r="R1846" s="12"/>
    </row>
    <row r="1847" spans="1:18" ht="15.75" customHeight="1">
      <c r="A1847" s="1"/>
      <c r="B1847" s="5" t="s">
        <v>27</v>
      </c>
      <c r="C1847" s="5">
        <v>1128299</v>
      </c>
      <c r="D1847" s="6">
        <v>44400</v>
      </c>
      <c r="E1847" s="5" t="s">
        <v>28</v>
      </c>
      <c r="F1847" s="5" t="s">
        <v>75</v>
      </c>
      <c r="G1847" s="5" t="s">
        <v>76</v>
      </c>
      <c r="H1847" s="5" t="s">
        <v>22</v>
      </c>
      <c r="I1847" s="7">
        <v>1.05</v>
      </c>
      <c r="J1847" s="8">
        <v>6000</v>
      </c>
      <c r="K1847" s="9">
        <f t="shared" si="14"/>
        <v>6300</v>
      </c>
      <c r="L1847" s="9">
        <f t="shared" si="15"/>
        <v>1890</v>
      </c>
      <c r="M1847" s="10">
        <v>0.3</v>
      </c>
      <c r="O1847" s="15"/>
      <c r="P1847" s="13"/>
      <c r="Q1847" s="11"/>
      <c r="R1847" s="12"/>
    </row>
    <row r="1848" spans="1:18" ht="15.75" customHeight="1">
      <c r="A1848" s="1"/>
      <c r="B1848" s="5" t="s">
        <v>27</v>
      </c>
      <c r="C1848" s="5">
        <v>1128299</v>
      </c>
      <c r="D1848" s="6">
        <v>44432</v>
      </c>
      <c r="E1848" s="5" t="s">
        <v>28</v>
      </c>
      <c r="F1848" s="5" t="s">
        <v>75</v>
      </c>
      <c r="G1848" s="5" t="s">
        <v>76</v>
      </c>
      <c r="H1848" s="5" t="s">
        <v>17</v>
      </c>
      <c r="I1848" s="7">
        <v>0.9</v>
      </c>
      <c r="J1848" s="8">
        <v>8000</v>
      </c>
      <c r="K1848" s="9">
        <f t="shared" si="14"/>
        <v>7200</v>
      </c>
      <c r="L1848" s="9">
        <f t="shared" si="15"/>
        <v>2520</v>
      </c>
      <c r="M1848" s="10">
        <v>0.35</v>
      </c>
      <c r="O1848" s="15"/>
      <c r="P1848" s="13"/>
      <c r="Q1848" s="11"/>
      <c r="R1848" s="12"/>
    </row>
    <row r="1849" spans="1:18" ht="15.75" customHeight="1">
      <c r="A1849" s="1"/>
      <c r="B1849" s="5" t="s">
        <v>27</v>
      </c>
      <c r="C1849" s="5">
        <v>1128299</v>
      </c>
      <c r="D1849" s="6">
        <v>44432</v>
      </c>
      <c r="E1849" s="5" t="s">
        <v>28</v>
      </c>
      <c r="F1849" s="5" t="s">
        <v>75</v>
      </c>
      <c r="G1849" s="5" t="s">
        <v>76</v>
      </c>
      <c r="H1849" s="5" t="s">
        <v>18</v>
      </c>
      <c r="I1849" s="7">
        <v>0.8</v>
      </c>
      <c r="J1849" s="8">
        <v>7750</v>
      </c>
      <c r="K1849" s="9">
        <f t="shared" si="14"/>
        <v>6200</v>
      </c>
      <c r="L1849" s="9">
        <f t="shared" si="15"/>
        <v>2170</v>
      </c>
      <c r="M1849" s="10">
        <v>0.35</v>
      </c>
      <c r="O1849" s="15"/>
      <c r="P1849" s="13"/>
      <c r="Q1849" s="11"/>
      <c r="R1849" s="12"/>
    </row>
    <row r="1850" spans="1:18" ht="15.75" customHeight="1">
      <c r="A1850" s="1"/>
      <c r="B1850" s="5" t="s">
        <v>27</v>
      </c>
      <c r="C1850" s="5">
        <v>1128299</v>
      </c>
      <c r="D1850" s="6">
        <v>44432</v>
      </c>
      <c r="E1850" s="5" t="s">
        <v>28</v>
      </c>
      <c r="F1850" s="5" t="s">
        <v>75</v>
      </c>
      <c r="G1850" s="5" t="s">
        <v>76</v>
      </c>
      <c r="H1850" s="5" t="s">
        <v>19</v>
      </c>
      <c r="I1850" s="7">
        <v>0.70000000000000007</v>
      </c>
      <c r="J1850" s="8">
        <v>6500</v>
      </c>
      <c r="K1850" s="9">
        <f t="shared" si="14"/>
        <v>4550</v>
      </c>
      <c r="L1850" s="9">
        <f t="shared" si="15"/>
        <v>1592.5</v>
      </c>
      <c r="M1850" s="10">
        <v>0.35</v>
      </c>
      <c r="O1850" s="15"/>
      <c r="P1850" s="13"/>
      <c r="Q1850" s="11"/>
      <c r="R1850" s="12"/>
    </row>
    <row r="1851" spans="1:18" ht="15.75" customHeight="1">
      <c r="A1851" s="1"/>
      <c r="B1851" s="5" t="s">
        <v>27</v>
      </c>
      <c r="C1851" s="5">
        <v>1128299</v>
      </c>
      <c r="D1851" s="6">
        <v>44432</v>
      </c>
      <c r="E1851" s="5" t="s">
        <v>28</v>
      </c>
      <c r="F1851" s="5" t="s">
        <v>75</v>
      </c>
      <c r="G1851" s="5" t="s">
        <v>76</v>
      </c>
      <c r="H1851" s="5" t="s">
        <v>20</v>
      </c>
      <c r="I1851" s="7">
        <v>0.70000000000000007</v>
      </c>
      <c r="J1851" s="8">
        <v>4250</v>
      </c>
      <c r="K1851" s="9">
        <f t="shared" si="14"/>
        <v>2975.0000000000005</v>
      </c>
      <c r="L1851" s="9">
        <f t="shared" si="15"/>
        <v>1041.25</v>
      </c>
      <c r="M1851" s="10">
        <v>0.35</v>
      </c>
      <c r="O1851" s="15"/>
      <c r="P1851" s="13"/>
      <c r="Q1851" s="11"/>
      <c r="R1851" s="12"/>
    </row>
    <row r="1852" spans="1:18" ht="15.75" customHeight="1">
      <c r="A1852" s="1"/>
      <c r="B1852" s="5" t="s">
        <v>27</v>
      </c>
      <c r="C1852" s="5">
        <v>1128299</v>
      </c>
      <c r="D1852" s="6">
        <v>44432</v>
      </c>
      <c r="E1852" s="5" t="s">
        <v>28</v>
      </c>
      <c r="F1852" s="5" t="s">
        <v>75</v>
      </c>
      <c r="G1852" s="5" t="s">
        <v>76</v>
      </c>
      <c r="H1852" s="5" t="s">
        <v>21</v>
      </c>
      <c r="I1852" s="7">
        <v>0.7</v>
      </c>
      <c r="J1852" s="8">
        <v>4250</v>
      </c>
      <c r="K1852" s="9">
        <f t="shared" si="14"/>
        <v>2975</v>
      </c>
      <c r="L1852" s="9">
        <f t="shared" si="15"/>
        <v>1190</v>
      </c>
      <c r="M1852" s="10">
        <v>0.4</v>
      </c>
      <c r="O1852" s="15"/>
      <c r="P1852" s="13"/>
      <c r="Q1852" s="11"/>
      <c r="R1852" s="12"/>
    </row>
    <row r="1853" spans="1:18" ht="15.75" customHeight="1">
      <c r="A1853" s="1"/>
      <c r="B1853" s="5" t="s">
        <v>27</v>
      </c>
      <c r="C1853" s="5">
        <v>1128299</v>
      </c>
      <c r="D1853" s="6">
        <v>44432</v>
      </c>
      <c r="E1853" s="5" t="s">
        <v>28</v>
      </c>
      <c r="F1853" s="5" t="s">
        <v>75</v>
      </c>
      <c r="G1853" s="5" t="s">
        <v>76</v>
      </c>
      <c r="H1853" s="5" t="s">
        <v>22</v>
      </c>
      <c r="I1853" s="7">
        <v>0.75</v>
      </c>
      <c r="J1853" s="8">
        <v>2500</v>
      </c>
      <c r="K1853" s="9">
        <f t="shared" si="14"/>
        <v>1875</v>
      </c>
      <c r="L1853" s="9">
        <f t="shared" si="15"/>
        <v>562.5</v>
      </c>
      <c r="M1853" s="10">
        <v>0.3</v>
      </c>
      <c r="O1853" s="15"/>
      <c r="P1853" s="13"/>
      <c r="Q1853" s="11"/>
      <c r="R1853" s="12"/>
    </row>
    <row r="1854" spans="1:18" ht="15.75" customHeight="1">
      <c r="A1854" s="1"/>
      <c r="B1854" s="5" t="s">
        <v>27</v>
      </c>
      <c r="C1854" s="5">
        <v>1128299</v>
      </c>
      <c r="D1854" s="6">
        <v>44464</v>
      </c>
      <c r="E1854" s="5" t="s">
        <v>28</v>
      </c>
      <c r="F1854" s="5" t="s">
        <v>75</v>
      </c>
      <c r="G1854" s="5" t="s">
        <v>76</v>
      </c>
      <c r="H1854" s="5" t="s">
        <v>17</v>
      </c>
      <c r="I1854" s="7">
        <v>0.50000000000000011</v>
      </c>
      <c r="J1854" s="8">
        <v>4500</v>
      </c>
      <c r="K1854" s="9">
        <f t="shared" si="14"/>
        <v>2250.0000000000005</v>
      </c>
      <c r="L1854" s="9">
        <f t="shared" si="15"/>
        <v>787.50000000000011</v>
      </c>
      <c r="M1854" s="10">
        <v>0.35</v>
      </c>
      <c r="O1854" s="15"/>
      <c r="P1854" s="13"/>
      <c r="Q1854" s="11"/>
      <c r="R1854" s="12"/>
    </row>
    <row r="1855" spans="1:18" ht="15.75" customHeight="1">
      <c r="A1855" s="1"/>
      <c r="B1855" s="5" t="s">
        <v>27</v>
      </c>
      <c r="C1855" s="5">
        <v>1128299</v>
      </c>
      <c r="D1855" s="6">
        <v>44464</v>
      </c>
      <c r="E1855" s="5" t="s">
        <v>28</v>
      </c>
      <c r="F1855" s="5" t="s">
        <v>75</v>
      </c>
      <c r="G1855" s="5" t="s">
        <v>76</v>
      </c>
      <c r="H1855" s="5" t="s">
        <v>18</v>
      </c>
      <c r="I1855" s="7">
        <v>0.55000000000000016</v>
      </c>
      <c r="J1855" s="8">
        <v>4500</v>
      </c>
      <c r="K1855" s="9">
        <f t="shared" si="14"/>
        <v>2475.0000000000009</v>
      </c>
      <c r="L1855" s="9">
        <f t="shared" si="15"/>
        <v>866.25000000000023</v>
      </c>
      <c r="M1855" s="10">
        <v>0.35</v>
      </c>
      <c r="O1855" s="15"/>
      <c r="P1855" s="13"/>
      <c r="Q1855" s="11"/>
      <c r="R1855" s="12"/>
    </row>
    <row r="1856" spans="1:18" ht="15.75" customHeight="1">
      <c r="A1856" s="1"/>
      <c r="B1856" s="5" t="s">
        <v>27</v>
      </c>
      <c r="C1856" s="5">
        <v>1128299</v>
      </c>
      <c r="D1856" s="6">
        <v>44464</v>
      </c>
      <c r="E1856" s="5" t="s">
        <v>28</v>
      </c>
      <c r="F1856" s="5" t="s">
        <v>75</v>
      </c>
      <c r="G1856" s="5" t="s">
        <v>76</v>
      </c>
      <c r="H1856" s="5" t="s">
        <v>19</v>
      </c>
      <c r="I1856" s="7">
        <v>0.50000000000000011</v>
      </c>
      <c r="J1856" s="8">
        <v>2500</v>
      </c>
      <c r="K1856" s="9">
        <f t="shared" si="14"/>
        <v>1250.0000000000002</v>
      </c>
      <c r="L1856" s="9">
        <f t="shared" si="15"/>
        <v>437.50000000000006</v>
      </c>
      <c r="M1856" s="10">
        <v>0.35</v>
      </c>
      <c r="O1856" s="15"/>
      <c r="P1856" s="13"/>
      <c r="Q1856" s="11"/>
      <c r="R1856" s="12"/>
    </row>
    <row r="1857" spans="1:18" ht="15.75" customHeight="1">
      <c r="A1857" s="1"/>
      <c r="B1857" s="5" t="s">
        <v>27</v>
      </c>
      <c r="C1857" s="5">
        <v>1128299</v>
      </c>
      <c r="D1857" s="6">
        <v>44464</v>
      </c>
      <c r="E1857" s="5" t="s">
        <v>28</v>
      </c>
      <c r="F1857" s="5" t="s">
        <v>75</v>
      </c>
      <c r="G1857" s="5" t="s">
        <v>76</v>
      </c>
      <c r="H1857" s="5" t="s">
        <v>20</v>
      </c>
      <c r="I1857" s="7">
        <v>0.50000000000000011</v>
      </c>
      <c r="J1857" s="8">
        <v>2000</v>
      </c>
      <c r="K1857" s="9">
        <f t="shared" si="14"/>
        <v>1000.0000000000002</v>
      </c>
      <c r="L1857" s="9">
        <f t="shared" si="15"/>
        <v>350.00000000000006</v>
      </c>
      <c r="M1857" s="10">
        <v>0.35</v>
      </c>
      <c r="O1857" s="15"/>
      <c r="P1857" s="13"/>
      <c r="Q1857" s="11"/>
      <c r="R1857" s="12"/>
    </row>
    <row r="1858" spans="1:18" ht="15.75" customHeight="1">
      <c r="A1858" s="1"/>
      <c r="B1858" s="5" t="s">
        <v>27</v>
      </c>
      <c r="C1858" s="5">
        <v>1128299</v>
      </c>
      <c r="D1858" s="6">
        <v>44464</v>
      </c>
      <c r="E1858" s="5" t="s">
        <v>28</v>
      </c>
      <c r="F1858" s="5" t="s">
        <v>75</v>
      </c>
      <c r="G1858" s="5" t="s">
        <v>76</v>
      </c>
      <c r="H1858" s="5" t="s">
        <v>21</v>
      </c>
      <c r="I1858" s="7">
        <v>0.60000000000000009</v>
      </c>
      <c r="J1858" s="8">
        <v>2250</v>
      </c>
      <c r="K1858" s="9">
        <f t="shared" si="14"/>
        <v>1350.0000000000002</v>
      </c>
      <c r="L1858" s="9">
        <f t="shared" si="15"/>
        <v>540.00000000000011</v>
      </c>
      <c r="M1858" s="10">
        <v>0.4</v>
      </c>
      <c r="O1858" s="15"/>
      <c r="P1858" s="13"/>
      <c r="Q1858" s="11"/>
      <c r="R1858" s="12"/>
    </row>
    <row r="1859" spans="1:18" ht="15.75" customHeight="1">
      <c r="A1859" s="1"/>
      <c r="B1859" s="5" t="s">
        <v>27</v>
      </c>
      <c r="C1859" s="5">
        <v>1128299</v>
      </c>
      <c r="D1859" s="6">
        <v>44464</v>
      </c>
      <c r="E1859" s="5" t="s">
        <v>28</v>
      </c>
      <c r="F1859" s="5" t="s">
        <v>75</v>
      </c>
      <c r="G1859" s="5" t="s">
        <v>76</v>
      </c>
      <c r="H1859" s="5" t="s">
        <v>22</v>
      </c>
      <c r="I1859" s="7">
        <v>0.44999999999999996</v>
      </c>
      <c r="J1859" s="8">
        <v>2500</v>
      </c>
      <c r="K1859" s="9">
        <f t="shared" si="14"/>
        <v>1125</v>
      </c>
      <c r="L1859" s="9">
        <f t="shared" si="15"/>
        <v>337.5</v>
      </c>
      <c r="M1859" s="10">
        <v>0.3</v>
      </c>
      <c r="O1859" s="15"/>
      <c r="P1859" s="13"/>
      <c r="Q1859" s="11"/>
      <c r="R1859" s="12"/>
    </row>
    <row r="1860" spans="1:18" ht="15.75" customHeight="1">
      <c r="A1860" s="1"/>
      <c r="B1860" s="5" t="s">
        <v>27</v>
      </c>
      <c r="C1860" s="5">
        <v>1128299</v>
      </c>
      <c r="D1860" s="6">
        <v>44493</v>
      </c>
      <c r="E1860" s="5" t="s">
        <v>28</v>
      </c>
      <c r="F1860" s="5" t="s">
        <v>75</v>
      </c>
      <c r="G1860" s="5" t="s">
        <v>76</v>
      </c>
      <c r="H1860" s="5" t="s">
        <v>17</v>
      </c>
      <c r="I1860" s="7">
        <v>0.4</v>
      </c>
      <c r="J1860" s="8">
        <v>3500</v>
      </c>
      <c r="K1860" s="9">
        <f t="shared" si="14"/>
        <v>1400</v>
      </c>
      <c r="L1860" s="9">
        <f t="shared" si="15"/>
        <v>489.99999999999994</v>
      </c>
      <c r="M1860" s="10">
        <v>0.35</v>
      </c>
      <c r="O1860" s="15"/>
      <c r="P1860" s="13"/>
      <c r="Q1860" s="11"/>
      <c r="R1860" s="12"/>
    </row>
    <row r="1861" spans="1:18" ht="15.75" customHeight="1">
      <c r="A1861" s="1"/>
      <c r="B1861" s="5" t="s">
        <v>27</v>
      </c>
      <c r="C1861" s="5">
        <v>1128299</v>
      </c>
      <c r="D1861" s="6">
        <v>44493</v>
      </c>
      <c r="E1861" s="5" t="s">
        <v>28</v>
      </c>
      <c r="F1861" s="5" t="s">
        <v>75</v>
      </c>
      <c r="G1861" s="5" t="s">
        <v>76</v>
      </c>
      <c r="H1861" s="5" t="s">
        <v>18</v>
      </c>
      <c r="I1861" s="7">
        <v>0.55000000000000016</v>
      </c>
      <c r="J1861" s="8">
        <v>5250</v>
      </c>
      <c r="K1861" s="9">
        <f t="shared" si="14"/>
        <v>2887.5000000000009</v>
      </c>
      <c r="L1861" s="9">
        <f t="shared" si="15"/>
        <v>1010.6250000000002</v>
      </c>
      <c r="M1861" s="10">
        <v>0.35</v>
      </c>
      <c r="O1861" s="15"/>
      <c r="P1861" s="13"/>
      <c r="Q1861" s="11"/>
      <c r="R1861" s="12"/>
    </row>
    <row r="1862" spans="1:18" ht="15.75" customHeight="1">
      <c r="A1862" s="1"/>
      <c r="B1862" s="5" t="s">
        <v>27</v>
      </c>
      <c r="C1862" s="5">
        <v>1128299</v>
      </c>
      <c r="D1862" s="6">
        <v>44493</v>
      </c>
      <c r="E1862" s="5" t="s">
        <v>28</v>
      </c>
      <c r="F1862" s="5" t="s">
        <v>75</v>
      </c>
      <c r="G1862" s="5" t="s">
        <v>76</v>
      </c>
      <c r="H1862" s="5" t="s">
        <v>19</v>
      </c>
      <c r="I1862" s="7">
        <v>0.50000000000000011</v>
      </c>
      <c r="J1862" s="8">
        <v>3500</v>
      </c>
      <c r="K1862" s="9">
        <f t="shared" si="14"/>
        <v>1750.0000000000005</v>
      </c>
      <c r="L1862" s="9">
        <f t="shared" si="15"/>
        <v>612.50000000000011</v>
      </c>
      <c r="M1862" s="10">
        <v>0.35</v>
      </c>
      <c r="O1862" s="15"/>
      <c r="P1862" s="13"/>
      <c r="Q1862" s="11"/>
      <c r="R1862" s="12"/>
    </row>
    <row r="1863" spans="1:18" ht="15.75" customHeight="1">
      <c r="A1863" s="1"/>
      <c r="B1863" s="5" t="s">
        <v>27</v>
      </c>
      <c r="C1863" s="5">
        <v>1128299</v>
      </c>
      <c r="D1863" s="6">
        <v>44493</v>
      </c>
      <c r="E1863" s="5" t="s">
        <v>28</v>
      </c>
      <c r="F1863" s="5" t="s">
        <v>75</v>
      </c>
      <c r="G1863" s="5" t="s">
        <v>76</v>
      </c>
      <c r="H1863" s="5" t="s">
        <v>20</v>
      </c>
      <c r="I1863" s="7">
        <v>0.45000000000000007</v>
      </c>
      <c r="J1863" s="8">
        <v>3250</v>
      </c>
      <c r="K1863" s="9">
        <f t="shared" si="14"/>
        <v>1462.5000000000002</v>
      </c>
      <c r="L1863" s="9">
        <f t="shared" si="15"/>
        <v>511.87500000000006</v>
      </c>
      <c r="M1863" s="10">
        <v>0.35</v>
      </c>
      <c r="O1863" s="15"/>
      <c r="P1863" s="13"/>
      <c r="Q1863" s="11"/>
      <c r="R1863" s="12"/>
    </row>
    <row r="1864" spans="1:18" ht="15.75" customHeight="1">
      <c r="A1864" s="1"/>
      <c r="B1864" s="5" t="s">
        <v>27</v>
      </c>
      <c r="C1864" s="5">
        <v>1128299</v>
      </c>
      <c r="D1864" s="6">
        <v>44493</v>
      </c>
      <c r="E1864" s="5" t="s">
        <v>28</v>
      </c>
      <c r="F1864" s="5" t="s">
        <v>75</v>
      </c>
      <c r="G1864" s="5" t="s">
        <v>76</v>
      </c>
      <c r="H1864" s="5" t="s">
        <v>21</v>
      </c>
      <c r="I1864" s="7">
        <v>0.55000000000000004</v>
      </c>
      <c r="J1864" s="8">
        <v>3000</v>
      </c>
      <c r="K1864" s="9">
        <f t="shared" si="14"/>
        <v>1650.0000000000002</v>
      </c>
      <c r="L1864" s="9">
        <f t="shared" si="15"/>
        <v>660.00000000000011</v>
      </c>
      <c r="M1864" s="10">
        <v>0.4</v>
      </c>
      <c r="O1864" s="15"/>
      <c r="P1864" s="13"/>
      <c r="Q1864" s="11"/>
      <c r="R1864" s="12"/>
    </row>
    <row r="1865" spans="1:18" ht="15.75" customHeight="1">
      <c r="A1865" s="1"/>
      <c r="B1865" s="5" t="s">
        <v>27</v>
      </c>
      <c r="C1865" s="5">
        <v>1128299</v>
      </c>
      <c r="D1865" s="6">
        <v>44493</v>
      </c>
      <c r="E1865" s="5" t="s">
        <v>28</v>
      </c>
      <c r="F1865" s="5" t="s">
        <v>75</v>
      </c>
      <c r="G1865" s="5" t="s">
        <v>76</v>
      </c>
      <c r="H1865" s="5" t="s">
        <v>22</v>
      </c>
      <c r="I1865" s="7">
        <v>0.60000000000000009</v>
      </c>
      <c r="J1865" s="8">
        <v>3500</v>
      </c>
      <c r="K1865" s="9">
        <f t="shared" si="14"/>
        <v>2100.0000000000005</v>
      </c>
      <c r="L1865" s="9">
        <f t="shared" si="15"/>
        <v>630.00000000000011</v>
      </c>
      <c r="M1865" s="10">
        <v>0.3</v>
      </c>
      <c r="O1865" s="15"/>
      <c r="P1865" s="13"/>
      <c r="Q1865" s="11"/>
      <c r="R1865" s="12"/>
    </row>
    <row r="1866" spans="1:18" ht="15.75" customHeight="1">
      <c r="A1866" s="1"/>
      <c r="B1866" s="5" t="s">
        <v>27</v>
      </c>
      <c r="C1866" s="5">
        <v>1128299</v>
      </c>
      <c r="D1866" s="6">
        <v>44524</v>
      </c>
      <c r="E1866" s="5" t="s">
        <v>28</v>
      </c>
      <c r="F1866" s="5" t="s">
        <v>75</v>
      </c>
      <c r="G1866" s="5" t="s">
        <v>76</v>
      </c>
      <c r="H1866" s="5" t="s">
        <v>17</v>
      </c>
      <c r="I1866" s="7">
        <v>0.45000000000000007</v>
      </c>
      <c r="J1866" s="8">
        <v>5750</v>
      </c>
      <c r="K1866" s="9">
        <f t="shared" si="14"/>
        <v>2587.5000000000005</v>
      </c>
      <c r="L1866" s="9">
        <f t="shared" si="15"/>
        <v>905.62500000000011</v>
      </c>
      <c r="M1866" s="10">
        <v>0.35</v>
      </c>
      <c r="O1866" s="15"/>
      <c r="P1866" s="13"/>
      <c r="Q1866" s="11"/>
      <c r="R1866" s="12"/>
    </row>
    <row r="1867" spans="1:18" ht="15.75" customHeight="1">
      <c r="A1867" s="1"/>
      <c r="B1867" s="5" t="s">
        <v>27</v>
      </c>
      <c r="C1867" s="5">
        <v>1128299</v>
      </c>
      <c r="D1867" s="6">
        <v>44524</v>
      </c>
      <c r="E1867" s="5" t="s">
        <v>28</v>
      </c>
      <c r="F1867" s="5" t="s">
        <v>75</v>
      </c>
      <c r="G1867" s="5" t="s">
        <v>76</v>
      </c>
      <c r="H1867" s="5" t="s">
        <v>18</v>
      </c>
      <c r="I1867" s="7">
        <v>0.50000000000000011</v>
      </c>
      <c r="J1867" s="8">
        <v>6500</v>
      </c>
      <c r="K1867" s="9">
        <f t="shared" si="14"/>
        <v>3250.0000000000009</v>
      </c>
      <c r="L1867" s="9">
        <f t="shared" si="15"/>
        <v>1137.5000000000002</v>
      </c>
      <c r="M1867" s="10">
        <v>0.35</v>
      </c>
      <c r="O1867" s="15"/>
      <c r="P1867" s="13"/>
      <c r="Q1867" s="11"/>
      <c r="R1867" s="12"/>
    </row>
    <row r="1868" spans="1:18" ht="15.75" customHeight="1">
      <c r="A1868" s="1"/>
      <c r="B1868" s="5" t="s">
        <v>27</v>
      </c>
      <c r="C1868" s="5">
        <v>1128299</v>
      </c>
      <c r="D1868" s="6">
        <v>44524</v>
      </c>
      <c r="E1868" s="5" t="s">
        <v>28</v>
      </c>
      <c r="F1868" s="5" t="s">
        <v>75</v>
      </c>
      <c r="G1868" s="5" t="s">
        <v>76</v>
      </c>
      <c r="H1868" s="5" t="s">
        <v>19</v>
      </c>
      <c r="I1868" s="7">
        <v>0.45000000000000007</v>
      </c>
      <c r="J1868" s="8">
        <v>4750</v>
      </c>
      <c r="K1868" s="9">
        <f t="shared" si="14"/>
        <v>2137.5000000000005</v>
      </c>
      <c r="L1868" s="9">
        <f t="shared" si="15"/>
        <v>748.12500000000011</v>
      </c>
      <c r="M1868" s="10">
        <v>0.35</v>
      </c>
      <c r="O1868" s="15"/>
      <c r="P1868" s="13"/>
      <c r="Q1868" s="11"/>
      <c r="R1868" s="12"/>
    </row>
    <row r="1869" spans="1:18" ht="15.75" customHeight="1">
      <c r="A1869" s="1"/>
      <c r="B1869" s="5" t="s">
        <v>27</v>
      </c>
      <c r="C1869" s="5">
        <v>1128299</v>
      </c>
      <c r="D1869" s="6">
        <v>44524</v>
      </c>
      <c r="E1869" s="5" t="s">
        <v>28</v>
      </c>
      <c r="F1869" s="5" t="s">
        <v>75</v>
      </c>
      <c r="G1869" s="5" t="s">
        <v>76</v>
      </c>
      <c r="H1869" s="5" t="s">
        <v>20</v>
      </c>
      <c r="I1869" s="7">
        <v>0.55000000000000016</v>
      </c>
      <c r="J1869" s="8">
        <v>4500</v>
      </c>
      <c r="K1869" s="9">
        <f t="shared" si="14"/>
        <v>2475.0000000000009</v>
      </c>
      <c r="L1869" s="9">
        <f t="shared" si="15"/>
        <v>866.25000000000023</v>
      </c>
      <c r="M1869" s="10">
        <v>0.35</v>
      </c>
      <c r="O1869" s="15"/>
      <c r="P1869" s="13"/>
      <c r="Q1869" s="11"/>
      <c r="R1869" s="12"/>
    </row>
    <row r="1870" spans="1:18" ht="15.75" customHeight="1">
      <c r="A1870" s="1"/>
      <c r="B1870" s="5" t="s">
        <v>27</v>
      </c>
      <c r="C1870" s="5">
        <v>1128299</v>
      </c>
      <c r="D1870" s="6">
        <v>44524</v>
      </c>
      <c r="E1870" s="5" t="s">
        <v>28</v>
      </c>
      <c r="F1870" s="5" t="s">
        <v>75</v>
      </c>
      <c r="G1870" s="5" t="s">
        <v>76</v>
      </c>
      <c r="H1870" s="5" t="s">
        <v>21</v>
      </c>
      <c r="I1870" s="7">
        <v>0.75000000000000011</v>
      </c>
      <c r="J1870" s="8">
        <v>4250</v>
      </c>
      <c r="K1870" s="9">
        <f t="shared" si="14"/>
        <v>3187.5000000000005</v>
      </c>
      <c r="L1870" s="9">
        <f t="shared" si="15"/>
        <v>1275.0000000000002</v>
      </c>
      <c r="M1870" s="10">
        <v>0.4</v>
      </c>
      <c r="O1870" s="15"/>
      <c r="P1870" s="13"/>
      <c r="Q1870" s="11"/>
      <c r="R1870" s="12"/>
    </row>
    <row r="1871" spans="1:18" ht="15.75" customHeight="1">
      <c r="A1871" s="1"/>
      <c r="B1871" s="5" t="s">
        <v>27</v>
      </c>
      <c r="C1871" s="5">
        <v>1128299</v>
      </c>
      <c r="D1871" s="6">
        <v>44524</v>
      </c>
      <c r="E1871" s="5" t="s">
        <v>28</v>
      </c>
      <c r="F1871" s="5" t="s">
        <v>75</v>
      </c>
      <c r="G1871" s="5" t="s">
        <v>76</v>
      </c>
      <c r="H1871" s="5" t="s">
        <v>22</v>
      </c>
      <c r="I1871" s="7">
        <v>0.80000000000000016</v>
      </c>
      <c r="J1871" s="8">
        <v>5500</v>
      </c>
      <c r="K1871" s="9">
        <f t="shared" si="14"/>
        <v>4400.0000000000009</v>
      </c>
      <c r="L1871" s="9">
        <f t="shared" si="15"/>
        <v>1320.0000000000002</v>
      </c>
      <c r="M1871" s="10">
        <v>0.3</v>
      </c>
      <c r="O1871" s="15"/>
      <c r="P1871" s="13"/>
      <c r="Q1871" s="11"/>
      <c r="R1871" s="12"/>
    </row>
    <row r="1872" spans="1:18" ht="15.75" customHeight="1">
      <c r="A1872" s="1"/>
      <c r="B1872" s="5" t="s">
        <v>27</v>
      </c>
      <c r="C1872" s="5">
        <v>1128299</v>
      </c>
      <c r="D1872" s="6">
        <v>44553</v>
      </c>
      <c r="E1872" s="5" t="s">
        <v>28</v>
      </c>
      <c r="F1872" s="5" t="s">
        <v>75</v>
      </c>
      <c r="G1872" s="5" t="s">
        <v>76</v>
      </c>
      <c r="H1872" s="5" t="s">
        <v>17</v>
      </c>
      <c r="I1872" s="7">
        <v>0.65000000000000013</v>
      </c>
      <c r="J1872" s="8">
        <v>7500</v>
      </c>
      <c r="K1872" s="9">
        <f t="shared" si="14"/>
        <v>4875.0000000000009</v>
      </c>
      <c r="L1872" s="9">
        <f t="shared" si="15"/>
        <v>1706.2500000000002</v>
      </c>
      <c r="M1872" s="10">
        <v>0.35</v>
      </c>
      <c r="O1872" s="15"/>
      <c r="P1872" s="13"/>
      <c r="Q1872" s="11"/>
      <c r="R1872" s="12"/>
    </row>
    <row r="1873" spans="1:18" ht="15.75" customHeight="1">
      <c r="A1873" s="1"/>
      <c r="B1873" s="5" t="s">
        <v>27</v>
      </c>
      <c r="C1873" s="5">
        <v>1128299</v>
      </c>
      <c r="D1873" s="6">
        <v>44553</v>
      </c>
      <c r="E1873" s="5" t="s">
        <v>28</v>
      </c>
      <c r="F1873" s="5" t="s">
        <v>75</v>
      </c>
      <c r="G1873" s="5" t="s">
        <v>76</v>
      </c>
      <c r="H1873" s="5" t="s">
        <v>18</v>
      </c>
      <c r="I1873" s="7">
        <v>0.75000000000000022</v>
      </c>
      <c r="J1873" s="8">
        <v>7500</v>
      </c>
      <c r="K1873" s="9">
        <f t="shared" si="14"/>
        <v>5625.0000000000018</v>
      </c>
      <c r="L1873" s="9">
        <f t="shared" si="15"/>
        <v>1968.7500000000005</v>
      </c>
      <c r="M1873" s="10">
        <v>0.35</v>
      </c>
      <c r="O1873" s="15"/>
      <c r="P1873" s="13"/>
      <c r="Q1873" s="11"/>
      <c r="R1873" s="12"/>
    </row>
    <row r="1874" spans="1:18" ht="15.75" customHeight="1">
      <c r="A1874" s="1"/>
      <c r="B1874" s="5" t="s">
        <v>27</v>
      </c>
      <c r="C1874" s="5">
        <v>1128299</v>
      </c>
      <c r="D1874" s="6">
        <v>44553</v>
      </c>
      <c r="E1874" s="5" t="s">
        <v>28</v>
      </c>
      <c r="F1874" s="5" t="s">
        <v>75</v>
      </c>
      <c r="G1874" s="5" t="s">
        <v>76</v>
      </c>
      <c r="H1874" s="5" t="s">
        <v>19</v>
      </c>
      <c r="I1874" s="7">
        <v>0.70000000000000018</v>
      </c>
      <c r="J1874" s="8">
        <v>5500</v>
      </c>
      <c r="K1874" s="9">
        <f t="shared" si="14"/>
        <v>3850.0000000000009</v>
      </c>
      <c r="L1874" s="9">
        <f t="shared" si="15"/>
        <v>1347.5000000000002</v>
      </c>
      <c r="M1874" s="10">
        <v>0.35</v>
      </c>
      <c r="O1874" s="15"/>
      <c r="P1874" s="13"/>
      <c r="Q1874" s="11"/>
      <c r="R1874" s="12"/>
    </row>
    <row r="1875" spans="1:18" ht="15.75" customHeight="1">
      <c r="A1875" s="1"/>
      <c r="B1875" s="5" t="s">
        <v>27</v>
      </c>
      <c r="C1875" s="5">
        <v>1128299</v>
      </c>
      <c r="D1875" s="6">
        <v>44553</v>
      </c>
      <c r="E1875" s="5" t="s">
        <v>28</v>
      </c>
      <c r="F1875" s="5" t="s">
        <v>75</v>
      </c>
      <c r="G1875" s="5" t="s">
        <v>76</v>
      </c>
      <c r="H1875" s="5" t="s">
        <v>20</v>
      </c>
      <c r="I1875" s="7">
        <v>0.70000000000000018</v>
      </c>
      <c r="J1875" s="8">
        <v>5500</v>
      </c>
      <c r="K1875" s="9">
        <f t="shared" si="14"/>
        <v>3850.0000000000009</v>
      </c>
      <c r="L1875" s="9">
        <f t="shared" si="15"/>
        <v>1347.5000000000002</v>
      </c>
      <c r="M1875" s="10">
        <v>0.35</v>
      </c>
      <c r="O1875" s="15"/>
      <c r="P1875" s="13"/>
      <c r="Q1875" s="11"/>
      <c r="R1875" s="12"/>
    </row>
    <row r="1876" spans="1:18" ht="15.75" customHeight="1">
      <c r="A1876" s="1"/>
      <c r="B1876" s="5" t="s">
        <v>27</v>
      </c>
      <c r="C1876" s="5">
        <v>1128299</v>
      </c>
      <c r="D1876" s="6">
        <v>44553</v>
      </c>
      <c r="E1876" s="5" t="s">
        <v>28</v>
      </c>
      <c r="F1876" s="5" t="s">
        <v>75</v>
      </c>
      <c r="G1876" s="5" t="s">
        <v>76</v>
      </c>
      <c r="H1876" s="5" t="s">
        <v>21</v>
      </c>
      <c r="I1876" s="7">
        <v>0.80000000000000016</v>
      </c>
      <c r="J1876" s="8">
        <v>4750</v>
      </c>
      <c r="K1876" s="9">
        <f t="shared" si="14"/>
        <v>3800.0000000000009</v>
      </c>
      <c r="L1876" s="9">
        <f t="shared" si="15"/>
        <v>1520.0000000000005</v>
      </c>
      <c r="M1876" s="10">
        <v>0.4</v>
      </c>
      <c r="O1876" s="15"/>
      <c r="P1876" s="13"/>
      <c r="Q1876" s="11"/>
      <c r="R1876" s="12"/>
    </row>
    <row r="1877" spans="1:18" ht="15.75" customHeight="1">
      <c r="A1877" s="1"/>
      <c r="B1877" s="5" t="s">
        <v>27</v>
      </c>
      <c r="C1877" s="5">
        <v>1128299</v>
      </c>
      <c r="D1877" s="6">
        <v>44553</v>
      </c>
      <c r="E1877" s="5" t="s">
        <v>28</v>
      </c>
      <c r="F1877" s="5" t="s">
        <v>75</v>
      </c>
      <c r="G1877" s="5" t="s">
        <v>76</v>
      </c>
      <c r="H1877" s="5" t="s">
        <v>22</v>
      </c>
      <c r="I1877" s="7">
        <v>0.8500000000000002</v>
      </c>
      <c r="J1877" s="8">
        <v>5750</v>
      </c>
      <c r="K1877" s="9">
        <f t="shared" si="14"/>
        <v>4887.5000000000009</v>
      </c>
      <c r="L1877" s="9">
        <f t="shared" si="15"/>
        <v>1466.2500000000002</v>
      </c>
      <c r="M1877" s="10">
        <v>0.3</v>
      </c>
      <c r="O1877" s="15"/>
      <c r="P1877" s="13"/>
      <c r="Q1877" s="11"/>
      <c r="R1877" s="12"/>
    </row>
    <row r="1878" spans="1:18" ht="15.75" customHeight="1">
      <c r="A1878" s="1" t="s">
        <v>39</v>
      </c>
      <c r="B1878" s="5" t="s">
        <v>27</v>
      </c>
      <c r="C1878" s="5">
        <v>1128299</v>
      </c>
      <c r="D1878" s="6">
        <v>44213</v>
      </c>
      <c r="E1878" s="5" t="s">
        <v>28</v>
      </c>
      <c r="F1878" s="5" t="s">
        <v>77</v>
      </c>
      <c r="G1878" s="5" t="s">
        <v>60</v>
      </c>
      <c r="H1878" s="5" t="s">
        <v>17</v>
      </c>
      <c r="I1878" s="7">
        <v>0.35000000000000003</v>
      </c>
      <c r="J1878" s="8">
        <v>4000</v>
      </c>
      <c r="K1878" s="9">
        <f t="shared" si="14"/>
        <v>1400.0000000000002</v>
      </c>
      <c r="L1878" s="9">
        <f t="shared" si="15"/>
        <v>560</v>
      </c>
      <c r="M1878" s="10">
        <v>0.39999999999999997</v>
      </c>
      <c r="O1878" s="15"/>
      <c r="P1878" s="13"/>
      <c r="Q1878" s="11"/>
      <c r="R1878" s="12"/>
    </row>
    <row r="1879" spans="1:18" ht="15.75" customHeight="1">
      <c r="A1879" s="1"/>
      <c r="B1879" s="5" t="s">
        <v>27</v>
      </c>
      <c r="C1879" s="5">
        <v>1128299</v>
      </c>
      <c r="D1879" s="6">
        <v>44213</v>
      </c>
      <c r="E1879" s="5" t="s">
        <v>28</v>
      </c>
      <c r="F1879" s="5" t="s">
        <v>77</v>
      </c>
      <c r="G1879" s="5" t="s">
        <v>60</v>
      </c>
      <c r="H1879" s="5" t="s">
        <v>18</v>
      </c>
      <c r="I1879" s="7">
        <v>0.45</v>
      </c>
      <c r="J1879" s="8">
        <v>4000</v>
      </c>
      <c r="K1879" s="9">
        <f t="shared" si="14"/>
        <v>1800</v>
      </c>
      <c r="L1879" s="9">
        <f t="shared" si="15"/>
        <v>719.99999999999989</v>
      </c>
      <c r="M1879" s="10">
        <v>0.39999999999999997</v>
      </c>
      <c r="O1879" s="15"/>
      <c r="P1879" s="13"/>
      <c r="Q1879" s="11"/>
      <c r="R1879" s="12"/>
    </row>
    <row r="1880" spans="1:18" ht="15.75" customHeight="1">
      <c r="A1880" s="1"/>
      <c r="B1880" s="5" t="s">
        <v>27</v>
      </c>
      <c r="C1880" s="5">
        <v>1128299</v>
      </c>
      <c r="D1880" s="6">
        <v>44213</v>
      </c>
      <c r="E1880" s="5" t="s">
        <v>28</v>
      </c>
      <c r="F1880" s="5" t="s">
        <v>77</v>
      </c>
      <c r="G1880" s="5" t="s">
        <v>60</v>
      </c>
      <c r="H1880" s="5" t="s">
        <v>19</v>
      </c>
      <c r="I1880" s="7">
        <v>0.45</v>
      </c>
      <c r="J1880" s="8">
        <v>4000</v>
      </c>
      <c r="K1880" s="9">
        <f t="shared" si="14"/>
        <v>1800</v>
      </c>
      <c r="L1880" s="9">
        <f t="shared" si="15"/>
        <v>719.99999999999989</v>
      </c>
      <c r="M1880" s="10">
        <v>0.39999999999999997</v>
      </c>
      <c r="O1880" s="15"/>
      <c r="P1880" s="13"/>
      <c r="Q1880" s="11"/>
      <c r="R1880" s="12"/>
    </row>
    <row r="1881" spans="1:18" ht="15.75" customHeight="1">
      <c r="A1881" s="1"/>
      <c r="B1881" s="5" t="s">
        <v>27</v>
      </c>
      <c r="C1881" s="5">
        <v>1128299</v>
      </c>
      <c r="D1881" s="6">
        <v>44213</v>
      </c>
      <c r="E1881" s="5" t="s">
        <v>28</v>
      </c>
      <c r="F1881" s="5" t="s">
        <v>77</v>
      </c>
      <c r="G1881" s="5" t="s">
        <v>60</v>
      </c>
      <c r="H1881" s="5" t="s">
        <v>20</v>
      </c>
      <c r="I1881" s="7">
        <v>0.45</v>
      </c>
      <c r="J1881" s="8">
        <v>2500</v>
      </c>
      <c r="K1881" s="9">
        <f t="shared" si="14"/>
        <v>1125</v>
      </c>
      <c r="L1881" s="9">
        <f t="shared" si="15"/>
        <v>449.99999999999994</v>
      </c>
      <c r="M1881" s="10">
        <v>0.39999999999999997</v>
      </c>
      <c r="O1881" s="15"/>
      <c r="P1881" s="13"/>
      <c r="Q1881" s="11"/>
      <c r="R1881" s="12"/>
    </row>
    <row r="1882" spans="1:18" ht="15.75" customHeight="1">
      <c r="A1882" s="1"/>
      <c r="B1882" s="5" t="s">
        <v>27</v>
      </c>
      <c r="C1882" s="5">
        <v>1128299</v>
      </c>
      <c r="D1882" s="6">
        <v>44213</v>
      </c>
      <c r="E1882" s="5" t="s">
        <v>28</v>
      </c>
      <c r="F1882" s="5" t="s">
        <v>77</v>
      </c>
      <c r="G1882" s="5" t="s">
        <v>60</v>
      </c>
      <c r="H1882" s="5" t="s">
        <v>21</v>
      </c>
      <c r="I1882" s="7">
        <v>0.50000000000000011</v>
      </c>
      <c r="J1882" s="8">
        <v>2000</v>
      </c>
      <c r="K1882" s="9">
        <f t="shared" si="14"/>
        <v>1000.0000000000002</v>
      </c>
      <c r="L1882" s="9">
        <f t="shared" si="15"/>
        <v>450.00000000000011</v>
      </c>
      <c r="M1882" s="10">
        <v>0.45</v>
      </c>
      <c r="O1882" s="15"/>
      <c r="P1882" s="13"/>
      <c r="Q1882" s="11"/>
      <c r="R1882" s="12"/>
    </row>
    <row r="1883" spans="1:18" ht="15.75" customHeight="1">
      <c r="A1883" s="1"/>
      <c r="B1883" s="5" t="s">
        <v>27</v>
      </c>
      <c r="C1883" s="5">
        <v>1128299</v>
      </c>
      <c r="D1883" s="6">
        <v>44213</v>
      </c>
      <c r="E1883" s="5" t="s">
        <v>28</v>
      </c>
      <c r="F1883" s="5" t="s">
        <v>77</v>
      </c>
      <c r="G1883" s="5" t="s">
        <v>60</v>
      </c>
      <c r="H1883" s="5" t="s">
        <v>22</v>
      </c>
      <c r="I1883" s="7">
        <v>0.45</v>
      </c>
      <c r="J1883" s="8">
        <v>4500</v>
      </c>
      <c r="K1883" s="9">
        <f t="shared" si="14"/>
        <v>2025</v>
      </c>
      <c r="L1883" s="9">
        <f t="shared" si="15"/>
        <v>708.75</v>
      </c>
      <c r="M1883" s="10">
        <v>0.35</v>
      </c>
      <c r="O1883" s="15"/>
      <c r="P1883" s="13"/>
      <c r="Q1883" s="11"/>
      <c r="R1883" s="12"/>
    </row>
    <row r="1884" spans="1:18" ht="15.75" customHeight="1">
      <c r="A1884" s="1"/>
      <c r="B1884" s="5" t="s">
        <v>27</v>
      </c>
      <c r="C1884" s="5">
        <v>1128299</v>
      </c>
      <c r="D1884" s="6">
        <v>44244</v>
      </c>
      <c r="E1884" s="5" t="s">
        <v>28</v>
      </c>
      <c r="F1884" s="5" t="s">
        <v>77</v>
      </c>
      <c r="G1884" s="5" t="s">
        <v>60</v>
      </c>
      <c r="H1884" s="5" t="s">
        <v>17</v>
      </c>
      <c r="I1884" s="7">
        <v>0.35000000000000003</v>
      </c>
      <c r="J1884" s="8">
        <v>5000</v>
      </c>
      <c r="K1884" s="9">
        <f t="shared" si="14"/>
        <v>1750.0000000000002</v>
      </c>
      <c r="L1884" s="9">
        <f t="shared" si="15"/>
        <v>700</v>
      </c>
      <c r="M1884" s="10">
        <v>0.39999999999999997</v>
      </c>
      <c r="O1884" s="15"/>
      <c r="P1884" s="13"/>
      <c r="Q1884" s="11"/>
      <c r="R1884" s="12"/>
    </row>
    <row r="1885" spans="1:18" ht="15.75" customHeight="1">
      <c r="A1885" s="1"/>
      <c r="B1885" s="5" t="s">
        <v>27</v>
      </c>
      <c r="C1885" s="5">
        <v>1128299</v>
      </c>
      <c r="D1885" s="6">
        <v>44244</v>
      </c>
      <c r="E1885" s="5" t="s">
        <v>28</v>
      </c>
      <c r="F1885" s="5" t="s">
        <v>77</v>
      </c>
      <c r="G1885" s="5" t="s">
        <v>60</v>
      </c>
      <c r="H1885" s="5" t="s">
        <v>18</v>
      </c>
      <c r="I1885" s="7">
        <v>0.45</v>
      </c>
      <c r="J1885" s="8">
        <v>4000</v>
      </c>
      <c r="K1885" s="9">
        <f t="shared" si="14"/>
        <v>1800</v>
      </c>
      <c r="L1885" s="9">
        <f t="shared" si="15"/>
        <v>719.99999999999989</v>
      </c>
      <c r="M1885" s="10">
        <v>0.39999999999999997</v>
      </c>
      <c r="O1885" s="15"/>
      <c r="P1885" s="13"/>
      <c r="Q1885" s="11"/>
      <c r="R1885" s="12"/>
    </row>
    <row r="1886" spans="1:18" ht="15.75" customHeight="1">
      <c r="A1886" s="1"/>
      <c r="B1886" s="5" t="s">
        <v>27</v>
      </c>
      <c r="C1886" s="5">
        <v>1128299</v>
      </c>
      <c r="D1886" s="6">
        <v>44244</v>
      </c>
      <c r="E1886" s="5" t="s">
        <v>28</v>
      </c>
      <c r="F1886" s="5" t="s">
        <v>77</v>
      </c>
      <c r="G1886" s="5" t="s">
        <v>60</v>
      </c>
      <c r="H1886" s="5" t="s">
        <v>19</v>
      </c>
      <c r="I1886" s="7">
        <v>0.45</v>
      </c>
      <c r="J1886" s="8">
        <v>4000</v>
      </c>
      <c r="K1886" s="9">
        <f t="shared" si="14"/>
        <v>1800</v>
      </c>
      <c r="L1886" s="9">
        <f t="shared" si="15"/>
        <v>719.99999999999989</v>
      </c>
      <c r="M1886" s="10">
        <v>0.39999999999999997</v>
      </c>
      <c r="O1886" s="15"/>
      <c r="P1886" s="13"/>
      <c r="Q1886" s="11"/>
      <c r="R1886" s="12"/>
    </row>
    <row r="1887" spans="1:18" ht="15.75" customHeight="1">
      <c r="A1887" s="1"/>
      <c r="B1887" s="5" t="s">
        <v>27</v>
      </c>
      <c r="C1887" s="5">
        <v>1128299</v>
      </c>
      <c r="D1887" s="6">
        <v>44244</v>
      </c>
      <c r="E1887" s="5" t="s">
        <v>28</v>
      </c>
      <c r="F1887" s="5" t="s">
        <v>77</v>
      </c>
      <c r="G1887" s="5" t="s">
        <v>60</v>
      </c>
      <c r="H1887" s="5" t="s">
        <v>20</v>
      </c>
      <c r="I1887" s="7">
        <v>0.45</v>
      </c>
      <c r="J1887" s="8">
        <v>2500</v>
      </c>
      <c r="K1887" s="9">
        <f t="shared" si="14"/>
        <v>1125</v>
      </c>
      <c r="L1887" s="9">
        <f t="shared" si="15"/>
        <v>449.99999999999994</v>
      </c>
      <c r="M1887" s="10">
        <v>0.39999999999999997</v>
      </c>
      <c r="O1887" s="15"/>
      <c r="P1887" s="13"/>
      <c r="Q1887" s="11"/>
      <c r="R1887" s="12"/>
    </row>
    <row r="1888" spans="1:18" ht="15.75" customHeight="1">
      <c r="A1888" s="1"/>
      <c r="B1888" s="5" t="s">
        <v>27</v>
      </c>
      <c r="C1888" s="5">
        <v>1128299</v>
      </c>
      <c r="D1888" s="6">
        <v>44244</v>
      </c>
      <c r="E1888" s="5" t="s">
        <v>28</v>
      </c>
      <c r="F1888" s="5" t="s">
        <v>77</v>
      </c>
      <c r="G1888" s="5" t="s">
        <v>60</v>
      </c>
      <c r="H1888" s="5" t="s">
        <v>21</v>
      </c>
      <c r="I1888" s="7">
        <v>0.50000000000000011</v>
      </c>
      <c r="J1888" s="8">
        <v>1750</v>
      </c>
      <c r="K1888" s="9">
        <f t="shared" si="14"/>
        <v>875.00000000000023</v>
      </c>
      <c r="L1888" s="9">
        <f t="shared" si="15"/>
        <v>393.75000000000011</v>
      </c>
      <c r="M1888" s="10">
        <v>0.45</v>
      </c>
      <c r="O1888" s="15"/>
      <c r="P1888" s="13"/>
      <c r="Q1888" s="11"/>
      <c r="R1888" s="12"/>
    </row>
    <row r="1889" spans="1:18" ht="15.75" customHeight="1">
      <c r="A1889" s="1"/>
      <c r="B1889" s="5" t="s">
        <v>27</v>
      </c>
      <c r="C1889" s="5">
        <v>1128299</v>
      </c>
      <c r="D1889" s="6">
        <v>44244</v>
      </c>
      <c r="E1889" s="5" t="s">
        <v>28</v>
      </c>
      <c r="F1889" s="5" t="s">
        <v>77</v>
      </c>
      <c r="G1889" s="5" t="s">
        <v>60</v>
      </c>
      <c r="H1889" s="5" t="s">
        <v>22</v>
      </c>
      <c r="I1889" s="7">
        <v>0.45</v>
      </c>
      <c r="J1889" s="8">
        <v>3750</v>
      </c>
      <c r="K1889" s="9">
        <f t="shared" si="14"/>
        <v>1687.5</v>
      </c>
      <c r="L1889" s="9">
        <f t="shared" si="15"/>
        <v>590.625</v>
      </c>
      <c r="M1889" s="10">
        <v>0.35</v>
      </c>
      <c r="O1889" s="15"/>
      <c r="P1889" s="13"/>
      <c r="Q1889" s="11"/>
      <c r="R1889" s="12"/>
    </row>
    <row r="1890" spans="1:18" ht="15.75" customHeight="1">
      <c r="A1890" s="1"/>
      <c r="B1890" s="5" t="s">
        <v>27</v>
      </c>
      <c r="C1890" s="5">
        <v>1128299</v>
      </c>
      <c r="D1890" s="6">
        <v>44271</v>
      </c>
      <c r="E1890" s="5" t="s">
        <v>28</v>
      </c>
      <c r="F1890" s="5" t="s">
        <v>77</v>
      </c>
      <c r="G1890" s="5" t="s">
        <v>60</v>
      </c>
      <c r="H1890" s="5" t="s">
        <v>17</v>
      </c>
      <c r="I1890" s="7">
        <v>0.45</v>
      </c>
      <c r="J1890" s="8">
        <v>5250</v>
      </c>
      <c r="K1890" s="9">
        <f t="shared" si="14"/>
        <v>2362.5</v>
      </c>
      <c r="L1890" s="9">
        <f t="shared" si="15"/>
        <v>944.99999999999989</v>
      </c>
      <c r="M1890" s="10">
        <v>0.39999999999999997</v>
      </c>
      <c r="O1890" s="15"/>
      <c r="P1890" s="13"/>
      <c r="Q1890" s="11"/>
      <c r="R1890" s="12"/>
    </row>
    <row r="1891" spans="1:18" ht="15.75" customHeight="1">
      <c r="A1891" s="1"/>
      <c r="B1891" s="5" t="s">
        <v>27</v>
      </c>
      <c r="C1891" s="5">
        <v>1128299</v>
      </c>
      <c r="D1891" s="6">
        <v>44271</v>
      </c>
      <c r="E1891" s="5" t="s">
        <v>28</v>
      </c>
      <c r="F1891" s="5" t="s">
        <v>77</v>
      </c>
      <c r="G1891" s="5" t="s">
        <v>60</v>
      </c>
      <c r="H1891" s="5" t="s">
        <v>18</v>
      </c>
      <c r="I1891" s="7">
        <v>0.55000000000000004</v>
      </c>
      <c r="J1891" s="8">
        <v>3750</v>
      </c>
      <c r="K1891" s="9">
        <f t="shared" si="14"/>
        <v>2062.5</v>
      </c>
      <c r="L1891" s="9">
        <f t="shared" si="15"/>
        <v>824.99999999999989</v>
      </c>
      <c r="M1891" s="10">
        <v>0.39999999999999997</v>
      </c>
      <c r="O1891" s="15"/>
      <c r="P1891" s="13"/>
      <c r="Q1891" s="11"/>
      <c r="R1891" s="12"/>
    </row>
    <row r="1892" spans="1:18" ht="15.75" customHeight="1">
      <c r="A1892" s="1"/>
      <c r="B1892" s="5" t="s">
        <v>27</v>
      </c>
      <c r="C1892" s="5">
        <v>1128299</v>
      </c>
      <c r="D1892" s="6">
        <v>44271</v>
      </c>
      <c r="E1892" s="5" t="s">
        <v>28</v>
      </c>
      <c r="F1892" s="5" t="s">
        <v>77</v>
      </c>
      <c r="G1892" s="5" t="s">
        <v>60</v>
      </c>
      <c r="H1892" s="5" t="s">
        <v>19</v>
      </c>
      <c r="I1892" s="7">
        <v>0.6</v>
      </c>
      <c r="J1892" s="8">
        <v>4000</v>
      </c>
      <c r="K1892" s="9">
        <f t="shared" si="14"/>
        <v>2400</v>
      </c>
      <c r="L1892" s="9">
        <f t="shared" si="15"/>
        <v>959.99999999999989</v>
      </c>
      <c r="M1892" s="10">
        <v>0.39999999999999997</v>
      </c>
      <c r="O1892" s="15"/>
      <c r="P1892" s="13"/>
      <c r="Q1892" s="11"/>
      <c r="R1892" s="12"/>
    </row>
    <row r="1893" spans="1:18" ht="15.75" customHeight="1">
      <c r="A1893" s="1"/>
      <c r="B1893" s="5" t="s">
        <v>27</v>
      </c>
      <c r="C1893" s="5">
        <v>1128299</v>
      </c>
      <c r="D1893" s="6">
        <v>44271</v>
      </c>
      <c r="E1893" s="5" t="s">
        <v>28</v>
      </c>
      <c r="F1893" s="5" t="s">
        <v>77</v>
      </c>
      <c r="G1893" s="5" t="s">
        <v>60</v>
      </c>
      <c r="H1893" s="5" t="s">
        <v>20</v>
      </c>
      <c r="I1893" s="7">
        <v>0.55000000000000004</v>
      </c>
      <c r="J1893" s="8">
        <v>3000</v>
      </c>
      <c r="K1893" s="9">
        <f t="shared" si="14"/>
        <v>1650.0000000000002</v>
      </c>
      <c r="L1893" s="9">
        <f t="shared" si="15"/>
        <v>660</v>
      </c>
      <c r="M1893" s="10">
        <v>0.39999999999999997</v>
      </c>
      <c r="O1893" s="15"/>
      <c r="P1893" s="13"/>
      <c r="Q1893" s="11"/>
      <c r="R1893" s="12"/>
    </row>
    <row r="1894" spans="1:18" ht="15.75" customHeight="1">
      <c r="A1894" s="1"/>
      <c r="B1894" s="5" t="s">
        <v>27</v>
      </c>
      <c r="C1894" s="5">
        <v>1128299</v>
      </c>
      <c r="D1894" s="6">
        <v>44271</v>
      </c>
      <c r="E1894" s="5" t="s">
        <v>28</v>
      </c>
      <c r="F1894" s="5" t="s">
        <v>77</v>
      </c>
      <c r="G1894" s="5" t="s">
        <v>60</v>
      </c>
      <c r="H1894" s="5" t="s">
        <v>21</v>
      </c>
      <c r="I1894" s="7">
        <v>0.60000000000000009</v>
      </c>
      <c r="J1894" s="8">
        <v>1500</v>
      </c>
      <c r="K1894" s="9">
        <f t="shared" si="14"/>
        <v>900.00000000000011</v>
      </c>
      <c r="L1894" s="9">
        <f t="shared" si="15"/>
        <v>405.00000000000006</v>
      </c>
      <c r="M1894" s="10">
        <v>0.45</v>
      </c>
      <c r="O1894" s="15"/>
      <c r="P1894" s="13"/>
      <c r="Q1894" s="11"/>
      <c r="R1894" s="12"/>
    </row>
    <row r="1895" spans="1:18" ht="15.75" customHeight="1">
      <c r="A1895" s="1"/>
      <c r="B1895" s="5" t="s">
        <v>27</v>
      </c>
      <c r="C1895" s="5">
        <v>1128299</v>
      </c>
      <c r="D1895" s="6">
        <v>44271</v>
      </c>
      <c r="E1895" s="5" t="s">
        <v>28</v>
      </c>
      <c r="F1895" s="5" t="s">
        <v>77</v>
      </c>
      <c r="G1895" s="5" t="s">
        <v>60</v>
      </c>
      <c r="H1895" s="5" t="s">
        <v>22</v>
      </c>
      <c r="I1895" s="7">
        <v>0.45</v>
      </c>
      <c r="J1895" s="8">
        <v>3500</v>
      </c>
      <c r="K1895" s="9">
        <f t="shared" si="14"/>
        <v>1575</v>
      </c>
      <c r="L1895" s="9">
        <f t="shared" si="15"/>
        <v>551.25</v>
      </c>
      <c r="M1895" s="10">
        <v>0.35</v>
      </c>
      <c r="O1895" s="15"/>
      <c r="P1895" s="13"/>
      <c r="Q1895" s="11"/>
      <c r="R1895" s="12"/>
    </row>
    <row r="1896" spans="1:18" ht="15.75" customHeight="1">
      <c r="A1896" s="1"/>
      <c r="B1896" s="5" t="s">
        <v>27</v>
      </c>
      <c r="C1896" s="5">
        <v>1128299</v>
      </c>
      <c r="D1896" s="6">
        <v>44303</v>
      </c>
      <c r="E1896" s="5" t="s">
        <v>28</v>
      </c>
      <c r="F1896" s="5" t="s">
        <v>77</v>
      </c>
      <c r="G1896" s="5" t="s">
        <v>60</v>
      </c>
      <c r="H1896" s="5" t="s">
        <v>17</v>
      </c>
      <c r="I1896" s="7">
        <v>0.5</v>
      </c>
      <c r="J1896" s="8">
        <v>5250</v>
      </c>
      <c r="K1896" s="9">
        <f t="shared" si="14"/>
        <v>2625</v>
      </c>
      <c r="L1896" s="9">
        <f t="shared" si="15"/>
        <v>1050</v>
      </c>
      <c r="M1896" s="10">
        <v>0.39999999999999997</v>
      </c>
      <c r="O1896" s="15"/>
      <c r="P1896" s="13"/>
      <c r="Q1896" s="11"/>
      <c r="R1896" s="12"/>
    </row>
    <row r="1897" spans="1:18" ht="15.75" customHeight="1">
      <c r="A1897" s="1"/>
      <c r="B1897" s="5" t="s">
        <v>27</v>
      </c>
      <c r="C1897" s="5">
        <v>1128299</v>
      </c>
      <c r="D1897" s="6">
        <v>44303</v>
      </c>
      <c r="E1897" s="5" t="s">
        <v>28</v>
      </c>
      <c r="F1897" s="5" t="s">
        <v>77</v>
      </c>
      <c r="G1897" s="5" t="s">
        <v>60</v>
      </c>
      <c r="H1897" s="5" t="s">
        <v>18</v>
      </c>
      <c r="I1897" s="7">
        <v>0.55000000000000004</v>
      </c>
      <c r="J1897" s="8">
        <v>3250</v>
      </c>
      <c r="K1897" s="9">
        <f t="shared" si="14"/>
        <v>1787.5000000000002</v>
      </c>
      <c r="L1897" s="9">
        <f t="shared" si="15"/>
        <v>715</v>
      </c>
      <c r="M1897" s="10">
        <v>0.39999999999999997</v>
      </c>
      <c r="O1897" s="15"/>
      <c r="P1897" s="13"/>
      <c r="Q1897" s="11"/>
      <c r="R1897" s="12"/>
    </row>
    <row r="1898" spans="1:18" ht="15.75" customHeight="1">
      <c r="A1898" s="1"/>
      <c r="B1898" s="5" t="s">
        <v>27</v>
      </c>
      <c r="C1898" s="5">
        <v>1128299</v>
      </c>
      <c r="D1898" s="6">
        <v>44303</v>
      </c>
      <c r="E1898" s="5" t="s">
        <v>28</v>
      </c>
      <c r="F1898" s="5" t="s">
        <v>77</v>
      </c>
      <c r="G1898" s="5" t="s">
        <v>60</v>
      </c>
      <c r="H1898" s="5" t="s">
        <v>19</v>
      </c>
      <c r="I1898" s="7">
        <v>0.55000000000000004</v>
      </c>
      <c r="J1898" s="8">
        <v>3750</v>
      </c>
      <c r="K1898" s="9">
        <f t="shared" si="14"/>
        <v>2062.5</v>
      </c>
      <c r="L1898" s="9">
        <f t="shared" si="15"/>
        <v>824.99999999999989</v>
      </c>
      <c r="M1898" s="10">
        <v>0.39999999999999997</v>
      </c>
      <c r="O1898" s="15"/>
      <c r="P1898" s="13"/>
      <c r="Q1898" s="11"/>
      <c r="R1898" s="12"/>
    </row>
    <row r="1899" spans="1:18" ht="15.75" customHeight="1">
      <c r="A1899" s="1"/>
      <c r="B1899" s="5" t="s">
        <v>27</v>
      </c>
      <c r="C1899" s="5">
        <v>1128299</v>
      </c>
      <c r="D1899" s="6">
        <v>44303</v>
      </c>
      <c r="E1899" s="5" t="s">
        <v>28</v>
      </c>
      <c r="F1899" s="5" t="s">
        <v>77</v>
      </c>
      <c r="G1899" s="5" t="s">
        <v>60</v>
      </c>
      <c r="H1899" s="5" t="s">
        <v>20</v>
      </c>
      <c r="I1899" s="7">
        <v>0.40000000000000008</v>
      </c>
      <c r="J1899" s="8">
        <v>2750</v>
      </c>
      <c r="K1899" s="9">
        <f t="shared" si="14"/>
        <v>1100.0000000000002</v>
      </c>
      <c r="L1899" s="9">
        <f t="shared" si="15"/>
        <v>440.00000000000006</v>
      </c>
      <c r="M1899" s="10">
        <v>0.39999999999999997</v>
      </c>
      <c r="O1899" s="15"/>
      <c r="P1899" s="13"/>
      <c r="Q1899" s="11"/>
      <c r="R1899" s="12"/>
    </row>
    <row r="1900" spans="1:18" ht="15.75" customHeight="1">
      <c r="A1900" s="1"/>
      <c r="B1900" s="5" t="s">
        <v>27</v>
      </c>
      <c r="C1900" s="5">
        <v>1128299</v>
      </c>
      <c r="D1900" s="6">
        <v>44303</v>
      </c>
      <c r="E1900" s="5" t="s">
        <v>28</v>
      </c>
      <c r="F1900" s="5" t="s">
        <v>77</v>
      </c>
      <c r="G1900" s="5" t="s">
        <v>60</v>
      </c>
      <c r="H1900" s="5" t="s">
        <v>21</v>
      </c>
      <c r="I1900" s="7">
        <v>0.45000000000000012</v>
      </c>
      <c r="J1900" s="8">
        <v>1750</v>
      </c>
      <c r="K1900" s="9">
        <f t="shared" si="14"/>
        <v>787.50000000000023</v>
      </c>
      <c r="L1900" s="9">
        <f t="shared" si="15"/>
        <v>354.37500000000011</v>
      </c>
      <c r="M1900" s="10">
        <v>0.45</v>
      </c>
      <c r="O1900" s="15"/>
      <c r="P1900" s="13"/>
      <c r="Q1900" s="11"/>
      <c r="R1900" s="12"/>
    </row>
    <row r="1901" spans="1:18" ht="15.75" customHeight="1">
      <c r="A1901" s="1"/>
      <c r="B1901" s="5" t="s">
        <v>27</v>
      </c>
      <c r="C1901" s="5">
        <v>1128299</v>
      </c>
      <c r="D1901" s="6">
        <v>44303</v>
      </c>
      <c r="E1901" s="5" t="s">
        <v>28</v>
      </c>
      <c r="F1901" s="5" t="s">
        <v>77</v>
      </c>
      <c r="G1901" s="5" t="s">
        <v>60</v>
      </c>
      <c r="H1901" s="5" t="s">
        <v>22</v>
      </c>
      <c r="I1901" s="7">
        <v>0.60000000000000009</v>
      </c>
      <c r="J1901" s="8">
        <v>3500</v>
      </c>
      <c r="K1901" s="9">
        <f t="shared" si="14"/>
        <v>2100.0000000000005</v>
      </c>
      <c r="L1901" s="9">
        <f t="shared" si="15"/>
        <v>735.00000000000011</v>
      </c>
      <c r="M1901" s="10">
        <v>0.35</v>
      </c>
      <c r="O1901" s="15"/>
      <c r="P1901" s="13"/>
      <c r="Q1901" s="11"/>
      <c r="R1901" s="12"/>
    </row>
    <row r="1902" spans="1:18" ht="15.75" customHeight="1">
      <c r="A1902" s="1"/>
      <c r="B1902" s="5" t="s">
        <v>27</v>
      </c>
      <c r="C1902" s="5">
        <v>1128299</v>
      </c>
      <c r="D1902" s="6">
        <v>44334</v>
      </c>
      <c r="E1902" s="5" t="s">
        <v>28</v>
      </c>
      <c r="F1902" s="5" t="s">
        <v>77</v>
      </c>
      <c r="G1902" s="5" t="s">
        <v>60</v>
      </c>
      <c r="H1902" s="5" t="s">
        <v>17</v>
      </c>
      <c r="I1902" s="7">
        <v>0.45</v>
      </c>
      <c r="J1902" s="8">
        <v>5500</v>
      </c>
      <c r="K1902" s="9">
        <f t="shared" si="14"/>
        <v>2475</v>
      </c>
      <c r="L1902" s="9">
        <f t="shared" si="15"/>
        <v>989.99999999999989</v>
      </c>
      <c r="M1902" s="10">
        <v>0.39999999999999997</v>
      </c>
      <c r="O1902" s="15"/>
      <c r="P1902" s="13"/>
      <c r="Q1902" s="11"/>
      <c r="R1902" s="12"/>
    </row>
    <row r="1903" spans="1:18" ht="15.75" customHeight="1">
      <c r="A1903" s="1"/>
      <c r="B1903" s="5" t="s">
        <v>27</v>
      </c>
      <c r="C1903" s="5">
        <v>1128299</v>
      </c>
      <c r="D1903" s="6">
        <v>44334</v>
      </c>
      <c r="E1903" s="5" t="s">
        <v>28</v>
      </c>
      <c r="F1903" s="5" t="s">
        <v>77</v>
      </c>
      <c r="G1903" s="5" t="s">
        <v>60</v>
      </c>
      <c r="H1903" s="5" t="s">
        <v>18</v>
      </c>
      <c r="I1903" s="7">
        <v>0.5</v>
      </c>
      <c r="J1903" s="8">
        <v>4000</v>
      </c>
      <c r="K1903" s="9">
        <f t="shared" si="14"/>
        <v>2000</v>
      </c>
      <c r="L1903" s="9">
        <f t="shared" si="15"/>
        <v>799.99999999999989</v>
      </c>
      <c r="M1903" s="10">
        <v>0.39999999999999997</v>
      </c>
      <c r="O1903" s="15"/>
      <c r="P1903" s="13"/>
      <c r="Q1903" s="11"/>
      <c r="R1903" s="12"/>
    </row>
    <row r="1904" spans="1:18" ht="15.75" customHeight="1">
      <c r="A1904" s="1"/>
      <c r="B1904" s="5" t="s">
        <v>27</v>
      </c>
      <c r="C1904" s="5">
        <v>1128299</v>
      </c>
      <c r="D1904" s="6">
        <v>44334</v>
      </c>
      <c r="E1904" s="5" t="s">
        <v>28</v>
      </c>
      <c r="F1904" s="5" t="s">
        <v>77</v>
      </c>
      <c r="G1904" s="5" t="s">
        <v>60</v>
      </c>
      <c r="H1904" s="5" t="s">
        <v>19</v>
      </c>
      <c r="I1904" s="7">
        <v>0.5</v>
      </c>
      <c r="J1904" s="8">
        <v>4000</v>
      </c>
      <c r="K1904" s="9">
        <f t="shared" si="14"/>
        <v>2000</v>
      </c>
      <c r="L1904" s="9">
        <f t="shared" si="15"/>
        <v>799.99999999999989</v>
      </c>
      <c r="M1904" s="10">
        <v>0.39999999999999997</v>
      </c>
      <c r="O1904" s="15"/>
      <c r="P1904" s="13"/>
      <c r="Q1904" s="11"/>
      <c r="R1904" s="12"/>
    </row>
    <row r="1905" spans="1:18" ht="15.75" customHeight="1">
      <c r="A1905" s="1"/>
      <c r="B1905" s="5" t="s">
        <v>27</v>
      </c>
      <c r="C1905" s="5">
        <v>1128299</v>
      </c>
      <c r="D1905" s="6">
        <v>44334</v>
      </c>
      <c r="E1905" s="5" t="s">
        <v>28</v>
      </c>
      <c r="F1905" s="5" t="s">
        <v>77</v>
      </c>
      <c r="G1905" s="5" t="s">
        <v>60</v>
      </c>
      <c r="H1905" s="5" t="s">
        <v>20</v>
      </c>
      <c r="I1905" s="7">
        <v>0.45</v>
      </c>
      <c r="J1905" s="8">
        <v>3250</v>
      </c>
      <c r="K1905" s="9">
        <f t="shared" si="14"/>
        <v>1462.5</v>
      </c>
      <c r="L1905" s="9">
        <f t="shared" si="15"/>
        <v>585</v>
      </c>
      <c r="M1905" s="10">
        <v>0.39999999999999997</v>
      </c>
      <c r="O1905" s="15"/>
      <c r="P1905" s="13"/>
      <c r="Q1905" s="11"/>
      <c r="R1905" s="12"/>
    </row>
    <row r="1906" spans="1:18" ht="15.75" customHeight="1">
      <c r="A1906" s="1"/>
      <c r="B1906" s="5" t="s">
        <v>27</v>
      </c>
      <c r="C1906" s="5">
        <v>1128299</v>
      </c>
      <c r="D1906" s="6">
        <v>44334</v>
      </c>
      <c r="E1906" s="5" t="s">
        <v>28</v>
      </c>
      <c r="F1906" s="5" t="s">
        <v>77</v>
      </c>
      <c r="G1906" s="5" t="s">
        <v>60</v>
      </c>
      <c r="H1906" s="5" t="s">
        <v>21</v>
      </c>
      <c r="I1906" s="7">
        <v>0.39999999999999997</v>
      </c>
      <c r="J1906" s="8">
        <v>2250</v>
      </c>
      <c r="K1906" s="9">
        <f t="shared" si="14"/>
        <v>899.99999999999989</v>
      </c>
      <c r="L1906" s="9">
        <f t="shared" si="15"/>
        <v>404.99999999999994</v>
      </c>
      <c r="M1906" s="10">
        <v>0.45</v>
      </c>
      <c r="O1906" s="15"/>
      <c r="P1906" s="13"/>
      <c r="Q1906" s="11"/>
      <c r="R1906" s="12"/>
    </row>
    <row r="1907" spans="1:18" ht="15.75" customHeight="1">
      <c r="A1907" s="1"/>
      <c r="B1907" s="5" t="s">
        <v>27</v>
      </c>
      <c r="C1907" s="5">
        <v>1128299</v>
      </c>
      <c r="D1907" s="6">
        <v>44334</v>
      </c>
      <c r="E1907" s="5" t="s">
        <v>28</v>
      </c>
      <c r="F1907" s="5" t="s">
        <v>77</v>
      </c>
      <c r="G1907" s="5" t="s">
        <v>60</v>
      </c>
      <c r="H1907" s="5" t="s">
        <v>22</v>
      </c>
      <c r="I1907" s="7">
        <v>0.65</v>
      </c>
      <c r="J1907" s="8">
        <v>5750</v>
      </c>
      <c r="K1907" s="9">
        <f t="shared" si="14"/>
        <v>3737.5</v>
      </c>
      <c r="L1907" s="9">
        <f t="shared" si="15"/>
        <v>1308.125</v>
      </c>
      <c r="M1907" s="10">
        <v>0.35</v>
      </c>
      <c r="O1907" s="15"/>
      <c r="P1907" s="13"/>
      <c r="Q1907" s="11"/>
      <c r="R1907" s="12"/>
    </row>
    <row r="1908" spans="1:18" ht="15.75" customHeight="1">
      <c r="A1908" s="1"/>
      <c r="B1908" s="5" t="s">
        <v>27</v>
      </c>
      <c r="C1908" s="5">
        <v>1128299</v>
      </c>
      <c r="D1908" s="6">
        <v>44364</v>
      </c>
      <c r="E1908" s="5" t="s">
        <v>28</v>
      </c>
      <c r="F1908" s="5" t="s">
        <v>77</v>
      </c>
      <c r="G1908" s="5" t="s">
        <v>60</v>
      </c>
      <c r="H1908" s="5" t="s">
        <v>17</v>
      </c>
      <c r="I1908" s="7">
        <v>0.6</v>
      </c>
      <c r="J1908" s="8">
        <v>8250</v>
      </c>
      <c r="K1908" s="9">
        <f t="shared" si="14"/>
        <v>4950</v>
      </c>
      <c r="L1908" s="9">
        <f t="shared" si="15"/>
        <v>1979.9999999999998</v>
      </c>
      <c r="M1908" s="10">
        <v>0.39999999999999997</v>
      </c>
      <c r="O1908" s="15"/>
      <c r="P1908" s="13"/>
      <c r="Q1908" s="11"/>
      <c r="R1908" s="12"/>
    </row>
    <row r="1909" spans="1:18" ht="15.75" customHeight="1">
      <c r="A1909" s="1"/>
      <c r="B1909" s="5" t="s">
        <v>27</v>
      </c>
      <c r="C1909" s="5">
        <v>1128299</v>
      </c>
      <c r="D1909" s="6">
        <v>44364</v>
      </c>
      <c r="E1909" s="5" t="s">
        <v>28</v>
      </c>
      <c r="F1909" s="5" t="s">
        <v>77</v>
      </c>
      <c r="G1909" s="5" t="s">
        <v>60</v>
      </c>
      <c r="H1909" s="5" t="s">
        <v>18</v>
      </c>
      <c r="I1909" s="7">
        <v>0.7</v>
      </c>
      <c r="J1909" s="8">
        <v>7000</v>
      </c>
      <c r="K1909" s="9">
        <f t="shared" si="14"/>
        <v>4900</v>
      </c>
      <c r="L1909" s="9">
        <f t="shared" si="15"/>
        <v>1959.9999999999998</v>
      </c>
      <c r="M1909" s="10">
        <v>0.39999999999999997</v>
      </c>
      <c r="O1909" s="15"/>
      <c r="P1909" s="13"/>
      <c r="Q1909" s="11"/>
      <c r="R1909" s="12"/>
    </row>
    <row r="1910" spans="1:18" ht="15.75" customHeight="1">
      <c r="A1910" s="1"/>
      <c r="B1910" s="5" t="s">
        <v>27</v>
      </c>
      <c r="C1910" s="5">
        <v>1128299</v>
      </c>
      <c r="D1910" s="6">
        <v>44364</v>
      </c>
      <c r="E1910" s="5" t="s">
        <v>28</v>
      </c>
      <c r="F1910" s="5" t="s">
        <v>77</v>
      </c>
      <c r="G1910" s="5" t="s">
        <v>60</v>
      </c>
      <c r="H1910" s="5" t="s">
        <v>19</v>
      </c>
      <c r="I1910" s="7">
        <v>0.85</v>
      </c>
      <c r="J1910" s="8">
        <v>7000</v>
      </c>
      <c r="K1910" s="9">
        <f t="shared" si="14"/>
        <v>5950</v>
      </c>
      <c r="L1910" s="9">
        <f t="shared" si="15"/>
        <v>2380</v>
      </c>
      <c r="M1910" s="10">
        <v>0.39999999999999997</v>
      </c>
      <c r="O1910" s="15"/>
      <c r="P1910" s="13"/>
      <c r="Q1910" s="11"/>
      <c r="R1910" s="12"/>
    </row>
    <row r="1911" spans="1:18" ht="15.75" customHeight="1">
      <c r="A1911" s="1"/>
      <c r="B1911" s="5" t="s">
        <v>27</v>
      </c>
      <c r="C1911" s="5">
        <v>1128299</v>
      </c>
      <c r="D1911" s="6">
        <v>44364</v>
      </c>
      <c r="E1911" s="5" t="s">
        <v>28</v>
      </c>
      <c r="F1911" s="5" t="s">
        <v>77</v>
      </c>
      <c r="G1911" s="5" t="s">
        <v>60</v>
      </c>
      <c r="H1911" s="5" t="s">
        <v>20</v>
      </c>
      <c r="I1911" s="7">
        <v>0.85</v>
      </c>
      <c r="J1911" s="8">
        <v>5750</v>
      </c>
      <c r="K1911" s="9">
        <f t="shared" si="14"/>
        <v>4887.5</v>
      </c>
      <c r="L1911" s="9">
        <f t="shared" si="15"/>
        <v>1954.9999999999998</v>
      </c>
      <c r="M1911" s="10">
        <v>0.39999999999999997</v>
      </c>
      <c r="O1911" s="15"/>
      <c r="P1911" s="13"/>
      <c r="Q1911" s="11"/>
      <c r="R1911" s="12"/>
    </row>
    <row r="1912" spans="1:18" ht="15.75" customHeight="1">
      <c r="A1912" s="1"/>
      <c r="B1912" s="5" t="s">
        <v>27</v>
      </c>
      <c r="C1912" s="5">
        <v>1128299</v>
      </c>
      <c r="D1912" s="6">
        <v>44364</v>
      </c>
      <c r="E1912" s="5" t="s">
        <v>28</v>
      </c>
      <c r="F1912" s="5" t="s">
        <v>77</v>
      </c>
      <c r="G1912" s="5" t="s">
        <v>60</v>
      </c>
      <c r="H1912" s="5" t="s">
        <v>21</v>
      </c>
      <c r="I1912" s="7">
        <v>0.95000000000000007</v>
      </c>
      <c r="J1912" s="8">
        <v>4500</v>
      </c>
      <c r="K1912" s="9">
        <f t="shared" si="14"/>
        <v>4275</v>
      </c>
      <c r="L1912" s="9">
        <f t="shared" si="15"/>
        <v>1923.75</v>
      </c>
      <c r="M1912" s="10">
        <v>0.45</v>
      </c>
      <c r="O1912" s="15"/>
      <c r="P1912" s="13"/>
      <c r="Q1912" s="11"/>
      <c r="R1912" s="12"/>
    </row>
    <row r="1913" spans="1:18" ht="15.75" customHeight="1">
      <c r="A1913" s="1"/>
      <c r="B1913" s="5" t="s">
        <v>27</v>
      </c>
      <c r="C1913" s="5">
        <v>1128299</v>
      </c>
      <c r="D1913" s="6">
        <v>44364</v>
      </c>
      <c r="E1913" s="5" t="s">
        <v>28</v>
      </c>
      <c r="F1913" s="5" t="s">
        <v>77</v>
      </c>
      <c r="G1913" s="5" t="s">
        <v>60</v>
      </c>
      <c r="H1913" s="5" t="s">
        <v>22</v>
      </c>
      <c r="I1913" s="7">
        <v>1.1000000000000001</v>
      </c>
      <c r="J1913" s="8">
        <v>7500</v>
      </c>
      <c r="K1913" s="9">
        <f t="shared" si="14"/>
        <v>8250</v>
      </c>
      <c r="L1913" s="9">
        <f t="shared" si="15"/>
        <v>2887.5</v>
      </c>
      <c r="M1913" s="10">
        <v>0.35</v>
      </c>
      <c r="O1913" s="15"/>
      <c r="P1913" s="13"/>
      <c r="Q1913" s="11"/>
      <c r="R1913" s="12"/>
    </row>
    <row r="1914" spans="1:18" ht="15.75" customHeight="1">
      <c r="A1914" s="1"/>
      <c r="B1914" s="5" t="s">
        <v>27</v>
      </c>
      <c r="C1914" s="5">
        <v>1128299</v>
      </c>
      <c r="D1914" s="6">
        <v>44393</v>
      </c>
      <c r="E1914" s="5" t="s">
        <v>28</v>
      </c>
      <c r="F1914" s="5" t="s">
        <v>77</v>
      </c>
      <c r="G1914" s="5" t="s">
        <v>60</v>
      </c>
      <c r="H1914" s="5" t="s">
        <v>17</v>
      </c>
      <c r="I1914" s="7">
        <v>0.9</v>
      </c>
      <c r="J1914" s="8">
        <v>9000</v>
      </c>
      <c r="K1914" s="9">
        <f t="shared" si="14"/>
        <v>8100</v>
      </c>
      <c r="L1914" s="9">
        <f t="shared" si="15"/>
        <v>3239.9999999999995</v>
      </c>
      <c r="M1914" s="10">
        <v>0.39999999999999997</v>
      </c>
      <c r="O1914" s="15"/>
      <c r="P1914" s="13"/>
      <c r="Q1914" s="11"/>
      <c r="R1914" s="12"/>
    </row>
    <row r="1915" spans="1:18" ht="15.75" customHeight="1">
      <c r="A1915" s="1"/>
      <c r="B1915" s="5" t="s">
        <v>27</v>
      </c>
      <c r="C1915" s="5">
        <v>1128299</v>
      </c>
      <c r="D1915" s="6">
        <v>44393</v>
      </c>
      <c r="E1915" s="5" t="s">
        <v>28</v>
      </c>
      <c r="F1915" s="5" t="s">
        <v>77</v>
      </c>
      <c r="G1915" s="5" t="s">
        <v>60</v>
      </c>
      <c r="H1915" s="5" t="s">
        <v>18</v>
      </c>
      <c r="I1915" s="7">
        <v>0.95000000000000007</v>
      </c>
      <c r="J1915" s="8">
        <v>7500</v>
      </c>
      <c r="K1915" s="9">
        <f t="shared" si="14"/>
        <v>7125.0000000000009</v>
      </c>
      <c r="L1915" s="9">
        <f t="shared" si="15"/>
        <v>2850</v>
      </c>
      <c r="M1915" s="10">
        <v>0.39999999999999997</v>
      </c>
      <c r="O1915" s="15"/>
      <c r="P1915" s="13"/>
      <c r="Q1915" s="11"/>
      <c r="R1915" s="12"/>
    </row>
    <row r="1916" spans="1:18" ht="15.75" customHeight="1">
      <c r="A1916" s="1"/>
      <c r="B1916" s="5" t="s">
        <v>27</v>
      </c>
      <c r="C1916" s="5">
        <v>1128299</v>
      </c>
      <c r="D1916" s="6">
        <v>44393</v>
      </c>
      <c r="E1916" s="5" t="s">
        <v>28</v>
      </c>
      <c r="F1916" s="5" t="s">
        <v>77</v>
      </c>
      <c r="G1916" s="5" t="s">
        <v>60</v>
      </c>
      <c r="H1916" s="5" t="s">
        <v>19</v>
      </c>
      <c r="I1916" s="7">
        <v>0.95000000000000007</v>
      </c>
      <c r="J1916" s="8">
        <v>7000</v>
      </c>
      <c r="K1916" s="9">
        <f t="shared" si="14"/>
        <v>6650.0000000000009</v>
      </c>
      <c r="L1916" s="9">
        <f t="shared" si="15"/>
        <v>2660</v>
      </c>
      <c r="M1916" s="10">
        <v>0.39999999999999997</v>
      </c>
      <c r="O1916" s="15"/>
      <c r="P1916" s="13"/>
      <c r="Q1916" s="11"/>
      <c r="R1916" s="12"/>
    </row>
    <row r="1917" spans="1:18" ht="15.75" customHeight="1">
      <c r="A1917" s="1"/>
      <c r="B1917" s="5" t="s">
        <v>27</v>
      </c>
      <c r="C1917" s="5">
        <v>1128299</v>
      </c>
      <c r="D1917" s="6">
        <v>44393</v>
      </c>
      <c r="E1917" s="5" t="s">
        <v>28</v>
      </c>
      <c r="F1917" s="5" t="s">
        <v>77</v>
      </c>
      <c r="G1917" s="5" t="s">
        <v>60</v>
      </c>
      <c r="H1917" s="5" t="s">
        <v>20</v>
      </c>
      <c r="I1917" s="7">
        <v>0.9</v>
      </c>
      <c r="J1917" s="8">
        <v>6000</v>
      </c>
      <c r="K1917" s="9">
        <f t="shared" si="14"/>
        <v>5400</v>
      </c>
      <c r="L1917" s="9">
        <f t="shared" si="15"/>
        <v>2160</v>
      </c>
      <c r="M1917" s="10">
        <v>0.39999999999999997</v>
      </c>
      <c r="O1917" s="15"/>
      <c r="P1917" s="13"/>
      <c r="Q1917" s="11"/>
      <c r="R1917" s="12"/>
    </row>
    <row r="1918" spans="1:18" ht="15.75" customHeight="1">
      <c r="A1918" s="1"/>
      <c r="B1918" s="5" t="s">
        <v>27</v>
      </c>
      <c r="C1918" s="5">
        <v>1128299</v>
      </c>
      <c r="D1918" s="6">
        <v>44393</v>
      </c>
      <c r="E1918" s="5" t="s">
        <v>28</v>
      </c>
      <c r="F1918" s="5" t="s">
        <v>77</v>
      </c>
      <c r="G1918" s="5" t="s">
        <v>60</v>
      </c>
      <c r="H1918" s="5" t="s">
        <v>21</v>
      </c>
      <c r="I1918" s="7">
        <v>0.95000000000000007</v>
      </c>
      <c r="J1918" s="8">
        <v>6500</v>
      </c>
      <c r="K1918" s="9">
        <f t="shared" si="14"/>
        <v>6175</v>
      </c>
      <c r="L1918" s="9">
        <f t="shared" si="15"/>
        <v>2778.75</v>
      </c>
      <c r="M1918" s="10">
        <v>0.45</v>
      </c>
      <c r="O1918" s="15"/>
      <c r="P1918" s="13"/>
      <c r="Q1918" s="11"/>
      <c r="R1918" s="12"/>
    </row>
    <row r="1919" spans="1:18" ht="15.75" customHeight="1">
      <c r="A1919" s="1"/>
      <c r="B1919" s="5" t="s">
        <v>27</v>
      </c>
      <c r="C1919" s="5">
        <v>1128299</v>
      </c>
      <c r="D1919" s="6">
        <v>44393</v>
      </c>
      <c r="E1919" s="5" t="s">
        <v>28</v>
      </c>
      <c r="F1919" s="5" t="s">
        <v>77</v>
      </c>
      <c r="G1919" s="5" t="s">
        <v>60</v>
      </c>
      <c r="H1919" s="5" t="s">
        <v>22</v>
      </c>
      <c r="I1919" s="7">
        <v>1.1000000000000001</v>
      </c>
      <c r="J1919" s="8">
        <v>6500</v>
      </c>
      <c r="K1919" s="9">
        <f t="shared" si="14"/>
        <v>7150.0000000000009</v>
      </c>
      <c r="L1919" s="9">
        <f t="shared" si="15"/>
        <v>2502.5</v>
      </c>
      <c r="M1919" s="10">
        <v>0.35</v>
      </c>
      <c r="O1919" s="15"/>
      <c r="P1919" s="13"/>
      <c r="Q1919" s="11"/>
      <c r="R1919" s="12"/>
    </row>
    <row r="1920" spans="1:18" ht="15.75" customHeight="1">
      <c r="A1920" s="1"/>
      <c r="B1920" s="5" t="s">
        <v>27</v>
      </c>
      <c r="C1920" s="5">
        <v>1128299</v>
      </c>
      <c r="D1920" s="6">
        <v>44425</v>
      </c>
      <c r="E1920" s="5" t="s">
        <v>28</v>
      </c>
      <c r="F1920" s="5" t="s">
        <v>77</v>
      </c>
      <c r="G1920" s="5" t="s">
        <v>60</v>
      </c>
      <c r="H1920" s="5" t="s">
        <v>17</v>
      </c>
      <c r="I1920" s="7">
        <v>0.95000000000000007</v>
      </c>
      <c r="J1920" s="8">
        <v>8500</v>
      </c>
      <c r="K1920" s="9">
        <f t="shared" si="14"/>
        <v>8075.0000000000009</v>
      </c>
      <c r="L1920" s="9">
        <f t="shared" si="15"/>
        <v>3230</v>
      </c>
      <c r="M1920" s="10">
        <v>0.39999999999999997</v>
      </c>
      <c r="O1920" s="15"/>
      <c r="P1920" s="13"/>
      <c r="Q1920" s="11"/>
      <c r="R1920" s="12"/>
    </row>
    <row r="1921" spans="1:18" ht="15.75" customHeight="1">
      <c r="A1921" s="1"/>
      <c r="B1921" s="5" t="s">
        <v>27</v>
      </c>
      <c r="C1921" s="5">
        <v>1128299</v>
      </c>
      <c r="D1921" s="6">
        <v>44425</v>
      </c>
      <c r="E1921" s="5" t="s">
        <v>28</v>
      </c>
      <c r="F1921" s="5" t="s">
        <v>77</v>
      </c>
      <c r="G1921" s="5" t="s">
        <v>60</v>
      </c>
      <c r="H1921" s="5" t="s">
        <v>18</v>
      </c>
      <c r="I1921" s="7">
        <v>0.85000000000000009</v>
      </c>
      <c r="J1921" s="8">
        <v>8250</v>
      </c>
      <c r="K1921" s="9">
        <f t="shared" si="14"/>
        <v>7012.5000000000009</v>
      </c>
      <c r="L1921" s="9">
        <f t="shared" si="15"/>
        <v>2805</v>
      </c>
      <c r="M1921" s="10">
        <v>0.39999999999999997</v>
      </c>
      <c r="O1921" s="15"/>
      <c r="P1921" s="13"/>
      <c r="Q1921" s="11"/>
      <c r="R1921" s="12"/>
    </row>
    <row r="1922" spans="1:18" ht="15.75" customHeight="1">
      <c r="A1922" s="1"/>
      <c r="B1922" s="5" t="s">
        <v>27</v>
      </c>
      <c r="C1922" s="5">
        <v>1128299</v>
      </c>
      <c r="D1922" s="6">
        <v>44425</v>
      </c>
      <c r="E1922" s="5" t="s">
        <v>28</v>
      </c>
      <c r="F1922" s="5" t="s">
        <v>77</v>
      </c>
      <c r="G1922" s="5" t="s">
        <v>60</v>
      </c>
      <c r="H1922" s="5" t="s">
        <v>19</v>
      </c>
      <c r="I1922" s="7">
        <v>0.75000000000000011</v>
      </c>
      <c r="J1922" s="8">
        <v>7000</v>
      </c>
      <c r="K1922" s="9">
        <f t="shared" si="14"/>
        <v>5250.0000000000009</v>
      </c>
      <c r="L1922" s="9">
        <f t="shared" si="15"/>
        <v>2100</v>
      </c>
      <c r="M1922" s="10">
        <v>0.39999999999999997</v>
      </c>
      <c r="O1922" s="15"/>
      <c r="P1922" s="13"/>
      <c r="Q1922" s="11"/>
      <c r="R1922" s="12"/>
    </row>
    <row r="1923" spans="1:18" ht="15.75" customHeight="1">
      <c r="A1923" s="1"/>
      <c r="B1923" s="5" t="s">
        <v>27</v>
      </c>
      <c r="C1923" s="5">
        <v>1128299</v>
      </c>
      <c r="D1923" s="6">
        <v>44425</v>
      </c>
      <c r="E1923" s="5" t="s">
        <v>28</v>
      </c>
      <c r="F1923" s="5" t="s">
        <v>77</v>
      </c>
      <c r="G1923" s="5" t="s">
        <v>60</v>
      </c>
      <c r="H1923" s="5" t="s">
        <v>20</v>
      </c>
      <c r="I1923" s="7">
        <v>0.75000000000000011</v>
      </c>
      <c r="J1923" s="8">
        <v>4750</v>
      </c>
      <c r="K1923" s="9">
        <f t="shared" si="14"/>
        <v>3562.5000000000005</v>
      </c>
      <c r="L1923" s="9">
        <f t="shared" si="15"/>
        <v>1425</v>
      </c>
      <c r="M1923" s="10">
        <v>0.39999999999999997</v>
      </c>
      <c r="O1923" s="15"/>
      <c r="P1923" s="13"/>
      <c r="Q1923" s="11"/>
      <c r="R1923" s="12"/>
    </row>
    <row r="1924" spans="1:18" ht="15.75" customHeight="1">
      <c r="A1924" s="1"/>
      <c r="B1924" s="5" t="s">
        <v>27</v>
      </c>
      <c r="C1924" s="5">
        <v>1128299</v>
      </c>
      <c r="D1924" s="6">
        <v>44425</v>
      </c>
      <c r="E1924" s="5" t="s">
        <v>28</v>
      </c>
      <c r="F1924" s="5" t="s">
        <v>77</v>
      </c>
      <c r="G1924" s="5" t="s">
        <v>60</v>
      </c>
      <c r="H1924" s="5" t="s">
        <v>21</v>
      </c>
      <c r="I1924" s="7">
        <v>0.64999999999999991</v>
      </c>
      <c r="J1924" s="8">
        <v>4750</v>
      </c>
      <c r="K1924" s="9">
        <f t="shared" si="14"/>
        <v>3087.4999999999995</v>
      </c>
      <c r="L1924" s="9">
        <f t="shared" si="15"/>
        <v>1389.3749999999998</v>
      </c>
      <c r="M1924" s="10">
        <v>0.45</v>
      </c>
      <c r="O1924" s="15"/>
      <c r="P1924" s="13"/>
      <c r="Q1924" s="11"/>
      <c r="R1924" s="12"/>
    </row>
    <row r="1925" spans="1:18" ht="15.75" customHeight="1">
      <c r="A1925" s="1"/>
      <c r="B1925" s="5" t="s">
        <v>27</v>
      </c>
      <c r="C1925" s="5">
        <v>1128299</v>
      </c>
      <c r="D1925" s="6">
        <v>44425</v>
      </c>
      <c r="E1925" s="5" t="s">
        <v>28</v>
      </c>
      <c r="F1925" s="5" t="s">
        <v>77</v>
      </c>
      <c r="G1925" s="5" t="s">
        <v>60</v>
      </c>
      <c r="H1925" s="5" t="s">
        <v>22</v>
      </c>
      <c r="I1925" s="7">
        <v>0.7</v>
      </c>
      <c r="J1925" s="8">
        <v>3000</v>
      </c>
      <c r="K1925" s="9">
        <f t="shared" si="14"/>
        <v>2100</v>
      </c>
      <c r="L1925" s="9">
        <f t="shared" si="15"/>
        <v>735</v>
      </c>
      <c r="M1925" s="10">
        <v>0.35</v>
      </c>
      <c r="O1925" s="15"/>
      <c r="P1925" s="13"/>
      <c r="Q1925" s="11"/>
      <c r="R1925" s="12"/>
    </row>
    <row r="1926" spans="1:18" ht="15.75" customHeight="1">
      <c r="A1926" s="1"/>
      <c r="B1926" s="5" t="s">
        <v>27</v>
      </c>
      <c r="C1926" s="5">
        <v>1128299</v>
      </c>
      <c r="D1926" s="6">
        <v>44457</v>
      </c>
      <c r="E1926" s="5" t="s">
        <v>28</v>
      </c>
      <c r="F1926" s="5" t="s">
        <v>77</v>
      </c>
      <c r="G1926" s="5" t="s">
        <v>60</v>
      </c>
      <c r="H1926" s="5" t="s">
        <v>17</v>
      </c>
      <c r="I1926" s="7">
        <v>0.45000000000000012</v>
      </c>
      <c r="J1926" s="8">
        <v>5000</v>
      </c>
      <c r="K1926" s="9">
        <f t="shared" si="14"/>
        <v>2250.0000000000005</v>
      </c>
      <c r="L1926" s="9">
        <f t="shared" si="15"/>
        <v>900.00000000000011</v>
      </c>
      <c r="M1926" s="10">
        <v>0.39999999999999997</v>
      </c>
      <c r="O1926" s="15"/>
      <c r="P1926" s="13"/>
      <c r="Q1926" s="11"/>
      <c r="R1926" s="12"/>
    </row>
    <row r="1927" spans="1:18" ht="15.75" customHeight="1">
      <c r="A1927" s="1"/>
      <c r="B1927" s="5" t="s">
        <v>27</v>
      </c>
      <c r="C1927" s="5">
        <v>1128299</v>
      </c>
      <c r="D1927" s="6">
        <v>44457</v>
      </c>
      <c r="E1927" s="5" t="s">
        <v>28</v>
      </c>
      <c r="F1927" s="5" t="s">
        <v>77</v>
      </c>
      <c r="G1927" s="5" t="s">
        <v>60</v>
      </c>
      <c r="H1927" s="5" t="s">
        <v>18</v>
      </c>
      <c r="I1927" s="7">
        <v>0.50000000000000011</v>
      </c>
      <c r="J1927" s="8">
        <v>5000</v>
      </c>
      <c r="K1927" s="9">
        <f t="shared" si="14"/>
        <v>2500.0000000000005</v>
      </c>
      <c r="L1927" s="9">
        <f t="shared" si="15"/>
        <v>1000.0000000000001</v>
      </c>
      <c r="M1927" s="10">
        <v>0.39999999999999997</v>
      </c>
      <c r="O1927" s="15"/>
      <c r="P1927" s="13"/>
      <c r="Q1927" s="11"/>
      <c r="R1927" s="12"/>
    </row>
    <row r="1928" spans="1:18" ht="15.75" customHeight="1">
      <c r="A1928" s="1"/>
      <c r="B1928" s="5" t="s">
        <v>27</v>
      </c>
      <c r="C1928" s="5">
        <v>1128299</v>
      </c>
      <c r="D1928" s="6">
        <v>44457</v>
      </c>
      <c r="E1928" s="5" t="s">
        <v>28</v>
      </c>
      <c r="F1928" s="5" t="s">
        <v>77</v>
      </c>
      <c r="G1928" s="5" t="s">
        <v>60</v>
      </c>
      <c r="H1928" s="5" t="s">
        <v>19</v>
      </c>
      <c r="I1928" s="7">
        <v>0.45000000000000012</v>
      </c>
      <c r="J1928" s="8">
        <v>3000</v>
      </c>
      <c r="K1928" s="9">
        <f t="shared" si="14"/>
        <v>1350.0000000000005</v>
      </c>
      <c r="L1928" s="9">
        <f t="shared" si="15"/>
        <v>540.00000000000011</v>
      </c>
      <c r="M1928" s="10">
        <v>0.39999999999999997</v>
      </c>
      <c r="O1928" s="15"/>
      <c r="P1928" s="13"/>
      <c r="Q1928" s="11"/>
      <c r="R1928" s="12"/>
    </row>
    <row r="1929" spans="1:18" ht="15.75" customHeight="1">
      <c r="A1929" s="1"/>
      <c r="B1929" s="5" t="s">
        <v>27</v>
      </c>
      <c r="C1929" s="5">
        <v>1128299</v>
      </c>
      <c r="D1929" s="6">
        <v>44457</v>
      </c>
      <c r="E1929" s="5" t="s">
        <v>28</v>
      </c>
      <c r="F1929" s="5" t="s">
        <v>77</v>
      </c>
      <c r="G1929" s="5" t="s">
        <v>60</v>
      </c>
      <c r="H1929" s="5" t="s">
        <v>20</v>
      </c>
      <c r="I1929" s="7">
        <v>0.45000000000000012</v>
      </c>
      <c r="J1929" s="8">
        <v>2500</v>
      </c>
      <c r="K1929" s="9">
        <f t="shared" si="14"/>
        <v>1125.0000000000002</v>
      </c>
      <c r="L1929" s="9">
        <f t="shared" si="15"/>
        <v>450.00000000000006</v>
      </c>
      <c r="M1929" s="10">
        <v>0.39999999999999997</v>
      </c>
      <c r="O1929" s="15"/>
      <c r="P1929" s="13"/>
      <c r="Q1929" s="11"/>
      <c r="R1929" s="12"/>
    </row>
    <row r="1930" spans="1:18" ht="15.75" customHeight="1">
      <c r="A1930" s="1"/>
      <c r="B1930" s="5" t="s">
        <v>27</v>
      </c>
      <c r="C1930" s="5">
        <v>1128299</v>
      </c>
      <c r="D1930" s="6">
        <v>44457</v>
      </c>
      <c r="E1930" s="5" t="s">
        <v>28</v>
      </c>
      <c r="F1930" s="5" t="s">
        <v>77</v>
      </c>
      <c r="G1930" s="5" t="s">
        <v>60</v>
      </c>
      <c r="H1930" s="5" t="s">
        <v>21</v>
      </c>
      <c r="I1930" s="7">
        <v>0.55000000000000004</v>
      </c>
      <c r="J1930" s="8">
        <v>2750</v>
      </c>
      <c r="K1930" s="9">
        <f t="shared" si="14"/>
        <v>1512.5000000000002</v>
      </c>
      <c r="L1930" s="9">
        <f t="shared" si="15"/>
        <v>680.62500000000011</v>
      </c>
      <c r="M1930" s="10">
        <v>0.45</v>
      </c>
      <c r="O1930" s="15"/>
      <c r="P1930" s="13"/>
      <c r="Q1930" s="11"/>
      <c r="R1930" s="12"/>
    </row>
    <row r="1931" spans="1:18" ht="15.75" customHeight="1">
      <c r="A1931" s="1"/>
      <c r="B1931" s="5" t="s">
        <v>27</v>
      </c>
      <c r="C1931" s="5">
        <v>1128299</v>
      </c>
      <c r="D1931" s="6">
        <v>44457</v>
      </c>
      <c r="E1931" s="5" t="s">
        <v>28</v>
      </c>
      <c r="F1931" s="5" t="s">
        <v>77</v>
      </c>
      <c r="G1931" s="5" t="s">
        <v>60</v>
      </c>
      <c r="H1931" s="5" t="s">
        <v>22</v>
      </c>
      <c r="I1931" s="7">
        <v>0.39999999999999997</v>
      </c>
      <c r="J1931" s="8">
        <v>3000</v>
      </c>
      <c r="K1931" s="9">
        <f t="shared" si="14"/>
        <v>1200</v>
      </c>
      <c r="L1931" s="9">
        <f t="shared" si="15"/>
        <v>420</v>
      </c>
      <c r="M1931" s="10">
        <v>0.35</v>
      </c>
      <c r="O1931" s="15"/>
      <c r="P1931" s="13"/>
      <c r="Q1931" s="11"/>
      <c r="R1931" s="12"/>
    </row>
    <row r="1932" spans="1:18" ht="15.75" customHeight="1">
      <c r="A1932" s="1"/>
      <c r="B1932" s="5" t="s">
        <v>27</v>
      </c>
      <c r="C1932" s="5">
        <v>1128299</v>
      </c>
      <c r="D1932" s="6">
        <v>44486</v>
      </c>
      <c r="E1932" s="5" t="s">
        <v>28</v>
      </c>
      <c r="F1932" s="5" t="s">
        <v>77</v>
      </c>
      <c r="G1932" s="5" t="s">
        <v>60</v>
      </c>
      <c r="H1932" s="5" t="s">
        <v>17</v>
      </c>
      <c r="I1932" s="7">
        <v>0.35000000000000003</v>
      </c>
      <c r="J1932" s="8">
        <v>4000</v>
      </c>
      <c r="K1932" s="9">
        <f t="shared" si="14"/>
        <v>1400.0000000000002</v>
      </c>
      <c r="L1932" s="9">
        <f t="shared" si="15"/>
        <v>560</v>
      </c>
      <c r="M1932" s="10">
        <v>0.39999999999999997</v>
      </c>
      <c r="O1932" s="15"/>
      <c r="P1932" s="13"/>
      <c r="Q1932" s="11"/>
      <c r="R1932" s="12"/>
    </row>
    <row r="1933" spans="1:18" ht="15.75" customHeight="1">
      <c r="A1933" s="1"/>
      <c r="B1933" s="5" t="s">
        <v>27</v>
      </c>
      <c r="C1933" s="5">
        <v>1128299</v>
      </c>
      <c r="D1933" s="6">
        <v>44486</v>
      </c>
      <c r="E1933" s="5" t="s">
        <v>28</v>
      </c>
      <c r="F1933" s="5" t="s">
        <v>77</v>
      </c>
      <c r="G1933" s="5" t="s">
        <v>60</v>
      </c>
      <c r="H1933" s="5" t="s">
        <v>18</v>
      </c>
      <c r="I1933" s="7">
        <v>0.50000000000000011</v>
      </c>
      <c r="J1933" s="8">
        <v>5750</v>
      </c>
      <c r="K1933" s="9">
        <f t="shared" si="14"/>
        <v>2875.0000000000005</v>
      </c>
      <c r="L1933" s="9">
        <f t="shared" si="15"/>
        <v>1150</v>
      </c>
      <c r="M1933" s="10">
        <v>0.39999999999999997</v>
      </c>
      <c r="O1933" s="15"/>
      <c r="P1933" s="13"/>
      <c r="Q1933" s="11"/>
      <c r="R1933" s="12"/>
    </row>
    <row r="1934" spans="1:18" ht="15.75" customHeight="1">
      <c r="A1934" s="1"/>
      <c r="B1934" s="5" t="s">
        <v>27</v>
      </c>
      <c r="C1934" s="5">
        <v>1128299</v>
      </c>
      <c r="D1934" s="6">
        <v>44486</v>
      </c>
      <c r="E1934" s="5" t="s">
        <v>28</v>
      </c>
      <c r="F1934" s="5" t="s">
        <v>77</v>
      </c>
      <c r="G1934" s="5" t="s">
        <v>60</v>
      </c>
      <c r="H1934" s="5" t="s">
        <v>19</v>
      </c>
      <c r="I1934" s="7">
        <v>0.45000000000000012</v>
      </c>
      <c r="J1934" s="8">
        <v>4000</v>
      </c>
      <c r="K1934" s="9">
        <f t="shared" si="14"/>
        <v>1800.0000000000005</v>
      </c>
      <c r="L1934" s="9">
        <f t="shared" si="15"/>
        <v>720.00000000000011</v>
      </c>
      <c r="M1934" s="10">
        <v>0.39999999999999997</v>
      </c>
      <c r="O1934" s="15"/>
      <c r="P1934" s="13"/>
      <c r="Q1934" s="11"/>
      <c r="R1934" s="12"/>
    </row>
    <row r="1935" spans="1:18" ht="15.75" customHeight="1">
      <c r="A1935" s="1"/>
      <c r="B1935" s="5" t="s">
        <v>27</v>
      </c>
      <c r="C1935" s="5">
        <v>1128299</v>
      </c>
      <c r="D1935" s="6">
        <v>44486</v>
      </c>
      <c r="E1935" s="5" t="s">
        <v>28</v>
      </c>
      <c r="F1935" s="5" t="s">
        <v>77</v>
      </c>
      <c r="G1935" s="5" t="s">
        <v>60</v>
      </c>
      <c r="H1935" s="5" t="s">
        <v>20</v>
      </c>
      <c r="I1935" s="7">
        <v>0.40000000000000008</v>
      </c>
      <c r="J1935" s="8">
        <v>3750</v>
      </c>
      <c r="K1935" s="9">
        <f t="shared" si="14"/>
        <v>1500.0000000000002</v>
      </c>
      <c r="L1935" s="9">
        <f t="shared" si="15"/>
        <v>600</v>
      </c>
      <c r="M1935" s="10">
        <v>0.39999999999999997</v>
      </c>
      <c r="O1935" s="15"/>
      <c r="P1935" s="13"/>
      <c r="Q1935" s="11"/>
      <c r="R1935" s="12"/>
    </row>
    <row r="1936" spans="1:18" ht="15.75" customHeight="1">
      <c r="A1936" s="1"/>
      <c r="B1936" s="5" t="s">
        <v>27</v>
      </c>
      <c r="C1936" s="5">
        <v>1128299</v>
      </c>
      <c r="D1936" s="6">
        <v>44486</v>
      </c>
      <c r="E1936" s="5" t="s">
        <v>28</v>
      </c>
      <c r="F1936" s="5" t="s">
        <v>77</v>
      </c>
      <c r="G1936" s="5" t="s">
        <v>60</v>
      </c>
      <c r="H1936" s="5" t="s">
        <v>21</v>
      </c>
      <c r="I1936" s="7">
        <v>0.5</v>
      </c>
      <c r="J1936" s="8">
        <v>3500</v>
      </c>
      <c r="K1936" s="9">
        <f t="shared" si="14"/>
        <v>1750</v>
      </c>
      <c r="L1936" s="9">
        <f t="shared" si="15"/>
        <v>787.5</v>
      </c>
      <c r="M1936" s="10">
        <v>0.45</v>
      </c>
      <c r="O1936" s="15"/>
      <c r="P1936" s="13"/>
      <c r="Q1936" s="11"/>
      <c r="R1936" s="12"/>
    </row>
    <row r="1937" spans="1:18" ht="15.75" customHeight="1">
      <c r="A1937" s="1"/>
      <c r="B1937" s="5" t="s">
        <v>27</v>
      </c>
      <c r="C1937" s="5">
        <v>1128299</v>
      </c>
      <c r="D1937" s="6">
        <v>44486</v>
      </c>
      <c r="E1937" s="5" t="s">
        <v>28</v>
      </c>
      <c r="F1937" s="5" t="s">
        <v>77</v>
      </c>
      <c r="G1937" s="5" t="s">
        <v>60</v>
      </c>
      <c r="H1937" s="5" t="s">
        <v>22</v>
      </c>
      <c r="I1937" s="7">
        <v>0.55000000000000004</v>
      </c>
      <c r="J1937" s="8">
        <v>4000</v>
      </c>
      <c r="K1937" s="9">
        <f t="shared" si="14"/>
        <v>2200</v>
      </c>
      <c r="L1937" s="9">
        <f t="shared" si="15"/>
        <v>770</v>
      </c>
      <c r="M1937" s="10">
        <v>0.35</v>
      </c>
      <c r="O1937" s="15"/>
      <c r="P1937" s="13"/>
      <c r="Q1937" s="11"/>
      <c r="R1937" s="12"/>
    </row>
    <row r="1938" spans="1:18" ht="15.75" customHeight="1">
      <c r="A1938" s="1"/>
      <c r="B1938" s="5" t="s">
        <v>27</v>
      </c>
      <c r="C1938" s="5">
        <v>1128299</v>
      </c>
      <c r="D1938" s="6">
        <v>44517</v>
      </c>
      <c r="E1938" s="5" t="s">
        <v>28</v>
      </c>
      <c r="F1938" s="5" t="s">
        <v>77</v>
      </c>
      <c r="G1938" s="5" t="s">
        <v>60</v>
      </c>
      <c r="H1938" s="5" t="s">
        <v>17</v>
      </c>
      <c r="I1938" s="7">
        <v>0.40000000000000008</v>
      </c>
      <c r="J1938" s="8">
        <v>6250</v>
      </c>
      <c r="K1938" s="9">
        <f t="shared" si="14"/>
        <v>2500.0000000000005</v>
      </c>
      <c r="L1938" s="9">
        <f t="shared" si="15"/>
        <v>1000.0000000000001</v>
      </c>
      <c r="M1938" s="10">
        <v>0.39999999999999997</v>
      </c>
      <c r="O1938" s="15"/>
      <c r="P1938" s="13"/>
      <c r="Q1938" s="11"/>
      <c r="R1938" s="12"/>
    </row>
    <row r="1939" spans="1:18" ht="15.75" customHeight="1">
      <c r="A1939" s="1"/>
      <c r="B1939" s="5" t="s">
        <v>27</v>
      </c>
      <c r="C1939" s="5">
        <v>1128299</v>
      </c>
      <c r="D1939" s="6">
        <v>44517</v>
      </c>
      <c r="E1939" s="5" t="s">
        <v>28</v>
      </c>
      <c r="F1939" s="5" t="s">
        <v>77</v>
      </c>
      <c r="G1939" s="5" t="s">
        <v>60</v>
      </c>
      <c r="H1939" s="5" t="s">
        <v>18</v>
      </c>
      <c r="I1939" s="7">
        <v>0.45000000000000012</v>
      </c>
      <c r="J1939" s="8">
        <v>7000</v>
      </c>
      <c r="K1939" s="9">
        <f t="shared" si="14"/>
        <v>3150.0000000000009</v>
      </c>
      <c r="L1939" s="9">
        <f t="shared" si="15"/>
        <v>1260.0000000000002</v>
      </c>
      <c r="M1939" s="10">
        <v>0.39999999999999997</v>
      </c>
      <c r="O1939" s="15"/>
      <c r="P1939" s="13"/>
      <c r="Q1939" s="11"/>
      <c r="R1939" s="12"/>
    </row>
    <row r="1940" spans="1:18" ht="15.75" customHeight="1">
      <c r="A1940" s="1"/>
      <c r="B1940" s="5" t="s">
        <v>27</v>
      </c>
      <c r="C1940" s="5">
        <v>1128299</v>
      </c>
      <c r="D1940" s="6">
        <v>44517</v>
      </c>
      <c r="E1940" s="5" t="s">
        <v>28</v>
      </c>
      <c r="F1940" s="5" t="s">
        <v>77</v>
      </c>
      <c r="G1940" s="5" t="s">
        <v>60</v>
      </c>
      <c r="H1940" s="5" t="s">
        <v>19</v>
      </c>
      <c r="I1940" s="7">
        <v>0.40000000000000008</v>
      </c>
      <c r="J1940" s="8">
        <v>5250</v>
      </c>
      <c r="K1940" s="9">
        <f t="shared" si="14"/>
        <v>2100.0000000000005</v>
      </c>
      <c r="L1940" s="9">
        <f t="shared" si="15"/>
        <v>840.00000000000011</v>
      </c>
      <c r="M1940" s="10">
        <v>0.39999999999999997</v>
      </c>
      <c r="O1940" s="15"/>
      <c r="P1940" s="13"/>
      <c r="Q1940" s="11"/>
      <c r="R1940" s="12"/>
    </row>
    <row r="1941" spans="1:18" ht="15.75" customHeight="1">
      <c r="A1941" s="1"/>
      <c r="B1941" s="5" t="s">
        <v>27</v>
      </c>
      <c r="C1941" s="5">
        <v>1128299</v>
      </c>
      <c r="D1941" s="6">
        <v>44517</v>
      </c>
      <c r="E1941" s="5" t="s">
        <v>28</v>
      </c>
      <c r="F1941" s="5" t="s">
        <v>77</v>
      </c>
      <c r="G1941" s="5" t="s">
        <v>60</v>
      </c>
      <c r="H1941" s="5" t="s">
        <v>20</v>
      </c>
      <c r="I1941" s="7">
        <v>0.50000000000000011</v>
      </c>
      <c r="J1941" s="8">
        <v>5000</v>
      </c>
      <c r="K1941" s="9">
        <f t="shared" si="14"/>
        <v>2500.0000000000005</v>
      </c>
      <c r="L1941" s="9">
        <f t="shared" si="15"/>
        <v>1000.0000000000001</v>
      </c>
      <c r="M1941" s="10">
        <v>0.39999999999999997</v>
      </c>
      <c r="O1941" s="15"/>
      <c r="P1941" s="13"/>
      <c r="Q1941" s="11"/>
      <c r="R1941" s="12"/>
    </row>
    <row r="1942" spans="1:18" ht="15.75" customHeight="1">
      <c r="A1942" s="1"/>
      <c r="B1942" s="5" t="s">
        <v>27</v>
      </c>
      <c r="C1942" s="5">
        <v>1128299</v>
      </c>
      <c r="D1942" s="6">
        <v>44517</v>
      </c>
      <c r="E1942" s="5" t="s">
        <v>28</v>
      </c>
      <c r="F1942" s="5" t="s">
        <v>77</v>
      </c>
      <c r="G1942" s="5" t="s">
        <v>60</v>
      </c>
      <c r="H1942" s="5" t="s">
        <v>21</v>
      </c>
      <c r="I1942" s="7">
        <v>0.70000000000000007</v>
      </c>
      <c r="J1942" s="8">
        <v>4750</v>
      </c>
      <c r="K1942" s="9">
        <f t="shared" si="14"/>
        <v>3325.0000000000005</v>
      </c>
      <c r="L1942" s="9">
        <f t="shared" si="15"/>
        <v>1496.2500000000002</v>
      </c>
      <c r="M1942" s="10">
        <v>0.45</v>
      </c>
      <c r="O1942" s="15"/>
      <c r="P1942" s="13"/>
      <c r="Q1942" s="11"/>
      <c r="R1942" s="12"/>
    </row>
    <row r="1943" spans="1:18" ht="15.75" customHeight="1">
      <c r="A1943" s="1"/>
      <c r="B1943" s="5" t="s">
        <v>27</v>
      </c>
      <c r="C1943" s="5">
        <v>1128299</v>
      </c>
      <c r="D1943" s="6">
        <v>44517</v>
      </c>
      <c r="E1943" s="5" t="s">
        <v>28</v>
      </c>
      <c r="F1943" s="5" t="s">
        <v>77</v>
      </c>
      <c r="G1943" s="5" t="s">
        <v>60</v>
      </c>
      <c r="H1943" s="5" t="s">
        <v>22</v>
      </c>
      <c r="I1943" s="7">
        <v>0.8500000000000002</v>
      </c>
      <c r="J1943" s="8">
        <v>6000</v>
      </c>
      <c r="K1943" s="9">
        <f t="shared" si="14"/>
        <v>5100.0000000000009</v>
      </c>
      <c r="L1943" s="9">
        <f t="shared" si="15"/>
        <v>1785.0000000000002</v>
      </c>
      <c r="M1943" s="10">
        <v>0.35</v>
      </c>
      <c r="O1943" s="15"/>
      <c r="P1943" s="13"/>
      <c r="Q1943" s="11"/>
      <c r="R1943" s="12"/>
    </row>
    <row r="1944" spans="1:18" ht="15.75" customHeight="1">
      <c r="A1944" s="1"/>
      <c r="B1944" s="5" t="s">
        <v>27</v>
      </c>
      <c r="C1944" s="5">
        <v>1128299</v>
      </c>
      <c r="D1944" s="6">
        <v>44546</v>
      </c>
      <c r="E1944" s="5" t="s">
        <v>28</v>
      </c>
      <c r="F1944" s="5" t="s">
        <v>77</v>
      </c>
      <c r="G1944" s="5" t="s">
        <v>60</v>
      </c>
      <c r="H1944" s="5" t="s">
        <v>17</v>
      </c>
      <c r="I1944" s="7">
        <v>0.70000000000000018</v>
      </c>
      <c r="J1944" s="8">
        <v>8000</v>
      </c>
      <c r="K1944" s="9">
        <f t="shared" si="14"/>
        <v>5600.0000000000018</v>
      </c>
      <c r="L1944" s="9">
        <f t="shared" si="15"/>
        <v>2240.0000000000005</v>
      </c>
      <c r="M1944" s="10">
        <v>0.39999999999999997</v>
      </c>
      <c r="O1944" s="15"/>
      <c r="P1944" s="13"/>
      <c r="Q1944" s="11"/>
      <c r="R1944" s="12"/>
    </row>
    <row r="1945" spans="1:18" ht="15.75" customHeight="1">
      <c r="A1945" s="1"/>
      <c r="B1945" s="5" t="s">
        <v>27</v>
      </c>
      <c r="C1945" s="5">
        <v>1128299</v>
      </c>
      <c r="D1945" s="6">
        <v>44546</v>
      </c>
      <c r="E1945" s="5" t="s">
        <v>28</v>
      </c>
      <c r="F1945" s="5" t="s">
        <v>77</v>
      </c>
      <c r="G1945" s="5" t="s">
        <v>60</v>
      </c>
      <c r="H1945" s="5" t="s">
        <v>18</v>
      </c>
      <c r="I1945" s="7">
        <v>0.80000000000000027</v>
      </c>
      <c r="J1945" s="8">
        <v>8000</v>
      </c>
      <c r="K1945" s="9">
        <f t="shared" si="14"/>
        <v>6400.0000000000018</v>
      </c>
      <c r="L1945" s="9">
        <f t="shared" si="15"/>
        <v>2560.0000000000005</v>
      </c>
      <c r="M1945" s="10">
        <v>0.39999999999999997</v>
      </c>
      <c r="O1945" s="15"/>
      <c r="P1945" s="13"/>
      <c r="Q1945" s="11"/>
      <c r="R1945" s="12"/>
    </row>
    <row r="1946" spans="1:18" ht="15.75" customHeight="1">
      <c r="A1946" s="1"/>
      <c r="B1946" s="5" t="s">
        <v>27</v>
      </c>
      <c r="C1946" s="5">
        <v>1128299</v>
      </c>
      <c r="D1946" s="6">
        <v>44546</v>
      </c>
      <c r="E1946" s="5" t="s">
        <v>28</v>
      </c>
      <c r="F1946" s="5" t="s">
        <v>77</v>
      </c>
      <c r="G1946" s="5" t="s">
        <v>60</v>
      </c>
      <c r="H1946" s="5" t="s">
        <v>19</v>
      </c>
      <c r="I1946" s="7">
        <v>0.75000000000000022</v>
      </c>
      <c r="J1946" s="8">
        <v>6000</v>
      </c>
      <c r="K1946" s="9">
        <f t="shared" si="14"/>
        <v>4500.0000000000009</v>
      </c>
      <c r="L1946" s="9">
        <f t="shared" si="15"/>
        <v>1800.0000000000002</v>
      </c>
      <c r="M1946" s="10">
        <v>0.39999999999999997</v>
      </c>
      <c r="O1946" s="15"/>
      <c r="P1946" s="13"/>
      <c r="Q1946" s="11"/>
      <c r="R1946" s="12"/>
    </row>
    <row r="1947" spans="1:18" ht="15.75" customHeight="1">
      <c r="A1947" s="1"/>
      <c r="B1947" s="5" t="s">
        <v>27</v>
      </c>
      <c r="C1947" s="5">
        <v>1128299</v>
      </c>
      <c r="D1947" s="6">
        <v>44546</v>
      </c>
      <c r="E1947" s="5" t="s">
        <v>28</v>
      </c>
      <c r="F1947" s="5" t="s">
        <v>77</v>
      </c>
      <c r="G1947" s="5" t="s">
        <v>60</v>
      </c>
      <c r="H1947" s="5" t="s">
        <v>20</v>
      </c>
      <c r="I1947" s="7">
        <v>0.75000000000000022</v>
      </c>
      <c r="J1947" s="8">
        <v>6000</v>
      </c>
      <c r="K1947" s="9">
        <f t="shared" si="14"/>
        <v>4500.0000000000009</v>
      </c>
      <c r="L1947" s="9">
        <f t="shared" si="15"/>
        <v>1800.0000000000002</v>
      </c>
      <c r="M1947" s="10">
        <v>0.39999999999999997</v>
      </c>
      <c r="O1947" s="15"/>
      <c r="P1947" s="13"/>
      <c r="Q1947" s="11"/>
      <c r="R1947" s="12"/>
    </row>
    <row r="1948" spans="1:18" ht="15.75" customHeight="1">
      <c r="A1948" s="1"/>
      <c r="B1948" s="5" t="s">
        <v>27</v>
      </c>
      <c r="C1948" s="5">
        <v>1128299</v>
      </c>
      <c r="D1948" s="6">
        <v>44546</v>
      </c>
      <c r="E1948" s="5" t="s">
        <v>28</v>
      </c>
      <c r="F1948" s="5" t="s">
        <v>77</v>
      </c>
      <c r="G1948" s="5" t="s">
        <v>60</v>
      </c>
      <c r="H1948" s="5" t="s">
        <v>21</v>
      </c>
      <c r="I1948" s="7">
        <v>0.8500000000000002</v>
      </c>
      <c r="J1948" s="8">
        <v>5250</v>
      </c>
      <c r="K1948" s="9">
        <f t="shared" si="14"/>
        <v>4462.5000000000009</v>
      </c>
      <c r="L1948" s="9">
        <f t="shared" si="15"/>
        <v>2008.1250000000005</v>
      </c>
      <c r="M1948" s="10">
        <v>0.45</v>
      </c>
      <c r="O1948" s="15"/>
      <c r="P1948" s="13"/>
      <c r="Q1948" s="11"/>
      <c r="R1948" s="12"/>
    </row>
    <row r="1949" spans="1:18" ht="15.75" customHeight="1">
      <c r="A1949" s="1"/>
      <c r="B1949" s="5" t="s">
        <v>27</v>
      </c>
      <c r="C1949" s="5">
        <v>1128299</v>
      </c>
      <c r="D1949" s="6">
        <v>44546</v>
      </c>
      <c r="E1949" s="5" t="s">
        <v>28</v>
      </c>
      <c r="F1949" s="5" t="s">
        <v>77</v>
      </c>
      <c r="G1949" s="5" t="s">
        <v>60</v>
      </c>
      <c r="H1949" s="5" t="s">
        <v>22</v>
      </c>
      <c r="I1949" s="7">
        <v>0.90000000000000024</v>
      </c>
      <c r="J1949" s="8">
        <v>6250</v>
      </c>
      <c r="K1949" s="9">
        <f t="shared" si="14"/>
        <v>5625.0000000000018</v>
      </c>
      <c r="L1949" s="9">
        <f t="shared" si="15"/>
        <v>1968.7500000000005</v>
      </c>
      <c r="M1949" s="10">
        <v>0.35</v>
      </c>
      <c r="O1949" s="15"/>
      <c r="P1949" s="13"/>
      <c r="Q1949" s="11"/>
      <c r="R1949" s="12"/>
    </row>
    <row r="1950" spans="1:18" ht="15.75" customHeight="1">
      <c r="A1950" s="1" t="s">
        <v>39</v>
      </c>
      <c r="B1950" s="5" t="s">
        <v>23</v>
      </c>
      <c r="C1950" s="5">
        <v>1197831</v>
      </c>
      <c r="D1950" s="6">
        <v>44201</v>
      </c>
      <c r="E1950" s="5" t="s">
        <v>24</v>
      </c>
      <c r="F1950" s="5" t="s">
        <v>78</v>
      </c>
      <c r="G1950" s="5" t="s">
        <v>79</v>
      </c>
      <c r="H1950" s="5" t="s">
        <v>17</v>
      </c>
      <c r="I1950" s="7">
        <v>0.2</v>
      </c>
      <c r="J1950" s="8">
        <v>6750</v>
      </c>
      <c r="K1950" s="9">
        <f t="shared" si="14"/>
        <v>1350</v>
      </c>
      <c r="L1950" s="9">
        <f t="shared" si="15"/>
        <v>405</v>
      </c>
      <c r="M1950" s="10">
        <v>0.3</v>
      </c>
      <c r="O1950" s="15"/>
      <c r="P1950" s="13"/>
      <c r="Q1950" s="11"/>
      <c r="R1950" s="12"/>
    </row>
    <row r="1951" spans="1:18" ht="15.75" customHeight="1">
      <c r="A1951" s="1"/>
      <c r="B1951" s="5" t="s">
        <v>23</v>
      </c>
      <c r="C1951" s="5">
        <v>1197831</v>
      </c>
      <c r="D1951" s="6">
        <v>44201</v>
      </c>
      <c r="E1951" s="5" t="s">
        <v>24</v>
      </c>
      <c r="F1951" s="5" t="s">
        <v>78</v>
      </c>
      <c r="G1951" s="5" t="s">
        <v>79</v>
      </c>
      <c r="H1951" s="5" t="s">
        <v>18</v>
      </c>
      <c r="I1951" s="7">
        <v>0.3</v>
      </c>
      <c r="J1951" s="8">
        <v>6750</v>
      </c>
      <c r="K1951" s="9">
        <f t="shared" si="14"/>
        <v>2025</v>
      </c>
      <c r="L1951" s="9">
        <f t="shared" si="15"/>
        <v>607.5</v>
      </c>
      <c r="M1951" s="10">
        <v>0.3</v>
      </c>
      <c r="O1951" s="15"/>
      <c r="P1951" s="13"/>
      <c r="Q1951" s="11"/>
      <c r="R1951" s="12"/>
    </row>
    <row r="1952" spans="1:18" ht="15.75" customHeight="1">
      <c r="A1952" s="1"/>
      <c r="B1952" s="5" t="s">
        <v>23</v>
      </c>
      <c r="C1952" s="5">
        <v>1197831</v>
      </c>
      <c r="D1952" s="6">
        <v>44201</v>
      </c>
      <c r="E1952" s="5" t="s">
        <v>24</v>
      </c>
      <c r="F1952" s="5" t="s">
        <v>78</v>
      </c>
      <c r="G1952" s="5" t="s">
        <v>79</v>
      </c>
      <c r="H1952" s="5" t="s">
        <v>19</v>
      </c>
      <c r="I1952" s="7">
        <v>0.3</v>
      </c>
      <c r="J1952" s="8">
        <v>4750</v>
      </c>
      <c r="K1952" s="9">
        <f t="shared" si="14"/>
        <v>1425</v>
      </c>
      <c r="L1952" s="9">
        <f t="shared" si="15"/>
        <v>427.5</v>
      </c>
      <c r="M1952" s="10">
        <v>0.3</v>
      </c>
      <c r="O1952" s="15"/>
      <c r="P1952" s="13"/>
      <c r="Q1952" s="11"/>
      <c r="R1952" s="12"/>
    </row>
    <row r="1953" spans="1:18" ht="15.75" customHeight="1">
      <c r="A1953" s="1"/>
      <c r="B1953" s="5" t="s">
        <v>23</v>
      </c>
      <c r="C1953" s="5">
        <v>1197831</v>
      </c>
      <c r="D1953" s="6">
        <v>44201</v>
      </c>
      <c r="E1953" s="5" t="s">
        <v>24</v>
      </c>
      <c r="F1953" s="5" t="s">
        <v>78</v>
      </c>
      <c r="G1953" s="5" t="s">
        <v>79</v>
      </c>
      <c r="H1953" s="5" t="s">
        <v>20</v>
      </c>
      <c r="I1953" s="7">
        <v>0.35</v>
      </c>
      <c r="J1953" s="8">
        <v>4750</v>
      </c>
      <c r="K1953" s="9">
        <f t="shared" si="14"/>
        <v>1662.5</v>
      </c>
      <c r="L1953" s="9">
        <f t="shared" si="15"/>
        <v>665</v>
      </c>
      <c r="M1953" s="10">
        <v>0.4</v>
      </c>
      <c r="O1953" s="15"/>
      <c r="P1953" s="13"/>
      <c r="Q1953" s="11"/>
      <c r="R1953" s="12"/>
    </row>
    <row r="1954" spans="1:18" ht="15.75" customHeight="1">
      <c r="A1954" s="1"/>
      <c r="B1954" s="5" t="s">
        <v>23</v>
      </c>
      <c r="C1954" s="5">
        <v>1197831</v>
      </c>
      <c r="D1954" s="6">
        <v>44201</v>
      </c>
      <c r="E1954" s="5" t="s">
        <v>24</v>
      </c>
      <c r="F1954" s="5" t="s">
        <v>78</v>
      </c>
      <c r="G1954" s="5" t="s">
        <v>79</v>
      </c>
      <c r="H1954" s="5" t="s">
        <v>21</v>
      </c>
      <c r="I1954" s="7">
        <v>0.4</v>
      </c>
      <c r="J1954" s="8">
        <v>3250</v>
      </c>
      <c r="K1954" s="9">
        <f t="shared" si="14"/>
        <v>1300</v>
      </c>
      <c r="L1954" s="9">
        <f t="shared" si="15"/>
        <v>325</v>
      </c>
      <c r="M1954" s="10">
        <v>0.25</v>
      </c>
      <c r="O1954" s="15"/>
      <c r="P1954" s="13"/>
      <c r="Q1954" s="11"/>
      <c r="R1954" s="12"/>
    </row>
    <row r="1955" spans="1:18" ht="15.75" customHeight="1">
      <c r="A1955" s="1"/>
      <c r="B1955" s="5" t="s">
        <v>23</v>
      </c>
      <c r="C1955" s="5">
        <v>1197831</v>
      </c>
      <c r="D1955" s="6">
        <v>44201</v>
      </c>
      <c r="E1955" s="5" t="s">
        <v>24</v>
      </c>
      <c r="F1955" s="5" t="s">
        <v>78</v>
      </c>
      <c r="G1955" s="5" t="s">
        <v>79</v>
      </c>
      <c r="H1955" s="5" t="s">
        <v>22</v>
      </c>
      <c r="I1955" s="7">
        <v>0.35</v>
      </c>
      <c r="J1955" s="8">
        <v>4750</v>
      </c>
      <c r="K1955" s="9">
        <f t="shared" si="14"/>
        <v>1662.5</v>
      </c>
      <c r="L1955" s="9">
        <f t="shared" si="15"/>
        <v>748.125</v>
      </c>
      <c r="M1955" s="10">
        <v>0.45</v>
      </c>
      <c r="O1955" s="15"/>
      <c r="P1955" s="13"/>
      <c r="Q1955" s="11"/>
      <c r="R1955" s="12"/>
    </row>
    <row r="1956" spans="1:18" ht="15.75" customHeight="1">
      <c r="A1956" s="1"/>
      <c r="B1956" s="5" t="s">
        <v>23</v>
      </c>
      <c r="C1956" s="5">
        <v>1197831</v>
      </c>
      <c r="D1956" s="6">
        <v>44231</v>
      </c>
      <c r="E1956" s="5" t="s">
        <v>24</v>
      </c>
      <c r="F1956" s="5" t="s">
        <v>78</v>
      </c>
      <c r="G1956" s="5" t="s">
        <v>79</v>
      </c>
      <c r="H1956" s="5" t="s">
        <v>17</v>
      </c>
      <c r="I1956" s="7">
        <v>0.25</v>
      </c>
      <c r="J1956" s="8">
        <v>6250</v>
      </c>
      <c r="K1956" s="9">
        <f t="shared" si="14"/>
        <v>1562.5</v>
      </c>
      <c r="L1956" s="9">
        <f t="shared" si="15"/>
        <v>468.75</v>
      </c>
      <c r="M1956" s="10">
        <v>0.3</v>
      </c>
      <c r="O1956" s="15"/>
      <c r="P1956" s="13"/>
      <c r="Q1956" s="11"/>
      <c r="R1956" s="12"/>
    </row>
    <row r="1957" spans="1:18" ht="15.75" customHeight="1">
      <c r="A1957" s="1"/>
      <c r="B1957" s="5" t="s">
        <v>23</v>
      </c>
      <c r="C1957" s="5">
        <v>1197831</v>
      </c>
      <c r="D1957" s="6">
        <v>44231</v>
      </c>
      <c r="E1957" s="5" t="s">
        <v>24</v>
      </c>
      <c r="F1957" s="5" t="s">
        <v>78</v>
      </c>
      <c r="G1957" s="5" t="s">
        <v>79</v>
      </c>
      <c r="H1957" s="5" t="s">
        <v>18</v>
      </c>
      <c r="I1957" s="7">
        <v>0.35</v>
      </c>
      <c r="J1957" s="8">
        <v>6000</v>
      </c>
      <c r="K1957" s="9">
        <f t="shared" si="14"/>
        <v>2100</v>
      </c>
      <c r="L1957" s="9">
        <f t="shared" si="15"/>
        <v>630</v>
      </c>
      <c r="M1957" s="10">
        <v>0.3</v>
      </c>
      <c r="O1957" s="15"/>
      <c r="P1957" s="13"/>
      <c r="Q1957" s="11"/>
      <c r="R1957" s="12"/>
    </row>
    <row r="1958" spans="1:18" ht="15.75" customHeight="1">
      <c r="A1958" s="1"/>
      <c r="B1958" s="5" t="s">
        <v>23</v>
      </c>
      <c r="C1958" s="5">
        <v>1197831</v>
      </c>
      <c r="D1958" s="6">
        <v>44231</v>
      </c>
      <c r="E1958" s="5" t="s">
        <v>24</v>
      </c>
      <c r="F1958" s="5" t="s">
        <v>78</v>
      </c>
      <c r="G1958" s="5" t="s">
        <v>79</v>
      </c>
      <c r="H1958" s="5" t="s">
        <v>19</v>
      </c>
      <c r="I1958" s="7">
        <v>0.35</v>
      </c>
      <c r="J1958" s="8">
        <v>4250</v>
      </c>
      <c r="K1958" s="9">
        <f t="shared" si="14"/>
        <v>1487.5</v>
      </c>
      <c r="L1958" s="9">
        <f t="shared" si="15"/>
        <v>446.25</v>
      </c>
      <c r="M1958" s="10">
        <v>0.3</v>
      </c>
      <c r="O1958" s="15"/>
      <c r="P1958" s="13"/>
      <c r="Q1958" s="11"/>
      <c r="R1958" s="12"/>
    </row>
    <row r="1959" spans="1:18" ht="15.75" customHeight="1">
      <c r="A1959" s="1"/>
      <c r="B1959" s="5" t="s">
        <v>23</v>
      </c>
      <c r="C1959" s="5">
        <v>1197831</v>
      </c>
      <c r="D1959" s="6">
        <v>44231</v>
      </c>
      <c r="E1959" s="5" t="s">
        <v>24</v>
      </c>
      <c r="F1959" s="5" t="s">
        <v>78</v>
      </c>
      <c r="G1959" s="5" t="s">
        <v>79</v>
      </c>
      <c r="H1959" s="5" t="s">
        <v>20</v>
      </c>
      <c r="I1959" s="7">
        <v>0.35</v>
      </c>
      <c r="J1959" s="8">
        <v>3750</v>
      </c>
      <c r="K1959" s="9">
        <f t="shared" si="14"/>
        <v>1312.5</v>
      </c>
      <c r="L1959" s="9">
        <f t="shared" si="15"/>
        <v>525</v>
      </c>
      <c r="M1959" s="10">
        <v>0.4</v>
      </c>
      <c r="O1959" s="15"/>
      <c r="P1959" s="13"/>
      <c r="Q1959" s="11"/>
      <c r="R1959" s="12"/>
    </row>
    <row r="1960" spans="1:18" ht="15.75" customHeight="1">
      <c r="A1960" s="1"/>
      <c r="B1960" s="5" t="s">
        <v>23</v>
      </c>
      <c r="C1960" s="5">
        <v>1197831</v>
      </c>
      <c r="D1960" s="6">
        <v>44231</v>
      </c>
      <c r="E1960" s="5" t="s">
        <v>24</v>
      </c>
      <c r="F1960" s="5" t="s">
        <v>78</v>
      </c>
      <c r="G1960" s="5" t="s">
        <v>79</v>
      </c>
      <c r="H1960" s="5" t="s">
        <v>21</v>
      </c>
      <c r="I1960" s="7">
        <v>0.4</v>
      </c>
      <c r="J1960" s="8">
        <v>2500</v>
      </c>
      <c r="K1960" s="9">
        <f t="shared" si="14"/>
        <v>1000</v>
      </c>
      <c r="L1960" s="9">
        <f t="shared" si="15"/>
        <v>250</v>
      </c>
      <c r="M1960" s="10">
        <v>0.25</v>
      </c>
      <c r="O1960" s="15"/>
      <c r="P1960" s="13"/>
      <c r="Q1960" s="11"/>
      <c r="R1960" s="12"/>
    </row>
    <row r="1961" spans="1:18" ht="15.75" customHeight="1">
      <c r="A1961" s="1"/>
      <c r="B1961" s="5" t="s">
        <v>23</v>
      </c>
      <c r="C1961" s="5">
        <v>1197831</v>
      </c>
      <c r="D1961" s="6">
        <v>44231</v>
      </c>
      <c r="E1961" s="5" t="s">
        <v>24</v>
      </c>
      <c r="F1961" s="5" t="s">
        <v>78</v>
      </c>
      <c r="G1961" s="5" t="s">
        <v>79</v>
      </c>
      <c r="H1961" s="5" t="s">
        <v>22</v>
      </c>
      <c r="I1961" s="7">
        <v>0.35</v>
      </c>
      <c r="J1961" s="8">
        <v>4500</v>
      </c>
      <c r="K1961" s="9">
        <f t="shared" si="14"/>
        <v>1575</v>
      </c>
      <c r="L1961" s="9">
        <f t="shared" si="15"/>
        <v>708.75</v>
      </c>
      <c r="M1961" s="10">
        <v>0.45</v>
      </c>
      <c r="O1961" s="15"/>
      <c r="P1961" s="13"/>
      <c r="Q1961" s="11"/>
      <c r="R1961" s="12"/>
    </row>
    <row r="1962" spans="1:18" ht="15.75" customHeight="1">
      <c r="A1962" s="1"/>
      <c r="B1962" s="5" t="s">
        <v>23</v>
      </c>
      <c r="C1962" s="5">
        <v>1197831</v>
      </c>
      <c r="D1962" s="6">
        <v>44261</v>
      </c>
      <c r="E1962" s="5" t="s">
        <v>24</v>
      </c>
      <c r="F1962" s="5" t="s">
        <v>78</v>
      </c>
      <c r="G1962" s="5" t="s">
        <v>79</v>
      </c>
      <c r="H1962" s="5" t="s">
        <v>17</v>
      </c>
      <c r="I1962" s="7">
        <v>0.3</v>
      </c>
      <c r="J1962" s="8">
        <v>6250</v>
      </c>
      <c r="K1962" s="9">
        <f t="shared" si="14"/>
        <v>1875</v>
      </c>
      <c r="L1962" s="9">
        <f t="shared" si="15"/>
        <v>656.25</v>
      </c>
      <c r="M1962" s="10">
        <v>0.35</v>
      </c>
      <c r="O1962" s="15"/>
      <c r="P1962" s="13"/>
      <c r="Q1962" s="11"/>
      <c r="R1962" s="12"/>
    </row>
    <row r="1963" spans="1:18" ht="15.75" customHeight="1">
      <c r="A1963" s="1"/>
      <c r="B1963" s="5" t="s">
        <v>23</v>
      </c>
      <c r="C1963" s="5">
        <v>1197831</v>
      </c>
      <c r="D1963" s="6">
        <v>44261</v>
      </c>
      <c r="E1963" s="5" t="s">
        <v>24</v>
      </c>
      <c r="F1963" s="5" t="s">
        <v>78</v>
      </c>
      <c r="G1963" s="5" t="s">
        <v>79</v>
      </c>
      <c r="H1963" s="5" t="s">
        <v>18</v>
      </c>
      <c r="I1963" s="7">
        <v>0.4</v>
      </c>
      <c r="J1963" s="8">
        <v>6250</v>
      </c>
      <c r="K1963" s="9">
        <f t="shared" si="14"/>
        <v>2500</v>
      </c>
      <c r="L1963" s="9">
        <f t="shared" si="15"/>
        <v>875</v>
      </c>
      <c r="M1963" s="10">
        <v>0.35</v>
      </c>
      <c r="O1963" s="15"/>
      <c r="P1963" s="13"/>
      <c r="Q1963" s="11"/>
      <c r="R1963" s="12"/>
    </row>
    <row r="1964" spans="1:18" ht="15.75" customHeight="1">
      <c r="A1964" s="1"/>
      <c r="B1964" s="5" t="s">
        <v>23</v>
      </c>
      <c r="C1964" s="5">
        <v>1197831</v>
      </c>
      <c r="D1964" s="6">
        <v>44261</v>
      </c>
      <c r="E1964" s="5" t="s">
        <v>24</v>
      </c>
      <c r="F1964" s="5" t="s">
        <v>78</v>
      </c>
      <c r="G1964" s="5" t="s">
        <v>79</v>
      </c>
      <c r="H1964" s="5" t="s">
        <v>19</v>
      </c>
      <c r="I1964" s="7">
        <v>0.3</v>
      </c>
      <c r="J1964" s="8">
        <v>4500</v>
      </c>
      <c r="K1964" s="9">
        <f t="shared" si="14"/>
        <v>1350</v>
      </c>
      <c r="L1964" s="9">
        <f t="shared" si="15"/>
        <v>472.49999999999994</v>
      </c>
      <c r="M1964" s="10">
        <v>0.35</v>
      </c>
      <c r="O1964" s="15"/>
      <c r="P1964" s="13"/>
      <c r="Q1964" s="11"/>
      <c r="R1964" s="12"/>
    </row>
    <row r="1965" spans="1:18" ht="15.75" customHeight="1">
      <c r="A1965" s="1"/>
      <c r="B1965" s="5" t="s">
        <v>23</v>
      </c>
      <c r="C1965" s="5">
        <v>1197831</v>
      </c>
      <c r="D1965" s="6">
        <v>44261</v>
      </c>
      <c r="E1965" s="5" t="s">
        <v>24</v>
      </c>
      <c r="F1965" s="5" t="s">
        <v>78</v>
      </c>
      <c r="G1965" s="5" t="s">
        <v>79</v>
      </c>
      <c r="H1965" s="5" t="s">
        <v>20</v>
      </c>
      <c r="I1965" s="7">
        <v>0.35000000000000003</v>
      </c>
      <c r="J1965" s="8">
        <v>3500</v>
      </c>
      <c r="K1965" s="9">
        <f t="shared" si="14"/>
        <v>1225.0000000000002</v>
      </c>
      <c r="L1965" s="9">
        <f t="shared" si="15"/>
        <v>551.25000000000011</v>
      </c>
      <c r="M1965" s="10">
        <v>0.45</v>
      </c>
      <c r="O1965" s="15"/>
      <c r="P1965" s="13"/>
      <c r="Q1965" s="11"/>
      <c r="R1965" s="12"/>
    </row>
    <row r="1966" spans="1:18" ht="15.75" customHeight="1">
      <c r="A1966" s="1"/>
      <c r="B1966" s="5" t="s">
        <v>23</v>
      </c>
      <c r="C1966" s="5">
        <v>1197831</v>
      </c>
      <c r="D1966" s="6">
        <v>44261</v>
      </c>
      <c r="E1966" s="5" t="s">
        <v>24</v>
      </c>
      <c r="F1966" s="5" t="s">
        <v>78</v>
      </c>
      <c r="G1966" s="5" t="s">
        <v>79</v>
      </c>
      <c r="H1966" s="5" t="s">
        <v>21</v>
      </c>
      <c r="I1966" s="7">
        <v>0.4</v>
      </c>
      <c r="J1966" s="8">
        <v>2500</v>
      </c>
      <c r="K1966" s="9">
        <f t="shared" si="14"/>
        <v>1000</v>
      </c>
      <c r="L1966" s="9">
        <f t="shared" si="15"/>
        <v>300</v>
      </c>
      <c r="M1966" s="10">
        <v>0.3</v>
      </c>
      <c r="O1966" s="15"/>
      <c r="P1966" s="13"/>
      <c r="Q1966" s="11"/>
      <c r="R1966" s="12"/>
    </row>
    <row r="1967" spans="1:18" ht="15.75" customHeight="1">
      <c r="A1967" s="1"/>
      <c r="B1967" s="5" t="s">
        <v>23</v>
      </c>
      <c r="C1967" s="5">
        <v>1197831</v>
      </c>
      <c r="D1967" s="6">
        <v>44261</v>
      </c>
      <c r="E1967" s="5" t="s">
        <v>24</v>
      </c>
      <c r="F1967" s="5" t="s">
        <v>78</v>
      </c>
      <c r="G1967" s="5" t="s">
        <v>79</v>
      </c>
      <c r="H1967" s="5" t="s">
        <v>22</v>
      </c>
      <c r="I1967" s="7">
        <v>0.35000000000000003</v>
      </c>
      <c r="J1967" s="8">
        <v>4000</v>
      </c>
      <c r="K1967" s="9">
        <f t="shared" si="14"/>
        <v>1400.0000000000002</v>
      </c>
      <c r="L1967" s="9">
        <f t="shared" si="15"/>
        <v>700.00000000000011</v>
      </c>
      <c r="M1967" s="10">
        <v>0.5</v>
      </c>
      <c r="O1967" s="15"/>
      <c r="P1967" s="13"/>
      <c r="Q1967" s="11"/>
      <c r="R1967" s="12"/>
    </row>
    <row r="1968" spans="1:18" ht="15.75" customHeight="1">
      <c r="A1968" s="1"/>
      <c r="B1968" s="5" t="s">
        <v>23</v>
      </c>
      <c r="C1968" s="5">
        <v>1197831</v>
      </c>
      <c r="D1968" s="6">
        <v>44291</v>
      </c>
      <c r="E1968" s="5" t="s">
        <v>24</v>
      </c>
      <c r="F1968" s="5" t="s">
        <v>78</v>
      </c>
      <c r="G1968" s="5" t="s">
        <v>79</v>
      </c>
      <c r="H1968" s="5" t="s">
        <v>17</v>
      </c>
      <c r="I1968" s="7">
        <v>0.19999999999999998</v>
      </c>
      <c r="J1968" s="8">
        <v>6500</v>
      </c>
      <c r="K1968" s="9">
        <f t="shared" si="14"/>
        <v>1300</v>
      </c>
      <c r="L1968" s="9">
        <f t="shared" si="15"/>
        <v>454.99999999999994</v>
      </c>
      <c r="M1968" s="10">
        <v>0.35</v>
      </c>
      <c r="O1968" s="15"/>
      <c r="P1968" s="13"/>
      <c r="Q1968" s="11"/>
      <c r="R1968" s="12"/>
    </row>
    <row r="1969" spans="1:18" ht="15.75" customHeight="1">
      <c r="A1969" s="1"/>
      <c r="B1969" s="5" t="s">
        <v>23</v>
      </c>
      <c r="C1969" s="5">
        <v>1197831</v>
      </c>
      <c r="D1969" s="6">
        <v>44291</v>
      </c>
      <c r="E1969" s="5" t="s">
        <v>24</v>
      </c>
      <c r="F1969" s="5" t="s">
        <v>78</v>
      </c>
      <c r="G1969" s="5" t="s">
        <v>79</v>
      </c>
      <c r="H1969" s="5" t="s">
        <v>18</v>
      </c>
      <c r="I1969" s="7">
        <v>0.30000000000000004</v>
      </c>
      <c r="J1969" s="8">
        <v>6500</v>
      </c>
      <c r="K1969" s="9">
        <f t="shared" si="14"/>
        <v>1950.0000000000002</v>
      </c>
      <c r="L1969" s="9">
        <f t="shared" si="15"/>
        <v>682.5</v>
      </c>
      <c r="M1969" s="10">
        <v>0.35</v>
      </c>
      <c r="O1969" s="15"/>
      <c r="P1969" s="13"/>
      <c r="Q1969" s="11"/>
      <c r="R1969" s="12"/>
    </row>
    <row r="1970" spans="1:18" ht="15.75" customHeight="1">
      <c r="A1970" s="1"/>
      <c r="B1970" s="5" t="s">
        <v>23</v>
      </c>
      <c r="C1970" s="5">
        <v>1197831</v>
      </c>
      <c r="D1970" s="6">
        <v>44291</v>
      </c>
      <c r="E1970" s="5" t="s">
        <v>24</v>
      </c>
      <c r="F1970" s="5" t="s">
        <v>78</v>
      </c>
      <c r="G1970" s="5" t="s">
        <v>79</v>
      </c>
      <c r="H1970" s="5" t="s">
        <v>19</v>
      </c>
      <c r="I1970" s="7">
        <v>0.24999999999999997</v>
      </c>
      <c r="J1970" s="8">
        <v>4750</v>
      </c>
      <c r="K1970" s="9">
        <f t="shared" si="14"/>
        <v>1187.4999999999998</v>
      </c>
      <c r="L1970" s="9">
        <f t="shared" si="15"/>
        <v>415.62499999999989</v>
      </c>
      <c r="M1970" s="10">
        <v>0.35</v>
      </c>
      <c r="O1970" s="15"/>
      <c r="P1970" s="13"/>
      <c r="Q1970" s="11"/>
      <c r="R1970" s="12"/>
    </row>
    <row r="1971" spans="1:18" ht="15.75" customHeight="1">
      <c r="A1971" s="1"/>
      <c r="B1971" s="5" t="s">
        <v>23</v>
      </c>
      <c r="C1971" s="5">
        <v>1197831</v>
      </c>
      <c r="D1971" s="6">
        <v>44291</v>
      </c>
      <c r="E1971" s="5" t="s">
        <v>24</v>
      </c>
      <c r="F1971" s="5" t="s">
        <v>78</v>
      </c>
      <c r="G1971" s="5" t="s">
        <v>79</v>
      </c>
      <c r="H1971" s="5" t="s">
        <v>20</v>
      </c>
      <c r="I1971" s="7">
        <v>0.30000000000000004</v>
      </c>
      <c r="J1971" s="8">
        <v>3750</v>
      </c>
      <c r="K1971" s="9">
        <f t="shared" si="14"/>
        <v>1125.0000000000002</v>
      </c>
      <c r="L1971" s="9">
        <f t="shared" si="15"/>
        <v>506.25000000000011</v>
      </c>
      <c r="M1971" s="10">
        <v>0.45</v>
      </c>
      <c r="O1971" s="15"/>
      <c r="P1971" s="13"/>
      <c r="Q1971" s="11"/>
      <c r="R1971" s="12"/>
    </row>
    <row r="1972" spans="1:18" ht="15.75" customHeight="1">
      <c r="A1972" s="1"/>
      <c r="B1972" s="5" t="s">
        <v>23</v>
      </c>
      <c r="C1972" s="5">
        <v>1197831</v>
      </c>
      <c r="D1972" s="6">
        <v>44291</v>
      </c>
      <c r="E1972" s="5" t="s">
        <v>24</v>
      </c>
      <c r="F1972" s="5" t="s">
        <v>78</v>
      </c>
      <c r="G1972" s="5" t="s">
        <v>79</v>
      </c>
      <c r="H1972" s="5" t="s">
        <v>21</v>
      </c>
      <c r="I1972" s="7">
        <v>0.35</v>
      </c>
      <c r="J1972" s="8">
        <v>2750</v>
      </c>
      <c r="K1972" s="9">
        <f t="shared" si="14"/>
        <v>962.49999999999989</v>
      </c>
      <c r="L1972" s="9">
        <f t="shared" si="15"/>
        <v>288.74999999999994</v>
      </c>
      <c r="M1972" s="10">
        <v>0.3</v>
      </c>
      <c r="O1972" s="15"/>
      <c r="P1972" s="13"/>
      <c r="Q1972" s="11"/>
      <c r="R1972" s="12"/>
    </row>
    <row r="1973" spans="1:18" ht="15.75" customHeight="1">
      <c r="A1973" s="1"/>
      <c r="B1973" s="5" t="s">
        <v>23</v>
      </c>
      <c r="C1973" s="5">
        <v>1197831</v>
      </c>
      <c r="D1973" s="6">
        <v>44291</v>
      </c>
      <c r="E1973" s="5" t="s">
        <v>24</v>
      </c>
      <c r="F1973" s="5" t="s">
        <v>78</v>
      </c>
      <c r="G1973" s="5" t="s">
        <v>79</v>
      </c>
      <c r="H1973" s="5" t="s">
        <v>22</v>
      </c>
      <c r="I1973" s="7">
        <v>0.30000000000000004</v>
      </c>
      <c r="J1973" s="8">
        <v>5500</v>
      </c>
      <c r="K1973" s="9">
        <f t="shared" si="14"/>
        <v>1650.0000000000002</v>
      </c>
      <c r="L1973" s="9">
        <f t="shared" si="15"/>
        <v>825.00000000000011</v>
      </c>
      <c r="M1973" s="10">
        <v>0.5</v>
      </c>
      <c r="O1973" s="15"/>
      <c r="P1973" s="13"/>
      <c r="Q1973" s="11"/>
      <c r="R1973" s="12"/>
    </row>
    <row r="1974" spans="1:18" ht="15.75" customHeight="1">
      <c r="A1974" s="1"/>
      <c r="B1974" s="5" t="s">
        <v>23</v>
      </c>
      <c r="C1974" s="5">
        <v>1197831</v>
      </c>
      <c r="D1974" s="6">
        <v>44321</v>
      </c>
      <c r="E1974" s="5" t="s">
        <v>24</v>
      </c>
      <c r="F1974" s="5" t="s">
        <v>78</v>
      </c>
      <c r="G1974" s="5" t="s">
        <v>79</v>
      </c>
      <c r="H1974" s="5" t="s">
        <v>17</v>
      </c>
      <c r="I1974" s="7">
        <v>0.19999999999999998</v>
      </c>
      <c r="J1974" s="8">
        <v>7000</v>
      </c>
      <c r="K1974" s="9">
        <f t="shared" si="14"/>
        <v>1399.9999999999998</v>
      </c>
      <c r="L1974" s="9">
        <f t="shared" si="15"/>
        <v>489.99999999999989</v>
      </c>
      <c r="M1974" s="10">
        <v>0.35</v>
      </c>
      <c r="O1974" s="15"/>
      <c r="P1974" s="13"/>
      <c r="Q1974" s="11"/>
      <c r="R1974" s="12"/>
    </row>
    <row r="1975" spans="1:18" ht="15.75" customHeight="1">
      <c r="A1975" s="1"/>
      <c r="B1975" s="5" t="s">
        <v>23</v>
      </c>
      <c r="C1975" s="5">
        <v>1197831</v>
      </c>
      <c r="D1975" s="6">
        <v>44321</v>
      </c>
      <c r="E1975" s="5" t="s">
        <v>24</v>
      </c>
      <c r="F1975" s="5" t="s">
        <v>78</v>
      </c>
      <c r="G1975" s="5" t="s">
        <v>79</v>
      </c>
      <c r="H1975" s="5" t="s">
        <v>18</v>
      </c>
      <c r="I1975" s="7">
        <v>0.30000000000000004</v>
      </c>
      <c r="J1975" s="8">
        <v>7250</v>
      </c>
      <c r="K1975" s="9">
        <f t="shared" si="14"/>
        <v>2175.0000000000005</v>
      </c>
      <c r="L1975" s="9">
        <f t="shared" si="15"/>
        <v>761.25000000000011</v>
      </c>
      <c r="M1975" s="10">
        <v>0.35</v>
      </c>
      <c r="O1975" s="15"/>
      <c r="P1975" s="13"/>
      <c r="Q1975" s="11"/>
      <c r="R1975" s="12"/>
    </row>
    <row r="1976" spans="1:18" ht="15.75" customHeight="1">
      <c r="A1976" s="1"/>
      <c r="B1976" s="5" t="s">
        <v>23</v>
      </c>
      <c r="C1976" s="5">
        <v>1197831</v>
      </c>
      <c r="D1976" s="6">
        <v>44321</v>
      </c>
      <c r="E1976" s="5" t="s">
        <v>24</v>
      </c>
      <c r="F1976" s="5" t="s">
        <v>78</v>
      </c>
      <c r="G1976" s="5" t="s">
        <v>79</v>
      </c>
      <c r="H1976" s="5" t="s">
        <v>19</v>
      </c>
      <c r="I1976" s="7">
        <v>0.24999999999999997</v>
      </c>
      <c r="J1976" s="8">
        <v>5750</v>
      </c>
      <c r="K1976" s="9">
        <f t="shared" si="14"/>
        <v>1437.4999999999998</v>
      </c>
      <c r="L1976" s="9">
        <f t="shared" si="15"/>
        <v>503.12499999999989</v>
      </c>
      <c r="M1976" s="10">
        <v>0.35</v>
      </c>
      <c r="O1976" s="15"/>
      <c r="P1976" s="13"/>
      <c r="Q1976" s="11"/>
      <c r="R1976" s="12"/>
    </row>
    <row r="1977" spans="1:18" ht="15.75" customHeight="1">
      <c r="A1977" s="1"/>
      <c r="B1977" s="5" t="s">
        <v>23</v>
      </c>
      <c r="C1977" s="5">
        <v>1197831</v>
      </c>
      <c r="D1977" s="6">
        <v>44321</v>
      </c>
      <c r="E1977" s="5" t="s">
        <v>24</v>
      </c>
      <c r="F1977" s="5" t="s">
        <v>78</v>
      </c>
      <c r="G1977" s="5" t="s">
        <v>79</v>
      </c>
      <c r="H1977" s="5" t="s">
        <v>20</v>
      </c>
      <c r="I1977" s="7">
        <v>0.35000000000000003</v>
      </c>
      <c r="J1977" s="8">
        <v>5000</v>
      </c>
      <c r="K1977" s="9">
        <f t="shared" si="14"/>
        <v>1750.0000000000002</v>
      </c>
      <c r="L1977" s="9">
        <f t="shared" si="15"/>
        <v>787.50000000000011</v>
      </c>
      <c r="M1977" s="10">
        <v>0.45</v>
      </c>
      <c r="O1977" s="15"/>
      <c r="P1977" s="13"/>
      <c r="Q1977" s="11"/>
      <c r="R1977" s="12"/>
    </row>
    <row r="1978" spans="1:18" ht="15.75" customHeight="1">
      <c r="A1978" s="1"/>
      <c r="B1978" s="5" t="s">
        <v>23</v>
      </c>
      <c r="C1978" s="5">
        <v>1197831</v>
      </c>
      <c r="D1978" s="6">
        <v>44321</v>
      </c>
      <c r="E1978" s="5" t="s">
        <v>24</v>
      </c>
      <c r="F1978" s="5" t="s">
        <v>78</v>
      </c>
      <c r="G1978" s="5" t="s">
        <v>79</v>
      </c>
      <c r="H1978" s="5" t="s">
        <v>21</v>
      </c>
      <c r="I1978" s="7">
        <v>0.5</v>
      </c>
      <c r="J1978" s="8">
        <v>4000</v>
      </c>
      <c r="K1978" s="9">
        <f t="shared" si="14"/>
        <v>2000</v>
      </c>
      <c r="L1978" s="9">
        <f t="shared" si="15"/>
        <v>600</v>
      </c>
      <c r="M1978" s="10">
        <v>0.3</v>
      </c>
      <c r="O1978" s="15"/>
      <c r="P1978" s="13"/>
      <c r="Q1978" s="11"/>
      <c r="R1978" s="12"/>
    </row>
    <row r="1979" spans="1:18" ht="15.75" customHeight="1">
      <c r="A1979" s="1"/>
      <c r="B1979" s="5" t="s">
        <v>23</v>
      </c>
      <c r="C1979" s="5">
        <v>1197831</v>
      </c>
      <c r="D1979" s="6">
        <v>44321</v>
      </c>
      <c r="E1979" s="5" t="s">
        <v>24</v>
      </c>
      <c r="F1979" s="5" t="s">
        <v>78</v>
      </c>
      <c r="G1979" s="5" t="s">
        <v>79</v>
      </c>
      <c r="H1979" s="5" t="s">
        <v>22</v>
      </c>
      <c r="I1979" s="7">
        <v>0.45</v>
      </c>
      <c r="J1979" s="8">
        <v>7500</v>
      </c>
      <c r="K1979" s="9">
        <f t="shared" si="14"/>
        <v>3375</v>
      </c>
      <c r="L1979" s="9">
        <f t="shared" si="15"/>
        <v>1687.5</v>
      </c>
      <c r="M1979" s="10">
        <v>0.5</v>
      </c>
      <c r="O1979" s="15"/>
      <c r="P1979" s="13"/>
      <c r="Q1979" s="11"/>
      <c r="R1979" s="12"/>
    </row>
    <row r="1980" spans="1:18" ht="15.75" customHeight="1">
      <c r="A1980" s="1"/>
      <c r="B1980" s="5" t="s">
        <v>23</v>
      </c>
      <c r="C1980" s="5">
        <v>1197831</v>
      </c>
      <c r="D1980" s="6">
        <v>44351</v>
      </c>
      <c r="E1980" s="5" t="s">
        <v>24</v>
      </c>
      <c r="F1980" s="5" t="s">
        <v>78</v>
      </c>
      <c r="G1980" s="5" t="s">
        <v>79</v>
      </c>
      <c r="H1980" s="5" t="s">
        <v>17</v>
      </c>
      <c r="I1980" s="7">
        <v>0.45</v>
      </c>
      <c r="J1980" s="8">
        <v>7500</v>
      </c>
      <c r="K1980" s="9">
        <f t="shared" si="14"/>
        <v>3375</v>
      </c>
      <c r="L1980" s="9">
        <f t="shared" si="15"/>
        <v>1181.25</v>
      </c>
      <c r="M1980" s="10">
        <v>0.35</v>
      </c>
      <c r="O1980" s="15"/>
      <c r="P1980" s="13"/>
      <c r="Q1980" s="11"/>
      <c r="R1980" s="12"/>
    </row>
    <row r="1981" spans="1:18" ht="15.75" customHeight="1">
      <c r="A1981" s="1"/>
      <c r="B1981" s="5" t="s">
        <v>23</v>
      </c>
      <c r="C1981" s="5">
        <v>1197831</v>
      </c>
      <c r="D1981" s="6">
        <v>44351</v>
      </c>
      <c r="E1981" s="5" t="s">
        <v>24</v>
      </c>
      <c r="F1981" s="5" t="s">
        <v>78</v>
      </c>
      <c r="G1981" s="5" t="s">
        <v>79</v>
      </c>
      <c r="H1981" s="5" t="s">
        <v>18</v>
      </c>
      <c r="I1981" s="7">
        <v>0.5</v>
      </c>
      <c r="J1981" s="8">
        <v>7500</v>
      </c>
      <c r="K1981" s="9">
        <f t="shared" si="14"/>
        <v>3750</v>
      </c>
      <c r="L1981" s="9">
        <f t="shared" si="15"/>
        <v>1312.5</v>
      </c>
      <c r="M1981" s="10">
        <v>0.35</v>
      </c>
      <c r="O1981" s="15"/>
      <c r="P1981" s="13"/>
      <c r="Q1981" s="11"/>
      <c r="R1981" s="12"/>
    </row>
    <row r="1982" spans="1:18" ht="15.75" customHeight="1">
      <c r="A1982" s="1"/>
      <c r="B1982" s="5" t="s">
        <v>23</v>
      </c>
      <c r="C1982" s="5">
        <v>1197831</v>
      </c>
      <c r="D1982" s="6">
        <v>44351</v>
      </c>
      <c r="E1982" s="5" t="s">
        <v>24</v>
      </c>
      <c r="F1982" s="5" t="s">
        <v>78</v>
      </c>
      <c r="G1982" s="5" t="s">
        <v>79</v>
      </c>
      <c r="H1982" s="5" t="s">
        <v>19</v>
      </c>
      <c r="I1982" s="7">
        <v>0.5</v>
      </c>
      <c r="J1982" s="8">
        <v>6000</v>
      </c>
      <c r="K1982" s="9">
        <f t="shared" si="14"/>
        <v>3000</v>
      </c>
      <c r="L1982" s="9">
        <f t="shared" si="15"/>
        <v>1050</v>
      </c>
      <c r="M1982" s="10">
        <v>0.35</v>
      </c>
      <c r="O1982" s="15"/>
      <c r="P1982" s="13"/>
      <c r="Q1982" s="11"/>
      <c r="R1982" s="12"/>
    </row>
    <row r="1983" spans="1:18" ht="15.75" customHeight="1">
      <c r="A1983" s="1"/>
      <c r="B1983" s="5" t="s">
        <v>23</v>
      </c>
      <c r="C1983" s="5">
        <v>1197831</v>
      </c>
      <c r="D1983" s="6">
        <v>44351</v>
      </c>
      <c r="E1983" s="5" t="s">
        <v>24</v>
      </c>
      <c r="F1983" s="5" t="s">
        <v>78</v>
      </c>
      <c r="G1983" s="5" t="s">
        <v>79</v>
      </c>
      <c r="H1983" s="5" t="s">
        <v>20</v>
      </c>
      <c r="I1983" s="7">
        <v>0.5</v>
      </c>
      <c r="J1983" s="8">
        <v>5500</v>
      </c>
      <c r="K1983" s="9">
        <f t="shared" si="14"/>
        <v>2750</v>
      </c>
      <c r="L1983" s="9">
        <f t="shared" si="15"/>
        <v>1237.5</v>
      </c>
      <c r="M1983" s="10">
        <v>0.45</v>
      </c>
      <c r="O1983" s="15"/>
      <c r="P1983" s="13"/>
      <c r="Q1983" s="11"/>
      <c r="R1983" s="12"/>
    </row>
    <row r="1984" spans="1:18" ht="15.75" customHeight="1">
      <c r="A1984" s="1"/>
      <c r="B1984" s="5" t="s">
        <v>23</v>
      </c>
      <c r="C1984" s="5">
        <v>1197831</v>
      </c>
      <c r="D1984" s="6">
        <v>44351</v>
      </c>
      <c r="E1984" s="5" t="s">
        <v>24</v>
      </c>
      <c r="F1984" s="5" t="s">
        <v>78</v>
      </c>
      <c r="G1984" s="5" t="s">
        <v>79</v>
      </c>
      <c r="H1984" s="5" t="s">
        <v>21</v>
      </c>
      <c r="I1984" s="7">
        <v>0.55000000000000004</v>
      </c>
      <c r="J1984" s="8">
        <v>4500</v>
      </c>
      <c r="K1984" s="9">
        <f t="shared" si="14"/>
        <v>2475</v>
      </c>
      <c r="L1984" s="9">
        <f t="shared" si="15"/>
        <v>742.5</v>
      </c>
      <c r="M1984" s="10">
        <v>0.3</v>
      </c>
      <c r="O1984" s="15"/>
      <c r="P1984" s="13"/>
      <c r="Q1984" s="11"/>
      <c r="R1984" s="12"/>
    </row>
    <row r="1985" spans="1:18" ht="15.75" customHeight="1">
      <c r="A1985" s="1"/>
      <c r="B1985" s="5" t="s">
        <v>23</v>
      </c>
      <c r="C1985" s="5">
        <v>1197831</v>
      </c>
      <c r="D1985" s="6">
        <v>44351</v>
      </c>
      <c r="E1985" s="5" t="s">
        <v>24</v>
      </c>
      <c r="F1985" s="5" t="s">
        <v>78</v>
      </c>
      <c r="G1985" s="5" t="s">
        <v>79</v>
      </c>
      <c r="H1985" s="5" t="s">
        <v>22</v>
      </c>
      <c r="I1985" s="7">
        <v>0.60000000000000009</v>
      </c>
      <c r="J1985" s="8">
        <v>8250</v>
      </c>
      <c r="K1985" s="9">
        <f t="shared" si="14"/>
        <v>4950.0000000000009</v>
      </c>
      <c r="L1985" s="9">
        <f t="shared" si="15"/>
        <v>2475.0000000000005</v>
      </c>
      <c r="M1985" s="10">
        <v>0.5</v>
      </c>
      <c r="O1985" s="15"/>
      <c r="P1985" s="13"/>
      <c r="Q1985" s="11"/>
      <c r="R1985" s="12"/>
    </row>
    <row r="1986" spans="1:18" ht="15.75" customHeight="1">
      <c r="A1986" s="1"/>
      <c r="B1986" s="5" t="s">
        <v>23</v>
      </c>
      <c r="C1986" s="5">
        <v>1197831</v>
      </c>
      <c r="D1986" s="6">
        <v>44383</v>
      </c>
      <c r="E1986" s="5" t="s">
        <v>24</v>
      </c>
      <c r="F1986" s="5" t="s">
        <v>78</v>
      </c>
      <c r="G1986" s="5" t="s">
        <v>79</v>
      </c>
      <c r="H1986" s="5" t="s">
        <v>17</v>
      </c>
      <c r="I1986" s="7">
        <v>0.5</v>
      </c>
      <c r="J1986" s="8">
        <v>7750</v>
      </c>
      <c r="K1986" s="9">
        <f t="shared" si="14"/>
        <v>3875</v>
      </c>
      <c r="L1986" s="9">
        <f t="shared" si="15"/>
        <v>1549.9999999999998</v>
      </c>
      <c r="M1986" s="10">
        <v>0.39999999999999997</v>
      </c>
      <c r="O1986" s="15"/>
      <c r="P1986" s="13"/>
      <c r="Q1986" s="11"/>
      <c r="R1986" s="12"/>
    </row>
    <row r="1987" spans="1:18" ht="15.75" customHeight="1">
      <c r="A1987" s="1"/>
      <c r="B1987" s="5" t="s">
        <v>23</v>
      </c>
      <c r="C1987" s="5">
        <v>1197831</v>
      </c>
      <c r="D1987" s="6">
        <v>44383</v>
      </c>
      <c r="E1987" s="5" t="s">
        <v>24</v>
      </c>
      <c r="F1987" s="5" t="s">
        <v>78</v>
      </c>
      <c r="G1987" s="5" t="s">
        <v>79</v>
      </c>
      <c r="H1987" s="5" t="s">
        <v>18</v>
      </c>
      <c r="I1987" s="7">
        <v>0.55000000000000004</v>
      </c>
      <c r="J1987" s="8">
        <v>7750</v>
      </c>
      <c r="K1987" s="9">
        <f t="shared" si="14"/>
        <v>4262.5</v>
      </c>
      <c r="L1987" s="9">
        <f t="shared" si="15"/>
        <v>1704.9999999999998</v>
      </c>
      <c r="M1987" s="10">
        <v>0.39999999999999997</v>
      </c>
      <c r="O1987" s="15"/>
      <c r="P1987" s="13"/>
      <c r="Q1987" s="11"/>
      <c r="R1987" s="12"/>
    </row>
    <row r="1988" spans="1:18" ht="15.75" customHeight="1">
      <c r="A1988" s="1"/>
      <c r="B1988" s="5" t="s">
        <v>23</v>
      </c>
      <c r="C1988" s="5">
        <v>1197831</v>
      </c>
      <c r="D1988" s="6">
        <v>44383</v>
      </c>
      <c r="E1988" s="5" t="s">
        <v>24</v>
      </c>
      <c r="F1988" s="5" t="s">
        <v>78</v>
      </c>
      <c r="G1988" s="5" t="s">
        <v>79</v>
      </c>
      <c r="H1988" s="5" t="s">
        <v>19</v>
      </c>
      <c r="I1988" s="7">
        <v>0.5</v>
      </c>
      <c r="J1988" s="8">
        <v>9250</v>
      </c>
      <c r="K1988" s="9">
        <f t="shared" si="14"/>
        <v>4625</v>
      </c>
      <c r="L1988" s="9">
        <f t="shared" si="15"/>
        <v>1849.9999999999998</v>
      </c>
      <c r="M1988" s="10">
        <v>0.39999999999999997</v>
      </c>
      <c r="O1988" s="15"/>
      <c r="P1988" s="13"/>
      <c r="Q1988" s="11"/>
      <c r="R1988" s="12"/>
    </row>
    <row r="1989" spans="1:18" ht="15.75" customHeight="1">
      <c r="A1989" s="1"/>
      <c r="B1989" s="5" t="s">
        <v>23</v>
      </c>
      <c r="C1989" s="5">
        <v>1197831</v>
      </c>
      <c r="D1989" s="6">
        <v>44383</v>
      </c>
      <c r="E1989" s="5" t="s">
        <v>24</v>
      </c>
      <c r="F1989" s="5" t="s">
        <v>78</v>
      </c>
      <c r="G1989" s="5" t="s">
        <v>79</v>
      </c>
      <c r="H1989" s="5" t="s">
        <v>20</v>
      </c>
      <c r="I1989" s="7">
        <v>0.5</v>
      </c>
      <c r="J1989" s="8">
        <v>5250</v>
      </c>
      <c r="K1989" s="9">
        <f t="shared" si="14"/>
        <v>2625</v>
      </c>
      <c r="L1989" s="9">
        <f t="shared" si="15"/>
        <v>1312.5</v>
      </c>
      <c r="M1989" s="10">
        <v>0.5</v>
      </c>
      <c r="O1989" s="15"/>
      <c r="P1989" s="13"/>
      <c r="Q1989" s="11"/>
      <c r="R1989" s="12"/>
    </row>
    <row r="1990" spans="1:18" ht="15.75" customHeight="1">
      <c r="A1990" s="1"/>
      <c r="B1990" s="5" t="s">
        <v>23</v>
      </c>
      <c r="C1990" s="5">
        <v>1197831</v>
      </c>
      <c r="D1990" s="6">
        <v>44383</v>
      </c>
      <c r="E1990" s="5" t="s">
        <v>24</v>
      </c>
      <c r="F1990" s="5" t="s">
        <v>78</v>
      </c>
      <c r="G1990" s="5" t="s">
        <v>79</v>
      </c>
      <c r="H1990" s="5" t="s">
        <v>21</v>
      </c>
      <c r="I1990" s="7">
        <v>0.55000000000000004</v>
      </c>
      <c r="J1990" s="8">
        <v>5250</v>
      </c>
      <c r="K1990" s="9">
        <f t="shared" si="14"/>
        <v>2887.5000000000005</v>
      </c>
      <c r="L1990" s="9">
        <f t="shared" si="15"/>
        <v>1010.6250000000001</v>
      </c>
      <c r="M1990" s="10">
        <v>0.35</v>
      </c>
      <c r="O1990" s="15"/>
      <c r="P1990" s="13"/>
      <c r="Q1990" s="11"/>
      <c r="R1990" s="12"/>
    </row>
    <row r="1991" spans="1:18" ht="15.75" customHeight="1">
      <c r="A1991" s="1"/>
      <c r="B1991" s="5" t="s">
        <v>23</v>
      </c>
      <c r="C1991" s="5">
        <v>1197831</v>
      </c>
      <c r="D1991" s="6">
        <v>44383</v>
      </c>
      <c r="E1991" s="5" t="s">
        <v>24</v>
      </c>
      <c r="F1991" s="5" t="s">
        <v>78</v>
      </c>
      <c r="G1991" s="5" t="s">
        <v>79</v>
      </c>
      <c r="H1991" s="5" t="s">
        <v>22</v>
      </c>
      <c r="I1991" s="7">
        <v>0.65</v>
      </c>
      <c r="J1991" s="8">
        <v>8000</v>
      </c>
      <c r="K1991" s="9">
        <f t="shared" si="14"/>
        <v>5200</v>
      </c>
      <c r="L1991" s="9">
        <f t="shared" si="15"/>
        <v>2860.0000000000005</v>
      </c>
      <c r="M1991" s="10">
        <v>0.55000000000000004</v>
      </c>
      <c r="O1991" s="15"/>
      <c r="P1991" s="13"/>
      <c r="Q1991" s="11"/>
      <c r="R1991" s="12"/>
    </row>
    <row r="1992" spans="1:18" ht="15.75" customHeight="1">
      <c r="A1992" s="1"/>
      <c r="B1992" s="5" t="s">
        <v>23</v>
      </c>
      <c r="C1992" s="5">
        <v>1197831</v>
      </c>
      <c r="D1992" s="6">
        <v>44416</v>
      </c>
      <c r="E1992" s="5" t="s">
        <v>24</v>
      </c>
      <c r="F1992" s="5" t="s">
        <v>78</v>
      </c>
      <c r="G1992" s="5" t="s">
        <v>79</v>
      </c>
      <c r="H1992" s="5" t="s">
        <v>17</v>
      </c>
      <c r="I1992" s="7">
        <v>0.5</v>
      </c>
      <c r="J1992" s="8">
        <v>7500</v>
      </c>
      <c r="K1992" s="9">
        <f t="shared" si="14"/>
        <v>3750</v>
      </c>
      <c r="L1992" s="9">
        <f t="shared" si="15"/>
        <v>1499.9999999999998</v>
      </c>
      <c r="M1992" s="10">
        <v>0.39999999999999997</v>
      </c>
      <c r="O1992" s="15"/>
      <c r="P1992" s="13"/>
      <c r="Q1992" s="11"/>
      <c r="R1992" s="12"/>
    </row>
    <row r="1993" spans="1:18" ht="15.75" customHeight="1">
      <c r="A1993" s="1"/>
      <c r="B1993" s="5" t="s">
        <v>23</v>
      </c>
      <c r="C1993" s="5">
        <v>1197831</v>
      </c>
      <c r="D1993" s="6">
        <v>44416</v>
      </c>
      <c r="E1993" s="5" t="s">
        <v>24</v>
      </c>
      <c r="F1993" s="5" t="s">
        <v>78</v>
      </c>
      <c r="G1993" s="5" t="s">
        <v>79</v>
      </c>
      <c r="H1993" s="5" t="s">
        <v>18</v>
      </c>
      <c r="I1993" s="7">
        <v>0.55000000000000004</v>
      </c>
      <c r="J1993" s="8">
        <v>7500</v>
      </c>
      <c r="K1993" s="9">
        <f t="shared" si="14"/>
        <v>4125</v>
      </c>
      <c r="L1993" s="9">
        <f t="shared" si="15"/>
        <v>1649.9999999999998</v>
      </c>
      <c r="M1993" s="10">
        <v>0.39999999999999997</v>
      </c>
      <c r="O1993" s="15"/>
      <c r="P1993" s="13"/>
      <c r="Q1993" s="11"/>
      <c r="R1993" s="12"/>
    </row>
    <row r="1994" spans="1:18" ht="15.75" customHeight="1">
      <c r="A1994" s="1"/>
      <c r="B1994" s="5" t="s">
        <v>23</v>
      </c>
      <c r="C1994" s="5">
        <v>1197831</v>
      </c>
      <c r="D1994" s="6">
        <v>44416</v>
      </c>
      <c r="E1994" s="5" t="s">
        <v>24</v>
      </c>
      <c r="F1994" s="5" t="s">
        <v>78</v>
      </c>
      <c r="G1994" s="5" t="s">
        <v>79</v>
      </c>
      <c r="H1994" s="5" t="s">
        <v>19</v>
      </c>
      <c r="I1994" s="7">
        <v>0.5</v>
      </c>
      <c r="J1994" s="8">
        <v>9250</v>
      </c>
      <c r="K1994" s="9">
        <f t="shared" si="14"/>
        <v>4625</v>
      </c>
      <c r="L1994" s="9">
        <f t="shared" si="15"/>
        <v>1849.9999999999998</v>
      </c>
      <c r="M1994" s="10">
        <v>0.39999999999999997</v>
      </c>
      <c r="O1994" s="15"/>
      <c r="P1994" s="13"/>
      <c r="Q1994" s="11"/>
      <c r="R1994" s="12"/>
    </row>
    <row r="1995" spans="1:18" ht="15.75" customHeight="1">
      <c r="A1995" s="1"/>
      <c r="B1995" s="5" t="s">
        <v>23</v>
      </c>
      <c r="C1995" s="5">
        <v>1197831</v>
      </c>
      <c r="D1995" s="6">
        <v>44416</v>
      </c>
      <c r="E1995" s="5" t="s">
        <v>24</v>
      </c>
      <c r="F1995" s="5" t="s">
        <v>78</v>
      </c>
      <c r="G1995" s="5" t="s">
        <v>79</v>
      </c>
      <c r="H1995" s="5" t="s">
        <v>20</v>
      </c>
      <c r="I1995" s="7">
        <v>0.5</v>
      </c>
      <c r="J1995" s="8">
        <v>4750</v>
      </c>
      <c r="K1995" s="9">
        <f t="shared" si="14"/>
        <v>2375</v>
      </c>
      <c r="L1995" s="9">
        <f t="shared" si="15"/>
        <v>1187.5</v>
      </c>
      <c r="M1995" s="10">
        <v>0.5</v>
      </c>
      <c r="O1995" s="15"/>
      <c r="P1995" s="13"/>
      <c r="Q1995" s="11"/>
      <c r="R1995" s="12"/>
    </row>
    <row r="1996" spans="1:18" ht="15.75" customHeight="1">
      <c r="A1996" s="1"/>
      <c r="B1996" s="5" t="s">
        <v>23</v>
      </c>
      <c r="C1996" s="5">
        <v>1197831</v>
      </c>
      <c r="D1996" s="6">
        <v>44416</v>
      </c>
      <c r="E1996" s="5" t="s">
        <v>24</v>
      </c>
      <c r="F1996" s="5" t="s">
        <v>78</v>
      </c>
      <c r="G1996" s="5" t="s">
        <v>79</v>
      </c>
      <c r="H1996" s="5" t="s">
        <v>21</v>
      </c>
      <c r="I1996" s="7">
        <v>0.55000000000000004</v>
      </c>
      <c r="J1996" s="8">
        <v>4750</v>
      </c>
      <c r="K1996" s="9">
        <f t="shared" si="14"/>
        <v>2612.5</v>
      </c>
      <c r="L1996" s="9">
        <f t="shared" si="15"/>
        <v>914.37499999999989</v>
      </c>
      <c r="M1996" s="10">
        <v>0.35</v>
      </c>
      <c r="O1996" s="15"/>
      <c r="P1996" s="13"/>
      <c r="Q1996" s="11"/>
      <c r="R1996" s="12"/>
    </row>
    <row r="1997" spans="1:18" ht="15.75" customHeight="1">
      <c r="A1997" s="1"/>
      <c r="B1997" s="5" t="s">
        <v>23</v>
      </c>
      <c r="C1997" s="5">
        <v>1197831</v>
      </c>
      <c r="D1997" s="6">
        <v>44416</v>
      </c>
      <c r="E1997" s="5" t="s">
        <v>24</v>
      </c>
      <c r="F1997" s="5" t="s">
        <v>78</v>
      </c>
      <c r="G1997" s="5" t="s">
        <v>79</v>
      </c>
      <c r="H1997" s="5" t="s">
        <v>22</v>
      </c>
      <c r="I1997" s="7">
        <v>0.6</v>
      </c>
      <c r="J1997" s="8">
        <v>7250</v>
      </c>
      <c r="K1997" s="9">
        <f t="shared" si="14"/>
        <v>4350</v>
      </c>
      <c r="L1997" s="9">
        <f t="shared" si="15"/>
        <v>2392.5</v>
      </c>
      <c r="M1997" s="10">
        <v>0.55000000000000004</v>
      </c>
      <c r="O1997" s="15"/>
      <c r="P1997" s="13"/>
      <c r="Q1997" s="11"/>
      <c r="R1997" s="12"/>
    </row>
    <row r="1998" spans="1:18" ht="15.75" customHeight="1">
      <c r="A1998" s="1"/>
      <c r="B1998" s="5" t="s">
        <v>23</v>
      </c>
      <c r="C1998" s="5">
        <v>1197831</v>
      </c>
      <c r="D1998" s="6">
        <v>44444</v>
      </c>
      <c r="E1998" s="5" t="s">
        <v>24</v>
      </c>
      <c r="F1998" s="5" t="s">
        <v>78</v>
      </c>
      <c r="G1998" s="5" t="s">
        <v>79</v>
      </c>
      <c r="H1998" s="5" t="s">
        <v>17</v>
      </c>
      <c r="I1998" s="7">
        <v>0.55000000000000004</v>
      </c>
      <c r="J1998" s="8">
        <v>6750</v>
      </c>
      <c r="K1998" s="9">
        <f t="shared" si="14"/>
        <v>3712.5000000000005</v>
      </c>
      <c r="L1998" s="9">
        <f t="shared" si="15"/>
        <v>1485</v>
      </c>
      <c r="M1998" s="10">
        <v>0.39999999999999997</v>
      </c>
      <c r="O1998" s="15"/>
      <c r="P1998" s="13"/>
      <c r="Q1998" s="11"/>
      <c r="R1998" s="12"/>
    </row>
    <row r="1999" spans="1:18" ht="15.75" customHeight="1">
      <c r="A1999" s="1"/>
      <c r="B1999" s="5" t="s">
        <v>23</v>
      </c>
      <c r="C1999" s="5">
        <v>1197831</v>
      </c>
      <c r="D1999" s="6">
        <v>44444</v>
      </c>
      <c r="E1999" s="5" t="s">
        <v>24</v>
      </c>
      <c r="F1999" s="5" t="s">
        <v>78</v>
      </c>
      <c r="G1999" s="5" t="s">
        <v>79</v>
      </c>
      <c r="H1999" s="5" t="s">
        <v>18</v>
      </c>
      <c r="I1999" s="7">
        <v>0.55000000000000004</v>
      </c>
      <c r="J1999" s="8">
        <v>6250</v>
      </c>
      <c r="K1999" s="9">
        <f t="shared" si="14"/>
        <v>3437.5000000000005</v>
      </c>
      <c r="L1999" s="9">
        <f t="shared" si="15"/>
        <v>1375</v>
      </c>
      <c r="M1999" s="10">
        <v>0.39999999999999997</v>
      </c>
      <c r="O1999" s="15"/>
      <c r="P1999" s="13"/>
      <c r="Q1999" s="11"/>
      <c r="R1999" s="12"/>
    </row>
    <row r="2000" spans="1:18" ht="15.75" customHeight="1">
      <c r="A2000" s="1"/>
      <c r="B2000" s="5" t="s">
        <v>23</v>
      </c>
      <c r="C2000" s="5">
        <v>1197831</v>
      </c>
      <c r="D2000" s="6">
        <v>44444</v>
      </c>
      <c r="E2000" s="5" t="s">
        <v>24</v>
      </c>
      <c r="F2000" s="5" t="s">
        <v>78</v>
      </c>
      <c r="G2000" s="5" t="s">
        <v>79</v>
      </c>
      <c r="H2000" s="5" t="s">
        <v>19</v>
      </c>
      <c r="I2000" s="7">
        <v>0.6</v>
      </c>
      <c r="J2000" s="8">
        <v>6750</v>
      </c>
      <c r="K2000" s="9">
        <f t="shared" si="14"/>
        <v>4050</v>
      </c>
      <c r="L2000" s="9">
        <f t="shared" si="15"/>
        <v>1619.9999999999998</v>
      </c>
      <c r="M2000" s="10">
        <v>0.39999999999999997</v>
      </c>
      <c r="O2000" s="15"/>
      <c r="P2000" s="13"/>
      <c r="Q2000" s="11"/>
      <c r="R2000" s="12"/>
    </row>
    <row r="2001" spans="1:18" ht="15.75" customHeight="1">
      <c r="A2001" s="1"/>
      <c r="B2001" s="5" t="s">
        <v>23</v>
      </c>
      <c r="C2001" s="5">
        <v>1197831</v>
      </c>
      <c r="D2001" s="6">
        <v>44444</v>
      </c>
      <c r="E2001" s="5" t="s">
        <v>24</v>
      </c>
      <c r="F2001" s="5" t="s">
        <v>78</v>
      </c>
      <c r="G2001" s="5" t="s">
        <v>79</v>
      </c>
      <c r="H2001" s="5" t="s">
        <v>20</v>
      </c>
      <c r="I2001" s="7">
        <v>0.6</v>
      </c>
      <c r="J2001" s="8">
        <v>4000</v>
      </c>
      <c r="K2001" s="9">
        <f t="shared" si="14"/>
        <v>2400</v>
      </c>
      <c r="L2001" s="9">
        <f t="shared" si="15"/>
        <v>1200</v>
      </c>
      <c r="M2001" s="10">
        <v>0.5</v>
      </c>
      <c r="O2001" s="15"/>
      <c r="P2001" s="13"/>
      <c r="Q2001" s="11"/>
      <c r="R2001" s="12"/>
    </row>
    <row r="2002" spans="1:18" ht="15.75" customHeight="1">
      <c r="A2002" s="1"/>
      <c r="B2002" s="5" t="s">
        <v>23</v>
      </c>
      <c r="C2002" s="5">
        <v>1197831</v>
      </c>
      <c r="D2002" s="6">
        <v>44444</v>
      </c>
      <c r="E2002" s="5" t="s">
        <v>24</v>
      </c>
      <c r="F2002" s="5" t="s">
        <v>78</v>
      </c>
      <c r="G2002" s="5" t="s">
        <v>79</v>
      </c>
      <c r="H2002" s="5" t="s">
        <v>21</v>
      </c>
      <c r="I2002" s="7">
        <v>0.55000000000000004</v>
      </c>
      <c r="J2002" s="8">
        <v>4000</v>
      </c>
      <c r="K2002" s="9">
        <f t="shared" si="14"/>
        <v>2200</v>
      </c>
      <c r="L2002" s="9">
        <f t="shared" si="15"/>
        <v>770</v>
      </c>
      <c r="M2002" s="10">
        <v>0.35</v>
      </c>
      <c r="O2002" s="15"/>
      <c r="P2002" s="13"/>
      <c r="Q2002" s="11"/>
      <c r="R2002" s="12"/>
    </row>
    <row r="2003" spans="1:18" ht="15.75" customHeight="1">
      <c r="A2003" s="1"/>
      <c r="B2003" s="5" t="s">
        <v>23</v>
      </c>
      <c r="C2003" s="5">
        <v>1197831</v>
      </c>
      <c r="D2003" s="6">
        <v>44444</v>
      </c>
      <c r="E2003" s="5" t="s">
        <v>24</v>
      </c>
      <c r="F2003" s="5" t="s">
        <v>78</v>
      </c>
      <c r="G2003" s="5" t="s">
        <v>79</v>
      </c>
      <c r="H2003" s="5" t="s">
        <v>22</v>
      </c>
      <c r="I2003" s="7">
        <v>0.5</v>
      </c>
      <c r="J2003" s="8">
        <v>6250</v>
      </c>
      <c r="K2003" s="9">
        <f t="shared" si="14"/>
        <v>3125</v>
      </c>
      <c r="L2003" s="9">
        <f t="shared" si="15"/>
        <v>1718.7500000000002</v>
      </c>
      <c r="M2003" s="10">
        <v>0.55000000000000004</v>
      </c>
      <c r="O2003" s="15"/>
      <c r="P2003" s="13"/>
      <c r="Q2003" s="11"/>
      <c r="R2003" s="12"/>
    </row>
    <row r="2004" spans="1:18" ht="15.75" customHeight="1">
      <c r="A2004" s="1"/>
      <c r="B2004" s="5" t="s">
        <v>23</v>
      </c>
      <c r="C2004" s="5">
        <v>1197831</v>
      </c>
      <c r="D2004" s="6">
        <v>44473</v>
      </c>
      <c r="E2004" s="5" t="s">
        <v>24</v>
      </c>
      <c r="F2004" s="5" t="s">
        <v>78</v>
      </c>
      <c r="G2004" s="5" t="s">
        <v>79</v>
      </c>
      <c r="H2004" s="5" t="s">
        <v>17</v>
      </c>
      <c r="I2004" s="7">
        <v>0.4</v>
      </c>
      <c r="J2004" s="8">
        <v>5750</v>
      </c>
      <c r="K2004" s="9">
        <f t="shared" si="14"/>
        <v>2300</v>
      </c>
      <c r="L2004" s="9">
        <f t="shared" si="15"/>
        <v>919.99999999999989</v>
      </c>
      <c r="M2004" s="10">
        <v>0.39999999999999997</v>
      </c>
      <c r="O2004" s="15"/>
      <c r="P2004" s="13"/>
      <c r="Q2004" s="11"/>
      <c r="R2004" s="12"/>
    </row>
    <row r="2005" spans="1:18" ht="15.75" customHeight="1">
      <c r="A2005" s="1"/>
      <c r="B2005" s="5" t="s">
        <v>23</v>
      </c>
      <c r="C2005" s="5">
        <v>1197831</v>
      </c>
      <c r="D2005" s="6">
        <v>44473</v>
      </c>
      <c r="E2005" s="5" t="s">
        <v>24</v>
      </c>
      <c r="F2005" s="5" t="s">
        <v>78</v>
      </c>
      <c r="G2005" s="5" t="s">
        <v>79</v>
      </c>
      <c r="H2005" s="5" t="s">
        <v>18</v>
      </c>
      <c r="I2005" s="7">
        <v>0.4</v>
      </c>
      <c r="J2005" s="8">
        <v>5750</v>
      </c>
      <c r="K2005" s="9">
        <f t="shared" si="14"/>
        <v>2300</v>
      </c>
      <c r="L2005" s="9">
        <f t="shared" si="15"/>
        <v>919.99999999999989</v>
      </c>
      <c r="M2005" s="10">
        <v>0.39999999999999997</v>
      </c>
      <c r="O2005" s="15"/>
      <c r="P2005" s="13"/>
      <c r="Q2005" s="11"/>
      <c r="R2005" s="12"/>
    </row>
    <row r="2006" spans="1:18" ht="15.75" customHeight="1">
      <c r="A2006" s="1"/>
      <c r="B2006" s="5" t="s">
        <v>23</v>
      </c>
      <c r="C2006" s="5">
        <v>1197831</v>
      </c>
      <c r="D2006" s="6">
        <v>44473</v>
      </c>
      <c r="E2006" s="5" t="s">
        <v>24</v>
      </c>
      <c r="F2006" s="5" t="s">
        <v>78</v>
      </c>
      <c r="G2006" s="5" t="s">
        <v>79</v>
      </c>
      <c r="H2006" s="5" t="s">
        <v>19</v>
      </c>
      <c r="I2006" s="7">
        <v>0.45</v>
      </c>
      <c r="J2006" s="8">
        <v>5250</v>
      </c>
      <c r="K2006" s="9">
        <f t="shared" si="14"/>
        <v>2362.5</v>
      </c>
      <c r="L2006" s="9">
        <f t="shared" si="15"/>
        <v>944.99999999999989</v>
      </c>
      <c r="M2006" s="10">
        <v>0.39999999999999997</v>
      </c>
      <c r="O2006" s="15"/>
      <c r="P2006" s="13"/>
      <c r="Q2006" s="11"/>
      <c r="R2006" s="12"/>
    </row>
    <row r="2007" spans="1:18" ht="15.75" customHeight="1">
      <c r="A2007" s="1"/>
      <c r="B2007" s="5" t="s">
        <v>23</v>
      </c>
      <c r="C2007" s="5">
        <v>1197831</v>
      </c>
      <c r="D2007" s="6">
        <v>44473</v>
      </c>
      <c r="E2007" s="5" t="s">
        <v>24</v>
      </c>
      <c r="F2007" s="5" t="s">
        <v>78</v>
      </c>
      <c r="G2007" s="5" t="s">
        <v>79</v>
      </c>
      <c r="H2007" s="5" t="s">
        <v>20</v>
      </c>
      <c r="I2007" s="7">
        <v>0.45</v>
      </c>
      <c r="J2007" s="8">
        <v>3750</v>
      </c>
      <c r="K2007" s="9">
        <f t="shared" si="14"/>
        <v>1687.5</v>
      </c>
      <c r="L2007" s="9">
        <f t="shared" si="15"/>
        <v>843.75</v>
      </c>
      <c r="M2007" s="10">
        <v>0.5</v>
      </c>
      <c r="O2007" s="15"/>
      <c r="P2007" s="13"/>
      <c r="Q2007" s="11"/>
      <c r="R2007" s="12"/>
    </row>
    <row r="2008" spans="1:18" ht="15.75" customHeight="1">
      <c r="A2008" s="1"/>
      <c r="B2008" s="5" t="s">
        <v>23</v>
      </c>
      <c r="C2008" s="5">
        <v>1197831</v>
      </c>
      <c r="D2008" s="6">
        <v>44473</v>
      </c>
      <c r="E2008" s="5" t="s">
        <v>24</v>
      </c>
      <c r="F2008" s="5" t="s">
        <v>78</v>
      </c>
      <c r="G2008" s="5" t="s">
        <v>79</v>
      </c>
      <c r="H2008" s="5" t="s">
        <v>21</v>
      </c>
      <c r="I2008" s="7">
        <v>0.35000000000000003</v>
      </c>
      <c r="J2008" s="8">
        <v>3500</v>
      </c>
      <c r="K2008" s="9">
        <f t="shared" si="14"/>
        <v>1225.0000000000002</v>
      </c>
      <c r="L2008" s="9">
        <f t="shared" si="15"/>
        <v>428.75000000000006</v>
      </c>
      <c r="M2008" s="10">
        <v>0.35</v>
      </c>
      <c r="O2008" s="15"/>
      <c r="P2008" s="13"/>
      <c r="Q2008" s="11"/>
      <c r="R2008" s="12"/>
    </row>
    <row r="2009" spans="1:18" ht="15.75" customHeight="1">
      <c r="A2009" s="1"/>
      <c r="B2009" s="5" t="s">
        <v>23</v>
      </c>
      <c r="C2009" s="5">
        <v>1197831</v>
      </c>
      <c r="D2009" s="6">
        <v>44473</v>
      </c>
      <c r="E2009" s="5" t="s">
        <v>24</v>
      </c>
      <c r="F2009" s="5" t="s">
        <v>78</v>
      </c>
      <c r="G2009" s="5" t="s">
        <v>79</v>
      </c>
      <c r="H2009" s="5" t="s">
        <v>22</v>
      </c>
      <c r="I2009" s="7">
        <v>0.45</v>
      </c>
      <c r="J2009" s="8">
        <v>5250</v>
      </c>
      <c r="K2009" s="9">
        <f t="shared" si="14"/>
        <v>2362.5</v>
      </c>
      <c r="L2009" s="9">
        <f t="shared" si="15"/>
        <v>1299.375</v>
      </c>
      <c r="M2009" s="10">
        <v>0.55000000000000004</v>
      </c>
      <c r="O2009" s="15"/>
      <c r="P2009" s="13"/>
      <c r="Q2009" s="11"/>
      <c r="R2009" s="12"/>
    </row>
    <row r="2010" spans="1:18" ht="15.75" customHeight="1">
      <c r="A2010" s="1"/>
      <c r="B2010" s="5" t="s">
        <v>23</v>
      </c>
      <c r="C2010" s="5">
        <v>1197831</v>
      </c>
      <c r="D2010" s="6">
        <v>44505</v>
      </c>
      <c r="E2010" s="5" t="s">
        <v>24</v>
      </c>
      <c r="F2010" s="5" t="s">
        <v>78</v>
      </c>
      <c r="G2010" s="5" t="s">
        <v>79</v>
      </c>
      <c r="H2010" s="5" t="s">
        <v>17</v>
      </c>
      <c r="I2010" s="7">
        <v>0.35000000000000003</v>
      </c>
      <c r="J2010" s="8">
        <v>6750</v>
      </c>
      <c r="K2010" s="9">
        <f t="shared" si="14"/>
        <v>2362.5</v>
      </c>
      <c r="L2010" s="9">
        <f t="shared" si="15"/>
        <v>944.99999999999989</v>
      </c>
      <c r="M2010" s="10">
        <v>0.39999999999999997</v>
      </c>
      <c r="O2010" s="15"/>
      <c r="P2010" s="13"/>
      <c r="Q2010" s="11"/>
      <c r="R2010" s="12"/>
    </row>
    <row r="2011" spans="1:18" ht="15.75" customHeight="1">
      <c r="A2011" s="1"/>
      <c r="B2011" s="5" t="s">
        <v>23</v>
      </c>
      <c r="C2011" s="5">
        <v>1197831</v>
      </c>
      <c r="D2011" s="6">
        <v>44505</v>
      </c>
      <c r="E2011" s="5" t="s">
        <v>24</v>
      </c>
      <c r="F2011" s="5" t="s">
        <v>78</v>
      </c>
      <c r="G2011" s="5" t="s">
        <v>79</v>
      </c>
      <c r="H2011" s="5" t="s">
        <v>18</v>
      </c>
      <c r="I2011" s="7">
        <v>0.35000000000000003</v>
      </c>
      <c r="J2011" s="8">
        <v>6750</v>
      </c>
      <c r="K2011" s="9">
        <f t="shared" si="14"/>
        <v>2362.5</v>
      </c>
      <c r="L2011" s="9">
        <f t="shared" si="15"/>
        <v>944.99999999999989</v>
      </c>
      <c r="M2011" s="10">
        <v>0.39999999999999997</v>
      </c>
      <c r="O2011" s="15"/>
      <c r="P2011" s="13"/>
      <c r="Q2011" s="11"/>
      <c r="R2011" s="12"/>
    </row>
    <row r="2012" spans="1:18" ht="15.75" customHeight="1">
      <c r="A2012" s="1"/>
      <c r="B2012" s="5" t="s">
        <v>23</v>
      </c>
      <c r="C2012" s="5">
        <v>1197831</v>
      </c>
      <c r="D2012" s="6">
        <v>44505</v>
      </c>
      <c r="E2012" s="5" t="s">
        <v>24</v>
      </c>
      <c r="F2012" s="5" t="s">
        <v>78</v>
      </c>
      <c r="G2012" s="5" t="s">
        <v>79</v>
      </c>
      <c r="H2012" s="5" t="s">
        <v>19</v>
      </c>
      <c r="I2012" s="7">
        <v>0.6</v>
      </c>
      <c r="J2012" s="8">
        <v>6000</v>
      </c>
      <c r="K2012" s="9">
        <f t="shared" si="14"/>
        <v>3600</v>
      </c>
      <c r="L2012" s="9">
        <f t="shared" si="15"/>
        <v>1439.9999999999998</v>
      </c>
      <c r="M2012" s="10">
        <v>0.39999999999999997</v>
      </c>
      <c r="O2012" s="15"/>
      <c r="P2012" s="13"/>
      <c r="Q2012" s="11"/>
      <c r="R2012" s="12"/>
    </row>
    <row r="2013" spans="1:18" ht="15.75" customHeight="1">
      <c r="A2013" s="1"/>
      <c r="B2013" s="5" t="s">
        <v>23</v>
      </c>
      <c r="C2013" s="5">
        <v>1197831</v>
      </c>
      <c r="D2013" s="6">
        <v>44505</v>
      </c>
      <c r="E2013" s="5" t="s">
        <v>24</v>
      </c>
      <c r="F2013" s="5" t="s">
        <v>78</v>
      </c>
      <c r="G2013" s="5" t="s">
        <v>79</v>
      </c>
      <c r="H2013" s="5" t="s">
        <v>20</v>
      </c>
      <c r="I2013" s="7">
        <v>0.6</v>
      </c>
      <c r="J2013" s="8">
        <v>4500</v>
      </c>
      <c r="K2013" s="9">
        <f t="shared" si="14"/>
        <v>2700</v>
      </c>
      <c r="L2013" s="9">
        <f t="shared" si="15"/>
        <v>1350</v>
      </c>
      <c r="M2013" s="10">
        <v>0.5</v>
      </c>
      <c r="O2013" s="15"/>
      <c r="P2013" s="13"/>
      <c r="Q2013" s="11"/>
      <c r="R2013" s="12"/>
    </row>
    <row r="2014" spans="1:18" ht="15.75" customHeight="1">
      <c r="A2014" s="1"/>
      <c r="B2014" s="5" t="s">
        <v>23</v>
      </c>
      <c r="C2014" s="5">
        <v>1197831</v>
      </c>
      <c r="D2014" s="6">
        <v>44505</v>
      </c>
      <c r="E2014" s="5" t="s">
        <v>24</v>
      </c>
      <c r="F2014" s="5" t="s">
        <v>78</v>
      </c>
      <c r="G2014" s="5" t="s">
        <v>79</v>
      </c>
      <c r="H2014" s="5" t="s">
        <v>21</v>
      </c>
      <c r="I2014" s="7">
        <v>0.54999999999999993</v>
      </c>
      <c r="J2014" s="8">
        <v>4250</v>
      </c>
      <c r="K2014" s="9">
        <f t="shared" si="14"/>
        <v>2337.4999999999995</v>
      </c>
      <c r="L2014" s="9">
        <f t="shared" si="15"/>
        <v>818.12499999999977</v>
      </c>
      <c r="M2014" s="10">
        <v>0.35</v>
      </c>
      <c r="O2014" s="15"/>
      <c r="P2014" s="13"/>
      <c r="Q2014" s="11"/>
      <c r="R2014" s="12"/>
    </row>
    <row r="2015" spans="1:18" ht="15.75" customHeight="1">
      <c r="A2015" s="1"/>
      <c r="B2015" s="5" t="s">
        <v>23</v>
      </c>
      <c r="C2015" s="5">
        <v>1197831</v>
      </c>
      <c r="D2015" s="6">
        <v>44505</v>
      </c>
      <c r="E2015" s="5" t="s">
        <v>24</v>
      </c>
      <c r="F2015" s="5" t="s">
        <v>78</v>
      </c>
      <c r="G2015" s="5" t="s">
        <v>79</v>
      </c>
      <c r="H2015" s="5" t="s">
        <v>22</v>
      </c>
      <c r="I2015" s="7">
        <v>0.65</v>
      </c>
      <c r="J2015" s="8">
        <v>6250</v>
      </c>
      <c r="K2015" s="9">
        <f t="shared" si="14"/>
        <v>4062.5</v>
      </c>
      <c r="L2015" s="9">
        <f t="shared" si="15"/>
        <v>2234.375</v>
      </c>
      <c r="M2015" s="10">
        <v>0.55000000000000004</v>
      </c>
      <c r="O2015" s="15"/>
      <c r="P2015" s="13"/>
      <c r="Q2015" s="11"/>
      <c r="R2015" s="12"/>
    </row>
    <row r="2016" spans="1:18" ht="15.75" customHeight="1">
      <c r="A2016" s="1"/>
      <c r="B2016" s="5" t="s">
        <v>23</v>
      </c>
      <c r="C2016" s="5">
        <v>1197831</v>
      </c>
      <c r="D2016" s="6">
        <v>44534</v>
      </c>
      <c r="E2016" s="5" t="s">
        <v>24</v>
      </c>
      <c r="F2016" s="5" t="s">
        <v>78</v>
      </c>
      <c r="G2016" s="5" t="s">
        <v>79</v>
      </c>
      <c r="H2016" s="5" t="s">
        <v>17</v>
      </c>
      <c r="I2016" s="7">
        <v>0.54999999999999993</v>
      </c>
      <c r="J2016" s="8">
        <v>7750</v>
      </c>
      <c r="K2016" s="9">
        <f t="shared" si="14"/>
        <v>4262.4999999999991</v>
      </c>
      <c r="L2016" s="9">
        <f t="shared" si="15"/>
        <v>1704.9999999999995</v>
      </c>
      <c r="M2016" s="10">
        <v>0.39999999999999997</v>
      </c>
      <c r="O2016" s="15"/>
      <c r="P2016" s="13"/>
      <c r="Q2016" s="11"/>
      <c r="R2016" s="12"/>
    </row>
    <row r="2017" spans="1:18" ht="15.75" customHeight="1">
      <c r="A2017" s="1"/>
      <c r="B2017" s="5" t="s">
        <v>23</v>
      </c>
      <c r="C2017" s="5">
        <v>1197831</v>
      </c>
      <c r="D2017" s="6">
        <v>44534</v>
      </c>
      <c r="E2017" s="5" t="s">
        <v>24</v>
      </c>
      <c r="F2017" s="5" t="s">
        <v>78</v>
      </c>
      <c r="G2017" s="5" t="s">
        <v>79</v>
      </c>
      <c r="H2017" s="5" t="s">
        <v>18</v>
      </c>
      <c r="I2017" s="7">
        <v>0.54999999999999993</v>
      </c>
      <c r="J2017" s="8">
        <v>7750</v>
      </c>
      <c r="K2017" s="9">
        <f t="shared" si="14"/>
        <v>4262.4999999999991</v>
      </c>
      <c r="L2017" s="9">
        <f t="shared" si="15"/>
        <v>1704.9999999999995</v>
      </c>
      <c r="M2017" s="10">
        <v>0.39999999999999997</v>
      </c>
      <c r="O2017" s="15"/>
      <c r="P2017" s="13"/>
      <c r="Q2017" s="11"/>
      <c r="R2017" s="12"/>
    </row>
    <row r="2018" spans="1:18" ht="15.75" customHeight="1">
      <c r="A2018" s="1"/>
      <c r="B2018" s="5" t="s">
        <v>23</v>
      </c>
      <c r="C2018" s="5">
        <v>1197831</v>
      </c>
      <c r="D2018" s="6">
        <v>44534</v>
      </c>
      <c r="E2018" s="5" t="s">
        <v>24</v>
      </c>
      <c r="F2018" s="5" t="s">
        <v>78</v>
      </c>
      <c r="G2018" s="5" t="s">
        <v>79</v>
      </c>
      <c r="H2018" s="5" t="s">
        <v>19</v>
      </c>
      <c r="I2018" s="7">
        <v>0.6</v>
      </c>
      <c r="J2018" s="8">
        <v>6750</v>
      </c>
      <c r="K2018" s="9">
        <f t="shared" si="14"/>
        <v>4050</v>
      </c>
      <c r="L2018" s="9">
        <f t="shared" si="15"/>
        <v>1619.9999999999998</v>
      </c>
      <c r="M2018" s="10">
        <v>0.39999999999999997</v>
      </c>
      <c r="O2018" s="15"/>
      <c r="P2018" s="13"/>
      <c r="Q2018" s="11"/>
      <c r="R2018" s="12"/>
    </row>
    <row r="2019" spans="1:18" ht="15.75" customHeight="1">
      <c r="A2019" s="1"/>
      <c r="B2019" s="5" t="s">
        <v>23</v>
      </c>
      <c r="C2019" s="5">
        <v>1197831</v>
      </c>
      <c r="D2019" s="6">
        <v>44534</v>
      </c>
      <c r="E2019" s="5" t="s">
        <v>24</v>
      </c>
      <c r="F2019" s="5" t="s">
        <v>78</v>
      </c>
      <c r="G2019" s="5" t="s">
        <v>79</v>
      </c>
      <c r="H2019" s="5" t="s">
        <v>20</v>
      </c>
      <c r="I2019" s="7">
        <v>0.6</v>
      </c>
      <c r="J2019" s="8">
        <v>5250</v>
      </c>
      <c r="K2019" s="9">
        <f t="shared" si="14"/>
        <v>3150</v>
      </c>
      <c r="L2019" s="9">
        <f t="shared" si="15"/>
        <v>1575</v>
      </c>
      <c r="M2019" s="10">
        <v>0.5</v>
      </c>
      <c r="O2019" s="15"/>
      <c r="P2019" s="13"/>
      <c r="Q2019" s="11"/>
      <c r="R2019" s="12"/>
    </row>
    <row r="2020" spans="1:18" ht="15.75" customHeight="1">
      <c r="A2020" s="1"/>
      <c r="B2020" s="5" t="s">
        <v>23</v>
      </c>
      <c r="C2020" s="5">
        <v>1197831</v>
      </c>
      <c r="D2020" s="6">
        <v>44534</v>
      </c>
      <c r="E2020" s="5" t="s">
        <v>24</v>
      </c>
      <c r="F2020" s="5" t="s">
        <v>78</v>
      </c>
      <c r="G2020" s="5" t="s">
        <v>79</v>
      </c>
      <c r="H2020" s="5" t="s">
        <v>21</v>
      </c>
      <c r="I2020" s="7">
        <v>0.54999999999999993</v>
      </c>
      <c r="J2020" s="8">
        <v>4750</v>
      </c>
      <c r="K2020" s="9">
        <f t="shared" si="14"/>
        <v>2612.4999999999995</v>
      </c>
      <c r="L2020" s="9">
        <f t="shared" si="15"/>
        <v>914.37499999999977</v>
      </c>
      <c r="M2020" s="10">
        <v>0.35</v>
      </c>
      <c r="O2020" s="15"/>
      <c r="P2020" s="13"/>
      <c r="Q2020" s="11"/>
      <c r="R2020" s="12"/>
    </row>
    <row r="2021" spans="1:18" ht="15.75" customHeight="1">
      <c r="A2021" s="1"/>
      <c r="B2021" s="5" t="s">
        <v>23</v>
      </c>
      <c r="C2021" s="5">
        <v>1197831</v>
      </c>
      <c r="D2021" s="6">
        <v>44534</v>
      </c>
      <c r="E2021" s="5" t="s">
        <v>24</v>
      </c>
      <c r="F2021" s="5" t="s">
        <v>78</v>
      </c>
      <c r="G2021" s="5" t="s">
        <v>79</v>
      </c>
      <c r="H2021" s="5" t="s">
        <v>22</v>
      </c>
      <c r="I2021" s="7">
        <v>0.65</v>
      </c>
      <c r="J2021" s="8">
        <v>7250</v>
      </c>
      <c r="K2021" s="9">
        <f t="shared" si="14"/>
        <v>4712.5</v>
      </c>
      <c r="L2021" s="9">
        <f t="shared" si="15"/>
        <v>2591.875</v>
      </c>
      <c r="M2021" s="10">
        <v>0.55000000000000004</v>
      </c>
      <c r="O2021" s="15"/>
      <c r="P2021" s="13"/>
      <c r="Q2021" s="11"/>
      <c r="R2021" s="12"/>
    </row>
    <row r="2022" spans="1:18" ht="15.75" customHeight="1">
      <c r="A2022" s="1" t="s">
        <v>39</v>
      </c>
      <c r="B2022" s="5" t="s">
        <v>27</v>
      </c>
      <c r="C2022" s="5">
        <v>1128299</v>
      </c>
      <c r="D2022" s="6">
        <v>44219</v>
      </c>
      <c r="E2022" s="5" t="s">
        <v>28</v>
      </c>
      <c r="F2022" s="5" t="s">
        <v>80</v>
      </c>
      <c r="G2022" s="5" t="s">
        <v>81</v>
      </c>
      <c r="H2022" s="5" t="s">
        <v>17</v>
      </c>
      <c r="I2022" s="7">
        <v>0.29999999999999993</v>
      </c>
      <c r="J2022" s="8">
        <v>4250</v>
      </c>
      <c r="K2022" s="9">
        <f t="shared" si="14"/>
        <v>1274.9999999999998</v>
      </c>
      <c r="L2022" s="9">
        <f t="shared" si="15"/>
        <v>446.24999999999989</v>
      </c>
      <c r="M2022" s="10">
        <v>0.35</v>
      </c>
      <c r="O2022" s="15"/>
      <c r="P2022" s="13"/>
      <c r="Q2022" s="11"/>
      <c r="R2022" s="12"/>
    </row>
    <row r="2023" spans="1:18" ht="15.75" customHeight="1">
      <c r="A2023" s="1"/>
      <c r="B2023" s="5" t="s">
        <v>27</v>
      </c>
      <c r="C2023" s="5">
        <v>1128299</v>
      </c>
      <c r="D2023" s="6">
        <v>44219</v>
      </c>
      <c r="E2023" s="5" t="s">
        <v>28</v>
      </c>
      <c r="F2023" s="5" t="s">
        <v>80</v>
      </c>
      <c r="G2023" s="5" t="s">
        <v>81</v>
      </c>
      <c r="H2023" s="5" t="s">
        <v>18</v>
      </c>
      <c r="I2023" s="7">
        <v>0.4</v>
      </c>
      <c r="J2023" s="8">
        <v>4250</v>
      </c>
      <c r="K2023" s="9">
        <f t="shared" si="14"/>
        <v>1700</v>
      </c>
      <c r="L2023" s="9">
        <f t="shared" si="15"/>
        <v>680</v>
      </c>
      <c r="M2023" s="10">
        <v>0.4</v>
      </c>
      <c r="O2023" s="15"/>
      <c r="P2023" s="13"/>
      <c r="Q2023" s="11"/>
      <c r="R2023" s="12"/>
    </row>
    <row r="2024" spans="1:18" ht="15.75" customHeight="1">
      <c r="A2024" s="1"/>
      <c r="B2024" s="5" t="s">
        <v>27</v>
      </c>
      <c r="C2024" s="5">
        <v>1128299</v>
      </c>
      <c r="D2024" s="6">
        <v>44219</v>
      </c>
      <c r="E2024" s="5" t="s">
        <v>28</v>
      </c>
      <c r="F2024" s="5" t="s">
        <v>80</v>
      </c>
      <c r="G2024" s="5" t="s">
        <v>81</v>
      </c>
      <c r="H2024" s="5" t="s">
        <v>19</v>
      </c>
      <c r="I2024" s="7">
        <v>0.4</v>
      </c>
      <c r="J2024" s="8">
        <v>4250</v>
      </c>
      <c r="K2024" s="9">
        <f t="shared" si="14"/>
        <v>1700</v>
      </c>
      <c r="L2024" s="9">
        <f t="shared" si="15"/>
        <v>595</v>
      </c>
      <c r="M2024" s="10">
        <v>0.35</v>
      </c>
      <c r="O2024" s="15"/>
      <c r="P2024" s="13"/>
      <c r="Q2024" s="11"/>
      <c r="R2024" s="12"/>
    </row>
    <row r="2025" spans="1:18" ht="15.75" customHeight="1">
      <c r="A2025" s="1"/>
      <c r="B2025" s="5" t="s">
        <v>27</v>
      </c>
      <c r="C2025" s="5">
        <v>1128299</v>
      </c>
      <c r="D2025" s="6">
        <v>44219</v>
      </c>
      <c r="E2025" s="5" t="s">
        <v>28</v>
      </c>
      <c r="F2025" s="5" t="s">
        <v>80</v>
      </c>
      <c r="G2025" s="5" t="s">
        <v>81</v>
      </c>
      <c r="H2025" s="5" t="s">
        <v>20</v>
      </c>
      <c r="I2025" s="7">
        <v>0.4</v>
      </c>
      <c r="J2025" s="8">
        <v>2750</v>
      </c>
      <c r="K2025" s="9">
        <f t="shared" si="14"/>
        <v>1100</v>
      </c>
      <c r="L2025" s="9">
        <f t="shared" si="15"/>
        <v>385</v>
      </c>
      <c r="M2025" s="10">
        <v>0.35</v>
      </c>
      <c r="O2025" s="15"/>
      <c r="P2025" s="13"/>
      <c r="Q2025" s="11"/>
      <c r="R2025" s="12"/>
    </row>
    <row r="2026" spans="1:18" ht="15.75" customHeight="1">
      <c r="A2026" s="1"/>
      <c r="B2026" s="5" t="s">
        <v>27</v>
      </c>
      <c r="C2026" s="5">
        <v>1128299</v>
      </c>
      <c r="D2026" s="6">
        <v>44219</v>
      </c>
      <c r="E2026" s="5" t="s">
        <v>28</v>
      </c>
      <c r="F2026" s="5" t="s">
        <v>80</v>
      </c>
      <c r="G2026" s="5" t="s">
        <v>81</v>
      </c>
      <c r="H2026" s="5" t="s">
        <v>21</v>
      </c>
      <c r="I2026" s="7">
        <v>0.45000000000000007</v>
      </c>
      <c r="J2026" s="8">
        <v>2250</v>
      </c>
      <c r="K2026" s="9">
        <f t="shared" si="14"/>
        <v>1012.5000000000001</v>
      </c>
      <c r="L2026" s="9">
        <f t="shared" si="15"/>
        <v>303.75</v>
      </c>
      <c r="M2026" s="10">
        <v>0.3</v>
      </c>
      <c r="O2026" s="15"/>
      <c r="P2026" s="13"/>
      <c r="Q2026" s="11"/>
      <c r="R2026" s="12"/>
    </row>
    <row r="2027" spans="1:18" ht="15.75" customHeight="1">
      <c r="A2027" s="1"/>
      <c r="B2027" s="5" t="s">
        <v>27</v>
      </c>
      <c r="C2027" s="5">
        <v>1128299</v>
      </c>
      <c r="D2027" s="6">
        <v>44219</v>
      </c>
      <c r="E2027" s="5" t="s">
        <v>28</v>
      </c>
      <c r="F2027" s="5" t="s">
        <v>80</v>
      </c>
      <c r="G2027" s="5" t="s">
        <v>81</v>
      </c>
      <c r="H2027" s="5" t="s">
        <v>22</v>
      </c>
      <c r="I2027" s="7">
        <v>0.4</v>
      </c>
      <c r="J2027" s="8">
        <v>4250</v>
      </c>
      <c r="K2027" s="9">
        <f t="shared" si="14"/>
        <v>1700</v>
      </c>
      <c r="L2027" s="9">
        <f t="shared" si="15"/>
        <v>425</v>
      </c>
      <c r="M2027" s="10">
        <v>0.25</v>
      </c>
      <c r="O2027" s="15"/>
      <c r="P2027" s="13"/>
      <c r="Q2027" s="11"/>
      <c r="R2027" s="12"/>
    </row>
    <row r="2028" spans="1:18" ht="15.75" customHeight="1">
      <c r="A2028" s="1"/>
      <c r="B2028" s="5" t="s">
        <v>27</v>
      </c>
      <c r="C2028" s="5">
        <v>1128299</v>
      </c>
      <c r="D2028" s="6">
        <v>44250</v>
      </c>
      <c r="E2028" s="5" t="s">
        <v>28</v>
      </c>
      <c r="F2028" s="5" t="s">
        <v>80</v>
      </c>
      <c r="G2028" s="5" t="s">
        <v>81</v>
      </c>
      <c r="H2028" s="5" t="s">
        <v>17</v>
      </c>
      <c r="I2028" s="7">
        <v>0.29999999999999993</v>
      </c>
      <c r="J2028" s="8">
        <v>4750</v>
      </c>
      <c r="K2028" s="9">
        <f t="shared" si="14"/>
        <v>1424.9999999999998</v>
      </c>
      <c r="L2028" s="9">
        <f t="shared" si="15"/>
        <v>498.74999999999989</v>
      </c>
      <c r="M2028" s="10">
        <v>0.35</v>
      </c>
      <c r="O2028" s="15"/>
      <c r="P2028" s="13"/>
      <c r="Q2028" s="11"/>
      <c r="R2028" s="12"/>
    </row>
    <row r="2029" spans="1:18" ht="15.75" customHeight="1">
      <c r="A2029" s="1"/>
      <c r="B2029" s="5" t="s">
        <v>27</v>
      </c>
      <c r="C2029" s="5">
        <v>1128299</v>
      </c>
      <c r="D2029" s="6">
        <v>44250</v>
      </c>
      <c r="E2029" s="5" t="s">
        <v>28</v>
      </c>
      <c r="F2029" s="5" t="s">
        <v>80</v>
      </c>
      <c r="G2029" s="5" t="s">
        <v>81</v>
      </c>
      <c r="H2029" s="5" t="s">
        <v>18</v>
      </c>
      <c r="I2029" s="7">
        <v>0.4</v>
      </c>
      <c r="J2029" s="8">
        <v>3750</v>
      </c>
      <c r="K2029" s="9">
        <f t="shared" si="14"/>
        <v>1500</v>
      </c>
      <c r="L2029" s="9">
        <f t="shared" si="15"/>
        <v>600</v>
      </c>
      <c r="M2029" s="10">
        <v>0.4</v>
      </c>
      <c r="O2029" s="15"/>
      <c r="P2029" s="13"/>
      <c r="Q2029" s="11"/>
      <c r="R2029" s="12"/>
    </row>
    <row r="2030" spans="1:18" ht="15.75" customHeight="1">
      <c r="A2030" s="1"/>
      <c r="B2030" s="5" t="s">
        <v>27</v>
      </c>
      <c r="C2030" s="5">
        <v>1128299</v>
      </c>
      <c r="D2030" s="6">
        <v>44250</v>
      </c>
      <c r="E2030" s="5" t="s">
        <v>28</v>
      </c>
      <c r="F2030" s="5" t="s">
        <v>80</v>
      </c>
      <c r="G2030" s="5" t="s">
        <v>81</v>
      </c>
      <c r="H2030" s="5" t="s">
        <v>19</v>
      </c>
      <c r="I2030" s="7">
        <v>0.4</v>
      </c>
      <c r="J2030" s="8">
        <v>3750</v>
      </c>
      <c r="K2030" s="9">
        <f t="shared" si="14"/>
        <v>1500</v>
      </c>
      <c r="L2030" s="9">
        <f t="shared" si="15"/>
        <v>525</v>
      </c>
      <c r="M2030" s="10">
        <v>0.35</v>
      </c>
      <c r="O2030" s="15"/>
      <c r="P2030" s="13"/>
      <c r="Q2030" s="11"/>
      <c r="R2030" s="12"/>
    </row>
    <row r="2031" spans="1:18" ht="15.75" customHeight="1">
      <c r="A2031" s="1"/>
      <c r="B2031" s="5" t="s">
        <v>27</v>
      </c>
      <c r="C2031" s="5">
        <v>1128299</v>
      </c>
      <c r="D2031" s="6">
        <v>44250</v>
      </c>
      <c r="E2031" s="5" t="s">
        <v>28</v>
      </c>
      <c r="F2031" s="5" t="s">
        <v>80</v>
      </c>
      <c r="G2031" s="5" t="s">
        <v>81</v>
      </c>
      <c r="H2031" s="5" t="s">
        <v>20</v>
      </c>
      <c r="I2031" s="7">
        <v>0.4</v>
      </c>
      <c r="J2031" s="8">
        <v>2250</v>
      </c>
      <c r="K2031" s="9">
        <f t="shared" si="14"/>
        <v>900</v>
      </c>
      <c r="L2031" s="9">
        <f t="shared" si="15"/>
        <v>315</v>
      </c>
      <c r="M2031" s="10">
        <v>0.35</v>
      </c>
      <c r="O2031" s="15"/>
      <c r="P2031" s="13"/>
      <c r="Q2031" s="11"/>
      <c r="R2031" s="12"/>
    </row>
    <row r="2032" spans="1:18" ht="15.75" customHeight="1">
      <c r="A2032" s="1"/>
      <c r="B2032" s="5" t="s">
        <v>27</v>
      </c>
      <c r="C2032" s="5">
        <v>1128299</v>
      </c>
      <c r="D2032" s="6">
        <v>44250</v>
      </c>
      <c r="E2032" s="5" t="s">
        <v>28</v>
      </c>
      <c r="F2032" s="5" t="s">
        <v>80</v>
      </c>
      <c r="G2032" s="5" t="s">
        <v>81</v>
      </c>
      <c r="H2032" s="5" t="s">
        <v>21</v>
      </c>
      <c r="I2032" s="7">
        <v>0.45000000000000007</v>
      </c>
      <c r="J2032" s="8">
        <v>1500</v>
      </c>
      <c r="K2032" s="9">
        <f t="shared" si="14"/>
        <v>675.00000000000011</v>
      </c>
      <c r="L2032" s="9">
        <f t="shared" si="15"/>
        <v>202.50000000000003</v>
      </c>
      <c r="M2032" s="10">
        <v>0.3</v>
      </c>
      <c r="O2032" s="15"/>
      <c r="P2032" s="13"/>
      <c r="Q2032" s="11"/>
      <c r="R2032" s="12"/>
    </row>
    <row r="2033" spans="1:18" ht="15.75" customHeight="1">
      <c r="A2033" s="1"/>
      <c r="B2033" s="5" t="s">
        <v>27</v>
      </c>
      <c r="C2033" s="5">
        <v>1128299</v>
      </c>
      <c r="D2033" s="6">
        <v>44250</v>
      </c>
      <c r="E2033" s="5" t="s">
        <v>28</v>
      </c>
      <c r="F2033" s="5" t="s">
        <v>80</v>
      </c>
      <c r="G2033" s="5" t="s">
        <v>81</v>
      </c>
      <c r="H2033" s="5" t="s">
        <v>22</v>
      </c>
      <c r="I2033" s="7">
        <v>0.4</v>
      </c>
      <c r="J2033" s="8">
        <v>3500</v>
      </c>
      <c r="K2033" s="9">
        <f t="shared" si="14"/>
        <v>1400</v>
      </c>
      <c r="L2033" s="9">
        <f t="shared" si="15"/>
        <v>350</v>
      </c>
      <c r="M2033" s="10">
        <v>0.25</v>
      </c>
      <c r="O2033" s="15"/>
      <c r="P2033" s="13"/>
      <c r="Q2033" s="11"/>
      <c r="R2033" s="12"/>
    </row>
    <row r="2034" spans="1:18" ht="15.75" customHeight="1">
      <c r="A2034" s="1"/>
      <c r="B2034" s="5" t="s">
        <v>27</v>
      </c>
      <c r="C2034" s="5">
        <v>1128299</v>
      </c>
      <c r="D2034" s="6">
        <v>44277</v>
      </c>
      <c r="E2034" s="5" t="s">
        <v>28</v>
      </c>
      <c r="F2034" s="5" t="s">
        <v>80</v>
      </c>
      <c r="G2034" s="5" t="s">
        <v>81</v>
      </c>
      <c r="H2034" s="5" t="s">
        <v>17</v>
      </c>
      <c r="I2034" s="7">
        <v>0.4</v>
      </c>
      <c r="J2034" s="8">
        <v>5000</v>
      </c>
      <c r="K2034" s="9">
        <f t="shared" si="14"/>
        <v>2000</v>
      </c>
      <c r="L2034" s="9">
        <f t="shared" si="15"/>
        <v>700</v>
      </c>
      <c r="M2034" s="10">
        <v>0.35</v>
      </c>
      <c r="O2034" s="15"/>
      <c r="P2034" s="13"/>
      <c r="Q2034" s="11"/>
      <c r="R2034" s="12"/>
    </row>
    <row r="2035" spans="1:18" ht="15.75" customHeight="1">
      <c r="A2035" s="1"/>
      <c r="B2035" s="5" t="s">
        <v>27</v>
      </c>
      <c r="C2035" s="5">
        <v>1128299</v>
      </c>
      <c r="D2035" s="6">
        <v>44277</v>
      </c>
      <c r="E2035" s="5" t="s">
        <v>28</v>
      </c>
      <c r="F2035" s="5" t="s">
        <v>80</v>
      </c>
      <c r="G2035" s="5" t="s">
        <v>81</v>
      </c>
      <c r="H2035" s="5" t="s">
        <v>18</v>
      </c>
      <c r="I2035" s="7">
        <v>0.5</v>
      </c>
      <c r="J2035" s="8">
        <v>3500</v>
      </c>
      <c r="K2035" s="9">
        <f t="shared" si="14"/>
        <v>1750</v>
      </c>
      <c r="L2035" s="9">
        <f t="shared" si="15"/>
        <v>700</v>
      </c>
      <c r="M2035" s="10">
        <v>0.4</v>
      </c>
      <c r="O2035" s="15"/>
      <c r="P2035" s="13"/>
      <c r="Q2035" s="11"/>
      <c r="R2035" s="12"/>
    </row>
    <row r="2036" spans="1:18" ht="15.75" customHeight="1">
      <c r="A2036" s="1"/>
      <c r="B2036" s="5" t="s">
        <v>27</v>
      </c>
      <c r="C2036" s="5">
        <v>1128299</v>
      </c>
      <c r="D2036" s="6">
        <v>44277</v>
      </c>
      <c r="E2036" s="5" t="s">
        <v>28</v>
      </c>
      <c r="F2036" s="5" t="s">
        <v>80</v>
      </c>
      <c r="G2036" s="5" t="s">
        <v>81</v>
      </c>
      <c r="H2036" s="5" t="s">
        <v>19</v>
      </c>
      <c r="I2036" s="7">
        <v>0.5</v>
      </c>
      <c r="J2036" s="8">
        <v>3500</v>
      </c>
      <c r="K2036" s="9">
        <f t="shared" si="14"/>
        <v>1750</v>
      </c>
      <c r="L2036" s="9">
        <f t="shared" si="15"/>
        <v>612.5</v>
      </c>
      <c r="M2036" s="10">
        <v>0.35</v>
      </c>
      <c r="O2036" s="15"/>
      <c r="P2036" s="13"/>
      <c r="Q2036" s="11"/>
      <c r="R2036" s="12"/>
    </row>
    <row r="2037" spans="1:18" ht="15.75" customHeight="1">
      <c r="A2037" s="1"/>
      <c r="B2037" s="5" t="s">
        <v>27</v>
      </c>
      <c r="C2037" s="5">
        <v>1128299</v>
      </c>
      <c r="D2037" s="6">
        <v>44277</v>
      </c>
      <c r="E2037" s="5" t="s">
        <v>28</v>
      </c>
      <c r="F2037" s="5" t="s">
        <v>80</v>
      </c>
      <c r="G2037" s="5" t="s">
        <v>81</v>
      </c>
      <c r="H2037" s="5" t="s">
        <v>20</v>
      </c>
      <c r="I2037" s="7">
        <v>0.5</v>
      </c>
      <c r="J2037" s="8">
        <v>2250</v>
      </c>
      <c r="K2037" s="9">
        <f t="shared" si="14"/>
        <v>1125</v>
      </c>
      <c r="L2037" s="9">
        <f t="shared" si="15"/>
        <v>393.75</v>
      </c>
      <c r="M2037" s="10">
        <v>0.35</v>
      </c>
      <c r="O2037" s="15"/>
      <c r="P2037" s="13"/>
      <c r="Q2037" s="11"/>
      <c r="R2037" s="12"/>
    </row>
    <row r="2038" spans="1:18" ht="15.75" customHeight="1">
      <c r="A2038" s="1"/>
      <c r="B2038" s="5" t="s">
        <v>27</v>
      </c>
      <c r="C2038" s="5">
        <v>1128299</v>
      </c>
      <c r="D2038" s="6">
        <v>44277</v>
      </c>
      <c r="E2038" s="5" t="s">
        <v>28</v>
      </c>
      <c r="F2038" s="5" t="s">
        <v>80</v>
      </c>
      <c r="G2038" s="5" t="s">
        <v>81</v>
      </c>
      <c r="H2038" s="5" t="s">
        <v>21</v>
      </c>
      <c r="I2038" s="7">
        <v>0.55000000000000004</v>
      </c>
      <c r="J2038" s="8">
        <v>1250</v>
      </c>
      <c r="K2038" s="9">
        <f t="shared" si="14"/>
        <v>687.5</v>
      </c>
      <c r="L2038" s="9">
        <f t="shared" si="15"/>
        <v>206.25</v>
      </c>
      <c r="M2038" s="10">
        <v>0.3</v>
      </c>
      <c r="O2038" s="15"/>
      <c r="P2038" s="13"/>
      <c r="Q2038" s="11"/>
      <c r="R2038" s="12"/>
    </row>
    <row r="2039" spans="1:18" ht="15.75" customHeight="1">
      <c r="A2039" s="1"/>
      <c r="B2039" s="5" t="s">
        <v>27</v>
      </c>
      <c r="C2039" s="5">
        <v>1128299</v>
      </c>
      <c r="D2039" s="6">
        <v>44277</v>
      </c>
      <c r="E2039" s="5" t="s">
        <v>28</v>
      </c>
      <c r="F2039" s="5" t="s">
        <v>80</v>
      </c>
      <c r="G2039" s="5" t="s">
        <v>81</v>
      </c>
      <c r="H2039" s="5" t="s">
        <v>22</v>
      </c>
      <c r="I2039" s="7">
        <v>0.5</v>
      </c>
      <c r="J2039" s="8">
        <v>3250</v>
      </c>
      <c r="K2039" s="9">
        <f t="shared" si="14"/>
        <v>1625</v>
      </c>
      <c r="L2039" s="9">
        <f t="shared" si="15"/>
        <v>406.25</v>
      </c>
      <c r="M2039" s="10">
        <v>0.25</v>
      </c>
      <c r="O2039" s="15"/>
      <c r="P2039" s="13"/>
      <c r="Q2039" s="11"/>
      <c r="R2039" s="12"/>
    </row>
    <row r="2040" spans="1:18" ht="15.75" customHeight="1">
      <c r="A2040" s="1"/>
      <c r="B2040" s="5" t="s">
        <v>27</v>
      </c>
      <c r="C2040" s="5">
        <v>1128299</v>
      </c>
      <c r="D2040" s="6">
        <v>44309</v>
      </c>
      <c r="E2040" s="5" t="s">
        <v>28</v>
      </c>
      <c r="F2040" s="5" t="s">
        <v>80</v>
      </c>
      <c r="G2040" s="5" t="s">
        <v>81</v>
      </c>
      <c r="H2040" s="5" t="s">
        <v>17</v>
      </c>
      <c r="I2040" s="7">
        <v>0.5</v>
      </c>
      <c r="J2040" s="8">
        <v>5000</v>
      </c>
      <c r="K2040" s="9">
        <f t="shared" si="14"/>
        <v>2500</v>
      </c>
      <c r="L2040" s="9">
        <f t="shared" si="15"/>
        <v>875</v>
      </c>
      <c r="M2040" s="10">
        <v>0.35</v>
      </c>
      <c r="O2040" s="15"/>
      <c r="P2040" s="13"/>
      <c r="Q2040" s="11"/>
      <c r="R2040" s="12"/>
    </row>
    <row r="2041" spans="1:18" ht="15.75" customHeight="1">
      <c r="A2041" s="1"/>
      <c r="B2041" s="5" t="s">
        <v>27</v>
      </c>
      <c r="C2041" s="5">
        <v>1128299</v>
      </c>
      <c r="D2041" s="6">
        <v>44309</v>
      </c>
      <c r="E2041" s="5" t="s">
        <v>28</v>
      </c>
      <c r="F2041" s="5" t="s">
        <v>80</v>
      </c>
      <c r="G2041" s="5" t="s">
        <v>81</v>
      </c>
      <c r="H2041" s="5" t="s">
        <v>18</v>
      </c>
      <c r="I2041" s="7">
        <v>0.55000000000000004</v>
      </c>
      <c r="J2041" s="8">
        <v>3000</v>
      </c>
      <c r="K2041" s="9">
        <f t="shared" si="14"/>
        <v>1650.0000000000002</v>
      </c>
      <c r="L2041" s="9">
        <f t="shared" si="15"/>
        <v>660.00000000000011</v>
      </c>
      <c r="M2041" s="10">
        <v>0.4</v>
      </c>
      <c r="O2041" s="15"/>
      <c r="P2041" s="13"/>
      <c r="Q2041" s="11"/>
      <c r="R2041" s="12"/>
    </row>
    <row r="2042" spans="1:18" ht="15.75" customHeight="1">
      <c r="A2042" s="1"/>
      <c r="B2042" s="5" t="s">
        <v>27</v>
      </c>
      <c r="C2042" s="5">
        <v>1128299</v>
      </c>
      <c r="D2042" s="6">
        <v>44309</v>
      </c>
      <c r="E2042" s="5" t="s">
        <v>28</v>
      </c>
      <c r="F2042" s="5" t="s">
        <v>80</v>
      </c>
      <c r="G2042" s="5" t="s">
        <v>81</v>
      </c>
      <c r="H2042" s="5" t="s">
        <v>19</v>
      </c>
      <c r="I2042" s="7">
        <v>0.55000000000000004</v>
      </c>
      <c r="J2042" s="8">
        <v>3500</v>
      </c>
      <c r="K2042" s="9">
        <f t="shared" si="14"/>
        <v>1925.0000000000002</v>
      </c>
      <c r="L2042" s="9">
        <f t="shared" si="15"/>
        <v>673.75</v>
      </c>
      <c r="M2042" s="10">
        <v>0.35</v>
      </c>
      <c r="O2042" s="15"/>
      <c r="P2042" s="13"/>
      <c r="Q2042" s="11"/>
      <c r="R2042" s="12"/>
    </row>
    <row r="2043" spans="1:18" ht="15.75" customHeight="1">
      <c r="A2043" s="1"/>
      <c r="B2043" s="5" t="s">
        <v>27</v>
      </c>
      <c r="C2043" s="5">
        <v>1128299</v>
      </c>
      <c r="D2043" s="6">
        <v>44309</v>
      </c>
      <c r="E2043" s="5" t="s">
        <v>28</v>
      </c>
      <c r="F2043" s="5" t="s">
        <v>80</v>
      </c>
      <c r="G2043" s="5" t="s">
        <v>81</v>
      </c>
      <c r="H2043" s="5" t="s">
        <v>20</v>
      </c>
      <c r="I2043" s="7">
        <v>0.5</v>
      </c>
      <c r="J2043" s="8">
        <v>2500</v>
      </c>
      <c r="K2043" s="9">
        <f t="shared" si="14"/>
        <v>1250</v>
      </c>
      <c r="L2043" s="9">
        <f t="shared" si="15"/>
        <v>437.5</v>
      </c>
      <c r="M2043" s="10">
        <v>0.35</v>
      </c>
      <c r="O2043" s="15"/>
      <c r="P2043" s="13"/>
      <c r="Q2043" s="11"/>
      <c r="R2043" s="12"/>
    </row>
    <row r="2044" spans="1:18" ht="15.75" customHeight="1">
      <c r="A2044" s="1"/>
      <c r="B2044" s="5" t="s">
        <v>27</v>
      </c>
      <c r="C2044" s="5">
        <v>1128299</v>
      </c>
      <c r="D2044" s="6">
        <v>44309</v>
      </c>
      <c r="E2044" s="5" t="s">
        <v>28</v>
      </c>
      <c r="F2044" s="5" t="s">
        <v>80</v>
      </c>
      <c r="G2044" s="5" t="s">
        <v>81</v>
      </c>
      <c r="H2044" s="5" t="s">
        <v>21</v>
      </c>
      <c r="I2044" s="7">
        <v>0.55000000000000004</v>
      </c>
      <c r="J2044" s="8">
        <v>1500</v>
      </c>
      <c r="K2044" s="9">
        <f t="shared" si="14"/>
        <v>825.00000000000011</v>
      </c>
      <c r="L2044" s="9">
        <f t="shared" si="15"/>
        <v>247.50000000000003</v>
      </c>
      <c r="M2044" s="10">
        <v>0.3</v>
      </c>
      <c r="O2044" s="15"/>
      <c r="P2044" s="13"/>
      <c r="Q2044" s="11"/>
      <c r="R2044" s="12"/>
    </row>
    <row r="2045" spans="1:18" ht="15.75" customHeight="1">
      <c r="A2045" s="1"/>
      <c r="B2045" s="5" t="s">
        <v>27</v>
      </c>
      <c r="C2045" s="5">
        <v>1128299</v>
      </c>
      <c r="D2045" s="6">
        <v>44309</v>
      </c>
      <c r="E2045" s="5" t="s">
        <v>28</v>
      </c>
      <c r="F2045" s="5" t="s">
        <v>80</v>
      </c>
      <c r="G2045" s="5" t="s">
        <v>81</v>
      </c>
      <c r="H2045" s="5" t="s">
        <v>22</v>
      </c>
      <c r="I2045" s="7">
        <v>0.70000000000000007</v>
      </c>
      <c r="J2045" s="8">
        <v>3250</v>
      </c>
      <c r="K2045" s="9">
        <f t="shared" si="14"/>
        <v>2275</v>
      </c>
      <c r="L2045" s="9">
        <f t="shared" si="15"/>
        <v>568.75</v>
      </c>
      <c r="M2045" s="10">
        <v>0.25</v>
      </c>
      <c r="O2045" s="15"/>
      <c r="P2045" s="13"/>
      <c r="Q2045" s="11"/>
      <c r="R2045" s="12"/>
    </row>
    <row r="2046" spans="1:18" ht="15.75" customHeight="1">
      <c r="A2046" s="1"/>
      <c r="B2046" s="5" t="s">
        <v>27</v>
      </c>
      <c r="C2046" s="5">
        <v>1128299</v>
      </c>
      <c r="D2046" s="6">
        <v>44340</v>
      </c>
      <c r="E2046" s="5" t="s">
        <v>28</v>
      </c>
      <c r="F2046" s="5" t="s">
        <v>80</v>
      </c>
      <c r="G2046" s="5" t="s">
        <v>81</v>
      </c>
      <c r="H2046" s="5" t="s">
        <v>17</v>
      </c>
      <c r="I2046" s="7">
        <v>0.5</v>
      </c>
      <c r="J2046" s="8">
        <v>5250</v>
      </c>
      <c r="K2046" s="9">
        <f t="shared" ref="K2046:K2300" si="16">I2046*J2046</f>
        <v>2625</v>
      </c>
      <c r="L2046" s="9">
        <f t="shared" ref="L2046:L2300" si="17">K2046*M2046</f>
        <v>918.74999999999989</v>
      </c>
      <c r="M2046" s="10">
        <v>0.35</v>
      </c>
      <c r="O2046" s="15"/>
      <c r="P2046" s="13"/>
      <c r="Q2046" s="11"/>
      <c r="R2046" s="12"/>
    </row>
    <row r="2047" spans="1:18" ht="15.75" customHeight="1">
      <c r="A2047" s="1"/>
      <c r="B2047" s="5" t="s">
        <v>27</v>
      </c>
      <c r="C2047" s="5">
        <v>1128299</v>
      </c>
      <c r="D2047" s="6">
        <v>44340</v>
      </c>
      <c r="E2047" s="5" t="s">
        <v>28</v>
      </c>
      <c r="F2047" s="5" t="s">
        <v>80</v>
      </c>
      <c r="G2047" s="5" t="s">
        <v>81</v>
      </c>
      <c r="H2047" s="5" t="s">
        <v>18</v>
      </c>
      <c r="I2047" s="7">
        <v>0.55000000000000004</v>
      </c>
      <c r="J2047" s="8">
        <v>3750</v>
      </c>
      <c r="K2047" s="9">
        <f t="shared" si="16"/>
        <v>2062.5</v>
      </c>
      <c r="L2047" s="9">
        <f t="shared" si="17"/>
        <v>825</v>
      </c>
      <c r="M2047" s="10">
        <v>0.4</v>
      </c>
      <c r="O2047" s="15"/>
      <c r="P2047" s="13"/>
      <c r="Q2047" s="11"/>
      <c r="R2047" s="12"/>
    </row>
    <row r="2048" spans="1:18" ht="15.75" customHeight="1">
      <c r="A2048" s="1"/>
      <c r="B2048" s="5" t="s">
        <v>27</v>
      </c>
      <c r="C2048" s="5">
        <v>1128299</v>
      </c>
      <c r="D2048" s="6">
        <v>44340</v>
      </c>
      <c r="E2048" s="5" t="s">
        <v>28</v>
      </c>
      <c r="F2048" s="5" t="s">
        <v>80</v>
      </c>
      <c r="G2048" s="5" t="s">
        <v>81</v>
      </c>
      <c r="H2048" s="5" t="s">
        <v>19</v>
      </c>
      <c r="I2048" s="7">
        <v>0.55000000000000004</v>
      </c>
      <c r="J2048" s="8">
        <v>4000</v>
      </c>
      <c r="K2048" s="9">
        <f t="shared" si="16"/>
        <v>2200</v>
      </c>
      <c r="L2048" s="9">
        <f t="shared" si="17"/>
        <v>770</v>
      </c>
      <c r="M2048" s="10">
        <v>0.35</v>
      </c>
      <c r="O2048" s="15"/>
      <c r="P2048" s="13"/>
      <c r="Q2048" s="11"/>
      <c r="R2048" s="12"/>
    </row>
    <row r="2049" spans="1:18" ht="15.75" customHeight="1">
      <c r="A2049" s="1"/>
      <c r="B2049" s="5" t="s">
        <v>27</v>
      </c>
      <c r="C2049" s="5">
        <v>1128299</v>
      </c>
      <c r="D2049" s="6">
        <v>44340</v>
      </c>
      <c r="E2049" s="5" t="s">
        <v>28</v>
      </c>
      <c r="F2049" s="5" t="s">
        <v>80</v>
      </c>
      <c r="G2049" s="5" t="s">
        <v>81</v>
      </c>
      <c r="H2049" s="5" t="s">
        <v>20</v>
      </c>
      <c r="I2049" s="7">
        <v>0.5</v>
      </c>
      <c r="J2049" s="8">
        <v>3000</v>
      </c>
      <c r="K2049" s="9">
        <f t="shared" si="16"/>
        <v>1500</v>
      </c>
      <c r="L2049" s="9">
        <f t="shared" si="17"/>
        <v>525</v>
      </c>
      <c r="M2049" s="10">
        <v>0.35</v>
      </c>
      <c r="O2049" s="15"/>
      <c r="P2049" s="13"/>
      <c r="Q2049" s="11"/>
      <c r="R2049" s="12"/>
    </row>
    <row r="2050" spans="1:18" ht="15.75" customHeight="1">
      <c r="A2050" s="1"/>
      <c r="B2050" s="5" t="s">
        <v>27</v>
      </c>
      <c r="C2050" s="5">
        <v>1128299</v>
      </c>
      <c r="D2050" s="6">
        <v>44340</v>
      </c>
      <c r="E2050" s="5" t="s">
        <v>28</v>
      </c>
      <c r="F2050" s="5" t="s">
        <v>80</v>
      </c>
      <c r="G2050" s="5" t="s">
        <v>81</v>
      </c>
      <c r="H2050" s="5" t="s">
        <v>21</v>
      </c>
      <c r="I2050" s="7">
        <v>0.55000000000000004</v>
      </c>
      <c r="J2050" s="8">
        <v>2000</v>
      </c>
      <c r="K2050" s="9">
        <f t="shared" si="16"/>
        <v>1100</v>
      </c>
      <c r="L2050" s="9">
        <f t="shared" si="17"/>
        <v>330</v>
      </c>
      <c r="M2050" s="10">
        <v>0.3</v>
      </c>
      <c r="O2050" s="15"/>
      <c r="P2050" s="13"/>
      <c r="Q2050" s="11"/>
      <c r="R2050" s="12"/>
    </row>
    <row r="2051" spans="1:18" ht="15.75" customHeight="1">
      <c r="A2051" s="1"/>
      <c r="B2051" s="5" t="s">
        <v>27</v>
      </c>
      <c r="C2051" s="5">
        <v>1128299</v>
      </c>
      <c r="D2051" s="6">
        <v>44340</v>
      </c>
      <c r="E2051" s="5" t="s">
        <v>28</v>
      </c>
      <c r="F2051" s="5" t="s">
        <v>80</v>
      </c>
      <c r="G2051" s="5" t="s">
        <v>81</v>
      </c>
      <c r="H2051" s="5" t="s">
        <v>22</v>
      </c>
      <c r="I2051" s="7">
        <v>0.70000000000000007</v>
      </c>
      <c r="J2051" s="8">
        <v>3750</v>
      </c>
      <c r="K2051" s="9">
        <f t="shared" si="16"/>
        <v>2625.0000000000005</v>
      </c>
      <c r="L2051" s="9">
        <f t="shared" si="17"/>
        <v>656.25000000000011</v>
      </c>
      <c r="M2051" s="10">
        <v>0.25</v>
      </c>
      <c r="O2051" s="15"/>
      <c r="P2051" s="13"/>
      <c r="Q2051" s="11"/>
      <c r="R2051" s="12"/>
    </row>
    <row r="2052" spans="1:18" ht="15.75" customHeight="1">
      <c r="A2052" s="1"/>
      <c r="B2052" s="5" t="s">
        <v>27</v>
      </c>
      <c r="C2052" s="5">
        <v>1128299</v>
      </c>
      <c r="D2052" s="6">
        <v>44370</v>
      </c>
      <c r="E2052" s="5" t="s">
        <v>28</v>
      </c>
      <c r="F2052" s="5" t="s">
        <v>80</v>
      </c>
      <c r="G2052" s="5" t="s">
        <v>81</v>
      </c>
      <c r="H2052" s="5" t="s">
        <v>17</v>
      </c>
      <c r="I2052" s="7">
        <v>0.5</v>
      </c>
      <c r="J2052" s="8">
        <v>6250</v>
      </c>
      <c r="K2052" s="9">
        <f t="shared" si="16"/>
        <v>3125</v>
      </c>
      <c r="L2052" s="9">
        <f t="shared" si="17"/>
        <v>1093.75</v>
      </c>
      <c r="M2052" s="10">
        <v>0.35</v>
      </c>
      <c r="O2052" s="15"/>
      <c r="P2052" s="13"/>
      <c r="Q2052" s="11"/>
      <c r="R2052" s="12"/>
    </row>
    <row r="2053" spans="1:18" ht="15.75" customHeight="1">
      <c r="A2053" s="1"/>
      <c r="B2053" s="5" t="s">
        <v>27</v>
      </c>
      <c r="C2053" s="5">
        <v>1128299</v>
      </c>
      <c r="D2053" s="6">
        <v>44370</v>
      </c>
      <c r="E2053" s="5" t="s">
        <v>28</v>
      </c>
      <c r="F2053" s="5" t="s">
        <v>80</v>
      </c>
      <c r="G2053" s="5" t="s">
        <v>81</v>
      </c>
      <c r="H2053" s="5" t="s">
        <v>18</v>
      </c>
      <c r="I2053" s="7">
        <v>0.55000000000000004</v>
      </c>
      <c r="J2053" s="8">
        <v>4750</v>
      </c>
      <c r="K2053" s="9">
        <f t="shared" si="16"/>
        <v>2612.5</v>
      </c>
      <c r="L2053" s="9">
        <f t="shared" si="17"/>
        <v>1045</v>
      </c>
      <c r="M2053" s="10">
        <v>0.4</v>
      </c>
      <c r="O2053" s="15"/>
      <c r="P2053" s="13"/>
      <c r="Q2053" s="11"/>
      <c r="R2053" s="12"/>
    </row>
    <row r="2054" spans="1:18" ht="15.75" customHeight="1">
      <c r="A2054" s="1"/>
      <c r="B2054" s="5" t="s">
        <v>27</v>
      </c>
      <c r="C2054" s="5">
        <v>1128299</v>
      </c>
      <c r="D2054" s="6">
        <v>44370</v>
      </c>
      <c r="E2054" s="5" t="s">
        <v>28</v>
      </c>
      <c r="F2054" s="5" t="s">
        <v>80</v>
      </c>
      <c r="G2054" s="5" t="s">
        <v>81</v>
      </c>
      <c r="H2054" s="5" t="s">
        <v>19</v>
      </c>
      <c r="I2054" s="7">
        <v>0.55000000000000004</v>
      </c>
      <c r="J2054" s="8">
        <v>4750</v>
      </c>
      <c r="K2054" s="9">
        <f t="shared" si="16"/>
        <v>2612.5</v>
      </c>
      <c r="L2054" s="9">
        <f t="shared" si="17"/>
        <v>914.37499999999989</v>
      </c>
      <c r="M2054" s="10">
        <v>0.35</v>
      </c>
      <c r="O2054" s="15"/>
      <c r="P2054" s="13"/>
      <c r="Q2054" s="11"/>
      <c r="R2054" s="12"/>
    </row>
    <row r="2055" spans="1:18" ht="15.75" customHeight="1">
      <c r="A2055" s="1"/>
      <c r="B2055" s="5" t="s">
        <v>27</v>
      </c>
      <c r="C2055" s="5">
        <v>1128299</v>
      </c>
      <c r="D2055" s="6">
        <v>44370</v>
      </c>
      <c r="E2055" s="5" t="s">
        <v>28</v>
      </c>
      <c r="F2055" s="5" t="s">
        <v>80</v>
      </c>
      <c r="G2055" s="5" t="s">
        <v>81</v>
      </c>
      <c r="H2055" s="5" t="s">
        <v>20</v>
      </c>
      <c r="I2055" s="7">
        <v>0.5</v>
      </c>
      <c r="J2055" s="8">
        <v>3500</v>
      </c>
      <c r="K2055" s="9">
        <f t="shared" si="16"/>
        <v>1750</v>
      </c>
      <c r="L2055" s="9">
        <f t="shared" si="17"/>
        <v>612.5</v>
      </c>
      <c r="M2055" s="10">
        <v>0.35</v>
      </c>
      <c r="O2055" s="15"/>
      <c r="P2055" s="13"/>
      <c r="Q2055" s="11"/>
      <c r="R2055" s="12"/>
    </row>
    <row r="2056" spans="1:18" ht="15.75" customHeight="1">
      <c r="A2056" s="1"/>
      <c r="B2056" s="5" t="s">
        <v>27</v>
      </c>
      <c r="C2056" s="5">
        <v>1128299</v>
      </c>
      <c r="D2056" s="6">
        <v>44370</v>
      </c>
      <c r="E2056" s="5" t="s">
        <v>28</v>
      </c>
      <c r="F2056" s="5" t="s">
        <v>80</v>
      </c>
      <c r="G2056" s="5" t="s">
        <v>81</v>
      </c>
      <c r="H2056" s="5" t="s">
        <v>21</v>
      </c>
      <c r="I2056" s="7">
        <v>0.55000000000000004</v>
      </c>
      <c r="J2056" s="8">
        <v>2250</v>
      </c>
      <c r="K2056" s="9">
        <f t="shared" si="16"/>
        <v>1237.5</v>
      </c>
      <c r="L2056" s="9">
        <f t="shared" si="17"/>
        <v>371.25</v>
      </c>
      <c r="M2056" s="10">
        <v>0.3</v>
      </c>
      <c r="O2056" s="15"/>
      <c r="P2056" s="13"/>
      <c r="Q2056" s="11"/>
      <c r="R2056" s="12"/>
    </row>
    <row r="2057" spans="1:18" ht="15.75" customHeight="1">
      <c r="A2057" s="1"/>
      <c r="B2057" s="5" t="s">
        <v>27</v>
      </c>
      <c r="C2057" s="5">
        <v>1128299</v>
      </c>
      <c r="D2057" s="6">
        <v>44370</v>
      </c>
      <c r="E2057" s="5" t="s">
        <v>28</v>
      </c>
      <c r="F2057" s="5" t="s">
        <v>80</v>
      </c>
      <c r="G2057" s="5" t="s">
        <v>81</v>
      </c>
      <c r="H2057" s="5" t="s">
        <v>22</v>
      </c>
      <c r="I2057" s="7">
        <v>0.70000000000000007</v>
      </c>
      <c r="J2057" s="8">
        <v>5250</v>
      </c>
      <c r="K2057" s="9">
        <f t="shared" si="16"/>
        <v>3675.0000000000005</v>
      </c>
      <c r="L2057" s="9">
        <f t="shared" si="17"/>
        <v>918.75000000000011</v>
      </c>
      <c r="M2057" s="10">
        <v>0.25</v>
      </c>
      <c r="O2057" s="15"/>
      <c r="P2057" s="13"/>
      <c r="Q2057" s="11"/>
      <c r="R2057" s="12"/>
    </row>
    <row r="2058" spans="1:18" ht="15.75" customHeight="1">
      <c r="A2058" s="1"/>
      <c r="B2058" s="5" t="s">
        <v>27</v>
      </c>
      <c r="C2058" s="5">
        <v>1128299</v>
      </c>
      <c r="D2058" s="6">
        <v>44399</v>
      </c>
      <c r="E2058" s="5" t="s">
        <v>28</v>
      </c>
      <c r="F2058" s="5" t="s">
        <v>80</v>
      </c>
      <c r="G2058" s="5" t="s">
        <v>81</v>
      </c>
      <c r="H2058" s="5" t="s">
        <v>17</v>
      </c>
      <c r="I2058" s="7">
        <v>0.5</v>
      </c>
      <c r="J2058" s="8">
        <v>6750</v>
      </c>
      <c r="K2058" s="9">
        <f t="shared" si="16"/>
        <v>3375</v>
      </c>
      <c r="L2058" s="9">
        <f t="shared" si="17"/>
        <v>1181.25</v>
      </c>
      <c r="M2058" s="10">
        <v>0.35</v>
      </c>
      <c r="O2058" s="15"/>
      <c r="P2058" s="13"/>
      <c r="Q2058" s="11"/>
      <c r="R2058" s="12"/>
    </row>
    <row r="2059" spans="1:18" ht="15.75" customHeight="1">
      <c r="A2059" s="1"/>
      <c r="B2059" s="5" t="s">
        <v>27</v>
      </c>
      <c r="C2059" s="5">
        <v>1128299</v>
      </c>
      <c r="D2059" s="6">
        <v>44399</v>
      </c>
      <c r="E2059" s="5" t="s">
        <v>28</v>
      </c>
      <c r="F2059" s="5" t="s">
        <v>80</v>
      </c>
      <c r="G2059" s="5" t="s">
        <v>81</v>
      </c>
      <c r="H2059" s="5" t="s">
        <v>18</v>
      </c>
      <c r="I2059" s="7">
        <v>0.55000000000000004</v>
      </c>
      <c r="J2059" s="8">
        <v>5250</v>
      </c>
      <c r="K2059" s="9">
        <f t="shared" si="16"/>
        <v>2887.5000000000005</v>
      </c>
      <c r="L2059" s="9">
        <f t="shared" si="17"/>
        <v>1155.0000000000002</v>
      </c>
      <c r="M2059" s="10">
        <v>0.4</v>
      </c>
      <c r="O2059" s="15"/>
      <c r="P2059" s="13"/>
      <c r="Q2059" s="11"/>
      <c r="R2059" s="12"/>
    </row>
    <row r="2060" spans="1:18" ht="15.75" customHeight="1">
      <c r="A2060" s="1"/>
      <c r="B2060" s="5" t="s">
        <v>27</v>
      </c>
      <c r="C2060" s="5">
        <v>1128299</v>
      </c>
      <c r="D2060" s="6">
        <v>44399</v>
      </c>
      <c r="E2060" s="5" t="s">
        <v>28</v>
      </c>
      <c r="F2060" s="5" t="s">
        <v>80</v>
      </c>
      <c r="G2060" s="5" t="s">
        <v>81</v>
      </c>
      <c r="H2060" s="5" t="s">
        <v>19</v>
      </c>
      <c r="I2060" s="7">
        <v>0.55000000000000004</v>
      </c>
      <c r="J2060" s="8">
        <v>4750</v>
      </c>
      <c r="K2060" s="9">
        <f t="shared" si="16"/>
        <v>2612.5</v>
      </c>
      <c r="L2060" s="9">
        <f t="shared" si="17"/>
        <v>914.37499999999989</v>
      </c>
      <c r="M2060" s="10">
        <v>0.35</v>
      </c>
      <c r="O2060" s="15"/>
      <c r="P2060" s="13"/>
      <c r="Q2060" s="11"/>
      <c r="R2060" s="12"/>
    </row>
    <row r="2061" spans="1:18" ht="15.75" customHeight="1">
      <c r="A2061" s="1"/>
      <c r="B2061" s="5" t="s">
        <v>27</v>
      </c>
      <c r="C2061" s="5">
        <v>1128299</v>
      </c>
      <c r="D2061" s="6">
        <v>44399</v>
      </c>
      <c r="E2061" s="5" t="s">
        <v>28</v>
      </c>
      <c r="F2061" s="5" t="s">
        <v>80</v>
      </c>
      <c r="G2061" s="5" t="s">
        <v>81</v>
      </c>
      <c r="H2061" s="5" t="s">
        <v>20</v>
      </c>
      <c r="I2061" s="7">
        <v>0.5</v>
      </c>
      <c r="J2061" s="8">
        <v>3750</v>
      </c>
      <c r="K2061" s="9">
        <f t="shared" si="16"/>
        <v>1875</v>
      </c>
      <c r="L2061" s="9">
        <f t="shared" si="17"/>
        <v>656.25</v>
      </c>
      <c r="M2061" s="10">
        <v>0.35</v>
      </c>
      <c r="O2061" s="15"/>
      <c r="P2061" s="13"/>
      <c r="Q2061" s="11"/>
      <c r="R2061" s="12"/>
    </row>
    <row r="2062" spans="1:18" ht="15.75" customHeight="1">
      <c r="A2062" s="1"/>
      <c r="B2062" s="5" t="s">
        <v>27</v>
      </c>
      <c r="C2062" s="5">
        <v>1128299</v>
      </c>
      <c r="D2062" s="6">
        <v>44399</v>
      </c>
      <c r="E2062" s="5" t="s">
        <v>28</v>
      </c>
      <c r="F2062" s="5" t="s">
        <v>80</v>
      </c>
      <c r="G2062" s="5" t="s">
        <v>81</v>
      </c>
      <c r="H2062" s="5" t="s">
        <v>21</v>
      </c>
      <c r="I2062" s="7">
        <v>0.55000000000000004</v>
      </c>
      <c r="J2062" s="8">
        <v>4250</v>
      </c>
      <c r="K2062" s="9">
        <f t="shared" si="16"/>
        <v>2337.5</v>
      </c>
      <c r="L2062" s="9">
        <f t="shared" si="17"/>
        <v>701.25</v>
      </c>
      <c r="M2062" s="10">
        <v>0.3</v>
      </c>
      <c r="O2062" s="15"/>
      <c r="P2062" s="13"/>
      <c r="Q2062" s="11"/>
      <c r="R2062" s="12"/>
    </row>
    <row r="2063" spans="1:18" ht="15.75" customHeight="1">
      <c r="A2063" s="1"/>
      <c r="B2063" s="5" t="s">
        <v>27</v>
      </c>
      <c r="C2063" s="5">
        <v>1128299</v>
      </c>
      <c r="D2063" s="6">
        <v>44399</v>
      </c>
      <c r="E2063" s="5" t="s">
        <v>28</v>
      </c>
      <c r="F2063" s="5" t="s">
        <v>80</v>
      </c>
      <c r="G2063" s="5" t="s">
        <v>81</v>
      </c>
      <c r="H2063" s="5" t="s">
        <v>22</v>
      </c>
      <c r="I2063" s="7">
        <v>0.70000000000000007</v>
      </c>
      <c r="J2063" s="8">
        <v>4250</v>
      </c>
      <c r="K2063" s="9">
        <f t="shared" si="16"/>
        <v>2975.0000000000005</v>
      </c>
      <c r="L2063" s="9">
        <f t="shared" si="17"/>
        <v>743.75000000000011</v>
      </c>
      <c r="M2063" s="10">
        <v>0.25</v>
      </c>
      <c r="O2063" s="15"/>
      <c r="P2063" s="13"/>
      <c r="Q2063" s="11"/>
      <c r="R2063" s="12"/>
    </row>
    <row r="2064" spans="1:18" ht="15.75" customHeight="1">
      <c r="A2064" s="1"/>
      <c r="B2064" s="5" t="s">
        <v>27</v>
      </c>
      <c r="C2064" s="5">
        <v>1128299</v>
      </c>
      <c r="D2064" s="6">
        <v>44431</v>
      </c>
      <c r="E2064" s="5" t="s">
        <v>28</v>
      </c>
      <c r="F2064" s="5" t="s">
        <v>80</v>
      </c>
      <c r="G2064" s="5" t="s">
        <v>81</v>
      </c>
      <c r="H2064" s="5" t="s">
        <v>17</v>
      </c>
      <c r="I2064" s="7">
        <v>0.55000000000000004</v>
      </c>
      <c r="J2064" s="8">
        <v>6250</v>
      </c>
      <c r="K2064" s="9">
        <f t="shared" si="16"/>
        <v>3437.5000000000005</v>
      </c>
      <c r="L2064" s="9">
        <f t="shared" si="17"/>
        <v>1203.125</v>
      </c>
      <c r="M2064" s="10">
        <v>0.35</v>
      </c>
      <c r="O2064" s="15"/>
      <c r="P2064" s="13"/>
      <c r="Q2064" s="11"/>
      <c r="R2064" s="12"/>
    </row>
    <row r="2065" spans="1:18" ht="15.75" customHeight="1">
      <c r="A2065" s="1"/>
      <c r="B2065" s="5" t="s">
        <v>27</v>
      </c>
      <c r="C2065" s="5">
        <v>1128299</v>
      </c>
      <c r="D2065" s="6">
        <v>44431</v>
      </c>
      <c r="E2065" s="5" t="s">
        <v>28</v>
      </c>
      <c r="F2065" s="5" t="s">
        <v>80</v>
      </c>
      <c r="G2065" s="5" t="s">
        <v>81</v>
      </c>
      <c r="H2065" s="5" t="s">
        <v>18</v>
      </c>
      <c r="I2065" s="7">
        <v>0.60000000000000009</v>
      </c>
      <c r="J2065" s="8">
        <v>5750</v>
      </c>
      <c r="K2065" s="9">
        <f t="shared" si="16"/>
        <v>3450.0000000000005</v>
      </c>
      <c r="L2065" s="9">
        <f t="shared" si="17"/>
        <v>1380.0000000000002</v>
      </c>
      <c r="M2065" s="10">
        <v>0.4</v>
      </c>
      <c r="O2065" s="15"/>
      <c r="P2065" s="13"/>
      <c r="Q2065" s="11"/>
      <c r="R2065" s="12"/>
    </row>
    <row r="2066" spans="1:18" ht="15.75" customHeight="1">
      <c r="A2066" s="1"/>
      <c r="B2066" s="5" t="s">
        <v>27</v>
      </c>
      <c r="C2066" s="5">
        <v>1128299</v>
      </c>
      <c r="D2066" s="6">
        <v>44431</v>
      </c>
      <c r="E2066" s="5" t="s">
        <v>28</v>
      </c>
      <c r="F2066" s="5" t="s">
        <v>80</v>
      </c>
      <c r="G2066" s="5" t="s">
        <v>81</v>
      </c>
      <c r="H2066" s="5" t="s">
        <v>19</v>
      </c>
      <c r="I2066" s="7">
        <v>0.55000000000000004</v>
      </c>
      <c r="J2066" s="8">
        <v>4500</v>
      </c>
      <c r="K2066" s="9">
        <f t="shared" si="16"/>
        <v>2475</v>
      </c>
      <c r="L2066" s="9">
        <f t="shared" si="17"/>
        <v>866.25</v>
      </c>
      <c r="M2066" s="10">
        <v>0.35</v>
      </c>
      <c r="O2066" s="15"/>
      <c r="P2066" s="13"/>
      <c r="Q2066" s="11"/>
      <c r="R2066" s="12"/>
    </row>
    <row r="2067" spans="1:18" ht="15.75" customHeight="1">
      <c r="A2067" s="1"/>
      <c r="B2067" s="5" t="s">
        <v>27</v>
      </c>
      <c r="C2067" s="5">
        <v>1128299</v>
      </c>
      <c r="D2067" s="6">
        <v>44431</v>
      </c>
      <c r="E2067" s="5" t="s">
        <v>28</v>
      </c>
      <c r="F2067" s="5" t="s">
        <v>80</v>
      </c>
      <c r="G2067" s="5" t="s">
        <v>81</v>
      </c>
      <c r="H2067" s="5" t="s">
        <v>20</v>
      </c>
      <c r="I2067" s="7">
        <v>0.55000000000000004</v>
      </c>
      <c r="J2067" s="8">
        <v>4000</v>
      </c>
      <c r="K2067" s="9">
        <f t="shared" si="16"/>
        <v>2200</v>
      </c>
      <c r="L2067" s="9">
        <f t="shared" si="17"/>
        <v>770</v>
      </c>
      <c r="M2067" s="10">
        <v>0.35</v>
      </c>
      <c r="O2067" s="15"/>
      <c r="P2067" s="13"/>
      <c r="Q2067" s="11"/>
      <c r="R2067" s="12"/>
    </row>
    <row r="2068" spans="1:18" ht="15.75" customHeight="1">
      <c r="A2068" s="1"/>
      <c r="B2068" s="5" t="s">
        <v>27</v>
      </c>
      <c r="C2068" s="5">
        <v>1128299</v>
      </c>
      <c r="D2068" s="6">
        <v>44431</v>
      </c>
      <c r="E2068" s="5" t="s">
        <v>28</v>
      </c>
      <c r="F2068" s="5" t="s">
        <v>80</v>
      </c>
      <c r="G2068" s="5" t="s">
        <v>81</v>
      </c>
      <c r="H2068" s="5" t="s">
        <v>21</v>
      </c>
      <c r="I2068" s="7">
        <v>0.65</v>
      </c>
      <c r="J2068" s="8">
        <v>4000</v>
      </c>
      <c r="K2068" s="9">
        <f t="shared" si="16"/>
        <v>2600</v>
      </c>
      <c r="L2068" s="9">
        <f t="shared" si="17"/>
        <v>780</v>
      </c>
      <c r="M2068" s="10">
        <v>0.3</v>
      </c>
      <c r="O2068" s="15"/>
      <c r="P2068" s="13"/>
      <c r="Q2068" s="11"/>
      <c r="R2068" s="12"/>
    </row>
    <row r="2069" spans="1:18" ht="15.75" customHeight="1">
      <c r="A2069" s="1"/>
      <c r="B2069" s="5" t="s">
        <v>27</v>
      </c>
      <c r="C2069" s="5">
        <v>1128299</v>
      </c>
      <c r="D2069" s="6">
        <v>44431</v>
      </c>
      <c r="E2069" s="5" t="s">
        <v>28</v>
      </c>
      <c r="F2069" s="5" t="s">
        <v>80</v>
      </c>
      <c r="G2069" s="5" t="s">
        <v>81</v>
      </c>
      <c r="H2069" s="5" t="s">
        <v>22</v>
      </c>
      <c r="I2069" s="7">
        <v>0.70000000000000007</v>
      </c>
      <c r="J2069" s="8">
        <v>3750</v>
      </c>
      <c r="K2069" s="9">
        <f t="shared" si="16"/>
        <v>2625.0000000000005</v>
      </c>
      <c r="L2069" s="9">
        <f t="shared" si="17"/>
        <v>656.25000000000011</v>
      </c>
      <c r="M2069" s="10">
        <v>0.25</v>
      </c>
      <c r="O2069" s="15"/>
      <c r="P2069" s="13"/>
      <c r="Q2069" s="11"/>
      <c r="R2069" s="12"/>
    </row>
    <row r="2070" spans="1:18" ht="15.75" customHeight="1">
      <c r="A2070" s="1"/>
      <c r="B2070" s="5" t="s">
        <v>27</v>
      </c>
      <c r="C2070" s="5">
        <v>1128299</v>
      </c>
      <c r="D2070" s="6">
        <v>44463</v>
      </c>
      <c r="E2070" s="5" t="s">
        <v>28</v>
      </c>
      <c r="F2070" s="5" t="s">
        <v>80</v>
      </c>
      <c r="G2070" s="5" t="s">
        <v>81</v>
      </c>
      <c r="H2070" s="5" t="s">
        <v>17</v>
      </c>
      <c r="I2070" s="7">
        <v>0.45000000000000007</v>
      </c>
      <c r="J2070" s="8">
        <v>5750</v>
      </c>
      <c r="K2070" s="9">
        <f t="shared" si="16"/>
        <v>2587.5000000000005</v>
      </c>
      <c r="L2070" s="9">
        <f t="shared" si="17"/>
        <v>905.62500000000011</v>
      </c>
      <c r="M2070" s="10">
        <v>0.35</v>
      </c>
      <c r="O2070" s="15"/>
      <c r="P2070" s="13"/>
      <c r="Q2070" s="11"/>
      <c r="R2070" s="12"/>
    </row>
    <row r="2071" spans="1:18" ht="15.75" customHeight="1">
      <c r="A2071" s="1"/>
      <c r="B2071" s="5" t="s">
        <v>27</v>
      </c>
      <c r="C2071" s="5">
        <v>1128299</v>
      </c>
      <c r="D2071" s="6">
        <v>44463</v>
      </c>
      <c r="E2071" s="5" t="s">
        <v>28</v>
      </c>
      <c r="F2071" s="5" t="s">
        <v>80</v>
      </c>
      <c r="G2071" s="5" t="s">
        <v>81</v>
      </c>
      <c r="H2071" s="5" t="s">
        <v>18</v>
      </c>
      <c r="I2071" s="7">
        <v>0.50000000000000011</v>
      </c>
      <c r="J2071" s="8">
        <v>5750</v>
      </c>
      <c r="K2071" s="9">
        <f t="shared" si="16"/>
        <v>2875.0000000000005</v>
      </c>
      <c r="L2071" s="9">
        <f t="shared" si="17"/>
        <v>1150.0000000000002</v>
      </c>
      <c r="M2071" s="10">
        <v>0.4</v>
      </c>
      <c r="O2071" s="15"/>
      <c r="P2071" s="13"/>
      <c r="Q2071" s="11"/>
      <c r="R2071" s="12"/>
    </row>
    <row r="2072" spans="1:18" ht="15.75" customHeight="1">
      <c r="A2072" s="1"/>
      <c r="B2072" s="5" t="s">
        <v>27</v>
      </c>
      <c r="C2072" s="5">
        <v>1128299</v>
      </c>
      <c r="D2072" s="6">
        <v>44463</v>
      </c>
      <c r="E2072" s="5" t="s">
        <v>28</v>
      </c>
      <c r="F2072" s="5" t="s">
        <v>80</v>
      </c>
      <c r="G2072" s="5" t="s">
        <v>81</v>
      </c>
      <c r="H2072" s="5" t="s">
        <v>19</v>
      </c>
      <c r="I2072" s="7">
        <v>0.45000000000000007</v>
      </c>
      <c r="J2072" s="8">
        <v>4250</v>
      </c>
      <c r="K2072" s="9">
        <f t="shared" si="16"/>
        <v>1912.5000000000002</v>
      </c>
      <c r="L2072" s="9">
        <f t="shared" si="17"/>
        <v>669.375</v>
      </c>
      <c r="M2072" s="10">
        <v>0.35</v>
      </c>
      <c r="O2072" s="15"/>
      <c r="P2072" s="13"/>
      <c r="Q2072" s="11"/>
      <c r="R2072" s="12"/>
    </row>
    <row r="2073" spans="1:18" ht="15.75" customHeight="1">
      <c r="A2073" s="1"/>
      <c r="B2073" s="5" t="s">
        <v>27</v>
      </c>
      <c r="C2073" s="5">
        <v>1128299</v>
      </c>
      <c r="D2073" s="6">
        <v>44463</v>
      </c>
      <c r="E2073" s="5" t="s">
        <v>28</v>
      </c>
      <c r="F2073" s="5" t="s">
        <v>80</v>
      </c>
      <c r="G2073" s="5" t="s">
        <v>81</v>
      </c>
      <c r="H2073" s="5" t="s">
        <v>20</v>
      </c>
      <c r="I2073" s="7">
        <v>0.45000000000000007</v>
      </c>
      <c r="J2073" s="8">
        <v>3750</v>
      </c>
      <c r="K2073" s="9">
        <f t="shared" si="16"/>
        <v>1687.5000000000002</v>
      </c>
      <c r="L2073" s="9">
        <f t="shared" si="17"/>
        <v>590.625</v>
      </c>
      <c r="M2073" s="10">
        <v>0.35</v>
      </c>
      <c r="O2073" s="15"/>
      <c r="P2073" s="13"/>
      <c r="Q2073" s="11"/>
      <c r="R2073" s="12"/>
    </row>
    <row r="2074" spans="1:18" ht="15.75" customHeight="1">
      <c r="A2074" s="1"/>
      <c r="B2074" s="5" t="s">
        <v>27</v>
      </c>
      <c r="C2074" s="5">
        <v>1128299</v>
      </c>
      <c r="D2074" s="6">
        <v>44463</v>
      </c>
      <c r="E2074" s="5" t="s">
        <v>28</v>
      </c>
      <c r="F2074" s="5" t="s">
        <v>80</v>
      </c>
      <c r="G2074" s="5" t="s">
        <v>81</v>
      </c>
      <c r="H2074" s="5" t="s">
        <v>21</v>
      </c>
      <c r="I2074" s="7">
        <v>0.55000000000000004</v>
      </c>
      <c r="J2074" s="8">
        <v>3750</v>
      </c>
      <c r="K2074" s="9">
        <f t="shared" si="16"/>
        <v>2062.5</v>
      </c>
      <c r="L2074" s="9">
        <f t="shared" si="17"/>
        <v>618.75</v>
      </c>
      <c r="M2074" s="10">
        <v>0.3</v>
      </c>
      <c r="O2074" s="15"/>
      <c r="P2074" s="13"/>
      <c r="Q2074" s="11"/>
      <c r="R2074" s="12"/>
    </row>
    <row r="2075" spans="1:18" ht="15.75" customHeight="1">
      <c r="A2075" s="1"/>
      <c r="B2075" s="5" t="s">
        <v>27</v>
      </c>
      <c r="C2075" s="5">
        <v>1128299</v>
      </c>
      <c r="D2075" s="6">
        <v>44463</v>
      </c>
      <c r="E2075" s="5" t="s">
        <v>28</v>
      </c>
      <c r="F2075" s="5" t="s">
        <v>80</v>
      </c>
      <c r="G2075" s="5" t="s">
        <v>81</v>
      </c>
      <c r="H2075" s="5" t="s">
        <v>22</v>
      </c>
      <c r="I2075" s="7">
        <v>0.60000000000000009</v>
      </c>
      <c r="J2075" s="8">
        <v>4250</v>
      </c>
      <c r="K2075" s="9">
        <f t="shared" si="16"/>
        <v>2550.0000000000005</v>
      </c>
      <c r="L2075" s="9">
        <f t="shared" si="17"/>
        <v>637.50000000000011</v>
      </c>
      <c r="M2075" s="10">
        <v>0.25</v>
      </c>
      <c r="O2075" s="15"/>
      <c r="P2075" s="13"/>
      <c r="Q2075" s="11"/>
      <c r="R2075" s="12"/>
    </row>
    <row r="2076" spans="1:18" ht="15.75" customHeight="1">
      <c r="A2076" s="1"/>
      <c r="B2076" s="5" t="s">
        <v>27</v>
      </c>
      <c r="C2076" s="5">
        <v>1128299</v>
      </c>
      <c r="D2076" s="6">
        <v>44492</v>
      </c>
      <c r="E2076" s="5" t="s">
        <v>28</v>
      </c>
      <c r="F2076" s="5" t="s">
        <v>80</v>
      </c>
      <c r="G2076" s="5" t="s">
        <v>81</v>
      </c>
      <c r="H2076" s="5" t="s">
        <v>17</v>
      </c>
      <c r="I2076" s="7">
        <v>0.45000000000000007</v>
      </c>
      <c r="J2076" s="8">
        <v>5000</v>
      </c>
      <c r="K2076" s="9">
        <f t="shared" si="16"/>
        <v>2250.0000000000005</v>
      </c>
      <c r="L2076" s="9">
        <f t="shared" si="17"/>
        <v>787.50000000000011</v>
      </c>
      <c r="M2076" s="10">
        <v>0.35</v>
      </c>
      <c r="O2076" s="15"/>
      <c r="P2076" s="13"/>
      <c r="Q2076" s="11"/>
      <c r="R2076" s="12"/>
    </row>
    <row r="2077" spans="1:18" ht="15.75" customHeight="1">
      <c r="A2077" s="1"/>
      <c r="B2077" s="5" t="s">
        <v>27</v>
      </c>
      <c r="C2077" s="5">
        <v>1128299</v>
      </c>
      <c r="D2077" s="6">
        <v>44492</v>
      </c>
      <c r="E2077" s="5" t="s">
        <v>28</v>
      </c>
      <c r="F2077" s="5" t="s">
        <v>80</v>
      </c>
      <c r="G2077" s="5" t="s">
        <v>81</v>
      </c>
      <c r="H2077" s="5" t="s">
        <v>18</v>
      </c>
      <c r="I2077" s="7">
        <v>0.50000000000000011</v>
      </c>
      <c r="J2077" s="8">
        <v>5000</v>
      </c>
      <c r="K2077" s="9">
        <f t="shared" si="16"/>
        <v>2500.0000000000005</v>
      </c>
      <c r="L2077" s="9">
        <f t="shared" si="17"/>
        <v>1000.0000000000002</v>
      </c>
      <c r="M2077" s="10">
        <v>0.4</v>
      </c>
      <c r="O2077" s="15"/>
      <c r="P2077" s="13"/>
      <c r="Q2077" s="11"/>
      <c r="R2077" s="12"/>
    </row>
    <row r="2078" spans="1:18" ht="15.75" customHeight="1">
      <c r="A2078" s="1"/>
      <c r="B2078" s="5" t="s">
        <v>27</v>
      </c>
      <c r="C2078" s="5">
        <v>1128299</v>
      </c>
      <c r="D2078" s="6">
        <v>44492</v>
      </c>
      <c r="E2078" s="5" t="s">
        <v>28</v>
      </c>
      <c r="F2078" s="5" t="s">
        <v>80</v>
      </c>
      <c r="G2078" s="5" t="s">
        <v>81</v>
      </c>
      <c r="H2078" s="5" t="s">
        <v>19</v>
      </c>
      <c r="I2078" s="7">
        <v>0.45000000000000007</v>
      </c>
      <c r="J2078" s="8">
        <v>3250</v>
      </c>
      <c r="K2078" s="9">
        <f t="shared" si="16"/>
        <v>1462.5000000000002</v>
      </c>
      <c r="L2078" s="9">
        <f t="shared" si="17"/>
        <v>511.87500000000006</v>
      </c>
      <c r="M2078" s="10">
        <v>0.35</v>
      </c>
      <c r="O2078" s="15"/>
      <c r="P2078" s="13"/>
      <c r="Q2078" s="11"/>
      <c r="R2078" s="12"/>
    </row>
    <row r="2079" spans="1:18" ht="15.75" customHeight="1">
      <c r="A2079" s="1"/>
      <c r="B2079" s="5" t="s">
        <v>27</v>
      </c>
      <c r="C2079" s="5">
        <v>1128299</v>
      </c>
      <c r="D2079" s="6">
        <v>44492</v>
      </c>
      <c r="E2079" s="5" t="s">
        <v>28</v>
      </c>
      <c r="F2079" s="5" t="s">
        <v>80</v>
      </c>
      <c r="G2079" s="5" t="s">
        <v>81</v>
      </c>
      <c r="H2079" s="5" t="s">
        <v>20</v>
      </c>
      <c r="I2079" s="7">
        <v>0.45000000000000007</v>
      </c>
      <c r="J2079" s="8">
        <v>3000</v>
      </c>
      <c r="K2079" s="9">
        <f t="shared" si="16"/>
        <v>1350.0000000000002</v>
      </c>
      <c r="L2079" s="9">
        <f t="shared" si="17"/>
        <v>472.50000000000006</v>
      </c>
      <c r="M2079" s="10">
        <v>0.35</v>
      </c>
      <c r="O2079" s="15"/>
      <c r="P2079" s="13"/>
      <c r="Q2079" s="11"/>
      <c r="R2079" s="12"/>
    </row>
    <row r="2080" spans="1:18" ht="15.75" customHeight="1">
      <c r="A2080" s="1"/>
      <c r="B2080" s="5" t="s">
        <v>27</v>
      </c>
      <c r="C2080" s="5">
        <v>1128299</v>
      </c>
      <c r="D2080" s="6">
        <v>44492</v>
      </c>
      <c r="E2080" s="5" t="s">
        <v>28</v>
      </c>
      <c r="F2080" s="5" t="s">
        <v>80</v>
      </c>
      <c r="G2080" s="5" t="s">
        <v>81</v>
      </c>
      <c r="H2080" s="5" t="s">
        <v>21</v>
      </c>
      <c r="I2080" s="7">
        <v>0.55000000000000004</v>
      </c>
      <c r="J2080" s="8">
        <v>2750</v>
      </c>
      <c r="K2080" s="9">
        <f t="shared" si="16"/>
        <v>1512.5000000000002</v>
      </c>
      <c r="L2080" s="9">
        <f t="shared" si="17"/>
        <v>453.75000000000006</v>
      </c>
      <c r="M2080" s="10">
        <v>0.3</v>
      </c>
      <c r="O2080" s="15"/>
      <c r="P2080" s="13"/>
      <c r="Q2080" s="11"/>
      <c r="R2080" s="12"/>
    </row>
    <row r="2081" spans="1:18" ht="15.75" customHeight="1">
      <c r="A2081" s="1"/>
      <c r="B2081" s="5" t="s">
        <v>27</v>
      </c>
      <c r="C2081" s="5">
        <v>1128299</v>
      </c>
      <c r="D2081" s="6">
        <v>44492</v>
      </c>
      <c r="E2081" s="5" t="s">
        <v>28</v>
      </c>
      <c r="F2081" s="5" t="s">
        <v>80</v>
      </c>
      <c r="G2081" s="5" t="s">
        <v>81</v>
      </c>
      <c r="H2081" s="5" t="s">
        <v>22</v>
      </c>
      <c r="I2081" s="7">
        <v>0.60000000000000009</v>
      </c>
      <c r="J2081" s="8">
        <v>3250</v>
      </c>
      <c r="K2081" s="9">
        <f t="shared" si="16"/>
        <v>1950.0000000000002</v>
      </c>
      <c r="L2081" s="9">
        <f t="shared" si="17"/>
        <v>487.50000000000006</v>
      </c>
      <c r="M2081" s="10">
        <v>0.25</v>
      </c>
      <c r="O2081" s="15"/>
      <c r="P2081" s="13"/>
      <c r="Q2081" s="11"/>
      <c r="R2081" s="12"/>
    </row>
    <row r="2082" spans="1:18" ht="15.75" customHeight="1">
      <c r="A2082" s="1"/>
      <c r="B2082" s="5" t="s">
        <v>27</v>
      </c>
      <c r="C2082" s="5">
        <v>1128299</v>
      </c>
      <c r="D2082" s="6">
        <v>44523</v>
      </c>
      <c r="E2082" s="5" t="s">
        <v>28</v>
      </c>
      <c r="F2082" s="5" t="s">
        <v>80</v>
      </c>
      <c r="G2082" s="5" t="s">
        <v>81</v>
      </c>
      <c r="H2082" s="5" t="s">
        <v>17</v>
      </c>
      <c r="I2082" s="7">
        <v>0.45000000000000007</v>
      </c>
      <c r="J2082" s="8">
        <v>5000</v>
      </c>
      <c r="K2082" s="9">
        <f t="shared" si="16"/>
        <v>2250.0000000000005</v>
      </c>
      <c r="L2082" s="9">
        <f t="shared" si="17"/>
        <v>787.50000000000011</v>
      </c>
      <c r="M2082" s="10">
        <v>0.35</v>
      </c>
      <c r="O2082" s="15"/>
      <c r="P2082" s="13"/>
      <c r="Q2082" s="11"/>
      <c r="R2082" s="12"/>
    </row>
    <row r="2083" spans="1:18" ht="15.75" customHeight="1">
      <c r="A2083" s="1"/>
      <c r="B2083" s="5" t="s">
        <v>27</v>
      </c>
      <c r="C2083" s="5">
        <v>1128299</v>
      </c>
      <c r="D2083" s="6">
        <v>44523</v>
      </c>
      <c r="E2083" s="5" t="s">
        <v>28</v>
      </c>
      <c r="F2083" s="5" t="s">
        <v>80</v>
      </c>
      <c r="G2083" s="5" t="s">
        <v>81</v>
      </c>
      <c r="H2083" s="5" t="s">
        <v>18</v>
      </c>
      <c r="I2083" s="7">
        <v>0.50000000000000011</v>
      </c>
      <c r="J2083" s="8">
        <v>5250</v>
      </c>
      <c r="K2083" s="9">
        <f t="shared" si="16"/>
        <v>2625.0000000000005</v>
      </c>
      <c r="L2083" s="9">
        <f t="shared" si="17"/>
        <v>1050.0000000000002</v>
      </c>
      <c r="M2083" s="10">
        <v>0.4</v>
      </c>
      <c r="O2083" s="15"/>
      <c r="P2083" s="13"/>
      <c r="Q2083" s="11"/>
      <c r="R2083" s="12"/>
    </row>
    <row r="2084" spans="1:18" ht="15.75" customHeight="1">
      <c r="A2084" s="1"/>
      <c r="B2084" s="5" t="s">
        <v>27</v>
      </c>
      <c r="C2084" s="5">
        <v>1128299</v>
      </c>
      <c r="D2084" s="6">
        <v>44523</v>
      </c>
      <c r="E2084" s="5" t="s">
        <v>28</v>
      </c>
      <c r="F2084" s="5" t="s">
        <v>80</v>
      </c>
      <c r="G2084" s="5" t="s">
        <v>81</v>
      </c>
      <c r="H2084" s="5" t="s">
        <v>19</v>
      </c>
      <c r="I2084" s="7">
        <v>0.45000000000000007</v>
      </c>
      <c r="J2084" s="8">
        <v>3750</v>
      </c>
      <c r="K2084" s="9">
        <f t="shared" si="16"/>
        <v>1687.5000000000002</v>
      </c>
      <c r="L2084" s="9">
        <f t="shared" si="17"/>
        <v>590.625</v>
      </c>
      <c r="M2084" s="10">
        <v>0.35</v>
      </c>
      <c r="O2084" s="15"/>
      <c r="P2084" s="13"/>
      <c r="Q2084" s="11"/>
      <c r="R2084" s="12"/>
    </row>
    <row r="2085" spans="1:18" ht="15.75" customHeight="1">
      <c r="A2085" s="1"/>
      <c r="B2085" s="5" t="s">
        <v>27</v>
      </c>
      <c r="C2085" s="5">
        <v>1128299</v>
      </c>
      <c r="D2085" s="6">
        <v>44523</v>
      </c>
      <c r="E2085" s="5" t="s">
        <v>28</v>
      </c>
      <c r="F2085" s="5" t="s">
        <v>80</v>
      </c>
      <c r="G2085" s="5" t="s">
        <v>81</v>
      </c>
      <c r="H2085" s="5" t="s">
        <v>20</v>
      </c>
      <c r="I2085" s="7">
        <v>0.45000000000000007</v>
      </c>
      <c r="J2085" s="8">
        <v>3500</v>
      </c>
      <c r="K2085" s="9">
        <f t="shared" si="16"/>
        <v>1575.0000000000002</v>
      </c>
      <c r="L2085" s="9">
        <f t="shared" si="17"/>
        <v>551.25</v>
      </c>
      <c r="M2085" s="10">
        <v>0.35</v>
      </c>
      <c r="O2085" s="15"/>
      <c r="P2085" s="13"/>
      <c r="Q2085" s="11"/>
      <c r="R2085" s="12"/>
    </row>
    <row r="2086" spans="1:18" ht="15.75" customHeight="1">
      <c r="A2086" s="1"/>
      <c r="B2086" s="5" t="s">
        <v>27</v>
      </c>
      <c r="C2086" s="5">
        <v>1128299</v>
      </c>
      <c r="D2086" s="6">
        <v>44523</v>
      </c>
      <c r="E2086" s="5" t="s">
        <v>28</v>
      </c>
      <c r="F2086" s="5" t="s">
        <v>80</v>
      </c>
      <c r="G2086" s="5" t="s">
        <v>81</v>
      </c>
      <c r="H2086" s="5" t="s">
        <v>21</v>
      </c>
      <c r="I2086" s="7">
        <v>0.55000000000000004</v>
      </c>
      <c r="J2086" s="8">
        <v>3000</v>
      </c>
      <c r="K2086" s="9">
        <f t="shared" si="16"/>
        <v>1650.0000000000002</v>
      </c>
      <c r="L2086" s="9">
        <f t="shared" si="17"/>
        <v>495.00000000000006</v>
      </c>
      <c r="M2086" s="10">
        <v>0.3</v>
      </c>
      <c r="O2086" s="15"/>
      <c r="P2086" s="13"/>
      <c r="Q2086" s="11"/>
      <c r="R2086" s="12"/>
    </row>
    <row r="2087" spans="1:18" ht="15.75" customHeight="1">
      <c r="A2087" s="1"/>
      <c r="B2087" s="5" t="s">
        <v>27</v>
      </c>
      <c r="C2087" s="5">
        <v>1128299</v>
      </c>
      <c r="D2087" s="6">
        <v>44523</v>
      </c>
      <c r="E2087" s="5" t="s">
        <v>28</v>
      </c>
      <c r="F2087" s="5" t="s">
        <v>80</v>
      </c>
      <c r="G2087" s="5" t="s">
        <v>81</v>
      </c>
      <c r="H2087" s="5" t="s">
        <v>22</v>
      </c>
      <c r="I2087" s="7">
        <v>0.60000000000000009</v>
      </c>
      <c r="J2087" s="8">
        <v>4250</v>
      </c>
      <c r="K2087" s="9">
        <f t="shared" si="16"/>
        <v>2550.0000000000005</v>
      </c>
      <c r="L2087" s="9">
        <f t="shared" si="17"/>
        <v>637.50000000000011</v>
      </c>
      <c r="M2087" s="10">
        <v>0.25</v>
      </c>
      <c r="O2087" s="15"/>
      <c r="P2087" s="13"/>
      <c r="Q2087" s="11"/>
      <c r="R2087" s="12"/>
    </row>
    <row r="2088" spans="1:18" ht="15.75" customHeight="1">
      <c r="A2088" s="1"/>
      <c r="B2088" s="5" t="s">
        <v>27</v>
      </c>
      <c r="C2088" s="5">
        <v>1128299</v>
      </c>
      <c r="D2088" s="6">
        <v>44552</v>
      </c>
      <c r="E2088" s="5" t="s">
        <v>28</v>
      </c>
      <c r="F2088" s="5" t="s">
        <v>80</v>
      </c>
      <c r="G2088" s="5" t="s">
        <v>81</v>
      </c>
      <c r="H2088" s="5" t="s">
        <v>17</v>
      </c>
      <c r="I2088" s="7">
        <v>0.45000000000000007</v>
      </c>
      <c r="J2088" s="8">
        <v>6250</v>
      </c>
      <c r="K2088" s="9">
        <f t="shared" si="16"/>
        <v>2812.5000000000005</v>
      </c>
      <c r="L2088" s="9">
        <f t="shared" si="17"/>
        <v>984.37500000000011</v>
      </c>
      <c r="M2088" s="10">
        <v>0.35</v>
      </c>
      <c r="O2088" s="15"/>
      <c r="P2088" s="13"/>
      <c r="Q2088" s="11"/>
      <c r="R2088" s="12"/>
    </row>
    <row r="2089" spans="1:18" ht="15.75" customHeight="1">
      <c r="A2089" s="1"/>
      <c r="B2089" s="5" t="s">
        <v>27</v>
      </c>
      <c r="C2089" s="5">
        <v>1128299</v>
      </c>
      <c r="D2089" s="6">
        <v>44552</v>
      </c>
      <c r="E2089" s="5" t="s">
        <v>28</v>
      </c>
      <c r="F2089" s="5" t="s">
        <v>80</v>
      </c>
      <c r="G2089" s="5" t="s">
        <v>81</v>
      </c>
      <c r="H2089" s="5" t="s">
        <v>18</v>
      </c>
      <c r="I2089" s="7">
        <v>0.50000000000000011</v>
      </c>
      <c r="J2089" s="8">
        <v>6250</v>
      </c>
      <c r="K2089" s="9">
        <f t="shared" si="16"/>
        <v>3125.0000000000009</v>
      </c>
      <c r="L2089" s="9">
        <f t="shared" si="17"/>
        <v>1250.0000000000005</v>
      </c>
      <c r="M2089" s="10">
        <v>0.4</v>
      </c>
      <c r="O2089" s="15"/>
      <c r="P2089" s="13"/>
      <c r="Q2089" s="11"/>
      <c r="R2089" s="12"/>
    </row>
    <row r="2090" spans="1:18" ht="15.75" customHeight="1">
      <c r="A2090" s="1"/>
      <c r="B2090" s="5" t="s">
        <v>27</v>
      </c>
      <c r="C2090" s="5">
        <v>1128299</v>
      </c>
      <c r="D2090" s="6">
        <v>44552</v>
      </c>
      <c r="E2090" s="5" t="s">
        <v>28</v>
      </c>
      <c r="F2090" s="5" t="s">
        <v>80</v>
      </c>
      <c r="G2090" s="5" t="s">
        <v>81</v>
      </c>
      <c r="H2090" s="5" t="s">
        <v>19</v>
      </c>
      <c r="I2090" s="7">
        <v>0.45000000000000007</v>
      </c>
      <c r="J2090" s="8">
        <v>4250</v>
      </c>
      <c r="K2090" s="9">
        <f t="shared" si="16"/>
        <v>1912.5000000000002</v>
      </c>
      <c r="L2090" s="9">
        <f t="shared" si="17"/>
        <v>669.375</v>
      </c>
      <c r="M2090" s="10">
        <v>0.35</v>
      </c>
      <c r="O2090" s="15"/>
      <c r="P2090" s="13"/>
      <c r="Q2090" s="11"/>
      <c r="R2090" s="12"/>
    </row>
    <row r="2091" spans="1:18" ht="15.75" customHeight="1">
      <c r="A2091" s="1"/>
      <c r="B2091" s="5" t="s">
        <v>27</v>
      </c>
      <c r="C2091" s="5">
        <v>1128299</v>
      </c>
      <c r="D2091" s="6">
        <v>44552</v>
      </c>
      <c r="E2091" s="5" t="s">
        <v>28</v>
      </c>
      <c r="F2091" s="5" t="s">
        <v>80</v>
      </c>
      <c r="G2091" s="5" t="s">
        <v>81</v>
      </c>
      <c r="H2091" s="5" t="s">
        <v>20</v>
      </c>
      <c r="I2091" s="7">
        <v>0.45000000000000007</v>
      </c>
      <c r="J2091" s="8">
        <v>4250</v>
      </c>
      <c r="K2091" s="9">
        <f t="shared" si="16"/>
        <v>1912.5000000000002</v>
      </c>
      <c r="L2091" s="9">
        <f t="shared" si="17"/>
        <v>669.375</v>
      </c>
      <c r="M2091" s="10">
        <v>0.35</v>
      </c>
      <c r="O2091" s="15"/>
      <c r="P2091" s="13"/>
      <c r="Q2091" s="11"/>
      <c r="R2091" s="12"/>
    </row>
    <row r="2092" spans="1:18" ht="15.75" customHeight="1">
      <c r="A2092" s="1"/>
      <c r="B2092" s="5" t="s">
        <v>27</v>
      </c>
      <c r="C2092" s="5">
        <v>1128299</v>
      </c>
      <c r="D2092" s="6">
        <v>44552</v>
      </c>
      <c r="E2092" s="5" t="s">
        <v>28</v>
      </c>
      <c r="F2092" s="5" t="s">
        <v>80</v>
      </c>
      <c r="G2092" s="5" t="s">
        <v>81</v>
      </c>
      <c r="H2092" s="5" t="s">
        <v>21</v>
      </c>
      <c r="I2092" s="7">
        <v>0.55000000000000004</v>
      </c>
      <c r="J2092" s="8">
        <v>3500</v>
      </c>
      <c r="K2092" s="9">
        <f t="shared" si="16"/>
        <v>1925.0000000000002</v>
      </c>
      <c r="L2092" s="9">
        <f t="shared" si="17"/>
        <v>577.5</v>
      </c>
      <c r="M2092" s="10">
        <v>0.3</v>
      </c>
      <c r="O2092" s="15"/>
      <c r="P2092" s="13"/>
      <c r="Q2092" s="11"/>
      <c r="R2092" s="12"/>
    </row>
    <row r="2093" spans="1:18" ht="15.75" customHeight="1">
      <c r="A2093" s="1"/>
      <c r="B2093" s="5" t="s">
        <v>27</v>
      </c>
      <c r="C2093" s="5">
        <v>1128299</v>
      </c>
      <c r="D2093" s="6">
        <v>44552</v>
      </c>
      <c r="E2093" s="5" t="s">
        <v>28</v>
      </c>
      <c r="F2093" s="5" t="s">
        <v>80</v>
      </c>
      <c r="G2093" s="5" t="s">
        <v>81</v>
      </c>
      <c r="H2093" s="5" t="s">
        <v>22</v>
      </c>
      <c r="I2093" s="7">
        <v>0.60000000000000009</v>
      </c>
      <c r="J2093" s="8">
        <v>4500</v>
      </c>
      <c r="K2093" s="9">
        <f t="shared" si="16"/>
        <v>2700.0000000000005</v>
      </c>
      <c r="L2093" s="9">
        <f t="shared" si="17"/>
        <v>675.00000000000011</v>
      </c>
      <c r="M2093" s="10">
        <v>0.25</v>
      </c>
      <c r="O2093" s="15"/>
      <c r="P2093" s="13"/>
      <c r="Q2093" s="11"/>
      <c r="R2093" s="12"/>
    </row>
    <row r="2094" spans="1:18" ht="15.75" customHeight="1">
      <c r="A2094" s="1" t="s">
        <v>39</v>
      </c>
      <c r="B2094" s="5" t="s">
        <v>27</v>
      </c>
      <c r="C2094" s="5">
        <v>1128299</v>
      </c>
      <c r="D2094" s="6">
        <v>44222</v>
      </c>
      <c r="E2094" s="5" t="s">
        <v>28</v>
      </c>
      <c r="F2094" s="5" t="s">
        <v>82</v>
      </c>
      <c r="G2094" s="5" t="s">
        <v>83</v>
      </c>
      <c r="H2094" s="5" t="s">
        <v>17</v>
      </c>
      <c r="I2094" s="7">
        <v>0.34999999999999992</v>
      </c>
      <c r="J2094" s="8">
        <v>4750</v>
      </c>
      <c r="K2094" s="9">
        <f t="shared" si="16"/>
        <v>1662.4999999999995</v>
      </c>
      <c r="L2094" s="9">
        <f t="shared" si="17"/>
        <v>581.87499999999977</v>
      </c>
      <c r="M2094" s="10">
        <v>0.35</v>
      </c>
      <c r="O2094" s="15"/>
      <c r="P2094" s="13"/>
      <c r="Q2094" s="11"/>
      <c r="R2094" s="12"/>
    </row>
    <row r="2095" spans="1:18" ht="15.75" customHeight="1">
      <c r="A2095" s="1"/>
      <c r="B2095" s="5" t="s">
        <v>27</v>
      </c>
      <c r="C2095" s="5">
        <v>1128299</v>
      </c>
      <c r="D2095" s="6">
        <v>44222</v>
      </c>
      <c r="E2095" s="5" t="s">
        <v>28</v>
      </c>
      <c r="F2095" s="5" t="s">
        <v>82</v>
      </c>
      <c r="G2095" s="5" t="s">
        <v>83</v>
      </c>
      <c r="H2095" s="5" t="s">
        <v>18</v>
      </c>
      <c r="I2095" s="7">
        <v>0.45</v>
      </c>
      <c r="J2095" s="8">
        <v>4750</v>
      </c>
      <c r="K2095" s="9">
        <f t="shared" si="16"/>
        <v>2137.5</v>
      </c>
      <c r="L2095" s="9">
        <f t="shared" si="17"/>
        <v>855</v>
      </c>
      <c r="M2095" s="10">
        <v>0.4</v>
      </c>
      <c r="O2095" s="15"/>
      <c r="P2095" s="13"/>
      <c r="Q2095" s="11"/>
      <c r="R2095" s="12"/>
    </row>
    <row r="2096" spans="1:18" ht="15.75" customHeight="1">
      <c r="A2096" s="1"/>
      <c r="B2096" s="5" t="s">
        <v>27</v>
      </c>
      <c r="C2096" s="5">
        <v>1128299</v>
      </c>
      <c r="D2096" s="6">
        <v>44222</v>
      </c>
      <c r="E2096" s="5" t="s">
        <v>28</v>
      </c>
      <c r="F2096" s="5" t="s">
        <v>82</v>
      </c>
      <c r="G2096" s="5" t="s">
        <v>83</v>
      </c>
      <c r="H2096" s="5" t="s">
        <v>19</v>
      </c>
      <c r="I2096" s="7">
        <v>0.45</v>
      </c>
      <c r="J2096" s="8">
        <v>4750</v>
      </c>
      <c r="K2096" s="9">
        <f t="shared" si="16"/>
        <v>2137.5</v>
      </c>
      <c r="L2096" s="9">
        <f t="shared" si="17"/>
        <v>748.125</v>
      </c>
      <c r="M2096" s="10">
        <v>0.35</v>
      </c>
      <c r="O2096" s="15"/>
      <c r="P2096" s="13"/>
      <c r="Q2096" s="11"/>
      <c r="R2096" s="12"/>
    </row>
    <row r="2097" spans="1:18" ht="15.75" customHeight="1">
      <c r="A2097" s="1"/>
      <c r="B2097" s="5" t="s">
        <v>27</v>
      </c>
      <c r="C2097" s="5">
        <v>1128299</v>
      </c>
      <c r="D2097" s="6">
        <v>44222</v>
      </c>
      <c r="E2097" s="5" t="s">
        <v>28</v>
      </c>
      <c r="F2097" s="5" t="s">
        <v>82</v>
      </c>
      <c r="G2097" s="5" t="s">
        <v>83</v>
      </c>
      <c r="H2097" s="5" t="s">
        <v>20</v>
      </c>
      <c r="I2097" s="7">
        <v>0.45</v>
      </c>
      <c r="J2097" s="8">
        <v>3250</v>
      </c>
      <c r="K2097" s="9">
        <f t="shared" si="16"/>
        <v>1462.5</v>
      </c>
      <c r="L2097" s="9">
        <f t="shared" si="17"/>
        <v>511.87499999999994</v>
      </c>
      <c r="M2097" s="10">
        <v>0.35</v>
      </c>
      <c r="O2097" s="15"/>
      <c r="P2097" s="13"/>
      <c r="Q2097" s="11"/>
      <c r="R2097" s="12"/>
    </row>
    <row r="2098" spans="1:18" ht="15.75" customHeight="1">
      <c r="A2098" s="1"/>
      <c r="B2098" s="5" t="s">
        <v>27</v>
      </c>
      <c r="C2098" s="5">
        <v>1128299</v>
      </c>
      <c r="D2098" s="6">
        <v>44222</v>
      </c>
      <c r="E2098" s="5" t="s">
        <v>28</v>
      </c>
      <c r="F2098" s="5" t="s">
        <v>82</v>
      </c>
      <c r="G2098" s="5" t="s">
        <v>83</v>
      </c>
      <c r="H2098" s="5" t="s">
        <v>21</v>
      </c>
      <c r="I2098" s="7">
        <v>0.50000000000000011</v>
      </c>
      <c r="J2098" s="8">
        <v>2750</v>
      </c>
      <c r="K2098" s="9">
        <f t="shared" si="16"/>
        <v>1375.0000000000002</v>
      </c>
      <c r="L2098" s="9">
        <f t="shared" si="17"/>
        <v>412.50000000000006</v>
      </c>
      <c r="M2098" s="10">
        <v>0.3</v>
      </c>
      <c r="O2098" s="15"/>
      <c r="P2098" s="13"/>
      <c r="Q2098" s="11"/>
      <c r="R2098" s="12"/>
    </row>
    <row r="2099" spans="1:18" ht="15.75" customHeight="1">
      <c r="A2099" s="1"/>
      <c r="B2099" s="5" t="s">
        <v>27</v>
      </c>
      <c r="C2099" s="5">
        <v>1128299</v>
      </c>
      <c r="D2099" s="6">
        <v>44222</v>
      </c>
      <c r="E2099" s="5" t="s">
        <v>28</v>
      </c>
      <c r="F2099" s="5" t="s">
        <v>82</v>
      </c>
      <c r="G2099" s="5" t="s">
        <v>83</v>
      </c>
      <c r="H2099" s="5" t="s">
        <v>22</v>
      </c>
      <c r="I2099" s="7">
        <v>0.45</v>
      </c>
      <c r="J2099" s="8">
        <v>4750</v>
      </c>
      <c r="K2099" s="9">
        <f t="shared" si="16"/>
        <v>2137.5</v>
      </c>
      <c r="L2099" s="9">
        <f t="shared" si="17"/>
        <v>534.375</v>
      </c>
      <c r="M2099" s="10">
        <v>0.25</v>
      </c>
      <c r="O2099" s="15"/>
      <c r="P2099" s="13"/>
      <c r="Q2099" s="11"/>
      <c r="R2099" s="12"/>
    </row>
    <row r="2100" spans="1:18" ht="15.75" customHeight="1">
      <c r="A2100" s="1"/>
      <c r="B2100" s="5" t="s">
        <v>27</v>
      </c>
      <c r="C2100" s="5">
        <v>1128299</v>
      </c>
      <c r="D2100" s="6">
        <v>44253</v>
      </c>
      <c r="E2100" s="5" t="s">
        <v>28</v>
      </c>
      <c r="F2100" s="5" t="s">
        <v>82</v>
      </c>
      <c r="G2100" s="5" t="s">
        <v>83</v>
      </c>
      <c r="H2100" s="5" t="s">
        <v>17</v>
      </c>
      <c r="I2100" s="7">
        <v>0.34999999999999992</v>
      </c>
      <c r="J2100" s="8">
        <v>5250</v>
      </c>
      <c r="K2100" s="9">
        <f t="shared" si="16"/>
        <v>1837.4999999999995</v>
      </c>
      <c r="L2100" s="9">
        <f t="shared" si="17"/>
        <v>643.12499999999977</v>
      </c>
      <c r="M2100" s="10">
        <v>0.35</v>
      </c>
      <c r="O2100" s="15"/>
      <c r="P2100" s="13"/>
      <c r="Q2100" s="11"/>
      <c r="R2100" s="12"/>
    </row>
    <row r="2101" spans="1:18" ht="15.75" customHeight="1">
      <c r="A2101" s="1"/>
      <c r="B2101" s="5" t="s">
        <v>27</v>
      </c>
      <c r="C2101" s="5">
        <v>1128299</v>
      </c>
      <c r="D2101" s="6">
        <v>44253</v>
      </c>
      <c r="E2101" s="5" t="s">
        <v>28</v>
      </c>
      <c r="F2101" s="5" t="s">
        <v>82</v>
      </c>
      <c r="G2101" s="5" t="s">
        <v>83</v>
      </c>
      <c r="H2101" s="5" t="s">
        <v>18</v>
      </c>
      <c r="I2101" s="7">
        <v>0.45</v>
      </c>
      <c r="J2101" s="8">
        <v>4250</v>
      </c>
      <c r="K2101" s="9">
        <f t="shared" si="16"/>
        <v>1912.5</v>
      </c>
      <c r="L2101" s="9">
        <f t="shared" si="17"/>
        <v>765</v>
      </c>
      <c r="M2101" s="10">
        <v>0.4</v>
      </c>
      <c r="O2101" s="15"/>
      <c r="P2101" s="13"/>
      <c r="Q2101" s="11"/>
      <c r="R2101" s="12"/>
    </row>
    <row r="2102" spans="1:18" ht="15.75" customHeight="1">
      <c r="A2102" s="1"/>
      <c r="B2102" s="5" t="s">
        <v>27</v>
      </c>
      <c r="C2102" s="5">
        <v>1128299</v>
      </c>
      <c r="D2102" s="6">
        <v>44253</v>
      </c>
      <c r="E2102" s="5" t="s">
        <v>28</v>
      </c>
      <c r="F2102" s="5" t="s">
        <v>82</v>
      </c>
      <c r="G2102" s="5" t="s">
        <v>83</v>
      </c>
      <c r="H2102" s="5" t="s">
        <v>19</v>
      </c>
      <c r="I2102" s="7">
        <v>0.45</v>
      </c>
      <c r="J2102" s="8">
        <v>4250</v>
      </c>
      <c r="K2102" s="9">
        <f t="shared" si="16"/>
        <v>1912.5</v>
      </c>
      <c r="L2102" s="9">
        <f t="shared" si="17"/>
        <v>669.375</v>
      </c>
      <c r="M2102" s="10">
        <v>0.35</v>
      </c>
      <c r="O2102" s="15"/>
      <c r="P2102" s="13"/>
      <c r="Q2102" s="11"/>
      <c r="R2102" s="12"/>
    </row>
    <row r="2103" spans="1:18" ht="15.75" customHeight="1">
      <c r="A2103" s="1"/>
      <c r="B2103" s="5" t="s">
        <v>27</v>
      </c>
      <c r="C2103" s="5">
        <v>1128299</v>
      </c>
      <c r="D2103" s="6">
        <v>44253</v>
      </c>
      <c r="E2103" s="5" t="s">
        <v>28</v>
      </c>
      <c r="F2103" s="5" t="s">
        <v>82</v>
      </c>
      <c r="G2103" s="5" t="s">
        <v>83</v>
      </c>
      <c r="H2103" s="5" t="s">
        <v>20</v>
      </c>
      <c r="I2103" s="7">
        <v>0.45</v>
      </c>
      <c r="J2103" s="8">
        <v>2750</v>
      </c>
      <c r="K2103" s="9">
        <f t="shared" si="16"/>
        <v>1237.5</v>
      </c>
      <c r="L2103" s="9">
        <f t="shared" si="17"/>
        <v>433.125</v>
      </c>
      <c r="M2103" s="10">
        <v>0.35</v>
      </c>
      <c r="O2103" s="15"/>
      <c r="P2103" s="13"/>
      <c r="Q2103" s="11"/>
      <c r="R2103" s="12"/>
    </row>
    <row r="2104" spans="1:18" ht="15.75" customHeight="1">
      <c r="A2104" s="1"/>
      <c r="B2104" s="5" t="s">
        <v>27</v>
      </c>
      <c r="C2104" s="5">
        <v>1128299</v>
      </c>
      <c r="D2104" s="6">
        <v>44253</v>
      </c>
      <c r="E2104" s="5" t="s">
        <v>28</v>
      </c>
      <c r="F2104" s="5" t="s">
        <v>82</v>
      </c>
      <c r="G2104" s="5" t="s">
        <v>83</v>
      </c>
      <c r="H2104" s="5" t="s">
        <v>21</v>
      </c>
      <c r="I2104" s="7">
        <v>0.50000000000000011</v>
      </c>
      <c r="J2104" s="8">
        <v>2000</v>
      </c>
      <c r="K2104" s="9">
        <f t="shared" si="16"/>
        <v>1000.0000000000002</v>
      </c>
      <c r="L2104" s="9">
        <f t="shared" si="17"/>
        <v>300.00000000000006</v>
      </c>
      <c r="M2104" s="10">
        <v>0.3</v>
      </c>
      <c r="O2104" s="15"/>
      <c r="P2104" s="13"/>
      <c r="Q2104" s="11"/>
      <c r="R2104" s="12"/>
    </row>
    <row r="2105" spans="1:18" ht="15.75" customHeight="1">
      <c r="A2105" s="1"/>
      <c r="B2105" s="5" t="s">
        <v>27</v>
      </c>
      <c r="C2105" s="5">
        <v>1128299</v>
      </c>
      <c r="D2105" s="6">
        <v>44253</v>
      </c>
      <c r="E2105" s="5" t="s">
        <v>28</v>
      </c>
      <c r="F2105" s="5" t="s">
        <v>82</v>
      </c>
      <c r="G2105" s="5" t="s">
        <v>83</v>
      </c>
      <c r="H2105" s="5" t="s">
        <v>22</v>
      </c>
      <c r="I2105" s="7">
        <v>0.45</v>
      </c>
      <c r="J2105" s="8">
        <v>4000</v>
      </c>
      <c r="K2105" s="9">
        <f t="shared" si="16"/>
        <v>1800</v>
      </c>
      <c r="L2105" s="9">
        <f t="shared" si="17"/>
        <v>450</v>
      </c>
      <c r="M2105" s="10">
        <v>0.25</v>
      </c>
      <c r="O2105" s="15"/>
      <c r="P2105" s="13"/>
      <c r="Q2105" s="11"/>
      <c r="R2105" s="12"/>
    </row>
    <row r="2106" spans="1:18" ht="15.75" customHeight="1">
      <c r="A2106" s="1"/>
      <c r="B2106" s="5" t="s">
        <v>27</v>
      </c>
      <c r="C2106" s="5">
        <v>1128299</v>
      </c>
      <c r="D2106" s="6">
        <v>44280</v>
      </c>
      <c r="E2106" s="5" t="s">
        <v>28</v>
      </c>
      <c r="F2106" s="5" t="s">
        <v>82</v>
      </c>
      <c r="G2106" s="5" t="s">
        <v>83</v>
      </c>
      <c r="H2106" s="5" t="s">
        <v>17</v>
      </c>
      <c r="I2106" s="7">
        <v>0.45</v>
      </c>
      <c r="J2106" s="8">
        <v>5500</v>
      </c>
      <c r="K2106" s="9">
        <f t="shared" si="16"/>
        <v>2475</v>
      </c>
      <c r="L2106" s="9">
        <f t="shared" si="17"/>
        <v>866.25</v>
      </c>
      <c r="M2106" s="10">
        <v>0.35</v>
      </c>
      <c r="O2106" s="15"/>
      <c r="P2106" s="13"/>
      <c r="Q2106" s="11"/>
      <c r="R2106" s="12"/>
    </row>
    <row r="2107" spans="1:18" ht="15.75" customHeight="1">
      <c r="A2107" s="1"/>
      <c r="B2107" s="5" t="s">
        <v>27</v>
      </c>
      <c r="C2107" s="5">
        <v>1128299</v>
      </c>
      <c r="D2107" s="6">
        <v>44280</v>
      </c>
      <c r="E2107" s="5" t="s">
        <v>28</v>
      </c>
      <c r="F2107" s="5" t="s">
        <v>82</v>
      </c>
      <c r="G2107" s="5" t="s">
        <v>83</v>
      </c>
      <c r="H2107" s="5" t="s">
        <v>18</v>
      </c>
      <c r="I2107" s="7">
        <v>0.55000000000000004</v>
      </c>
      <c r="J2107" s="8">
        <v>4000</v>
      </c>
      <c r="K2107" s="9">
        <f t="shared" si="16"/>
        <v>2200</v>
      </c>
      <c r="L2107" s="9">
        <f t="shared" si="17"/>
        <v>880</v>
      </c>
      <c r="M2107" s="10">
        <v>0.4</v>
      </c>
      <c r="O2107" s="15"/>
      <c r="P2107" s="13"/>
      <c r="Q2107" s="11"/>
      <c r="R2107" s="12"/>
    </row>
    <row r="2108" spans="1:18" ht="15.75" customHeight="1">
      <c r="A2108" s="1"/>
      <c r="B2108" s="5" t="s">
        <v>27</v>
      </c>
      <c r="C2108" s="5">
        <v>1128299</v>
      </c>
      <c r="D2108" s="6">
        <v>44280</v>
      </c>
      <c r="E2108" s="5" t="s">
        <v>28</v>
      </c>
      <c r="F2108" s="5" t="s">
        <v>82</v>
      </c>
      <c r="G2108" s="5" t="s">
        <v>83</v>
      </c>
      <c r="H2108" s="5" t="s">
        <v>19</v>
      </c>
      <c r="I2108" s="7">
        <v>0.55000000000000004</v>
      </c>
      <c r="J2108" s="8">
        <v>4000</v>
      </c>
      <c r="K2108" s="9">
        <f t="shared" si="16"/>
        <v>2200</v>
      </c>
      <c r="L2108" s="9">
        <f t="shared" si="17"/>
        <v>770</v>
      </c>
      <c r="M2108" s="10">
        <v>0.35</v>
      </c>
      <c r="O2108" s="15"/>
      <c r="P2108" s="13"/>
      <c r="Q2108" s="11"/>
      <c r="R2108" s="12"/>
    </row>
    <row r="2109" spans="1:18" ht="15.75" customHeight="1">
      <c r="A2109" s="1"/>
      <c r="B2109" s="5" t="s">
        <v>27</v>
      </c>
      <c r="C2109" s="5">
        <v>1128299</v>
      </c>
      <c r="D2109" s="6">
        <v>44280</v>
      </c>
      <c r="E2109" s="5" t="s">
        <v>28</v>
      </c>
      <c r="F2109" s="5" t="s">
        <v>82</v>
      </c>
      <c r="G2109" s="5" t="s">
        <v>83</v>
      </c>
      <c r="H2109" s="5" t="s">
        <v>20</v>
      </c>
      <c r="I2109" s="7">
        <v>0.55000000000000004</v>
      </c>
      <c r="J2109" s="8">
        <v>2750</v>
      </c>
      <c r="K2109" s="9">
        <f t="shared" si="16"/>
        <v>1512.5000000000002</v>
      </c>
      <c r="L2109" s="9">
        <f t="shared" si="17"/>
        <v>529.375</v>
      </c>
      <c r="M2109" s="10">
        <v>0.35</v>
      </c>
      <c r="O2109" s="15"/>
      <c r="P2109" s="13"/>
      <c r="Q2109" s="11"/>
      <c r="R2109" s="12"/>
    </row>
    <row r="2110" spans="1:18" ht="15.75" customHeight="1">
      <c r="A2110" s="1"/>
      <c r="B2110" s="5" t="s">
        <v>27</v>
      </c>
      <c r="C2110" s="5">
        <v>1128299</v>
      </c>
      <c r="D2110" s="6">
        <v>44280</v>
      </c>
      <c r="E2110" s="5" t="s">
        <v>28</v>
      </c>
      <c r="F2110" s="5" t="s">
        <v>82</v>
      </c>
      <c r="G2110" s="5" t="s">
        <v>83</v>
      </c>
      <c r="H2110" s="5" t="s">
        <v>21</v>
      </c>
      <c r="I2110" s="7">
        <v>0.60000000000000009</v>
      </c>
      <c r="J2110" s="8">
        <v>1750</v>
      </c>
      <c r="K2110" s="9">
        <f t="shared" si="16"/>
        <v>1050.0000000000002</v>
      </c>
      <c r="L2110" s="9">
        <f t="shared" si="17"/>
        <v>315.00000000000006</v>
      </c>
      <c r="M2110" s="10">
        <v>0.3</v>
      </c>
      <c r="O2110" s="15"/>
      <c r="P2110" s="13"/>
      <c r="Q2110" s="11"/>
      <c r="R2110" s="12"/>
    </row>
    <row r="2111" spans="1:18" ht="15.75" customHeight="1">
      <c r="A2111" s="1"/>
      <c r="B2111" s="5" t="s">
        <v>27</v>
      </c>
      <c r="C2111" s="5">
        <v>1128299</v>
      </c>
      <c r="D2111" s="6">
        <v>44280</v>
      </c>
      <c r="E2111" s="5" t="s">
        <v>28</v>
      </c>
      <c r="F2111" s="5" t="s">
        <v>82</v>
      </c>
      <c r="G2111" s="5" t="s">
        <v>83</v>
      </c>
      <c r="H2111" s="5" t="s">
        <v>22</v>
      </c>
      <c r="I2111" s="7">
        <v>0.55000000000000004</v>
      </c>
      <c r="J2111" s="8">
        <v>3750</v>
      </c>
      <c r="K2111" s="9">
        <f t="shared" si="16"/>
        <v>2062.5</v>
      </c>
      <c r="L2111" s="9">
        <f t="shared" si="17"/>
        <v>515.625</v>
      </c>
      <c r="M2111" s="10">
        <v>0.25</v>
      </c>
      <c r="O2111" s="15"/>
      <c r="P2111" s="13"/>
      <c r="Q2111" s="11"/>
      <c r="R2111" s="12"/>
    </row>
    <row r="2112" spans="1:18" ht="15.75" customHeight="1">
      <c r="A2112" s="1"/>
      <c r="B2112" s="5" t="s">
        <v>27</v>
      </c>
      <c r="C2112" s="5">
        <v>1128299</v>
      </c>
      <c r="D2112" s="6">
        <v>44312</v>
      </c>
      <c r="E2112" s="5" t="s">
        <v>28</v>
      </c>
      <c r="F2112" s="5" t="s">
        <v>82</v>
      </c>
      <c r="G2112" s="5" t="s">
        <v>83</v>
      </c>
      <c r="H2112" s="5" t="s">
        <v>17</v>
      </c>
      <c r="I2112" s="7">
        <v>0.55000000000000004</v>
      </c>
      <c r="J2112" s="8">
        <v>5500</v>
      </c>
      <c r="K2112" s="9">
        <f t="shared" si="16"/>
        <v>3025.0000000000005</v>
      </c>
      <c r="L2112" s="9">
        <f t="shared" si="17"/>
        <v>1058.75</v>
      </c>
      <c r="M2112" s="10">
        <v>0.35</v>
      </c>
      <c r="O2112" s="15"/>
      <c r="P2112" s="13"/>
      <c r="Q2112" s="11"/>
      <c r="R2112" s="12"/>
    </row>
    <row r="2113" spans="1:18" ht="15.75" customHeight="1">
      <c r="A2113" s="1"/>
      <c r="B2113" s="5" t="s">
        <v>27</v>
      </c>
      <c r="C2113" s="5">
        <v>1128299</v>
      </c>
      <c r="D2113" s="6">
        <v>44312</v>
      </c>
      <c r="E2113" s="5" t="s">
        <v>28</v>
      </c>
      <c r="F2113" s="5" t="s">
        <v>82</v>
      </c>
      <c r="G2113" s="5" t="s">
        <v>83</v>
      </c>
      <c r="H2113" s="5" t="s">
        <v>18</v>
      </c>
      <c r="I2113" s="7">
        <v>0.60000000000000009</v>
      </c>
      <c r="J2113" s="8">
        <v>3500</v>
      </c>
      <c r="K2113" s="9">
        <f t="shared" si="16"/>
        <v>2100.0000000000005</v>
      </c>
      <c r="L2113" s="9">
        <f t="shared" si="17"/>
        <v>840.00000000000023</v>
      </c>
      <c r="M2113" s="10">
        <v>0.4</v>
      </c>
      <c r="O2113" s="15"/>
      <c r="P2113" s="13"/>
      <c r="Q2113" s="11"/>
      <c r="R2113" s="12"/>
    </row>
    <row r="2114" spans="1:18" ht="15.75" customHeight="1">
      <c r="A2114" s="1"/>
      <c r="B2114" s="5" t="s">
        <v>27</v>
      </c>
      <c r="C2114" s="5">
        <v>1128299</v>
      </c>
      <c r="D2114" s="6">
        <v>44312</v>
      </c>
      <c r="E2114" s="5" t="s">
        <v>28</v>
      </c>
      <c r="F2114" s="5" t="s">
        <v>82</v>
      </c>
      <c r="G2114" s="5" t="s">
        <v>83</v>
      </c>
      <c r="H2114" s="5" t="s">
        <v>19</v>
      </c>
      <c r="I2114" s="7">
        <v>0.60000000000000009</v>
      </c>
      <c r="J2114" s="8">
        <v>4000</v>
      </c>
      <c r="K2114" s="9">
        <f t="shared" si="16"/>
        <v>2400.0000000000005</v>
      </c>
      <c r="L2114" s="9">
        <f t="shared" si="17"/>
        <v>840.00000000000011</v>
      </c>
      <c r="M2114" s="10">
        <v>0.35</v>
      </c>
      <c r="O2114" s="15"/>
      <c r="P2114" s="13"/>
      <c r="Q2114" s="11"/>
      <c r="R2114" s="12"/>
    </row>
    <row r="2115" spans="1:18" ht="15.75" customHeight="1">
      <c r="A2115" s="1"/>
      <c r="B2115" s="5" t="s">
        <v>27</v>
      </c>
      <c r="C2115" s="5">
        <v>1128299</v>
      </c>
      <c r="D2115" s="6">
        <v>44312</v>
      </c>
      <c r="E2115" s="5" t="s">
        <v>28</v>
      </c>
      <c r="F2115" s="5" t="s">
        <v>82</v>
      </c>
      <c r="G2115" s="5" t="s">
        <v>83</v>
      </c>
      <c r="H2115" s="5" t="s">
        <v>20</v>
      </c>
      <c r="I2115" s="7">
        <v>0.55000000000000004</v>
      </c>
      <c r="J2115" s="8">
        <v>3000</v>
      </c>
      <c r="K2115" s="9">
        <f t="shared" si="16"/>
        <v>1650.0000000000002</v>
      </c>
      <c r="L2115" s="9">
        <f t="shared" si="17"/>
        <v>577.5</v>
      </c>
      <c r="M2115" s="10">
        <v>0.35</v>
      </c>
      <c r="O2115" s="15"/>
      <c r="P2115" s="13"/>
      <c r="Q2115" s="11"/>
      <c r="R2115" s="12"/>
    </row>
    <row r="2116" spans="1:18" ht="15.75" customHeight="1">
      <c r="A2116" s="1"/>
      <c r="B2116" s="5" t="s">
        <v>27</v>
      </c>
      <c r="C2116" s="5">
        <v>1128299</v>
      </c>
      <c r="D2116" s="6">
        <v>44312</v>
      </c>
      <c r="E2116" s="5" t="s">
        <v>28</v>
      </c>
      <c r="F2116" s="5" t="s">
        <v>82</v>
      </c>
      <c r="G2116" s="5" t="s">
        <v>83</v>
      </c>
      <c r="H2116" s="5" t="s">
        <v>21</v>
      </c>
      <c r="I2116" s="7">
        <v>0.60000000000000009</v>
      </c>
      <c r="J2116" s="8">
        <v>2000</v>
      </c>
      <c r="K2116" s="9">
        <f t="shared" si="16"/>
        <v>1200.0000000000002</v>
      </c>
      <c r="L2116" s="9">
        <f t="shared" si="17"/>
        <v>360.00000000000006</v>
      </c>
      <c r="M2116" s="10">
        <v>0.3</v>
      </c>
      <c r="O2116" s="15"/>
      <c r="P2116" s="13"/>
      <c r="Q2116" s="11"/>
      <c r="R2116" s="12"/>
    </row>
    <row r="2117" spans="1:18" ht="15.75" customHeight="1">
      <c r="A2117" s="1"/>
      <c r="B2117" s="5" t="s">
        <v>27</v>
      </c>
      <c r="C2117" s="5">
        <v>1128299</v>
      </c>
      <c r="D2117" s="6">
        <v>44312</v>
      </c>
      <c r="E2117" s="5" t="s">
        <v>28</v>
      </c>
      <c r="F2117" s="5" t="s">
        <v>82</v>
      </c>
      <c r="G2117" s="5" t="s">
        <v>83</v>
      </c>
      <c r="H2117" s="5" t="s">
        <v>22</v>
      </c>
      <c r="I2117" s="7">
        <v>0.75000000000000011</v>
      </c>
      <c r="J2117" s="8">
        <v>3750</v>
      </c>
      <c r="K2117" s="9">
        <f t="shared" si="16"/>
        <v>2812.5000000000005</v>
      </c>
      <c r="L2117" s="9">
        <f t="shared" si="17"/>
        <v>703.12500000000011</v>
      </c>
      <c r="M2117" s="10">
        <v>0.25</v>
      </c>
      <c r="O2117" s="15"/>
      <c r="P2117" s="13"/>
      <c r="Q2117" s="11"/>
      <c r="R2117" s="12"/>
    </row>
    <row r="2118" spans="1:18" ht="15.75" customHeight="1">
      <c r="A2118" s="1"/>
      <c r="B2118" s="5" t="s">
        <v>27</v>
      </c>
      <c r="C2118" s="5">
        <v>1128299</v>
      </c>
      <c r="D2118" s="6">
        <v>44343</v>
      </c>
      <c r="E2118" s="5" t="s">
        <v>28</v>
      </c>
      <c r="F2118" s="5" t="s">
        <v>82</v>
      </c>
      <c r="G2118" s="5" t="s">
        <v>83</v>
      </c>
      <c r="H2118" s="5" t="s">
        <v>17</v>
      </c>
      <c r="I2118" s="7">
        <v>0.55000000000000004</v>
      </c>
      <c r="J2118" s="8">
        <v>5750</v>
      </c>
      <c r="K2118" s="9">
        <f t="shared" si="16"/>
        <v>3162.5000000000005</v>
      </c>
      <c r="L2118" s="9">
        <f t="shared" si="17"/>
        <v>1106.875</v>
      </c>
      <c r="M2118" s="10">
        <v>0.35</v>
      </c>
      <c r="O2118" s="15"/>
      <c r="P2118" s="13"/>
      <c r="Q2118" s="11"/>
      <c r="R2118" s="12"/>
    </row>
    <row r="2119" spans="1:18" ht="15.75" customHeight="1">
      <c r="A2119" s="1"/>
      <c r="B2119" s="5" t="s">
        <v>27</v>
      </c>
      <c r="C2119" s="5">
        <v>1128299</v>
      </c>
      <c r="D2119" s="6">
        <v>44343</v>
      </c>
      <c r="E2119" s="5" t="s">
        <v>28</v>
      </c>
      <c r="F2119" s="5" t="s">
        <v>82</v>
      </c>
      <c r="G2119" s="5" t="s">
        <v>83</v>
      </c>
      <c r="H2119" s="5" t="s">
        <v>18</v>
      </c>
      <c r="I2119" s="7">
        <v>0.60000000000000009</v>
      </c>
      <c r="J2119" s="8">
        <v>4250</v>
      </c>
      <c r="K2119" s="9">
        <f t="shared" si="16"/>
        <v>2550.0000000000005</v>
      </c>
      <c r="L2119" s="9">
        <f t="shared" si="17"/>
        <v>1020.0000000000002</v>
      </c>
      <c r="M2119" s="10">
        <v>0.4</v>
      </c>
      <c r="O2119" s="15"/>
      <c r="P2119" s="13"/>
      <c r="Q2119" s="11"/>
      <c r="R2119" s="12"/>
    </row>
    <row r="2120" spans="1:18" ht="15.75" customHeight="1">
      <c r="A2120" s="1"/>
      <c r="B2120" s="5" t="s">
        <v>27</v>
      </c>
      <c r="C2120" s="5">
        <v>1128299</v>
      </c>
      <c r="D2120" s="6">
        <v>44343</v>
      </c>
      <c r="E2120" s="5" t="s">
        <v>28</v>
      </c>
      <c r="F2120" s="5" t="s">
        <v>82</v>
      </c>
      <c r="G2120" s="5" t="s">
        <v>83</v>
      </c>
      <c r="H2120" s="5" t="s">
        <v>19</v>
      </c>
      <c r="I2120" s="7">
        <v>0.60000000000000009</v>
      </c>
      <c r="J2120" s="8">
        <v>4500</v>
      </c>
      <c r="K2120" s="9">
        <f t="shared" si="16"/>
        <v>2700.0000000000005</v>
      </c>
      <c r="L2120" s="9">
        <f t="shared" si="17"/>
        <v>945.00000000000011</v>
      </c>
      <c r="M2120" s="10">
        <v>0.35</v>
      </c>
      <c r="O2120" s="15"/>
      <c r="P2120" s="13"/>
      <c r="Q2120" s="11"/>
      <c r="R2120" s="12"/>
    </row>
    <row r="2121" spans="1:18" ht="15.75" customHeight="1">
      <c r="A2121" s="1"/>
      <c r="B2121" s="5" t="s">
        <v>27</v>
      </c>
      <c r="C2121" s="5">
        <v>1128299</v>
      </c>
      <c r="D2121" s="6">
        <v>44343</v>
      </c>
      <c r="E2121" s="5" t="s">
        <v>28</v>
      </c>
      <c r="F2121" s="5" t="s">
        <v>82</v>
      </c>
      <c r="G2121" s="5" t="s">
        <v>83</v>
      </c>
      <c r="H2121" s="5" t="s">
        <v>20</v>
      </c>
      <c r="I2121" s="7">
        <v>0.55000000000000004</v>
      </c>
      <c r="J2121" s="8">
        <v>3500</v>
      </c>
      <c r="K2121" s="9">
        <f t="shared" si="16"/>
        <v>1925.0000000000002</v>
      </c>
      <c r="L2121" s="9">
        <f t="shared" si="17"/>
        <v>673.75</v>
      </c>
      <c r="M2121" s="10">
        <v>0.35</v>
      </c>
      <c r="O2121" s="15"/>
      <c r="P2121" s="13"/>
      <c r="Q2121" s="11"/>
      <c r="R2121" s="12"/>
    </row>
    <row r="2122" spans="1:18" ht="15.75" customHeight="1">
      <c r="A2122" s="1"/>
      <c r="B2122" s="5" t="s">
        <v>27</v>
      </c>
      <c r="C2122" s="5">
        <v>1128299</v>
      </c>
      <c r="D2122" s="6">
        <v>44343</v>
      </c>
      <c r="E2122" s="5" t="s">
        <v>28</v>
      </c>
      <c r="F2122" s="5" t="s">
        <v>82</v>
      </c>
      <c r="G2122" s="5" t="s">
        <v>83</v>
      </c>
      <c r="H2122" s="5" t="s">
        <v>21</v>
      </c>
      <c r="I2122" s="7">
        <v>0.60000000000000009</v>
      </c>
      <c r="J2122" s="8">
        <v>2500</v>
      </c>
      <c r="K2122" s="9">
        <f t="shared" si="16"/>
        <v>1500.0000000000002</v>
      </c>
      <c r="L2122" s="9">
        <f t="shared" si="17"/>
        <v>450.00000000000006</v>
      </c>
      <c r="M2122" s="10">
        <v>0.3</v>
      </c>
      <c r="O2122" s="15"/>
      <c r="P2122" s="13"/>
      <c r="Q2122" s="11"/>
      <c r="R2122" s="12"/>
    </row>
    <row r="2123" spans="1:18" ht="15.75" customHeight="1">
      <c r="A2123" s="1"/>
      <c r="B2123" s="5" t="s">
        <v>27</v>
      </c>
      <c r="C2123" s="5">
        <v>1128299</v>
      </c>
      <c r="D2123" s="6">
        <v>44343</v>
      </c>
      <c r="E2123" s="5" t="s">
        <v>28</v>
      </c>
      <c r="F2123" s="5" t="s">
        <v>82</v>
      </c>
      <c r="G2123" s="5" t="s">
        <v>83</v>
      </c>
      <c r="H2123" s="5" t="s">
        <v>22</v>
      </c>
      <c r="I2123" s="7">
        <v>0.75000000000000011</v>
      </c>
      <c r="J2123" s="8">
        <v>4250</v>
      </c>
      <c r="K2123" s="9">
        <f t="shared" si="16"/>
        <v>3187.5000000000005</v>
      </c>
      <c r="L2123" s="9">
        <f t="shared" si="17"/>
        <v>796.87500000000011</v>
      </c>
      <c r="M2123" s="10">
        <v>0.25</v>
      </c>
      <c r="O2123" s="15"/>
      <c r="P2123" s="13"/>
      <c r="Q2123" s="11"/>
      <c r="R2123" s="12"/>
    </row>
    <row r="2124" spans="1:18" ht="15.75" customHeight="1">
      <c r="A2124" s="1"/>
      <c r="B2124" s="5" t="s">
        <v>27</v>
      </c>
      <c r="C2124" s="5">
        <v>1128299</v>
      </c>
      <c r="D2124" s="6">
        <v>44373</v>
      </c>
      <c r="E2124" s="5" t="s">
        <v>28</v>
      </c>
      <c r="F2124" s="5" t="s">
        <v>82</v>
      </c>
      <c r="G2124" s="5" t="s">
        <v>83</v>
      </c>
      <c r="H2124" s="5" t="s">
        <v>17</v>
      </c>
      <c r="I2124" s="7">
        <v>0.55000000000000004</v>
      </c>
      <c r="J2124" s="8">
        <v>7000</v>
      </c>
      <c r="K2124" s="9">
        <f t="shared" si="16"/>
        <v>3850.0000000000005</v>
      </c>
      <c r="L2124" s="9">
        <f t="shared" si="17"/>
        <v>1347.5</v>
      </c>
      <c r="M2124" s="10">
        <v>0.35</v>
      </c>
      <c r="O2124" s="15"/>
      <c r="P2124" s="13"/>
      <c r="Q2124" s="11"/>
      <c r="R2124" s="12"/>
    </row>
    <row r="2125" spans="1:18" ht="15.75" customHeight="1">
      <c r="A2125" s="1"/>
      <c r="B2125" s="5" t="s">
        <v>27</v>
      </c>
      <c r="C2125" s="5">
        <v>1128299</v>
      </c>
      <c r="D2125" s="6">
        <v>44373</v>
      </c>
      <c r="E2125" s="5" t="s">
        <v>28</v>
      </c>
      <c r="F2125" s="5" t="s">
        <v>82</v>
      </c>
      <c r="G2125" s="5" t="s">
        <v>83</v>
      </c>
      <c r="H2125" s="5" t="s">
        <v>18</v>
      </c>
      <c r="I2125" s="7">
        <v>0.60000000000000009</v>
      </c>
      <c r="J2125" s="8">
        <v>5500</v>
      </c>
      <c r="K2125" s="9">
        <f t="shared" si="16"/>
        <v>3300.0000000000005</v>
      </c>
      <c r="L2125" s="9">
        <f t="shared" si="17"/>
        <v>1320.0000000000002</v>
      </c>
      <c r="M2125" s="10">
        <v>0.4</v>
      </c>
      <c r="O2125" s="15"/>
      <c r="P2125" s="13"/>
      <c r="Q2125" s="11"/>
      <c r="R2125" s="12"/>
    </row>
    <row r="2126" spans="1:18" ht="15.75" customHeight="1">
      <c r="A2126" s="1"/>
      <c r="B2126" s="5" t="s">
        <v>27</v>
      </c>
      <c r="C2126" s="5">
        <v>1128299</v>
      </c>
      <c r="D2126" s="6">
        <v>44373</v>
      </c>
      <c r="E2126" s="5" t="s">
        <v>28</v>
      </c>
      <c r="F2126" s="5" t="s">
        <v>82</v>
      </c>
      <c r="G2126" s="5" t="s">
        <v>83</v>
      </c>
      <c r="H2126" s="5" t="s">
        <v>19</v>
      </c>
      <c r="I2126" s="7">
        <v>0.60000000000000009</v>
      </c>
      <c r="J2126" s="8">
        <v>5500</v>
      </c>
      <c r="K2126" s="9">
        <f t="shared" si="16"/>
        <v>3300.0000000000005</v>
      </c>
      <c r="L2126" s="9">
        <f t="shared" si="17"/>
        <v>1155</v>
      </c>
      <c r="M2126" s="10">
        <v>0.35</v>
      </c>
      <c r="O2126" s="15"/>
      <c r="P2126" s="13"/>
      <c r="Q2126" s="11"/>
      <c r="R2126" s="12"/>
    </row>
    <row r="2127" spans="1:18" ht="15.75" customHeight="1">
      <c r="A2127" s="1"/>
      <c r="B2127" s="5" t="s">
        <v>27</v>
      </c>
      <c r="C2127" s="5">
        <v>1128299</v>
      </c>
      <c r="D2127" s="6">
        <v>44373</v>
      </c>
      <c r="E2127" s="5" t="s">
        <v>28</v>
      </c>
      <c r="F2127" s="5" t="s">
        <v>82</v>
      </c>
      <c r="G2127" s="5" t="s">
        <v>83</v>
      </c>
      <c r="H2127" s="5" t="s">
        <v>20</v>
      </c>
      <c r="I2127" s="7">
        <v>0.55000000000000004</v>
      </c>
      <c r="J2127" s="8">
        <v>4250</v>
      </c>
      <c r="K2127" s="9">
        <f t="shared" si="16"/>
        <v>2337.5</v>
      </c>
      <c r="L2127" s="9">
        <f t="shared" si="17"/>
        <v>818.125</v>
      </c>
      <c r="M2127" s="10">
        <v>0.35</v>
      </c>
      <c r="O2127" s="15"/>
      <c r="P2127" s="13"/>
      <c r="Q2127" s="11"/>
      <c r="R2127" s="12"/>
    </row>
    <row r="2128" spans="1:18" ht="15.75" customHeight="1">
      <c r="A2128" s="1"/>
      <c r="B2128" s="5" t="s">
        <v>27</v>
      </c>
      <c r="C2128" s="5">
        <v>1128299</v>
      </c>
      <c r="D2128" s="6">
        <v>44373</v>
      </c>
      <c r="E2128" s="5" t="s">
        <v>28</v>
      </c>
      <c r="F2128" s="5" t="s">
        <v>82</v>
      </c>
      <c r="G2128" s="5" t="s">
        <v>83</v>
      </c>
      <c r="H2128" s="5" t="s">
        <v>21</v>
      </c>
      <c r="I2128" s="7">
        <v>0.60000000000000009</v>
      </c>
      <c r="J2128" s="8">
        <v>3000</v>
      </c>
      <c r="K2128" s="9">
        <f t="shared" si="16"/>
        <v>1800.0000000000002</v>
      </c>
      <c r="L2128" s="9">
        <f t="shared" si="17"/>
        <v>540</v>
      </c>
      <c r="M2128" s="10">
        <v>0.3</v>
      </c>
      <c r="O2128" s="15"/>
      <c r="P2128" s="13"/>
      <c r="Q2128" s="11"/>
      <c r="R2128" s="12"/>
    </row>
    <row r="2129" spans="1:18" ht="15.75" customHeight="1">
      <c r="A2129" s="1"/>
      <c r="B2129" s="5" t="s">
        <v>27</v>
      </c>
      <c r="C2129" s="5">
        <v>1128299</v>
      </c>
      <c r="D2129" s="6">
        <v>44373</v>
      </c>
      <c r="E2129" s="5" t="s">
        <v>28</v>
      </c>
      <c r="F2129" s="5" t="s">
        <v>82</v>
      </c>
      <c r="G2129" s="5" t="s">
        <v>83</v>
      </c>
      <c r="H2129" s="5" t="s">
        <v>22</v>
      </c>
      <c r="I2129" s="7">
        <v>0.75000000000000011</v>
      </c>
      <c r="J2129" s="8">
        <v>6000</v>
      </c>
      <c r="K2129" s="9">
        <f t="shared" si="16"/>
        <v>4500.0000000000009</v>
      </c>
      <c r="L2129" s="9">
        <f t="shared" si="17"/>
        <v>1125.0000000000002</v>
      </c>
      <c r="M2129" s="10">
        <v>0.25</v>
      </c>
      <c r="O2129" s="15"/>
      <c r="P2129" s="13"/>
      <c r="Q2129" s="11"/>
      <c r="R2129" s="12"/>
    </row>
    <row r="2130" spans="1:18" ht="15.75" customHeight="1">
      <c r="A2130" s="1"/>
      <c r="B2130" s="5" t="s">
        <v>27</v>
      </c>
      <c r="C2130" s="5">
        <v>1128299</v>
      </c>
      <c r="D2130" s="6">
        <v>44402</v>
      </c>
      <c r="E2130" s="5" t="s">
        <v>28</v>
      </c>
      <c r="F2130" s="5" t="s">
        <v>82</v>
      </c>
      <c r="G2130" s="5" t="s">
        <v>83</v>
      </c>
      <c r="H2130" s="5" t="s">
        <v>17</v>
      </c>
      <c r="I2130" s="7">
        <v>0.55000000000000004</v>
      </c>
      <c r="J2130" s="8">
        <v>7500</v>
      </c>
      <c r="K2130" s="9">
        <f t="shared" si="16"/>
        <v>4125</v>
      </c>
      <c r="L2130" s="9">
        <f t="shared" si="17"/>
        <v>1443.75</v>
      </c>
      <c r="M2130" s="10">
        <v>0.35</v>
      </c>
      <c r="O2130" s="15"/>
      <c r="P2130" s="13"/>
      <c r="Q2130" s="11"/>
      <c r="R2130" s="12"/>
    </row>
    <row r="2131" spans="1:18" ht="15.75" customHeight="1">
      <c r="A2131" s="1"/>
      <c r="B2131" s="5" t="s">
        <v>27</v>
      </c>
      <c r="C2131" s="5">
        <v>1128299</v>
      </c>
      <c r="D2131" s="6">
        <v>44402</v>
      </c>
      <c r="E2131" s="5" t="s">
        <v>28</v>
      </c>
      <c r="F2131" s="5" t="s">
        <v>82</v>
      </c>
      <c r="G2131" s="5" t="s">
        <v>83</v>
      </c>
      <c r="H2131" s="5" t="s">
        <v>18</v>
      </c>
      <c r="I2131" s="7">
        <v>0.60000000000000009</v>
      </c>
      <c r="J2131" s="8">
        <v>6000</v>
      </c>
      <c r="K2131" s="9">
        <f t="shared" si="16"/>
        <v>3600.0000000000005</v>
      </c>
      <c r="L2131" s="9">
        <f t="shared" si="17"/>
        <v>1440.0000000000002</v>
      </c>
      <c r="M2131" s="10">
        <v>0.4</v>
      </c>
      <c r="O2131" s="15"/>
      <c r="P2131" s="13"/>
      <c r="Q2131" s="11"/>
      <c r="R2131" s="12"/>
    </row>
    <row r="2132" spans="1:18" ht="15.75" customHeight="1">
      <c r="A2132" s="1"/>
      <c r="B2132" s="5" t="s">
        <v>27</v>
      </c>
      <c r="C2132" s="5">
        <v>1128299</v>
      </c>
      <c r="D2132" s="6">
        <v>44402</v>
      </c>
      <c r="E2132" s="5" t="s">
        <v>28</v>
      </c>
      <c r="F2132" s="5" t="s">
        <v>82</v>
      </c>
      <c r="G2132" s="5" t="s">
        <v>83</v>
      </c>
      <c r="H2132" s="5" t="s">
        <v>19</v>
      </c>
      <c r="I2132" s="7">
        <v>0.60000000000000009</v>
      </c>
      <c r="J2132" s="8">
        <v>5500</v>
      </c>
      <c r="K2132" s="9">
        <f t="shared" si="16"/>
        <v>3300.0000000000005</v>
      </c>
      <c r="L2132" s="9">
        <f t="shared" si="17"/>
        <v>1155</v>
      </c>
      <c r="M2132" s="10">
        <v>0.35</v>
      </c>
      <c r="O2132" s="15"/>
      <c r="P2132" s="13"/>
      <c r="Q2132" s="11"/>
      <c r="R2132" s="12"/>
    </row>
    <row r="2133" spans="1:18" ht="15.75" customHeight="1">
      <c r="A2133" s="1"/>
      <c r="B2133" s="5" t="s">
        <v>27</v>
      </c>
      <c r="C2133" s="5">
        <v>1128299</v>
      </c>
      <c r="D2133" s="6">
        <v>44402</v>
      </c>
      <c r="E2133" s="5" t="s">
        <v>28</v>
      </c>
      <c r="F2133" s="5" t="s">
        <v>82</v>
      </c>
      <c r="G2133" s="5" t="s">
        <v>83</v>
      </c>
      <c r="H2133" s="5" t="s">
        <v>20</v>
      </c>
      <c r="I2133" s="7">
        <v>0.55000000000000004</v>
      </c>
      <c r="J2133" s="8">
        <v>4500</v>
      </c>
      <c r="K2133" s="9">
        <f t="shared" si="16"/>
        <v>2475</v>
      </c>
      <c r="L2133" s="9">
        <f t="shared" si="17"/>
        <v>866.25</v>
      </c>
      <c r="M2133" s="10">
        <v>0.35</v>
      </c>
      <c r="O2133" s="15"/>
      <c r="P2133" s="13"/>
      <c r="Q2133" s="11"/>
      <c r="R2133" s="12"/>
    </row>
    <row r="2134" spans="1:18" ht="15.75" customHeight="1">
      <c r="A2134" s="1"/>
      <c r="B2134" s="5" t="s">
        <v>27</v>
      </c>
      <c r="C2134" s="5">
        <v>1128299</v>
      </c>
      <c r="D2134" s="6">
        <v>44402</v>
      </c>
      <c r="E2134" s="5" t="s">
        <v>28</v>
      </c>
      <c r="F2134" s="5" t="s">
        <v>82</v>
      </c>
      <c r="G2134" s="5" t="s">
        <v>83</v>
      </c>
      <c r="H2134" s="5" t="s">
        <v>21</v>
      </c>
      <c r="I2134" s="7">
        <v>0.60000000000000009</v>
      </c>
      <c r="J2134" s="8">
        <v>5000</v>
      </c>
      <c r="K2134" s="9">
        <f t="shared" si="16"/>
        <v>3000.0000000000005</v>
      </c>
      <c r="L2134" s="9">
        <f t="shared" si="17"/>
        <v>900.00000000000011</v>
      </c>
      <c r="M2134" s="10">
        <v>0.3</v>
      </c>
      <c r="O2134" s="15"/>
      <c r="P2134" s="13"/>
      <c r="Q2134" s="11"/>
      <c r="R2134" s="12"/>
    </row>
    <row r="2135" spans="1:18" ht="15.75" customHeight="1">
      <c r="A2135" s="1"/>
      <c r="B2135" s="5" t="s">
        <v>27</v>
      </c>
      <c r="C2135" s="5">
        <v>1128299</v>
      </c>
      <c r="D2135" s="6">
        <v>44402</v>
      </c>
      <c r="E2135" s="5" t="s">
        <v>28</v>
      </c>
      <c r="F2135" s="5" t="s">
        <v>82</v>
      </c>
      <c r="G2135" s="5" t="s">
        <v>83</v>
      </c>
      <c r="H2135" s="5" t="s">
        <v>22</v>
      </c>
      <c r="I2135" s="7">
        <v>0.75000000000000011</v>
      </c>
      <c r="J2135" s="8">
        <v>5000</v>
      </c>
      <c r="K2135" s="9">
        <f t="shared" si="16"/>
        <v>3750.0000000000005</v>
      </c>
      <c r="L2135" s="9">
        <f t="shared" si="17"/>
        <v>937.50000000000011</v>
      </c>
      <c r="M2135" s="10">
        <v>0.25</v>
      </c>
      <c r="O2135" s="15"/>
      <c r="P2135" s="13"/>
      <c r="Q2135" s="11"/>
      <c r="R2135" s="12"/>
    </row>
    <row r="2136" spans="1:18" ht="15.75" customHeight="1">
      <c r="A2136" s="1"/>
      <c r="B2136" s="5" t="s">
        <v>27</v>
      </c>
      <c r="C2136" s="5">
        <v>1128299</v>
      </c>
      <c r="D2136" s="6">
        <v>44434</v>
      </c>
      <c r="E2136" s="5" t="s">
        <v>28</v>
      </c>
      <c r="F2136" s="5" t="s">
        <v>82</v>
      </c>
      <c r="G2136" s="5" t="s">
        <v>83</v>
      </c>
      <c r="H2136" s="5" t="s">
        <v>17</v>
      </c>
      <c r="I2136" s="7">
        <v>0.60000000000000009</v>
      </c>
      <c r="J2136" s="8">
        <v>7000</v>
      </c>
      <c r="K2136" s="9">
        <f t="shared" si="16"/>
        <v>4200.0000000000009</v>
      </c>
      <c r="L2136" s="9">
        <f t="shared" si="17"/>
        <v>1470.0000000000002</v>
      </c>
      <c r="M2136" s="10">
        <v>0.35</v>
      </c>
      <c r="O2136" s="15"/>
      <c r="P2136" s="13"/>
      <c r="Q2136" s="11"/>
      <c r="R2136" s="12"/>
    </row>
    <row r="2137" spans="1:18" ht="15.75" customHeight="1">
      <c r="A2137" s="1"/>
      <c r="B2137" s="5" t="s">
        <v>27</v>
      </c>
      <c r="C2137" s="5">
        <v>1128299</v>
      </c>
      <c r="D2137" s="6">
        <v>44434</v>
      </c>
      <c r="E2137" s="5" t="s">
        <v>28</v>
      </c>
      <c r="F2137" s="5" t="s">
        <v>82</v>
      </c>
      <c r="G2137" s="5" t="s">
        <v>83</v>
      </c>
      <c r="H2137" s="5" t="s">
        <v>18</v>
      </c>
      <c r="I2137" s="7">
        <v>0.65000000000000013</v>
      </c>
      <c r="J2137" s="8">
        <v>6500</v>
      </c>
      <c r="K2137" s="9">
        <f t="shared" si="16"/>
        <v>4225.0000000000009</v>
      </c>
      <c r="L2137" s="9">
        <f t="shared" si="17"/>
        <v>1690.0000000000005</v>
      </c>
      <c r="M2137" s="10">
        <v>0.4</v>
      </c>
      <c r="O2137" s="15"/>
      <c r="P2137" s="13"/>
      <c r="Q2137" s="11"/>
      <c r="R2137" s="12"/>
    </row>
    <row r="2138" spans="1:18" ht="15.75" customHeight="1">
      <c r="A2138" s="1"/>
      <c r="B2138" s="5" t="s">
        <v>27</v>
      </c>
      <c r="C2138" s="5">
        <v>1128299</v>
      </c>
      <c r="D2138" s="6">
        <v>44434</v>
      </c>
      <c r="E2138" s="5" t="s">
        <v>28</v>
      </c>
      <c r="F2138" s="5" t="s">
        <v>82</v>
      </c>
      <c r="G2138" s="5" t="s">
        <v>83</v>
      </c>
      <c r="H2138" s="5" t="s">
        <v>19</v>
      </c>
      <c r="I2138" s="7">
        <v>0.60000000000000009</v>
      </c>
      <c r="J2138" s="8">
        <v>5250</v>
      </c>
      <c r="K2138" s="9">
        <f t="shared" si="16"/>
        <v>3150.0000000000005</v>
      </c>
      <c r="L2138" s="9">
        <f t="shared" si="17"/>
        <v>1102.5</v>
      </c>
      <c r="M2138" s="10">
        <v>0.35</v>
      </c>
      <c r="O2138" s="15"/>
      <c r="P2138" s="13"/>
      <c r="Q2138" s="11"/>
      <c r="R2138" s="12"/>
    </row>
    <row r="2139" spans="1:18" ht="15.75" customHeight="1">
      <c r="A2139" s="1"/>
      <c r="B2139" s="5" t="s">
        <v>27</v>
      </c>
      <c r="C2139" s="5">
        <v>1128299</v>
      </c>
      <c r="D2139" s="6">
        <v>44434</v>
      </c>
      <c r="E2139" s="5" t="s">
        <v>28</v>
      </c>
      <c r="F2139" s="5" t="s">
        <v>82</v>
      </c>
      <c r="G2139" s="5" t="s">
        <v>83</v>
      </c>
      <c r="H2139" s="5" t="s">
        <v>20</v>
      </c>
      <c r="I2139" s="7">
        <v>0.60000000000000009</v>
      </c>
      <c r="J2139" s="8">
        <v>4750</v>
      </c>
      <c r="K2139" s="9">
        <f t="shared" si="16"/>
        <v>2850.0000000000005</v>
      </c>
      <c r="L2139" s="9">
        <f t="shared" si="17"/>
        <v>997.50000000000011</v>
      </c>
      <c r="M2139" s="10">
        <v>0.35</v>
      </c>
      <c r="O2139" s="15"/>
      <c r="P2139" s="13"/>
      <c r="Q2139" s="11"/>
      <c r="R2139" s="12"/>
    </row>
    <row r="2140" spans="1:18" ht="15.75" customHeight="1">
      <c r="A2140" s="1"/>
      <c r="B2140" s="5" t="s">
        <v>27</v>
      </c>
      <c r="C2140" s="5">
        <v>1128299</v>
      </c>
      <c r="D2140" s="6">
        <v>44434</v>
      </c>
      <c r="E2140" s="5" t="s">
        <v>28</v>
      </c>
      <c r="F2140" s="5" t="s">
        <v>82</v>
      </c>
      <c r="G2140" s="5" t="s">
        <v>83</v>
      </c>
      <c r="H2140" s="5" t="s">
        <v>21</v>
      </c>
      <c r="I2140" s="7">
        <v>0.70000000000000007</v>
      </c>
      <c r="J2140" s="8">
        <v>4750</v>
      </c>
      <c r="K2140" s="9">
        <f t="shared" si="16"/>
        <v>3325.0000000000005</v>
      </c>
      <c r="L2140" s="9">
        <f t="shared" si="17"/>
        <v>997.50000000000011</v>
      </c>
      <c r="M2140" s="10">
        <v>0.3</v>
      </c>
      <c r="O2140" s="15"/>
      <c r="P2140" s="13"/>
      <c r="Q2140" s="11"/>
      <c r="R2140" s="12"/>
    </row>
    <row r="2141" spans="1:18" ht="15.75" customHeight="1">
      <c r="A2141" s="1"/>
      <c r="B2141" s="5" t="s">
        <v>27</v>
      </c>
      <c r="C2141" s="5">
        <v>1128299</v>
      </c>
      <c r="D2141" s="6">
        <v>44434</v>
      </c>
      <c r="E2141" s="5" t="s">
        <v>28</v>
      </c>
      <c r="F2141" s="5" t="s">
        <v>82</v>
      </c>
      <c r="G2141" s="5" t="s">
        <v>83</v>
      </c>
      <c r="H2141" s="5" t="s">
        <v>22</v>
      </c>
      <c r="I2141" s="7">
        <v>0.75000000000000011</v>
      </c>
      <c r="J2141" s="8">
        <v>4500</v>
      </c>
      <c r="K2141" s="9">
        <f t="shared" si="16"/>
        <v>3375.0000000000005</v>
      </c>
      <c r="L2141" s="9">
        <f t="shared" si="17"/>
        <v>843.75000000000011</v>
      </c>
      <c r="M2141" s="10">
        <v>0.25</v>
      </c>
      <c r="O2141" s="15"/>
      <c r="P2141" s="13"/>
      <c r="Q2141" s="11"/>
      <c r="R2141" s="12"/>
    </row>
    <row r="2142" spans="1:18" ht="15.75" customHeight="1">
      <c r="A2142" s="1"/>
      <c r="B2142" s="5" t="s">
        <v>27</v>
      </c>
      <c r="C2142" s="5">
        <v>1128299</v>
      </c>
      <c r="D2142" s="6">
        <v>44466</v>
      </c>
      <c r="E2142" s="5" t="s">
        <v>28</v>
      </c>
      <c r="F2142" s="5" t="s">
        <v>82</v>
      </c>
      <c r="G2142" s="5" t="s">
        <v>83</v>
      </c>
      <c r="H2142" s="5" t="s">
        <v>17</v>
      </c>
      <c r="I2142" s="7">
        <v>0.50000000000000011</v>
      </c>
      <c r="J2142" s="8">
        <v>6250</v>
      </c>
      <c r="K2142" s="9">
        <f t="shared" si="16"/>
        <v>3125.0000000000009</v>
      </c>
      <c r="L2142" s="9">
        <f t="shared" si="17"/>
        <v>1093.7500000000002</v>
      </c>
      <c r="M2142" s="10">
        <v>0.35</v>
      </c>
      <c r="O2142" s="15"/>
      <c r="P2142" s="13"/>
      <c r="Q2142" s="11"/>
      <c r="R2142" s="12"/>
    </row>
    <row r="2143" spans="1:18" ht="15.75" customHeight="1">
      <c r="A2143" s="1"/>
      <c r="B2143" s="5" t="s">
        <v>27</v>
      </c>
      <c r="C2143" s="5">
        <v>1128299</v>
      </c>
      <c r="D2143" s="6">
        <v>44466</v>
      </c>
      <c r="E2143" s="5" t="s">
        <v>28</v>
      </c>
      <c r="F2143" s="5" t="s">
        <v>82</v>
      </c>
      <c r="G2143" s="5" t="s">
        <v>83</v>
      </c>
      <c r="H2143" s="5" t="s">
        <v>18</v>
      </c>
      <c r="I2143" s="7">
        <v>0.55000000000000016</v>
      </c>
      <c r="J2143" s="8">
        <v>6250</v>
      </c>
      <c r="K2143" s="9">
        <f t="shared" si="16"/>
        <v>3437.5000000000009</v>
      </c>
      <c r="L2143" s="9">
        <f t="shared" si="17"/>
        <v>1375.0000000000005</v>
      </c>
      <c r="M2143" s="10">
        <v>0.4</v>
      </c>
      <c r="O2143" s="15"/>
      <c r="P2143" s="13"/>
      <c r="Q2143" s="11"/>
      <c r="R2143" s="12"/>
    </row>
    <row r="2144" spans="1:18" ht="15.75" customHeight="1">
      <c r="A2144" s="1"/>
      <c r="B2144" s="5" t="s">
        <v>27</v>
      </c>
      <c r="C2144" s="5">
        <v>1128299</v>
      </c>
      <c r="D2144" s="6">
        <v>44466</v>
      </c>
      <c r="E2144" s="5" t="s">
        <v>28</v>
      </c>
      <c r="F2144" s="5" t="s">
        <v>82</v>
      </c>
      <c r="G2144" s="5" t="s">
        <v>83</v>
      </c>
      <c r="H2144" s="5" t="s">
        <v>19</v>
      </c>
      <c r="I2144" s="7">
        <v>0.50000000000000011</v>
      </c>
      <c r="J2144" s="8">
        <v>4750</v>
      </c>
      <c r="K2144" s="9">
        <f t="shared" si="16"/>
        <v>2375.0000000000005</v>
      </c>
      <c r="L2144" s="9">
        <f t="shared" si="17"/>
        <v>831.25000000000011</v>
      </c>
      <c r="M2144" s="10">
        <v>0.35</v>
      </c>
      <c r="O2144" s="15"/>
      <c r="P2144" s="13"/>
      <c r="Q2144" s="11"/>
      <c r="R2144" s="12"/>
    </row>
    <row r="2145" spans="1:18" ht="15.75" customHeight="1">
      <c r="A2145" s="1"/>
      <c r="B2145" s="5" t="s">
        <v>27</v>
      </c>
      <c r="C2145" s="5">
        <v>1128299</v>
      </c>
      <c r="D2145" s="6">
        <v>44466</v>
      </c>
      <c r="E2145" s="5" t="s">
        <v>28</v>
      </c>
      <c r="F2145" s="5" t="s">
        <v>82</v>
      </c>
      <c r="G2145" s="5" t="s">
        <v>83</v>
      </c>
      <c r="H2145" s="5" t="s">
        <v>20</v>
      </c>
      <c r="I2145" s="7">
        <v>0.50000000000000011</v>
      </c>
      <c r="J2145" s="8">
        <v>4250</v>
      </c>
      <c r="K2145" s="9">
        <f t="shared" si="16"/>
        <v>2125.0000000000005</v>
      </c>
      <c r="L2145" s="9">
        <f t="shared" si="17"/>
        <v>743.75000000000011</v>
      </c>
      <c r="M2145" s="10">
        <v>0.35</v>
      </c>
      <c r="O2145" s="15"/>
      <c r="P2145" s="13"/>
      <c r="Q2145" s="11"/>
      <c r="R2145" s="12"/>
    </row>
    <row r="2146" spans="1:18" ht="15.75" customHeight="1">
      <c r="A2146" s="1"/>
      <c r="B2146" s="5" t="s">
        <v>27</v>
      </c>
      <c r="C2146" s="5">
        <v>1128299</v>
      </c>
      <c r="D2146" s="6">
        <v>44466</v>
      </c>
      <c r="E2146" s="5" t="s">
        <v>28</v>
      </c>
      <c r="F2146" s="5" t="s">
        <v>82</v>
      </c>
      <c r="G2146" s="5" t="s">
        <v>83</v>
      </c>
      <c r="H2146" s="5" t="s">
        <v>21</v>
      </c>
      <c r="I2146" s="7">
        <v>0.60000000000000009</v>
      </c>
      <c r="J2146" s="8">
        <v>4250</v>
      </c>
      <c r="K2146" s="9">
        <f t="shared" si="16"/>
        <v>2550.0000000000005</v>
      </c>
      <c r="L2146" s="9">
        <f t="shared" si="17"/>
        <v>765.00000000000011</v>
      </c>
      <c r="M2146" s="10">
        <v>0.3</v>
      </c>
      <c r="O2146" s="15"/>
      <c r="P2146" s="13"/>
      <c r="Q2146" s="11"/>
      <c r="R2146" s="12"/>
    </row>
    <row r="2147" spans="1:18" ht="15.75" customHeight="1">
      <c r="A2147" s="1"/>
      <c r="B2147" s="5" t="s">
        <v>27</v>
      </c>
      <c r="C2147" s="5">
        <v>1128299</v>
      </c>
      <c r="D2147" s="6">
        <v>44466</v>
      </c>
      <c r="E2147" s="5" t="s">
        <v>28</v>
      </c>
      <c r="F2147" s="5" t="s">
        <v>82</v>
      </c>
      <c r="G2147" s="5" t="s">
        <v>83</v>
      </c>
      <c r="H2147" s="5" t="s">
        <v>22</v>
      </c>
      <c r="I2147" s="7">
        <v>0.65000000000000013</v>
      </c>
      <c r="J2147" s="8">
        <v>4750</v>
      </c>
      <c r="K2147" s="9">
        <f t="shared" si="16"/>
        <v>3087.5000000000005</v>
      </c>
      <c r="L2147" s="9">
        <f t="shared" si="17"/>
        <v>771.87500000000011</v>
      </c>
      <c r="M2147" s="10">
        <v>0.25</v>
      </c>
      <c r="O2147" s="15"/>
      <c r="P2147" s="13"/>
      <c r="Q2147" s="11"/>
      <c r="R2147" s="12"/>
    </row>
    <row r="2148" spans="1:18" ht="15.75" customHeight="1">
      <c r="A2148" s="1"/>
      <c r="B2148" s="5" t="s">
        <v>27</v>
      </c>
      <c r="C2148" s="5">
        <v>1128299</v>
      </c>
      <c r="D2148" s="6">
        <v>44495</v>
      </c>
      <c r="E2148" s="5" t="s">
        <v>28</v>
      </c>
      <c r="F2148" s="5" t="s">
        <v>82</v>
      </c>
      <c r="G2148" s="5" t="s">
        <v>83</v>
      </c>
      <c r="H2148" s="5" t="s">
        <v>17</v>
      </c>
      <c r="I2148" s="7">
        <v>0.50000000000000011</v>
      </c>
      <c r="J2148" s="8">
        <v>5500</v>
      </c>
      <c r="K2148" s="9">
        <f t="shared" si="16"/>
        <v>2750.0000000000005</v>
      </c>
      <c r="L2148" s="9">
        <f t="shared" si="17"/>
        <v>962.50000000000011</v>
      </c>
      <c r="M2148" s="10">
        <v>0.35</v>
      </c>
      <c r="O2148" s="15"/>
      <c r="P2148" s="13"/>
      <c r="Q2148" s="11"/>
      <c r="R2148" s="12"/>
    </row>
    <row r="2149" spans="1:18" ht="15.75" customHeight="1">
      <c r="A2149" s="1"/>
      <c r="B2149" s="5" t="s">
        <v>27</v>
      </c>
      <c r="C2149" s="5">
        <v>1128299</v>
      </c>
      <c r="D2149" s="6">
        <v>44495</v>
      </c>
      <c r="E2149" s="5" t="s">
        <v>28</v>
      </c>
      <c r="F2149" s="5" t="s">
        <v>82</v>
      </c>
      <c r="G2149" s="5" t="s">
        <v>83</v>
      </c>
      <c r="H2149" s="5" t="s">
        <v>18</v>
      </c>
      <c r="I2149" s="7">
        <v>0.55000000000000016</v>
      </c>
      <c r="J2149" s="8">
        <v>5500</v>
      </c>
      <c r="K2149" s="9">
        <f t="shared" si="16"/>
        <v>3025.0000000000009</v>
      </c>
      <c r="L2149" s="9">
        <f t="shared" si="17"/>
        <v>1210.0000000000005</v>
      </c>
      <c r="M2149" s="10">
        <v>0.4</v>
      </c>
      <c r="O2149" s="15"/>
      <c r="P2149" s="13"/>
      <c r="Q2149" s="11"/>
      <c r="R2149" s="12"/>
    </row>
    <row r="2150" spans="1:18" ht="15.75" customHeight="1">
      <c r="A2150" s="1"/>
      <c r="B2150" s="5" t="s">
        <v>27</v>
      </c>
      <c r="C2150" s="5">
        <v>1128299</v>
      </c>
      <c r="D2150" s="6">
        <v>44495</v>
      </c>
      <c r="E2150" s="5" t="s">
        <v>28</v>
      </c>
      <c r="F2150" s="5" t="s">
        <v>82</v>
      </c>
      <c r="G2150" s="5" t="s">
        <v>83</v>
      </c>
      <c r="H2150" s="5" t="s">
        <v>19</v>
      </c>
      <c r="I2150" s="7">
        <v>0.50000000000000011</v>
      </c>
      <c r="J2150" s="8">
        <v>3750</v>
      </c>
      <c r="K2150" s="9">
        <f t="shared" si="16"/>
        <v>1875.0000000000005</v>
      </c>
      <c r="L2150" s="9">
        <f t="shared" si="17"/>
        <v>656.25000000000011</v>
      </c>
      <c r="M2150" s="10">
        <v>0.35</v>
      </c>
      <c r="O2150" s="15"/>
      <c r="P2150" s="13"/>
      <c r="Q2150" s="11"/>
      <c r="R2150" s="12"/>
    </row>
    <row r="2151" spans="1:18" ht="15.75" customHeight="1">
      <c r="A2151" s="1"/>
      <c r="B2151" s="5" t="s">
        <v>27</v>
      </c>
      <c r="C2151" s="5">
        <v>1128299</v>
      </c>
      <c r="D2151" s="6">
        <v>44495</v>
      </c>
      <c r="E2151" s="5" t="s">
        <v>28</v>
      </c>
      <c r="F2151" s="5" t="s">
        <v>82</v>
      </c>
      <c r="G2151" s="5" t="s">
        <v>83</v>
      </c>
      <c r="H2151" s="5" t="s">
        <v>20</v>
      </c>
      <c r="I2151" s="7">
        <v>0.50000000000000011</v>
      </c>
      <c r="J2151" s="8">
        <v>3500</v>
      </c>
      <c r="K2151" s="9">
        <f t="shared" si="16"/>
        <v>1750.0000000000005</v>
      </c>
      <c r="L2151" s="9">
        <f t="shared" si="17"/>
        <v>612.50000000000011</v>
      </c>
      <c r="M2151" s="10">
        <v>0.35</v>
      </c>
      <c r="O2151" s="15"/>
      <c r="P2151" s="13"/>
      <c r="Q2151" s="11"/>
      <c r="R2151" s="12"/>
    </row>
    <row r="2152" spans="1:18" ht="15.75" customHeight="1">
      <c r="A2152" s="1"/>
      <c r="B2152" s="5" t="s">
        <v>27</v>
      </c>
      <c r="C2152" s="5">
        <v>1128299</v>
      </c>
      <c r="D2152" s="6">
        <v>44495</v>
      </c>
      <c r="E2152" s="5" t="s">
        <v>28</v>
      </c>
      <c r="F2152" s="5" t="s">
        <v>82</v>
      </c>
      <c r="G2152" s="5" t="s">
        <v>83</v>
      </c>
      <c r="H2152" s="5" t="s">
        <v>21</v>
      </c>
      <c r="I2152" s="7">
        <v>0.60000000000000009</v>
      </c>
      <c r="J2152" s="8">
        <v>3250</v>
      </c>
      <c r="K2152" s="9">
        <f t="shared" si="16"/>
        <v>1950.0000000000002</v>
      </c>
      <c r="L2152" s="9">
        <f t="shared" si="17"/>
        <v>585</v>
      </c>
      <c r="M2152" s="10">
        <v>0.3</v>
      </c>
      <c r="O2152" s="15"/>
      <c r="P2152" s="13"/>
      <c r="Q2152" s="11"/>
      <c r="R2152" s="12"/>
    </row>
    <row r="2153" spans="1:18" ht="15.75" customHeight="1">
      <c r="A2153" s="1"/>
      <c r="B2153" s="5" t="s">
        <v>27</v>
      </c>
      <c r="C2153" s="5">
        <v>1128299</v>
      </c>
      <c r="D2153" s="6">
        <v>44495</v>
      </c>
      <c r="E2153" s="5" t="s">
        <v>28</v>
      </c>
      <c r="F2153" s="5" t="s">
        <v>82</v>
      </c>
      <c r="G2153" s="5" t="s">
        <v>83</v>
      </c>
      <c r="H2153" s="5" t="s">
        <v>22</v>
      </c>
      <c r="I2153" s="7">
        <v>0.75000000000000011</v>
      </c>
      <c r="J2153" s="8">
        <v>3750</v>
      </c>
      <c r="K2153" s="9">
        <f t="shared" si="16"/>
        <v>2812.5000000000005</v>
      </c>
      <c r="L2153" s="9">
        <f t="shared" si="17"/>
        <v>703.12500000000011</v>
      </c>
      <c r="M2153" s="10">
        <v>0.25</v>
      </c>
      <c r="O2153" s="15"/>
      <c r="P2153" s="13"/>
      <c r="Q2153" s="11"/>
      <c r="R2153" s="12"/>
    </row>
    <row r="2154" spans="1:18" ht="15.75" customHeight="1">
      <c r="A2154" s="1"/>
      <c r="B2154" s="5" t="s">
        <v>27</v>
      </c>
      <c r="C2154" s="5">
        <v>1128299</v>
      </c>
      <c r="D2154" s="6">
        <v>44526</v>
      </c>
      <c r="E2154" s="5" t="s">
        <v>28</v>
      </c>
      <c r="F2154" s="5" t="s">
        <v>82</v>
      </c>
      <c r="G2154" s="5" t="s">
        <v>83</v>
      </c>
      <c r="H2154" s="5" t="s">
        <v>17</v>
      </c>
      <c r="I2154" s="7">
        <v>0.60000000000000009</v>
      </c>
      <c r="J2154" s="8">
        <v>5500</v>
      </c>
      <c r="K2154" s="9">
        <f t="shared" si="16"/>
        <v>3300.0000000000005</v>
      </c>
      <c r="L2154" s="9">
        <f t="shared" si="17"/>
        <v>1155</v>
      </c>
      <c r="M2154" s="10">
        <v>0.35</v>
      </c>
      <c r="O2154" s="15"/>
      <c r="P2154" s="13"/>
      <c r="Q2154" s="11"/>
      <c r="R2154" s="12"/>
    </row>
    <row r="2155" spans="1:18" ht="15.75" customHeight="1">
      <c r="A2155" s="1"/>
      <c r="B2155" s="5" t="s">
        <v>27</v>
      </c>
      <c r="C2155" s="5">
        <v>1128299</v>
      </c>
      <c r="D2155" s="6">
        <v>44526</v>
      </c>
      <c r="E2155" s="5" t="s">
        <v>28</v>
      </c>
      <c r="F2155" s="5" t="s">
        <v>82</v>
      </c>
      <c r="G2155" s="5" t="s">
        <v>83</v>
      </c>
      <c r="H2155" s="5" t="s">
        <v>18</v>
      </c>
      <c r="I2155" s="7">
        <v>0.65000000000000013</v>
      </c>
      <c r="J2155" s="8">
        <v>6000</v>
      </c>
      <c r="K2155" s="9">
        <f t="shared" si="16"/>
        <v>3900.0000000000009</v>
      </c>
      <c r="L2155" s="9">
        <f t="shared" si="17"/>
        <v>1560.0000000000005</v>
      </c>
      <c r="M2155" s="10">
        <v>0.4</v>
      </c>
      <c r="O2155" s="15"/>
      <c r="P2155" s="13"/>
      <c r="Q2155" s="11"/>
      <c r="R2155" s="12"/>
    </row>
    <row r="2156" spans="1:18" ht="15.75" customHeight="1">
      <c r="A2156" s="1"/>
      <c r="B2156" s="5" t="s">
        <v>27</v>
      </c>
      <c r="C2156" s="5">
        <v>1128299</v>
      </c>
      <c r="D2156" s="6">
        <v>44526</v>
      </c>
      <c r="E2156" s="5" t="s">
        <v>28</v>
      </c>
      <c r="F2156" s="5" t="s">
        <v>82</v>
      </c>
      <c r="G2156" s="5" t="s">
        <v>83</v>
      </c>
      <c r="H2156" s="5" t="s">
        <v>19</v>
      </c>
      <c r="I2156" s="7">
        <v>0.60000000000000009</v>
      </c>
      <c r="J2156" s="8">
        <v>4500</v>
      </c>
      <c r="K2156" s="9">
        <f t="shared" si="16"/>
        <v>2700.0000000000005</v>
      </c>
      <c r="L2156" s="9">
        <f t="shared" si="17"/>
        <v>945.00000000000011</v>
      </c>
      <c r="M2156" s="10">
        <v>0.35</v>
      </c>
      <c r="O2156" s="15"/>
      <c r="P2156" s="13"/>
      <c r="Q2156" s="11"/>
      <c r="R2156" s="12"/>
    </row>
    <row r="2157" spans="1:18" ht="15.75" customHeight="1">
      <c r="A2157" s="1"/>
      <c r="B2157" s="5" t="s">
        <v>27</v>
      </c>
      <c r="C2157" s="5">
        <v>1128299</v>
      </c>
      <c r="D2157" s="6">
        <v>44526</v>
      </c>
      <c r="E2157" s="5" t="s">
        <v>28</v>
      </c>
      <c r="F2157" s="5" t="s">
        <v>82</v>
      </c>
      <c r="G2157" s="5" t="s">
        <v>83</v>
      </c>
      <c r="H2157" s="5" t="s">
        <v>20</v>
      </c>
      <c r="I2157" s="7">
        <v>0.60000000000000009</v>
      </c>
      <c r="J2157" s="8">
        <v>4250</v>
      </c>
      <c r="K2157" s="9">
        <f t="shared" si="16"/>
        <v>2550.0000000000005</v>
      </c>
      <c r="L2157" s="9">
        <f t="shared" si="17"/>
        <v>892.50000000000011</v>
      </c>
      <c r="M2157" s="10">
        <v>0.35</v>
      </c>
      <c r="O2157" s="15"/>
      <c r="P2157" s="13"/>
      <c r="Q2157" s="11"/>
      <c r="R2157" s="12"/>
    </row>
    <row r="2158" spans="1:18" ht="15.75" customHeight="1">
      <c r="A2158" s="1"/>
      <c r="B2158" s="5" t="s">
        <v>27</v>
      </c>
      <c r="C2158" s="5">
        <v>1128299</v>
      </c>
      <c r="D2158" s="6">
        <v>44526</v>
      </c>
      <c r="E2158" s="5" t="s">
        <v>28</v>
      </c>
      <c r="F2158" s="5" t="s">
        <v>82</v>
      </c>
      <c r="G2158" s="5" t="s">
        <v>83</v>
      </c>
      <c r="H2158" s="5" t="s">
        <v>21</v>
      </c>
      <c r="I2158" s="7">
        <v>0.70000000000000007</v>
      </c>
      <c r="J2158" s="8">
        <v>3750</v>
      </c>
      <c r="K2158" s="9">
        <f t="shared" si="16"/>
        <v>2625.0000000000005</v>
      </c>
      <c r="L2158" s="9">
        <f t="shared" si="17"/>
        <v>787.50000000000011</v>
      </c>
      <c r="M2158" s="10">
        <v>0.3</v>
      </c>
      <c r="O2158" s="15"/>
      <c r="P2158" s="13"/>
      <c r="Q2158" s="11"/>
      <c r="R2158" s="12"/>
    </row>
    <row r="2159" spans="1:18" ht="15.75" customHeight="1">
      <c r="A2159" s="1"/>
      <c r="B2159" s="5" t="s">
        <v>27</v>
      </c>
      <c r="C2159" s="5">
        <v>1128299</v>
      </c>
      <c r="D2159" s="6">
        <v>44526</v>
      </c>
      <c r="E2159" s="5" t="s">
        <v>28</v>
      </c>
      <c r="F2159" s="5" t="s">
        <v>82</v>
      </c>
      <c r="G2159" s="5" t="s">
        <v>83</v>
      </c>
      <c r="H2159" s="5" t="s">
        <v>22</v>
      </c>
      <c r="I2159" s="7">
        <v>0.75000000000000011</v>
      </c>
      <c r="J2159" s="8">
        <v>5000</v>
      </c>
      <c r="K2159" s="9">
        <f t="shared" si="16"/>
        <v>3750.0000000000005</v>
      </c>
      <c r="L2159" s="9">
        <f t="shared" si="17"/>
        <v>937.50000000000011</v>
      </c>
      <c r="M2159" s="10">
        <v>0.25</v>
      </c>
      <c r="O2159" s="15"/>
      <c r="P2159" s="13"/>
      <c r="Q2159" s="11"/>
      <c r="R2159" s="12"/>
    </row>
    <row r="2160" spans="1:18" ht="15.75" customHeight="1">
      <c r="A2160" s="1"/>
      <c r="B2160" s="5" t="s">
        <v>27</v>
      </c>
      <c r="C2160" s="5">
        <v>1128299</v>
      </c>
      <c r="D2160" s="6">
        <v>44555</v>
      </c>
      <c r="E2160" s="5" t="s">
        <v>28</v>
      </c>
      <c r="F2160" s="5" t="s">
        <v>82</v>
      </c>
      <c r="G2160" s="5" t="s">
        <v>83</v>
      </c>
      <c r="H2160" s="5" t="s">
        <v>17</v>
      </c>
      <c r="I2160" s="7">
        <v>0.60000000000000009</v>
      </c>
      <c r="J2160" s="8">
        <v>7000</v>
      </c>
      <c r="K2160" s="9">
        <f t="shared" si="16"/>
        <v>4200.0000000000009</v>
      </c>
      <c r="L2160" s="9">
        <f t="shared" si="17"/>
        <v>1470.0000000000002</v>
      </c>
      <c r="M2160" s="10">
        <v>0.35</v>
      </c>
      <c r="O2160" s="15"/>
      <c r="P2160" s="13"/>
      <c r="Q2160" s="11"/>
      <c r="R2160" s="12"/>
    </row>
    <row r="2161" spans="1:18" ht="15.75" customHeight="1">
      <c r="A2161" s="1"/>
      <c r="B2161" s="5" t="s">
        <v>27</v>
      </c>
      <c r="C2161" s="5">
        <v>1128299</v>
      </c>
      <c r="D2161" s="6">
        <v>44555</v>
      </c>
      <c r="E2161" s="5" t="s">
        <v>28</v>
      </c>
      <c r="F2161" s="5" t="s">
        <v>82</v>
      </c>
      <c r="G2161" s="5" t="s">
        <v>83</v>
      </c>
      <c r="H2161" s="5" t="s">
        <v>18</v>
      </c>
      <c r="I2161" s="7">
        <v>0.65000000000000013</v>
      </c>
      <c r="J2161" s="8">
        <v>7000</v>
      </c>
      <c r="K2161" s="9">
        <f t="shared" si="16"/>
        <v>4550.0000000000009</v>
      </c>
      <c r="L2161" s="9">
        <f t="shared" si="17"/>
        <v>1820.0000000000005</v>
      </c>
      <c r="M2161" s="10">
        <v>0.4</v>
      </c>
      <c r="O2161" s="15"/>
      <c r="P2161" s="13"/>
      <c r="Q2161" s="11"/>
      <c r="R2161" s="12"/>
    </row>
    <row r="2162" spans="1:18" ht="15.75" customHeight="1">
      <c r="A2162" s="1"/>
      <c r="B2162" s="5" t="s">
        <v>27</v>
      </c>
      <c r="C2162" s="5">
        <v>1128299</v>
      </c>
      <c r="D2162" s="6">
        <v>44555</v>
      </c>
      <c r="E2162" s="5" t="s">
        <v>28</v>
      </c>
      <c r="F2162" s="5" t="s">
        <v>82</v>
      </c>
      <c r="G2162" s="5" t="s">
        <v>83</v>
      </c>
      <c r="H2162" s="5" t="s">
        <v>19</v>
      </c>
      <c r="I2162" s="7">
        <v>0.60000000000000009</v>
      </c>
      <c r="J2162" s="8">
        <v>5000</v>
      </c>
      <c r="K2162" s="9">
        <f t="shared" si="16"/>
        <v>3000.0000000000005</v>
      </c>
      <c r="L2162" s="9">
        <f t="shared" si="17"/>
        <v>1050</v>
      </c>
      <c r="M2162" s="10">
        <v>0.35</v>
      </c>
      <c r="O2162" s="15"/>
      <c r="P2162" s="13"/>
      <c r="Q2162" s="11"/>
      <c r="R2162" s="12"/>
    </row>
    <row r="2163" spans="1:18" ht="15.75" customHeight="1">
      <c r="A2163" s="1"/>
      <c r="B2163" s="5" t="s">
        <v>27</v>
      </c>
      <c r="C2163" s="5">
        <v>1128299</v>
      </c>
      <c r="D2163" s="6">
        <v>44555</v>
      </c>
      <c r="E2163" s="5" t="s">
        <v>28</v>
      </c>
      <c r="F2163" s="5" t="s">
        <v>82</v>
      </c>
      <c r="G2163" s="5" t="s">
        <v>83</v>
      </c>
      <c r="H2163" s="5" t="s">
        <v>20</v>
      </c>
      <c r="I2163" s="7">
        <v>0.60000000000000009</v>
      </c>
      <c r="J2163" s="8">
        <v>5000</v>
      </c>
      <c r="K2163" s="9">
        <f t="shared" si="16"/>
        <v>3000.0000000000005</v>
      </c>
      <c r="L2163" s="9">
        <f t="shared" si="17"/>
        <v>1050</v>
      </c>
      <c r="M2163" s="10">
        <v>0.35</v>
      </c>
      <c r="O2163" s="15"/>
      <c r="P2163" s="13"/>
      <c r="Q2163" s="11"/>
      <c r="R2163" s="12"/>
    </row>
    <row r="2164" spans="1:18" ht="15.75" customHeight="1">
      <c r="A2164" s="1"/>
      <c r="B2164" s="5" t="s">
        <v>27</v>
      </c>
      <c r="C2164" s="5">
        <v>1128299</v>
      </c>
      <c r="D2164" s="6">
        <v>44555</v>
      </c>
      <c r="E2164" s="5" t="s">
        <v>28</v>
      </c>
      <c r="F2164" s="5" t="s">
        <v>82</v>
      </c>
      <c r="G2164" s="5" t="s">
        <v>83</v>
      </c>
      <c r="H2164" s="5" t="s">
        <v>21</v>
      </c>
      <c r="I2164" s="7">
        <v>0.70000000000000007</v>
      </c>
      <c r="J2164" s="8">
        <v>4250</v>
      </c>
      <c r="K2164" s="9">
        <f t="shared" si="16"/>
        <v>2975.0000000000005</v>
      </c>
      <c r="L2164" s="9">
        <f t="shared" si="17"/>
        <v>892.50000000000011</v>
      </c>
      <c r="M2164" s="10">
        <v>0.3</v>
      </c>
      <c r="O2164" s="15"/>
      <c r="P2164" s="13"/>
      <c r="Q2164" s="11"/>
      <c r="R2164" s="12"/>
    </row>
    <row r="2165" spans="1:18" ht="15.75" customHeight="1">
      <c r="A2165" s="1"/>
      <c r="B2165" s="5" t="s">
        <v>27</v>
      </c>
      <c r="C2165" s="5">
        <v>1128299</v>
      </c>
      <c r="D2165" s="6">
        <v>44555</v>
      </c>
      <c r="E2165" s="5" t="s">
        <v>28</v>
      </c>
      <c r="F2165" s="5" t="s">
        <v>82</v>
      </c>
      <c r="G2165" s="5" t="s">
        <v>83</v>
      </c>
      <c r="H2165" s="5" t="s">
        <v>22</v>
      </c>
      <c r="I2165" s="7">
        <v>0.75000000000000011</v>
      </c>
      <c r="J2165" s="8">
        <v>5250</v>
      </c>
      <c r="K2165" s="9">
        <f t="shared" si="16"/>
        <v>3937.5000000000005</v>
      </c>
      <c r="L2165" s="9">
        <f t="shared" si="17"/>
        <v>984.37500000000011</v>
      </c>
      <c r="M2165" s="10">
        <v>0.25</v>
      </c>
      <c r="O2165" s="15"/>
      <c r="P2165" s="13"/>
      <c r="Q2165" s="11"/>
      <c r="R2165" s="12"/>
    </row>
    <row r="2166" spans="1:18" ht="15.75" customHeight="1">
      <c r="A2166" s="1" t="s">
        <v>39</v>
      </c>
      <c r="B2166" s="5" t="s">
        <v>27</v>
      </c>
      <c r="C2166" s="5">
        <v>1128299</v>
      </c>
      <c r="D2166" s="6">
        <v>44209</v>
      </c>
      <c r="E2166" s="5" t="s">
        <v>28</v>
      </c>
      <c r="F2166" s="5" t="s">
        <v>84</v>
      </c>
      <c r="G2166" s="5" t="s">
        <v>85</v>
      </c>
      <c r="H2166" s="5" t="s">
        <v>17</v>
      </c>
      <c r="I2166" s="7">
        <v>0.29999999999999993</v>
      </c>
      <c r="J2166" s="8">
        <v>4500</v>
      </c>
      <c r="K2166" s="9">
        <f t="shared" si="16"/>
        <v>1349.9999999999998</v>
      </c>
      <c r="L2166" s="9">
        <f t="shared" si="17"/>
        <v>539.99999999999989</v>
      </c>
      <c r="M2166" s="10">
        <v>0.4</v>
      </c>
      <c r="O2166" s="15"/>
      <c r="P2166" s="13"/>
      <c r="Q2166" s="11"/>
      <c r="R2166" s="12"/>
    </row>
    <row r="2167" spans="1:18" ht="15.75" customHeight="1">
      <c r="A2167" s="1"/>
      <c r="B2167" s="5" t="s">
        <v>27</v>
      </c>
      <c r="C2167" s="5">
        <v>1128299</v>
      </c>
      <c r="D2167" s="6">
        <v>44209</v>
      </c>
      <c r="E2167" s="5" t="s">
        <v>28</v>
      </c>
      <c r="F2167" s="5" t="s">
        <v>84</v>
      </c>
      <c r="G2167" s="5" t="s">
        <v>85</v>
      </c>
      <c r="H2167" s="5" t="s">
        <v>18</v>
      </c>
      <c r="I2167" s="7">
        <v>0.4</v>
      </c>
      <c r="J2167" s="8">
        <v>4500</v>
      </c>
      <c r="K2167" s="9">
        <f t="shared" si="16"/>
        <v>1800</v>
      </c>
      <c r="L2167" s="9">
        <f t="shared" si="17"/>
        <v>720</v>
      </c>
      <c r="M2167" s="10">
        <v>0.4</v>
      </c>
      <c r="O2167" s="15"/>
      <c r="P2167" s="13"/>
      <c r="Q2167" s="11"/>
      <c r="R2167" s="12"/>
    </row>
    <row r="2168" spans="1:18" ht="15.75" customHeight="1">
      <c r="A2168" s="1"/>
      <c r="B2168" s="5" t="s">
        <v>27</v>
      </c>
      <c r="C2168" s="5">
        <v>1128299</v>
      </c>
      <c r="D2168" s="6">
        <v>44209</v>
      </c>
      <c r="E2168" s="5" t="s">
        <v>28</v>
      </c>
      <c r="F2168" s="5" t="s">
        <v>84</v>
      </c>
      <c r="G2168" s="5" t="s">
        <v>85</v>
      </c>
      <c r="H2168" s="5" t="s">
        <v>19</v>
      </c>
      <c r="I2168" s="7">
        <v>0.4</v>
      </c>
      <c r="J2168" s="8">
        <v>4500</v>
      </c>
      <c r="K2168" s="9">
        <f t="shared" si="16"/>
        <v>1800</v>
      </c>
      <c r="L2168" s="9">
        <f t="shared" si="17"/>
        <v>630</v>
      </c>
      <c r="M2168" s="10">
        <v>0.35</v>
      </c>
      <c r="O2168" s="15"/>
      <c r="P2168" s="13"/>
      <c r="Q2168" s="11"/>
      <c r="R2168" s="12"/>
    </row>
    <row r="2169" spans="1:18" ht="15.75" customHeight="1">
      <c r="A2169" s="1"/>
      <c r="B2169" s="5" t="s">
        <v>27</v>
      </c>
      <c r="C2169" s="5">
        <v>1128299</v>
      </c>
      <c r="D2169" s="6">
        <v>44209</v>
      </c>
      <c r="E2169" s="5" t="s">
        <v>28</v>
      </c>
      <c r="F2169" s="5" t="s">
        <v>84</v>
      </c>
      <c r="G2169" s="5" t="s">
        <v>85</v>
      </c>
      <c r="H2169" s="5" t="s">
        <v>20</v>
      </c>
      <c r="I2169" s="7">
        <v>0.4</v>
      </c>
      <c r="J2169" s="8">
        <v>3000</v>
      </c>
      <c r="K2169" s="9">
        <f t="shared" si="16"/>
        <v>1200</v>
      </c>
      <c r="L2169" s="9">
        <f t="shared" si="17"/>
        <v>480</v>
      </c>
      <c r="M2169" s="10">
        <v>0.4</v>
      </c>
      <c r="O2169" s="15"/>
      <c r="P2169" s="13"/>
      <c r="Q2169" s="11"/>
      <c r="R2169" s="12"/>
    </row>
    <row r="2170" spans="1:18" ht="15.75" customHeight="1">
      <c r="A2170" s="1"/>
      <c r="B2170" s="5" t="s">
        <v>27</v>
      </c>
      <c r="C2170" s="5">
        <v>1128299</v>
      </c>
      <c r="D2170" s="6">
        <v>44209</v>
      </c>
      <c r="E2170" s="5" t="s">
        <v>28</v>
      </c>
      <c r="F2170" s="5" t="s">
        <v>84</v>
      </c>
      <c r="G2170" s="5" t="s">
        <v>85</v>
      </c>
      <c r="H2170" s="5" t="s">
        <v>21</v>
      </c>
      <c r="I2170" s="7">
        <v>0.45000000000000012</v>
      </c>
      <c r="J2170" s="8">
        <v>2500</v>
      </c>
      <c r="K2170" s="9">
        <f t="shared" si="16"/>
        <v>1125.0000000000002</v>
      </c>
      <c r="L2170" s="9">
        <f t="shared" si="17"/>
        <v>393.75000000000006</v>
      </c>
      <c r="M2170" s="10">
        <v>0.35</v>
      </c>
      <c r="O2170" s="15"/>
      <c r="P2170" s="13"/>
      <c r="Q2170" s="11"/>
      <c r="R2170" s="12"/>
    </row>
    <row r="2171" spans="1:18" ht="15.75" customHeight="1">
      <c r="A2171" s="1"/>
      <c r="B2171" s="5" t="s">
        <v>27</v>
      </c>
      <c r="C2171" s="5">
        <v>1128299</v>
      </c>
      <c r="D2171" s="6">
        <v>44209</v>
      </c>
      <c r="E2171" s="5" t="s">
        <v>28</v>
      </c>
      <c r="F2171" s="5" t="s">
        <v>84</v>
      </c>
      <c r="G2171" s="5" t="s">
        <v>85</v>
      </c>
      <c r="H2171" s="5" t="s">
        <v>22</v>
      </c>
      <c r="I2171" s="7">
        <v>0.4</v>
      </c>
      <c r="J2171" s="8">
        <v>4500</v>
      </c>
      <c r="K2171" s="9">
        <f t="shared" si="16"/>
        <v>1800</v>
      </c>
      <c r="L2171" s="9">
        <f t="shared" si="17"/>
        <v>450</v>
      </c>
      <c r="M2171" s="10">
        <v>0.25</v>
      </c>
      <c r="O2171" s="15"/>
      <c r="P2171" s="13"/>
      <c r="Q2171" s="11"/>
      <c r="R2171" s="12"/>
    </row>
    <row r="2172" spans="1:18" ht="15.75" customHeight="1">
      <c r="A2172" s="1"/>
      <c r="B2172" s="5" t="s">
        <v>27</v>
      </c>
      <c r="C2172" s="5">
        <v>1128299</v>
      </c>
      <c r="D2172" s="6">
        <v>44240</v>
      </c>
      <c r="E2172" s="5" t="s">
        <v>28</v>
      </c>
      <c r="F2172" s="5" t="s">
        <v>84</v>
      </c>
      <c r="G2172" s="5" t="s">
        <v>85</v>
      </c>
      <c r="H2172" s="5" t="s">
        <v>17</v>
      </c>
      <c r="I2172" s="7">
        <v>0.29999999999999993</v>
      </c>
      <c r="J2172" s="8">
        <v>5000</v>
      </c>
      <c r="K2172" s="9">
        <f t="shared" si="16"/>
        <v>1499.9999999999998</v>
      </c>
      <c r="L2172" s="9">
        <f t="shared" si="17"/>
        <v>599.99999999999989</v>
      </c>
      <c r="M2172" s="10">
        <v>0.4</v>
      </c>
      <c r="O2172" s="15"/>
      <c r="P2172" s="13"/>
      <c r="Q2172" s="11"/>
      <c r="R2172" s="12"/>
    </row>
    <row r="2173" spans="1:18" ht="15.75" customHeight="1">
      <c r="A2173" s="1"/>
      <c r="B2173" s="5" t="s">
        <v>27</v>
      </c>
      <c r="C2173" s="5">
        <v>1128299</v>
      </c>
      <c r="D2173" s="6">
        <v>44240</v>
      </c>
      <c r="E2173" s="5" t="s">
        <v>28</v>
      </c>
      <c r="F2173" s="5" t="s">
        <v>84</v>
      </c>
      <c r="G2173" s="5" t="s">
        <v>85</v>
      </c>
      <c r="H2173" s="5" t="s">
        <v>18</v>
      </c>
      <c r="I2173" s="7">
        <v>0.4</v>
      </c>
      <c r="J2173" s="8">
        <v>4000</v>
      </c>
      <c r="K2173" s="9">
        <f t="shared" si="16"/>
        <v>1600</v>
      </c>
      <c r="L2173" s="9">
        <f t="shared" si="17"/>
        <v>640</v>
      </c>
      <c r="M2173" s="10">
        <v>0.4</v>
      </c>
      <c r="O2173" s="15"/>
      <c r="P2173" s="13"/>
      <c r="Q2173" s="11"/>
      <c r="R2173" s="12"/>
    </row>
    <row r="2174" spans="1:18" ht="15.75" customHeight="1">
      <c r="A2174" s="1"/>
      <c r="B2174" s="5" t="s">
        <v>27</v>
      </c>
      <c r="C2174" s="5">
        <v>1128299</v>
      </c>
      <c r="D2174" s="6">
        <v>44240</v>
      </c>
      <c r="E2174" s="5" t="s">
        <v>28</v>
      </c>
      <c r="F2174" s="5" t="s">
        <v>84</v>
      </c>
      <c r="G2174" s="5" t="s">
        <v>85</v>
      </c>
      <c r="H2174" s="5" t="s">
        <v>19</v>
      </c>
      <c r="I2174" s="7">
        <v>0.4</v>
      </c>
      <c r="J2174" s="8">
        <v>4000</v>
      </c>
      <c r="K2174" s="9">
        <f t="shared" si="16"/>
        <v>1600</v>
      </c>
      <c r="L2174" s="9">
        <f t="shared" si="17"/>
        <v>560</v>
      </c>
      <c r="M2174" s="10">
        <v>0.35</v>
      </c>
      <c r="O2174" s="15"/>
      <c r="P2174" s="13"/>
      <c r="Q2174" s="11"/>
      <c r="R2174" s="12"/>
    </row>
    <row r="2175" spans="1:18" ht="15.75" customHeight="1">
      <c r="A2175" s="1"/>
      <c r="B2175" s="5" t="s">
        <v>27</v>
      </c>
      <c r="C2175" s="5">
        <v>1128299</v>
      </c>
      <c r="D2175" s="6">
        <v>44240</v>
      </c>
      <c r="E2175" s="5" t="s">
        <v>28</v>
      </c>
      <c r="F2175" s="5" t="s">
        <v>84</v>
      </c>
      <c r="G2175" s="5" t="s">
        <v>85</v>
      </c>
      <c r="H2175" s="5" t="s">
        <v>20</v>
      </c>
      <c r="I2175" s="7">
        <v>0.4</v>
      </c>
      <c r="J2175" s="8">
        <v>2500</v>
      </c>
      <c r="K2175" s="9">
        <f t="shared" si="16"/>
        <v>1000</v>
      </c>
      <c r="L2175" s="9">
        <f t="shared" si="17"/>
        <v>400</v>
      </c>
      <c r="M2175" s="10">
        <v>0.4</v>
      </c>
      <c r="O2175" s="15"/>
      <c r="P2175" s="13"/>
      <c r="Q2175" s="11"/>
      <c r="R2175" s="12"/>
    </row>
    <row r="2176" spans="1:18" ht="15.75" customHeight="1">
      <c r="A2176" s="1"/>
      <c r="B2176" s="5" t="s">
        <v>27</v>
      </c>
      <c r="C2176" s="5">
        <v>1128299</v>
      </c>
      <c r="D2176" s="6">
        <v>44240</v>
      </c>
      <c r="E2176" s="5" t="s">
        <v>28</v>
      </c>
      <c r="F2176" s="5" t="s">
        <v>84</v>
      </c>
      <c r="G2176" s="5" t="s">
        <v>85</v>
      </c>
      <c r="H2176" s="5" t="s">
        <v>21</v>
      </c>
      <c r="I2176" s="7">
        <v>0.45000000000000012</v>
      </c>
      <c r="J2176" s="8">
        <v>1750</v>
      </c>
      <c r="K2176" s="9">
        <f t="shared" si="16"/>
        <v>787.50000000000023</v>
      </c>
      <c r="L2176" s="9">
        <f t="shared" si="17"/>
        <v>275.62500000000006</v>
      </c>
      <c r="M2176" s="10">
        <v>0.35</v>
      </c>
      <c r="O2176" s="15"/>
      <c r="P2176" s="13"/>
      <c r="Q2176" s="11"/>
      <c r="R2176" s="12"/>
    </row>
    <row r="2177" spans="1:18" ht="15.75" customHeight="1">
      <c r="A2177" s="1"/>
      <c r="B2177" s="5" t="s">
        <v>27</v>
      </c>
      <c r="C2177" s="5">
        <v>1128299</v>
      </c>
      <c r="D2177" s="6">
        <v>44240</v>
      </c>
      <c r="E2177" s="5" t="s">
        <v>28</v>
      </c>
      <c r="F2177" s="5" t="s">
        <v>84</v>
      </c>
      <c r="G2177" s="5" t="s">
        <v>85</v>
      </c>
      <c r="H2177" s="5" t="s">
        <v>22</v>
      </c>
      <c r="I2177" s="7">
        <v>0.4</v>
      </c>
      <c r="J2177" s="8">
        <v>3750</v>
      </c>
      <c r="K2177" s="9">
        <f t="shared" si="16"/>
        <v>1500</v>
      </c>
      <c r="L2177" s="9">
        <f t="shared" si="17"/>
        <v>375</v>
      </c>
      <c r="M2177" s="10">
        <v>0.25</v>
      </c>
      <c r="O2177" s="15"/>
      <c r="P2177" s="13"/>
      <c r="Q2177" s="11"/>
      <c r="R2177" s="12"/>
    </row>
    <row r="2178" spans="1:18" ht="15.75" customHeight="1">
      <c r="A2178" s="1"/>
      <c r="B2178" s="5" t="s">
        <v>27</v>
      </c>
      <c r="C2178" s="5">
        <v>1128299</v>
      </c>
      <c r="D2178" s="6">
        <v>44267</v>
      </c>
      <c r="E2178" s="5" t="s">
        <v>28</v>
      </c>
      <c r="F2178" s="5" t="s">
        <v>84</v>
      </c>
      <c r="G2178" s="5" t="s">
        <v>85</v>
      </c>
      <c r="H2178" s="5" t="s">
        <v>17</v>
      </c>
      <c r="I2178" s="7">
        <v>0.4</v>
      </c>
      <c r="J2178" s="8">
        <v>5250</v>
      </c>
      <c r="K2178" s="9">
        <f t="shared" si="16"/>
        <v>2100</v>
      </c>
      <c r="L2178" s="9">
        <f t="shared" si="17"/>
        <v>840</v>
      </c>
      <c r="M2178" s="10">
        <v>0.4</v>
      </c>
      <c r="O2178" s="15"/>
      <c r="P2178" s="13"/>
      <c r="Q2178" s="11"/>
      <c r="R2178" s="12"/>
    </row>
    <row r="2179" spans="1:18" ht="15.75" customHeight="1">
      <c r="A2179" s="1"/>
      <c r="B2179" s="5" t="s">
        <v>27</v>
      </c>
      <c r="C2179" s="5">
        <v>1128299</v>
      </c>
      <c r="D2179" s="6">
        <v>44267</v>
      </c>
      <c r="E2179" s="5" t="s">
        <v>28</v>
      </c>
      <c r="F2179" s="5" t="s">
        <v>84</v>
      </c>
      <c r="G2179" s="5" t="s">
        <v>85</v>
      </c>
      <c r="H2179" s="5" t="s">
        <v>18</v>
      </c>
      <c r="I2179" s="7">
        <v>0.5</v>
      </c>
      <c r="J2179" s="8">
        <v>3750</v>
      </c>
      <c r="K2179" s="9">
        <f t="shared" si="16"/>
        <v>1875</v>
      </c>
      <c r="L2179" s="9">
        <f t="shared" si="17"/>
        <v>750</v>
      </c>
      <c r="M2179" s="10">
        <v>0.4</v>
      </c>
      <c r="O2179" s="15"/>
      <c r="P2179" s="13"/>
      <c r="Q2179" s="11"/>
      <c r="R2179" s="12"/>
    </row>
    <row r="2180" spans="1:18" ht="15.75" customHeight="1">
      <c r="A2180" s="1"/>
      <c r="B2180" s="5" t="s">
        <v>27</v>
      </c>
      <c r="C2180" s="5">
        <v>1128299</v>
      </c>
      <c r="D2180" s="6">
        <v>44267</v>
      </c>
      <c r="E2180" s="5" t="s">
        <v>28</v>
      </c>
      <c r="F2180" s="5" t="s">
        <v>84</v>
      </c>
      <c r="G2180" s="5" t="s">
        <v>85</v>
      </c>
      <c r="H2180" s="5" t="s">
        <v>19</v>
      </c>
      <c r="I2180" s="7">
        <v>0.5</v>
      </c>
      <c r="J2180" s="8">
        <v>3750</v>
      </c>
      <c r="K2180" s="9">
        <f t="shared" si="16"/>
        <v>1875</v>
      </c>
      <c r="L2180" s="9">
        <f t="shared" si="17"/>
        <v>656.25</v>
      </c>
      <c r="M2180" s="10">
        <v>0.35</v>
      </c>
      <c r="O2180" s="15"/>
      <c r="P2180" s="13"/>
      <c r="Q2180" s="11"/>
      <c r="R2180" s="12"/>
    </row>
    <row r="2181" spans="1:18" ht="15.75" customHeight="1">
      <c r="A2181" s="1"/>
      <c r="B2181" s="5" t="s">
        <v>27</v>
      </c>
      <c r="C2181" s="5">
        <v>1128299</v>
      </c>
      <c r="D2181" s="6">
        <v>44267</v>
      </c>
      <c r="E2181" s="5" t="s">
        <v>28</v>
      </c>
      <c r="F2181" s="5" t="s">
        <v>84</v>
      </c>
      <c r="G2181" s="5" t="s">
        <v>85</v>
      </c>
      <c r="H2181" s="5" t="s">
        <v>20</v>
      </c>
      <c r="I2181" s="7">
        <v>0.5</v>
      </c>
      <c r="J2181" s="8">
        <v>2500</v>
      </c>
      <c r="K2181" s="9">
        <f t="shared" si="16"/>
        <v>1250</v>
      </c>
      <c r="L2181" s="9">
        <f t="shared" si="17"/>
        <v>500</v>
      </c>
      <c r="M2181" s="10">
        <v>0.4</v>
      </c>
      <c r="O2181" s="15"/>
      <c r="P2181" s="13"/>
      <c r="Q2181" s="11"/>
      <c r="R2181" s="12"/>
    </row>
    <row r="2182" spans="1:18" ht="15.75" customHeight="1">
      <c r="A2182" s="1"/>
      <c r="B2182" s="5" t="s">
        <v>27</v>
      </c>
      <c r="C2182" s="5">
        <v>1128299</v>
      </c>
      <c r="D2182" s="6">
        <v>44267</v>
      </c>
      <c r="E2182" s="5" t="s">
        <v>28</v>
      </c>
      <c r="F2182" s="5" t="s">
        <v>84</v>
      </c>
      <c r="G2182" s="5" t="s">
        <v>85</v>
      </c>
      <c r="H2182" s="5" t="s">
        <v>21</v>
      </c>
      <c r="I2182" s="7">
        <v>0.55000000000000004</v>
      </c>
      <c r="J2182" s="8">
        <v>1500</v>
      </c>
      <c r="K2182" s="9">
        <f t="shared" si="16"/>
        <v>825.00000000000011</v>
      </c>
      <c r="L2182" s="9">
        <f t="shared" si="17"/>
        <v>288.75</v>
      </c>
      <c r="M2182" s="10">
        <v>0.35</v>
      </c>
      <c r="O2182" s="15"/>
      <c r="P2182" s="13"/>
      <c r="Q2182" s="11"/>
      <c r="R2182" s="12"/>
    </row>
    <row r="2183" spans="1:18" ht="15.75" customHeight="1">
      <c r="A2183" s="1"/>
      <c r="B2183" s="5" t="s">
        <v>27</v>
      </c>
      <c r="C2183" s="5">
        <v>1128299</v>
      </c>
      <c r="D2183" s="6">
        <v>44267</v>
      </c>
      <c r="E2183" s="5" t="s">
        <v>28</v>
      </c>
      <c r="F2183" s="5" t="s">
        <v>84</v>
      </c>
      <c r="G2183" s="5" t="s">
        <v>85</v>
      </c>
      <c r="H2183" s="5" t="s">
        <v>22</v>
      </c>
      <c r="I2183" s="7">
        <v>0.5</v>
      </c>
      <c r="J2183" s="8">
        <v>3500</v>
      </c>
      <c r="K2183" s="9">
        <f t="shared" si="16"/>
        <v>1750</v>
      </c>
      <c r="L2183" s="9">
        <f t="shared" si="17"/>
        <v>437.5</v>
      </c>
      <c r="M2183" s="10">
        <v>0.25</v>
      </c>
      <c r="O2183" s="15"/>
      <c r="P2183" s="13"/>
      <c r="Q2183" s="11"/>
      <c r="R2183" s="12"/>
    </row>
    <row r="2184" spans="1:18" ht="15.75" customHeight="1">
      <c r="A2184" s="1"/>
      <c r="B2184" s="5" t="s">
        <v>27</v>
      </c>
      <c r="C2184" s="5">
        <v>1128299</v>
      </c>
      <c r="D2184" s="6">
        <v>44299</v>
      </c>
      <c r="E2184" s="5" t="s">
        <v>28</v>
      </c>
      <c r="F2184" s="5" t="s">
        <v>84</v>
      </c>
      <c r="G2184" s="5" t="s">
        <v>85</v>
      </c>
      <c r="H2184" s="5" t="s">
        <v>17</v>
      </c>
      <c r="I2184" s="7">
        <v>0.5</v>
      </c>
      <c r="J2184" s="8">
        <v>5250</v>
      </c>
      <c r="K2184" s="9">
        <f t="shared" si="16"/>
        <v>2625</v>
      </c>
      <c r="L2184" s="9">
        <f t="shared" si="17"/>
        <v>1050</v>
      </c>
      <c r="M2184" s="10">
        <v>0.4</v>
      </c>
      <c r="O2184" s="15"/>
      <c r="P2184" s="13"/>
      <c r="Q2184" s="11"/>
      <c r="R2184" s="12"/>
    </row>
    <row r="2185" spans="1:18" ht="15.75" customHeight="1">
      <c r="A2185" s="1"/>
      <c r="B2185" s="5" t="s">
        <v>27</v>
      </c>
      <c r="C2185" s="5">
        <v>1128299</v>
      </c>
      <c r="D2185" s="6">
        <v>44299</v>
      </c>
      <c r="E2185" s="5" t="s">
        <v>28</v>
      </c>
      <c r="F2185" s="5" t="s">
        <v>84</v>
      </c>
      <c r="G2185" s="5" t="s">
        <v>85</v>
      </c>
      <c r="H2185" s="5" t="s">
        <v>18</v>
      </c>
      <c r="I2185" s="7">
        <v>0.55000000000000004</v>
      </c>
      <c r="J2185" s="8">
        <v>3250</v>
      </c>
      <c r="K2185" s="9">
        <f t="shared" si="16"/>
        <v>1787.5000000000002</v>
      </c>
      <c r="L2185" s="9">
        <f t="shared" si="17"/>
        <v>715.00000000000011</v>
      </c>
      <c r="M2185" s="10">
        <v>0.4</v>
      </c>
      <c r="O2185" s="15"/>
      <c r="P2185" s="13"/>
      <c r="Q2185" s="11"/>
      <c r="R2185" s="12"/>
    </row>
    <row r="2186" spans="1:18" ht="15.75" customHeight="1">
      <c r="A2186" s="1"/>
      <c r="B2186" s="5" t="s">
        <v>27</v>
      </c>
      <c r="C2186" s="5">
        <v>1128299</v>
      </c>
      <c r="D2186" s="6">
        <v>44299</v>
      </c>
      <c r="E2186" s="5" t="s">
        <v>28</v>
      </c>
      <c r="F2186" s="5" t="s">
        <v>84</v>
      </c>
      <c r="G2186" s="5" t="s">
        <v>85</v>
      </c>
      <c r="H2186" s="5" t="s">
        <v>19</v>
      </c>
      <c r="I2186" s="7">
        <v>0.55000000000000004</v>
      </c>
      <c r="J2186" s="8">
        <v>3750</v>
      </c>
      <c r="K2186" s="9">
        <f t="shared" si="16"/>
        <v>2062.5</v>
      </c>
      <c r="L2186" s="9">
        <f t="shared" si="17"/>
        <v>721.875</v>
      </c>
      <c r="M2186" s="10">
        <v>0.35</v>
      </c>
      <c r="O2186" s="15"/>
      <c r="P2186" s="13"/>
      <c r="Q2186" s="11"/>
      <c r="R2186" s="12"/>
    </row>
    <row r="2187" spans="1:18" ht="15.75" customHeight="1">
      <c r="A2187" s="1"/>
      <c r="B2187" s="5" t="s">
        <v>27</v>
      </c>
      <c r="C2187" s="5">
        <v>1128299</v>
      </c>
      <c r="D2187" s="6">
        <v>44299</v>
      </c>
      <c r="E2187" s="5" t="s">
        <v>28</v>
      </c>
      <c r="F2187" s="5" t="s">
        <v>84</v>
      </c>
      <c r="G2187" s="5" t="s">
        <v>85</v>
      </c>
      <c r="H2187" s="5" t="s">
        <v>20</v>
      </c>
      <c r="I2187" s="7">
        <v>0.5</v>
      </c>
      <c r="J2187" s="8">
        <v>2750</v>
      </c>
      <c r="K2187" s="9">
        <f t="shared" si="16"/>
        <v>1375</v>
      </c>
      <c r="L2187" s="9">
        <f t="shared" si="17"/>
        <v>550</v>
      </c>
      <c r="M2187" s="10">
        <v>0.4</v>
      </c>
      <c r="O2187" s="15"/>
      <c r="P2187" s="13"/>
      <c r="Q2187" s="11"/>
      <c r="R2187" s="12"/>
    </row>
    <row r="2188" spans="1:18" ht="15.75" customHeight="1">
      <c r="A2188" s="1"/>
      <c r="B2188" s="5" t="s">
        <v>27</v>
      </c>
      <c r="C2188" s="5">
        <v>1128299</v>
      </c>
      <c r="D2188" s="6">
        <v>44299</v>
      </c>
      <c r="E2188" s="5" t="s">
        <v>28</v>
      </c>
      <c r="F2188" s="5" t="s">
        <v>84</v>
      </c>
      <c r="G2188" s="5" t="s">
        <v>85</v>
      </c>
      <c r="H2188" s="5" t="s">
        <v>21</v>
      </c>
      <c r="I2188" s="7">
        <v>0.55000000000000004</v>
      </c>
      <c r="J2188" s="8">
        <v>1750</v>
      </c>
      <c r="K2188" s="9">
        <f t="shared" si="16"/>
        <v>962.50000000000011</v>
      </c>
      <c r="L2188" s="9">
        <f t="shared" si="17"/>
        <v>336.875</v>
      </c>
      <c r="M2188" s="10">
        <v>0.35</v>
      </c>
      <c r="O2188" s="15"/>
      <c r="P2188" s="13"/>
      <c r="Q2188" s="11"/>
      <c r="R2188" s="12"/>
    </row>
    <row r="2189" spans="1:18" ht="15.75" customHeight="1">
      <c r="A2189" s="1"/>
      <c r="B2189" s="5" t="s">
        <v>27</v>
      </c>
      <c r="C2189" s="5">
        <v>1128299</v>
      </c>
      <c r="D2189" s="6">
        <v>44299</v>
      </c>
      <c r="E2189" s="5" t="s">
        <v>28</v>
      </c>
      <c r="F2189" s="5" t="s">
        <v>84</v>
      </c>
      <c r="G2189" s="5" t="s">
        <v>85</v>
      </c>
      <c r="H2189" s="5" t="s">
        <v>22</v>
      </c>
      <c r="I2189" s="7">
        <v>0.70000000000000007</v>
      </c>
      <c r="J2189" s="8">
        <v>3500</v>
      </c>
      <c r="K2189" s="9">
        <f t="shared" si="16"/>
        <v>2450.0000000000005</v>
      </c>
      <c r="L2189" s="9">
        <f t="shared" si="17"/>
        <v>612.50000000000011</v>
      </c>
      <c r="M2189" s="10">
        <v>0.25</v>
      </c>
      <c r="O2189" s="15"/>
      <c r="P2189" s="13"/>
      <c r="Q2189" s="11"/>
      <c r="R2189" s="12"/>
    </row>
    <row r="2190" spans="1:18" ht="15.75" customHeight="1">
      <c r="A2190" s="1"/>
      <c r="B2190" s="5" t="s">
        <v>27</v>
      </c>
      <c r="C2190" s="5">
        <v>1128299</v>
      </c>
      <c r="D2190" s="6">
        <v>44330</v>
      </c>
      <c r="E2190" s="5" t="s">
        <v>28</v>
      </c>
      <c r="F2190" s="5" t="s">
        <v>84</v>
      </c>
      <c r="G2190" s="5" t="s">
        <v>85</v>
      </c>
      <c r="H2190" s="5" t="s">
        <v>17</v>
      </c>
      <c r="I2190" s="7">
        <v>0.5</v>
      </c>
      <c r="J2190" s="8">
        <v>5500</v>
      </c>
      <c r="K2190" s="9">
        <f t="shared" si="16"/>
        <v>2750</v>
      </c>
      <c r="L2190" s="9">
        <f t="shared" si="17"/>
        <v>1100</v>
      </c>
      <c r="M2190" s="10">
        <v>0.4</v>
      </c>
      <c r="O2190" s="15"/>
      <c r="P2190" s="13"/>
      <c r="Q2190" s="11"/>
      <c r="R2190" s="12"/>
    </row>
    <row r="2191" spans="1:18" ht="15.75" customHeight="1">
      <c r="A2191" s="1"/>
      <c r="B2191" s="5" t="s">
        <v>27</v>
      </c>
      <c r="C2191" s="5">
        <v>1128299</v>
      </c>
      <c r="D2191" s="6">
        <v>44330</v>
      </c>
      <c r="E2191" s="5" t="s">
        <v>28</v>
      </c>
      <c r="F2191" s="5" t="s">
        <v>84</v>
      </c>
      <c r="G2191" s="5" t="s">
        <v>85</v>
      </c>
      <c r="H2191" s="5" t="s">
        <v>18</v>
      </c>
      <c r="I2191" s="7">
        <v>0.55000000000000004</v>
      </c>
      <c r="J2191" s="8">
        <v>4000</v>
      </c>
      <c r="K2191" s="9">
        <f t="shared" si="16"/>
        <v>2200</v>
      </c>
      <c r="L2191" s="9">
        <f t="shared" si="17"/>
        <v>880</v>
      </c>
      <c r="M2191" s="10">
        <v>0.4</v>
      </c>
      <c r="O2191" s="15"/>
      <c r="P2191" s="13"/>
      <c r="Q2191" s="11"/>
      <c r="R2191" s="12"/>
    </row>
    <row r="2192" spans="1:18" ht="15.75" customHeight="1">
      <c r="A2192" s="1"/>
      <c r="B2192" s="5" t="s">
        <v>27</v>
      </c>
      <c r="C2192" s="5">
        <v>1128299</v>
      </c>
      <c r="D2192" s="6">
        <v>44330</v>
      </c>
      <c r="E2192" s="5" t="s">
        <v>28</v>
      </c>
      <c r="F2192" s="5" t="s">
        <v>84</v>
      </c>
      <c r="G2192" s="5" t="s">
        <v>85</v>
      </c>
      <c r="H2192" s="5" t="s">
        <v>19</v>
      </c>
      <c r="I2192" s="7">
        <v>0.55000000000000004</v>
      </c>
      <c r="J2192" s="8">
        <v>4250</v>
      </c>
      <c r="K2192" s="9">
        <f t="shared" si="16"/>
        <v>2337.5</v>
      </c>
      <c r="L2192" s="9">
        <f t="shared" si="17"/>
        <v>818.125</v>
      </c>
      <c r="M2192" s="10">
        <v>0.35</v>
      </c>
      <c r="O2192" s="15"/>
      <c r="P2192" s="13"/>
      <c r="Q2192" s="11"/>
      <c r="R2192" s="12"/>
    </row>
    <row r="2193" spans="1:18" ht="15.75" customHeight="1">
      <c r="A2193" s="1"/>
      <c r="B2193" s="5" t="s">
        <v>27</v>
      </c>
      <c r="C2193" s="5">
        <v>1128299</v>
      </c>
      <c r="D2193" s="6">
        <v>44330</v>
      </c>
      <c r="E2193" s="5" t="s">
        <v>28</v>
      </c>
      <c r="F2193" s="5" t="s">
        <v>84</v>
      </c>
      <c r="G2193" s="5" t="s">
        <v>85</v>
      </c>
      <c r="H2193" s="5" t="s">
        <v>20</v>
      </c>
      <c r="I2193" s="7">
        <v>0.5</v>
      </c>
      <c r="J2193" s="8">
        <v>3250</v>
      </c>
      <c r="K2193" s="9">
        <f t="shared" si="16"/>
        <v>1625</v>
      </c>
      <c r="L2193" s="9">
        <f t="shared" si="17"/>
        <v>650</v>
      </c>
      <c r="M2193" s="10">
        <v>0.4</v>
      </c>
      <c r="O2193" s="15"/>
      <c r="P2193" s="13"/>
      <c r="Q2193" s="11"/>
      <c r="R2193" s="12"/>
    </row>
    <row r="2194" spans="1:18" ht="15.75" customHeight="1">
      <c r="A2194" s="1"/>
      <c r="B2194" s="5" t="s">
        <v>27</v>
      </c>
      <c r="C2194" s="5">
        <v>1128299</v>
      </c>
      <c r="D2194" s="6">
        <v>44330</v>
      </c>
      <c r="E2194" s="5" t="s">
        <v>28</v>
      </c>
      <c r="F2194" s="5" t="s">
        <v>84</v>
      </c>
      <c r="G2194" s="5" t="s">
        <v>85</v>
      </c>
      <c r="H2194" s="5" t="s">
        <v>21</v>
      </c>
      <c r="I2194" s="7">
        <v>0.55000000000000004</v>
      </c>
      <c r="J2194" s="8">
        <v>2250</v>
      </c>
      <c r="K2194" s="9">
        <f t="shared" si="16"/>
        <v>1237.5</v>
      </c>
      <c r="L2194" s="9">
        <f t="shared" si="17"/>
        <v>433.125</v>
      </c>
      <c r="M2194" s="10">
        <v>0.35</v>
      </c>
      <c r="O2194" s="15"/>
      <c r="P2194" s="13"/>
      <c r="Q2194" s="11"/>
      <c r="R2194" s="12"/>
    </row>
    <row r="2195" spans="1:18" ht="15.75" customHeight="1">
      <c r="A2195" s="1"/>
      <c r="B2195" s="5" t="s">
        <v>27</v>
      </c>
      <c r="C2195" s="5">
        <v>1128299</v>
      </c>
      <c r="D2195" s="6">
        <v>44330</v>
      </c>
      <c r="E2195" s="5" t="s">
        <v>28</v>
      </c>
      <c r="F2195" s="5" t="s">
        <v>84</v>
      </c>
      <c r="G2195" s="5" t="s">
        <v>85</v>
      </c>
      <c r="H2195" s="5" t="s">
        <v>22</v>
      </c>
      <c r="I2195" s="7">
        <v>0.70000000000000007</v>
      </c>
      <c r="J2195" s="8">
        <v>4000</v>
      </c>
      <c r="K2195" s="9">
        <f t="shared" si="16"/>
        <v>2800.0000000000005</v>
      </c>
      <c r="L2195" s="9">
        <f t="shared" si="17"/>
        <v>700.00000000000011</v>
      </c>
      <c r="M2195" s="10">
        <v>0.25</v>
      </c>
      <c r="O2195" s="15"/>
      <c r="P2195" s="13"/>
      <c r="Q2195" s="11"/>
      <c r="R2195" s="12"/>
    </row>
    <row r="2196" spans="1:18" ht="15.75" customHeight="1">
      <c r="A2196" s="1"/>
      <c r="B2196" s="5" t="s">
        <v>27</v>
      </c>
      <c r="C2196" s="5">
        <v>1128299</v>
      </c>
      <c r="D2196" s="6">
        <v>44360</v>
      </c>
      <c r="E2196" s="5" t="s">
        <v>28</v>
      </c>
      <c r="F2196" s="5" t="s">
        <v>84</v>
      </c>
      <c r="G2196" s="5" t="s">
        <v>85</v>
      </c>
      <c r="H2196" s="5" t="s">
        <v>17</v>
      </c>
      <c r="I2196" s="7">
        <v>0.5</v>
      </c>
      <c r="J2196" s="8">
        <v>6750</v>
      </c>
      <c r="K2196" s="9">
        <f t="shared" si="16"/>
        <v>3375</v>
      </c>
      <c r="L2196" s="9">
        <f t="shared" si="17"/>
        <v>1350</v>
      </c>
      <c r="M2196" s="10">
        <v>0.4</v>
      </c>
      <c r="O2196" s="15"/>
      <c r="P2196" s="13"/>
      <c r="Q2196" s="11"/>
      <c r="R2196" s="12"/>
    </row>
    <row r="2197" spans="1:18" ht="15.75" customHeight="1">
      <c r="A2197" s="1"/>
      <c r="B2197" s="5" t="s">
        <v>27</v>
      </c>
      <c r="C2197" s="5">
        <v>1128299</v>
      </c>
      <c r="D2197" s="6">
        <v>44360</v>
      </c>
      <c r="E2197" s="5" t="s">
        <v>28</v>
      </c>
      <c r="F2197" s="5" t="s">
        <v>84</v>
      </c>
      <c r="G2197" s="5" t="s">
        <v>85</v>
      </c>
      <c r="H2197" s="5" t="s">
        <v>18</v>
      </c>
      <c r="I2197" s="7">
        <v>0.55000000000000004</v>
      </c>
      <c r="J2197" s="8">
        <v>5250</v>
      </c>
      <c r="K2197" s="9">
        <f t="shared" si="16"/>
        <v>2887.5000000000005</v>
      </c>
      <c r="L2197" s="9">
        <f t="shared" si="17"/>
        <v>1155.0000000000002</v>
      </c>
      <c r="M2197" s="10">
        <v>0.4</v>
      </c>
      <c r="O2197" s="15"/>
      <c r="P2197" s="13"/>
      <c r="Q2197" s="11"/>
      <c r="R2197" s="12"/>
    </row>
    <row r="2198" spans="1:18" ht="15.75" customHeight="1">
      <c r="A2198" s="1"/>
      <c r="B2198" s="5" t="s">
        <v>27</v>
      </c>
      <c r="C2198" s="5">
        <v>1128299</v>
      </c>
      <c r="D2198" s="6">
        <v>44360</v>
      </c>
      <c r="E2198" s="5" t="s">
        <v>28</v>
      </c>
      <c r="F2198" s="5" t="s">
        <v>84</v>
      </c>
      <c r="G2198" s="5" t="s">
        <v>85</v>
      </c>
      <c r="H2198" s="5" t="s">
        <v>19</v>
      </c>
      <c r="I2198" s="7">
        <v>0.55000000000000004</v>
      </c>
      <c r="J2198" s="8">
        <v>5250</v>
      </c>
      <c r="K2198" s="9">
        <f t="shared" si="16"/>
        <v>2887.5000000000005</v>
      </c>
      <c r="L2198" s="9">
        <f t="shared" si="17"/>
        <v>1010.6250000000001</v>
      </c>
      <c r="M2198" s="10">
        <v>0.35</v>
      </c>
      <c r="O2198" s="15"/>
      <c r="P2198" s="13"/>
      <c r="Q2198" s="11"/>
      <c r="R2198" s="12"/>
    </row>
    <row r="2199" spans="1:18" ht="15.75" customHeight="1">
      <c r="A2199" s="1"/>
      <c r="B2199" s="5" t="s">
        <v>27</v>
      </c>
      <c r="C2199" s="5">
        <v>1128299</v>
      </c>
      <c r="D2199" s="6">
        <v>44360</v>
      </c>
      <c r="E2199" s="5" t="s">
        <v>28</v>
      </c>
      <c r="F2199" s="5" t="s">
        <v>84</v>
      </c>
      <c r="G2199" s="5" t="s">
        <v>85</v>
      </c>
      <c r="H2199" s="5" t="s">
        <v>20</v>
      </c>
      <c r="I2199" s="7">
        <v>0.5</v>
      </c>
      <c r="J2199" s="8">
        <v>4000</v>
      </c>
      <c r="K2199" s="9">
        <f t="shared" si="16"/>
        <v>2000</v>
      </c>
      <c r="L2199" s="9">
        <f t="shared" si="17"/>
        <v>800</v>
      </c>
      <c r="M2199" s="10">
        <v>0.4</v>
      </c>
      <c r="O2199" s="15"/>
      <c r="P2199" s="13"/>
      <c r="Q2199" s="11"/>
      <c r="R2199" s="12"/>
    </row>
    <row r="2200" spans="1:18" ht="15.75" customHeight="1">
      <c r="A2200" s="1"/>
      <c r="B2200" s="5" t="s">
        <v>27</v>
      </c>
      <c r="C2200" s="5">
        <v>1128299</v>
      </c>
      <c r="D2200" s="6">
        <v>44360</v>
      </c>
      <c r="E2200" s="5" t="s">
        <v>28</v>
      </c>
      <c r="F2200" s="5" t="s">
        <v>84</v>
      </c>
      <c r="G2200" s="5" t="s">
        <v>85</v>
      </c>
      <c r="H2200" s="5" t="s">
        <v>21</v>
      </c>
      <c r="I2200" s="7">
        <v>0.55000000000000004</v>
      </c>
      <c r="J2200" s="8">
        <v>2750</v>
      </c>
      <c r="K2200" s="9">
        <f t="shared" si="16"/>
        <v>1512.5000000000002</v>
      </c>
      <c r="L2200" s="9">
        <f t="shared" si="17"/>
        <v>529.375</v>
      </c>
      <c r="M2200" s="10">
        <v>0.35</v>
      </c>
      <c r="O2200" s="15"/>
      <c r="P2200" s="13"/>
      <c r="Q2200" s="11"/>
      <c r="R2200" s="12"/>
    </row>
    <row r="2201" spans="1:18" ht="15.75" customHeight="1">
      <c r="A2201" s="1"/>
      <c r="B2201" s="5" t="s">
        <v>27</v>
      </c>
      <c r="C2201" s="5">
        <v>1128299</v>
      </c>
      <c r="D2201" s="6">
        <v>44360</v>
      </c>
      <c r="E2201" s="5" t="s">
        <v>28</v>
      </c>
      <c r="F2201" s="5" t="s">
        <v>84</v>
      </c>
      <c r="G2201" s="5" t="s">
        <v>85</v>
      </c>
      <c r="H2201" s="5" t="s">
        <v>22</v>
      </c>
      <c r="I2201" s="7">
        <v>0.70000000000000007</v>
      </c>
      <c r="J2201" s="8">
        <v>5750</v>
      </c>
      <c r="K2201" s="9">
        <f t="shared" si="16"/>
        <v>4025.0000000000005</v>
      </c>
      <c r="L2201" s="9">
        <f t="shared" si="17"/>
        <v>1006.2500000000001</v>
      </c>
      <c r="M2201" s="10">
        <v>0.25</v>
      </c>
      <c r="O2201" s="15"/>
      <c r="P2201" s="13"/>
      <c r="Q2201" s="11"/>
      <c r="R2201" s="12"/>
    </row>
    <row r="2202" spans="1:18" ht="15.75" customHeight="1">
      <c r="A2202" s="1"/>
      <c r="B2202" s="5" t="s">
        <v>27</v>
      </c>
      <c r="C2202" s="5">
        <v>1128299</v>
      </c>
      <c r="D2202" s="6">
        <v>44389</v>
      </c>
      <c r="E2202" s="5" t="s">
        <v>28</v>
      </c>
      <c r="F2202" s="5" t="s">
        <v>84</v>
      </c>
      <c r="G2202" s="5" t="s">
        <v>85</v>
      </c>
      <c r="H2202" s="5" t="s">
        <v>17</v>
      </c>
      <c r="I2202" s="7">
        <v>0.5</v>
      </c>
      <c r="J2202" s="8">
        <v>7250</v>
      </c>
      <c r="K2202" s="9">
        <f t="shared" si="16"/>
        <v>3625</v>
      </c>
      <c r="L2202" s="9">
        <f t="shared" si="17"/>
        <v>1450</v>
      </c>
      <c r="M2202" s="10">
        <v>0.4</v>
      </c>
      <c r="O2202" s="15"/>
      <c r="P2202" s="13"/>
      <c r="Q2202" s="11"/>
      <c r="R2202" s="12"/>
    </row>
    <row r="2203" spans="1:18" ht="15.75" customHeight="1">
      <c r="A2203" s="1"/>
      <c r="B2203" s="5" t="s">
        <v>27</v>
      </c>
      <c r="C2203" s="5">
        <v>1128299</v>
      </c>
      <c r="D2203" s="6">
        <v>44389</v>
      </c>
      <c r="E2203" s="5" t="s">
        <v>28</v>
      </c>
      <c r="F2203" s="5" t="s">
        <v>84</v>
      </c>
      <c r="G2203" s="5" t="s">
        <v>85</v>
      </c>
      <c r="H2203" s="5" t="s">
        <v>18</v>
      </c>
      <c r="I2203" s="7">
        <v>0.55000000000000004</v>
      </c>
      <c r="J2203" s="8">
        <v>5750</v>
      </c>
      <c r="K2203" s="9">
        <f t="shared" si="16"/>
        <v>3162.5000000000005</v>
      </c>
      <c r="L2203" s="9">
        <f t="shared" si="17"/>
        <v>1265.0000000000002</v>
      </c>
      <c r="M2203" s="10">
        <v>0.4</v>
      </c>
      <c r="O2203" s="15"/>
      <c r="P2203" s="13"/>
      <c r="Q2203" s="11"/>
      <c r="R2203" s="12"/>
    </row>
    <row r="2204" spans="1:18" ht="15.75" customHeight="1">
      <c r="A2204" s="1"/>
      <c r="B2204" s="5" t="s">
        <v>27</v>
      </c>
      <c r="C2204" s="5">
        <v>1128299</v>
      </c>
      <c r="D2204" s="6">
        <v>44389</v>
      </c>
      <c r="E2204" s="5" t="s">
        <v>28</v>
      </c>
      <c r="F2204" s="5" t="s">
        <v>84</v>
      </c>
      <c r="G2204" s="5" t="s">
        <v>85</v>
      </c>
      <c r="H2204" s="5" t="s">
        <v>19</v>
      </c>
      <c r="I2204" s="7">
        <v>0.55000000000000004</v>
      </c>
      <c r="J2204" s="8">
        <v>5250</v>
      </c>
      <c r="K2204" s="9">
        <f t="shared" si="16"/>
        <v>2887.5000000000005</v>
      </c>
      <c r="L2204" s="9">
        <f t="shared" si="17"/>
        <v>1010.6250000000001</v>
      </c>
      <c r="M2204" s="10">
        <v>0.35</v>
      </c>
      <c r="O2204" s="15"/>
      <c r="P2204" s="13"/>
      <c r="Q2204" s="11"/>
      <c r="R2204" s="12"/>
    </row>
    <row r="2205" spans="1:18" ht="15.75" customHeight="1">
      <c r="A2205" s="1"/>
      <c r="B2205" s="5" t="s">
        <v>27</v>
      </c>
      <c r="C2205" s="5">
        <v>1128299</v>
      </c>
      <c r="D2205" s="6">
        <v>44389</v>
      </c>
      <c r="E2205" s="5" t="s">
        <v>28</v>
      </c>
      <c r="F2205" s="5" t="s">
        <v>84</v>
      </c>
      <c r="G2205" s="5" t="s">
        <v>85</v>
      </c>
      <c r="H2205" s="5" t="s">
        <v>20</v>
      </c>
      <c r="I2205" s="7">
        <v>0.5</v>
      </c>
      <c r="J2205" s="8">
        <v>4250</v>
      </c>
      <c r="K2205" s="9">
        <f t="shared" si="16"/>
        <v>2125</v>
      </c>
      <c r="L2205" s="9">
        <f t="shared" si="17"/>
        <v>850</v>
      </c>
      <c r="M2205" s="10">
        <v>0.4</v>
      </c>
      <c r="O2205" s="15"/>
      <c r="P2205" s="13"/>
      <c r="Q2205" s="11"/>
      <c r="R2205" s="12"/>
    </row>
    <row r="2206" spans="1:18" ht="15.75" customHeight="1">
      <c r="A2206" s="1"/>
      <c r="B2206" s="5" t="s">
        <v>27</v>
      </c>
      <c r="C2206" s="5">
        <v>1128299</v>
      </c>
      <c r="D2206" s="6">
        <v>44389</v>
      </c>
      <c r="E2206" s="5" t="s">
        <v>28</v>
      </c>
      <c r="F2206" s="5" t="s">
        <v>84</v>
      </c>
      <c r="G2206" s="5" t="s">
        <v>85</v>
      </c>
      <c r="H2206" s="5" t="s">
        <v>21</v>
      </c>
      <c r="I2206" s="7">
        <v>0.55000000000000004</v>
      </c>
      <c r="J2206" s="8">
        <v>4750</v>
      </c>
      <c r="K2206" s="9">
        <f t="shared" si="16"/>
        <v>2612.5</v>
      </c>
      <c r="L2206" s="9">
        <f t="shared" si="17"/>
        <v>914.37499999999989</v>
      </c>
      <c r="M2206" s="10">
        <v>0.35</v>
      </c>
      <c r="O2206" s="15"/>
      <c r="P2206" s="13"/>
      <c r="Q2206" s="11"/>
      <c r="R2206" s="12"/>
    </row>
    <row r="2207" spans="1:18" ht="15.75" customHeight="1">
      <c r="A2207" s="1"/>
      <c r="B2207" s="5" t="s">
        <v>27</v>
      </c>
      <c r="C2207" s="5">
        <v>1128299</v>
      </c>
      <c r="D2207" s="6">
        <v>44389</v>
      </c>
      <c r="E2207" s="5" t="s">
        <v>28</v>
      </c>
      <c r="F2207" s="5" t="s">
        <v>84</v>
      </c>
      <c r="G2207" s="5" t="s">
        <v>85</v>
      </c>
      <c r="H2207" s="5" t="s">
        <v>22</v>
      </c>
      <c r="I2207" s="7">
        <v>0.70000000000000007</v>
      </c>
      <c r="J2207" s="8">
        <v>4750</v>
      </c>
      <c r="K2207" s="9">
        <f t="shared" si="16"/>
        <v>3325.0000000000005</v>
      </c>
      <c r="L2207" s="9">
        <f t="shared" si="17"/>
        <v>831.25000000000011</v>
      </c>
      <c r="M2207" s="10">
        <v>0.25</v>
      </c>
      <c r="O2207" s="15"/>
      <c r="P2207" s="13"/>
      <c r="Q2207" s="11"/>
      <c r="R2207" s="12"/>
    </row>
    <row r="2208" spans="1:18" ht="15.75" customHeight="1">
      <c r="A2208" s="1"/>
      <c r="B2208" s="5" t="s">
        <v>27</v>
      </c>
      <c r="C2208" s="5">
        <v>1128299</v>
      </c>
      <c r="D2208" s="6">
        <v>44421</v>
      </c>
      <c r="E2208" s="5" t="s">
        <v>28</v>
      </c>
      <c r="F2208" s="5" t="s">
        <v>84</v>
      </c>
      <c r="G2208" s="5" t="s">
        <v>85</v>
      </c>
      <c r="H2208" s="5" t="s">
        <v>17</v>
      </c>
      <c r="I2208" s="7">
        <v>0.55000000000000004</v>
      </c>
      <c r="J2208" s="8">
        <v>6750</v>
      </c>
      <c r="K2208" s="9">
        <f t="shared" si="16"/>
        <v>3712.5000000000005</v>
      </c>
      <c r="L2208" s="9">
        <f t="shared" si="17"/>
        <v>1485.0000000000002</v>
      </c>
      <c r="M2208" s="10">
        <v>0.4</v>
      </c>
      <c r="O2208" s="15"/>
      <c r="P2208" s="13"/>
      <c r="Q2208" s="11"/>
      <c r="R2208" s="12"/>
    </row>
    <row r="2209" spans="1:18" ht="15.75" customHeight="1">
      <c r="A2209" s="1"/>
      <c r="B2209" s="5" t="s">
        <v>27</v>
      </c>
      <c r="C2209" s="5">
        <v>1128299</v>
      </c>
      <c r="D2209" s="6">
        <v>44421</v>
      </c>
      <c r="E2209" s="5" t="s">
        <v>28</v>
      </c>
      <c r="F2209" s="5" t="s">
        <v>84</v>
      </c>
      <c r="G2209" s="5" t="s">
        <v>85</v>
      </c>
      <c r="H2209" s="5" t="s">
        <v>18</v>
      </c>
      <c r="I2209" s="7">
        <v>0.60000000000000009</v>
      </c>
      <c r="J2209" s="8">
        <v>6250</v>
      </c>
      <c r="K2209" s="9">
        <f t="shared" si="16"/>
        <v>3750.0000000000005</v>
      </c>
      <c r="L2209" s="9">
        <f t="shared" si="17"/>
        <v>1500.0000000000002</v>
      </c>
      <c r="M2209" s="10">
        <v>0.4</v>
      </c>
      <c r="O2209" s="15"/>
      <c r="P2209" s="13"/>
      <c r="Q2209" s="11"/>
      <c r="R2209" s="12"/>
    </row>
    <row r="2210" spans="1:18" ht="15.75" customHeight="1">
      <c r="A2210" s="1"/>
      <c r="B2210" s="5" t="s">
        <v>27</v>
      </c>
      <c r="C2210" s="5">
        <v>1128299</v>
      </c>
      <c r="D2210" s="6">
        <v>44421</v>
      </c>
      <c r="E2210" s="5" t="s">
        <v>28</v>
      </c>
      <c r="F2210" s="5" t="s">
        <v>84</v>
      </c>
      <c r="G2210" s="5" t="s">
        <v>85</v>
      </c>
      <c r="H2210" s="5" t="s">
        <v>19</v>
      </c>
      <c r="I2210" s="7">
        <v>0.55000000000000004</v>
      </c>
      <c r="J2210" s="8">
        <v>5000</v>
      </c>
      <c r="K2210" s="9">
        <f t="shared" si="16"/>
        <v>2750</v>
      </c>
      <c r="L2210" s="9">
        <f t="shared" si="17"/>
        <v>962.49999999999989</v>
      </c>
      <c r="M2210" s="10">
        <v>0.35</v>
      </c>
      <c r="O2210" s="15"/>
      <c r="P2210" s="13"/>
      <c r="Q2210" s="11"/>
      <c r="R2210" s="12"/>
    </row>
    <row r="2211" spans="1:18" ht="15.75" customHeight="1">
      <c r="A2211" s="1"/>
      <c r="B2211" s="5" t="s">
        <v>27</v>
      </c>
      <c r="C2211" s="5">
        <v>1128299</v>
      </c>
      <c r="D2211" s="6">
        <v>44421</v>
      </c>
      <c r="E2211" s="5" t="s">
        <v>28</v>
      </c>
      <c r="F2211" s="5" t="s">
        <v>84</v>
      </c>
      <c r="G2211" s="5" t="s">
        <v>85</v>
      </c>
      <c r="H2211" s="5" t="s">
        <v>20</v>
      </c>
      <c r="I2211" s="7">
        <v>0.55000000000000004</v>
      </c>
      <c r="J2211" s="8">
        <v>4500</v>
      </c>
      <c r="K2211" s="9">
        <f t="shared" si="16"/>
        <v>2475</v>
      </c>
      <c r="L2211" s="9">
        <f t="shared" si="17"/>
        <v>990</v>
      </c>
      <c r="M2211" s="10">
        <v>0.4</v>
      </c>
      <c r="O2211" s="15"/>
      <c r="P2211" s="13"/>
      <c r="Q2211" s="11"/>
      <c r="R2211" s="12"/>
    </row>
    <row r="2212" spans="1:18" ht="15.75" customHeight="1">
      <c r="A2212" s="1"/>
      <c r="B2212" s="5" t="s">
        <v>27</v>
      </c>
      <c r="C2212" s="5">
        <v>1128299</v>
      </c>
      <c r="D2212" s="6">
        <v>44421</v>
      </c>
      <c r="E2212" s="5" t="s">
        <v>28</v>
      </c>
      <c r="F2212" s="5" t="s">
        <v>84</v>
      </c>
      <c r="G2212" s="5" t="s">
        <v>85</v>
      </c>
      <c r="H2212" s="5" t="s">
        <v>21</v>
      </c>
      <c r="I2212" s="7">
        <v>0.65</v>
      </c>
      <c r="J2212" s="8">
        <v>4500</v>
      </c>
      <c r="K2212" s="9">
        <f t="shared" si="16"/>
        <v>2925</v>
      </c>
      <c r="L2212" s="9">
        <f t="shared" si="17"/>
        <v>1023.7499999999999</v>
      </c>
      <c r="M2212" s="10">
        <v>0.35</v>
      </c>
      <c r="O2212" s="15"/>
      <c r="P2212" s="13"/>
      <c r="Q2212" s="11"/>
      <c r="R2212" s="12"/>
    </row>
    <row r="2213" spans="1:18" ht="15.75" customHeight="1">
      <c r="A2213" s="1"/>
      <c r="B2213" s="5" t="s">
        <v>27</v>
      </c>
      <c r="C2213" s="5">
        <v>1128299</v>
      </c>
      <c r="D2213" s="6">
        <v>44421</v>
      </c>
      <c r="E2213" s="5" t="s">
        <v>28</v>
      </c>
      <c r="F2213" s="5" t="s">
        <v>84</v>
      </c>
      <c r="G2213" s="5" t="s">
        <v>85</v>
      </c>
      <c r="H2213" s="5" t="s">
        <v>22</v>
      </c>
      <c r="I2213" s="7">
        <v>0.70000000000000007</v>
      </c>
      <c r="J2213" s="8">
        <v>4250</v>
      </c>
      <c r="K2213" s="9">
        <f t="shared" si="16"/>
        <v>2975.0000000000005</v>
      </c>
      <c r="L2213" s="9">
        <f t="shared" si="17"/>
        <v>743.75000000000011</v>
      </c>
      <c r="M2213" s="10">
        <v>0.25</v>
      </c>
      <c r="O2213" s="15"/>
      <c r="P2213" s="13"/>
      <c r="Q2213" s="11"/>
      <c r="R2213" s="12"/>
    </row>
    <row r="2214" spans="1:18" ht="15.75" customHeight="1">
      <c r="A2214" s="1"/>
      <c r="B2214" s="5" t="s">
        <v>27</v>
      </c>
      <c r="C2214" s="5">
        <v>1128299</v>
      </c>
      <c r="D2214" s="6">
        <v>44453</v>
      </c>
      <c r="E2214" s="5" t="s">
        <v>28</v>
      </c>
      <c r="F2214" s="5" t="s">
        <v>84</v>
      </c>
      <c r="G2214" s="5" t="s">
        <v>85</v>
      </c>
      <c r="H2214" s="5" t="s">
        <v>17</v>
      </c>
      <c r="I2214" s="7">
        <v>0.45000000000000012</v>
      </c>
      <c r="J2214" s="8">
        <v>6000</v>
      </c>
      <c r="K2214" s="9">
        <f t="shared" si="16"/>
        <v>2700.0000000000009</v>
      </c>
      <c r="L2214" s="9">
        <f t="shared" si="17"/>
        <v>1080.0000000000005</v>
      </c>
      <c r="M2214" s="10">
        <v>0.4</v>
      </c>
      <c r="O2214" s="15"/>
      <c r="P2214" s="13"/>
      <c r="Q2214" s="11"/>
      <c r="R2214" s="12"/>
    </row>
    <row r="2215" spans="1:18" ht="15.75" customHeight="1">
      <c r="A2215" s="1"/>
      <c r="B2215" s="5" t="s">
        <v>27</v>
      </c>
      <c r="C2215" s="5">
        <v>1128299</v>
      </c>
      <c r="D2215" s="6">
        <v>44453</v>
      </c>
      <c r="E2215" s="5" t="s">
        <v>28</v>
      </c>
      <c r="F2215" s="5" t="s">
        <v>84</v>
      </c>
      <c r="G2215" s="5" t="s">
        <v>85</v>
      </c>
      <c r="H2215" s="5" t="s">
        <v>18</v>
      </c>
      <c r="I2215" s="7">
        <v>0.50000000000000011</v>
      </c>
      <c r="J2215" s="8">
        <v>6000</v>
      </c>
      <c r="K2215" s="9">
        <f t="shared" si="16"/>
        <v>3000.0000000000005</v>
      </c>
      <c r="L2215" s="9">
        <f t="shared" si="17"/>
        <v>1200.0000000000002</v>
      </c>
      <c r="M2215" s="10">
        <v>0.4</v>
      </c>
      <c r="O2215" s="15"/>
      <c r="P2215" s="13"/>
      <c r="Q2215" s="11"/>
      <c r="R2215" s="12"/>
    </row>
    <row r="2216" spans="1:18" ht="15.75" customHeight="1">
      <c r="A2216" s="1"/>
      <c r="B2216" s="5" t="s">
        <v>27</v>
      </c>
      <c r="C2216" s="5">
        <v>1128299</v>
      </c>
      <c r="D2216" s="6">
        <v>44453</v>
      </c>
      <c r="E2216" s="5" t="s">
        <v>28</v>
      </c>
      <c r="F2216" s="5" t="s">
        <v>84</v>
      </c>
      <c r="G2216" s="5" t="s">
        <v>85</v>
      </c>
      <c r="H2216" s="5" t="s">
        <v>19</v>
      </c>
      <c r="I2216" s="7">
        <v>0.45000000000000012</v>
      </c>
      <c r="J2216" s="8">
        <v>4500</v>
      </c>
      <c r="K2216" s="9">
        <f t="shared" si="16"/>
        <v>2025.0000000000005</v>
      </c>
      <c r="L2216" s="9">
        <f t="shared" si="17"/>
        <v>708.75000000000011</v>
      </c>
      <c r="M2216" s="10">
        <v>0.35</v>
      </c>
      <c r="O2216" s="15"/>
      <c r="P2216" s="13"/>
      <c r="Q2216" s="11"/>
      <c r="R2216" s="12"/>
    </row>
    <row r="2217" spans="1:18" ht="15.75" customHeight="1">
      <c r="A2217" s="1"/>
      <c r="B2217" s="5" t="s">
        <v>27</v>
      </c>
      <c r="C2217" s="5">
        <v>1128299</v>
      </c>
      <c r="D2217" s="6">
        <v>44453</v>
      </c>
      <c r="E2217" s="5" t="s">
        <v>28</v>
      </c>
      <c r="F2217" s="5" t="s">
        <v>84</v>
      </c>
      <c r="G2217" s="5" t="s">
        <v>85</v>
      </c>
      <c r="H2217" s="5" t="s">
        <v>20</v>
      </c>
      <c r="I2217" s="7">
        <v>0.45000000000000012</v>
      </c>
      <c r="J2217" s="8">
        <v>4000</v>
      </c>
      <c r="K2217" s="9">
        <f t="shared" si="16"/>
        <v>1800.0000000000005</v>
      </c>
      <c r="L2217" s="9">
        <f t="shared" si="17"/>
        <v>720.00000000000023</v>
      </c>
      <c r="M2217" s="10">
        <v>0.4</v>
      </c>
      <c r="O2217" s="15"/>
      <c r="P2217" s="13"/>
      <c r="Q2217" s="11"/>
      <c r="R2217" s="12"/>
    </row>
    <row r="2218" spans="1:18" ht="15.75" customHeight="1">
      <c r="A2218" s="1"/>
      <c r="B2218" s="5" t="s">
        <v>27</v>
      </c>
      <c r="C2218" s="5">
        <v>1128299</v>
      </c>
      <c r="D2218" s="6">
        <v>44453</v>
      </c>
      <c r="E2218" s="5" t="s">
        <v>28</v>
      </c>
      <c r="F2218" s="5" t="s">
        <v>84</v>
      </c>
      <c r="G2218" s="5" t="s">
        <v>85</v>
      </c>
      <c r="H2218" s="5" t="s">
        <v>21</v>
      </c>
      <c r="I2218" s="7">
        <v>0.55000000000000004</v>
      </c>
      <c r="J2218" s="8">
        <v>4000</v>
      </c>
      <c r="K2218" s="9">
        <f t="shared" si="16"/>
        <v>2200</v>
      </c>
      <c r="L2218" s="9">
        <f t="shared" si="17"/>
        <v>770</v>
      </c>
      <c r="M2218" s="10">
        <v>0.35</v>
      </c>
      <c r="O2218" s="15"/>
      <c r="P2218" s="13"/>
      <c r="Q2218" s="11"/>
      <c r="R2218" s="12"/>
    </row>
    <row r="2219" spans="1:18" ht="15.75" customHeight="1">
      <c r="A2219" s="1"/>
      <c r="B2219" s="5" t="s">
        <v>27</v>
      </c>
      <c r="C2219" s="5">
        <v>1128299</v>
      </c>
      <c r="D2219" s="6">
        <v>44453</v>
      </c>
      <c r="E2219" s="5" t="s">
        <v>28</v>
      </c>
      <c r="F2219" s="5" t="s">
        <v>84</v>
      </c>
      <c r="G2219" s="5" t="s">
        <v>85</v>
      </c>
      <c r="H2219" s="5" t="s">
        <v>22</v>
      </c>
      <c r="I2219" s="7">
        <v>0.60000000000000009</v>
      </c>
      <c r="J2219" s="8">
        <v>4500</v>
      </c>
      <c r="K2219" s="9">
        <f t="shared" si="16"/>
        <v>2700.0000000000005</v>
      </c>
      <c r="L2219" s="9">
        <f t="shared" si="17"/>
        <v>675.00000000000011</v>
      </c>
      <c r="M2219" s="10">
        <v>0.25</v>
      </c>
      <c r="O2219" s="15"/>
      <c r="P2219" s="13"/>
      <c r="Q2219" s="11"/>
      <c r="R2219" s="12"/>
    </row>
    <row r="2220" spans="1:18" ht="15.75" customHeight="1">
      <c r="A2220" s="1"/>
      <c r="B2220" s="5" t="s">
        <v>27</v>
      </c>
      <c r="C2220" s="5">
        <v>1128299</v>
      </c>
      <c r="D2220" s="6">
        <v>44482</v>
      </c>
      <c r="E2220" s="5" t="s">
        <v>28</v>
      </c>
      <c r="F2220" s="5" t="s">
        <v>84</v>
      </c>
      <c r="G2220" s="5" t="s">
        <v>85</v>
      </c>
      <c r="H2220" s="5" t="s">
        <v>17</v>
      </c>
      <c r="I2220" s="7">
        <v>0.45000000000000012</v>
      </c>
      <c r="J2220" s="8">
        <v>5250</v>
      </c>
      <c r="K2220" s="9">
        <f t="shared" si="16"/>
        <v>2362.5000000000005</v>
      </c>
      <c r="L2220" s="9">
        <f t="shared" si="17"/>
        <v>945.00000000000023</v>
      </c>
      <c r="M2220" s="10">
        <v>0.4</v>
      </c>
      <c r="O2220" s="15"/>
      <c r="P2220" s="13"/>
      <c r="Q2220" s="11"/>
      <c r="R2220" s="12"/>
    </row>
    <row r="2221" spans="1:18" ht="15.75" customHeight="1">
      <c r="A2221" s="1"/>
      <c r="B2221" s="5" t="s">
        <v>27</v>
      </c>
      <c r="C2221" s="5">
        <v>1128299</v>
      </c>
      <c r="D2221" s="6">
        <v>44482</v>
      </c>
      <c r="E2221" s="5" t="s">
        <v>28</v>
      </c>
      <c r="F2221" s="5" t="s">
        <v>84</v>
      </c>
      <c r="G2221" s="5" t="s">
        <v>85</v>
      </c>
      <c r="H2221" s="5" t="s">
        <v>18</v>
      </c>
      <c r="I2221" s="7">
        <v>0.50000000000000011</v>
      </c>
      <c r="J2221" s="8">
        <v>5250</v>
      </c>
      <c r="K2221" s="9">
        <f t="shared" si="16"/>
        <v>2625.0000000000005</v>
      </c>
      <c r="L2221" s="9">
        <f t="shared" si="17"/>
        <v>1050.0000000000002</v>
      </c>
      <c r="M2221" s="10">
        <v>0.4</v>
      </c>
      <c r="O2221" s="15"/>
      <c r="P2221" s="13"/>
      <c r="Q2221" s="11"/>
      <c r="R2221" s="12"/>
    </row>
    <row r="2222" spans="1:18" ht="15.75" customHeight="1">
      <c r="A2222" s="1"/>
      <c r="B2222" s="5" t="s">
        <v>27</v>
      </c>
      <c r="C2222" s="5">
        <v>1128299</v>
      </c>
      <c r="D2222" s="6">
        <v>44482</v>
      </c>
      <c r="E2222" s="5" t="s">
        <v>28</v>
      </c>
      <c r="F2222" s="5" t="s">
        <v>84</v>
      </c>
      <c r="G2222" s="5" t="s">
        <v>85</v>
      </c>
      <c r="H2222" s="5" t="s">
        <v>19</v>
      </c>
      <c r="I2222" s="7">
        <v>0.45000000000000012</v>
      </c>
      <c r="J2222" s="8">
        <v>3500</v>
      </c>
      <c r="K2222" s="9">
        <f t="shared" si="16"/>
        <v>1575.0000000000005</v>
      </c>
      <c r="L2222" s="9">
        <f t="shared" si="17"/>
        <v>551.25000000000011</v>
      </c>
      <c r="M2222" s="10">
        <v>0.35</v>
      </c>
      <c r="O2222" s="15"/>
      <c r="P2222" s="13"/>
      <c r="Q2222" s="11"/>
      <c r="R2222" s="12"/>
    </row>
    <row r="2223" spans="1:18" ht="15.75" customHeight="1">
      <c r="A2223" s="1"/>
      <c r="B2223" s="5" t="s">
        <v>27</v>
      </c>
      <c r="C2223" s="5">
        <v>1128299</v>
      </c>
      <c r="D2223" s="6">
        <v>44482</v>
      </c>
      <c r="E2223" s="5" t="s">
        <v>28</v>
      </c>
      <c r="F2223" s="5" t="s">
        <v>84</v>
      </c>
      <c r="G2223" s="5" t="s">
        <v>85</v>
      </c>
      <c r="H2223" s="5" t="s">
        <v>20</v>
      </c>
      <c r="I2223" s="7">
        <v>0.45000000000000012</v>
      </c>
      <c r="J2223" s="8">
        <v>3250</v>
      </c>
      <c r="K2223" s="9">
        <f t="shared" si="16"/>
        <v>1462.5000000000005</v>
      </c>
      <c r="L2223" s="9">
        <f t="shared" si="17"/>
        <v>585.00000000000023</v>
      </c>
      <c r="M2223" s="10">
        <v>0.4</v>
      </c>
      <c r="O2223" s="15"/>
      <c r="P2223" s="13"/>
      <c r="Q2223" s="11"/>
      <c r="R2223" s="12"/>
    </row>
    <row r="2224" spans="1:18" ht="15.75" customHeight="1">
      <c r="A2224" s="1"/>
      <c r="B2224" s="5" t="s">
        <v>27</v>
      </c>
      <c r="C2224" s="5">
        <v>1128299</v>
      </c>
      <c r="D2224" s="6">
        <v>44482</v>
      </c>
      <c r="E2224" s="5" t="s">
        <v>28</v>
      </c>
      <c r="F2224" s="5" t="s">
        <v>84</v>
      </c>
      <c r="G2224" s="5" t="s">
        <v>85</v>
      </c>
      <c r="H2224" s="5" t="s">
        <v>21</v>
      </c>
      <c r="I2224" s="7">
        <v>0.55000000000000004</v>
      </c>
      <c r="J2224" s="8">
        <v>3000</v>
      </c>
      <c r="K2224" s="9">
        <f t="shared" si="16"/>
        <v>1650.0000000000002</v>
      </c>
      <c r="L2224" s="9">
        <f t="shared" si="17"/>
        <v>577.5</v>
      </c>
      <c r="M2224" s="10">
        <v>0.35</v>
      </c>
      <c r="O2224" s="15"/>
      <c r="P2224" s="13"/>
      <c r="Q2224" s="11"/>
      <c r="R2224" s="12"/>
    </row>
    <row r="2225" spans="1:18" ht="15.75" customHeight="1">
      <c r="A2225" s="1"/>
      <c r="B2225" s="5" t="s">
        <v>27</v>
      </c>
      <c r="C2225" s="5">
        <v>1128299</v>
      </c>
      <c r="D2225" s="6">
        <v>44482</v>
      </c>
      <c r="E2225" s="5" t="s">
        <v>28</v>
      </c>
      <c r="F2225" s="5" t="s">
        <v>84</v>
      </c>
      <c r="G2225" s="5" t="s">
        <v>85</v>
      </c>
      <c r="H2225" s="5" t="s">
        <v>22</v>
      </c>
      <c r="I2225" s="7">
        <v>0.70000000000000007</v>
      </c>
      <c r="J2225" s="8">
        <v>3500</v>
      </c>
      <c r="K2225" s="9">
        <f t="shared" si="16"/>
        <v>2450.0000000000005</v>
      </c>
      <c r="L2225" s="9">
        <f t="shared" si="17"/>
        <v>612.50000000000011</v>
      </c>
      <c r="M2225" s="10">
        <v>0.25</v>
      </c>
      <c r="O2225" s="15"/>
      <c r="P2225" s="13"/>
      <c r="Q2225" s="11"/>
      <c r="R2225" s="12"/>
    </row>
    <row r="2226" spans="1:18" ht="15.75" customHeight="1">
      <c r="A2226" s="1"/>
      <c r="B2226" s="5" t="s">
        <v>27</v>
      </c>
      <c r="C2226" s="5">
        <v>1128299</v>
      </c>
      <c r="D2226" s="6">
        <v>44513</v>
      </c>
      <c r="E2226" s="5" t="s">
        <v>28</v>
      </c>
      <c r="F2226" s="5" t="s">
        <v>84</v>
      </c>
      <c r="G2226" s="5" t="s">
        <v>85</v>
      </c>
      <c r="H2226" s="5" t="s">
        <v>17</v>
      </c>
      <c r="I2226" s="7">
        <v>0.55000000000000004</v>
      </c>
      <c r="J2226" s="8">
        <v>5250</v>
      </c>
      <c r="K2226" s="9">
        <f t="shared" si="16"/>
        <v>2887.5000000000005</v>
      </c>
      <c r="L2226" s="9">
        <f t="shared" si="17"/>
        <v>1155.0000000000002</v>
      </c>
      <c r="M2226" s="10">
        <v>0.4</v>
      </c>
      <c r="O2226" s="15"/>
      <c r="P2226" s="13"/>
      <c r="Q2226" s="11"/>
      <c r="R2226" s="12"/>
    </row>
    <row r="2227" spans="1:18" ht="15.75" customHeight="1">
      <c r="A2227" s="1"/>
      <c r="B2227" s="5" t="s">
        <v>27</v>
      </c>
      <c r="C2227" s="5">
        <v>1128299</v>
      </c>
      <c r="D2227" s="6">
        <v>44513</v>
      </c>
      <c r="E2227" s="5" t="s">
        <v>28</v>
      </c>
      <c r="F2227" s="5" t="s">
        <v>84</v>
      </c>
      <c r="G2227" s="5" t="s">
        <v>85</v>
      </c>
      <c r="H2227" s="5" t="s">
        <v>18</v>
      </c>
      <c r="I2227" s="7">
        <v>0.60000000000000009</v>
      </c>
      <c r="J2227" s="8">
        <v>5750</v>
      </c>
      <c r="K2227" s="9">
        <f t="shared" si="16"/>
        <v>3450.0000000000005</v>
      </c>
      <c r="L2227" s="9">
        <f t="shared" si="17"/>
        <v>1380.0000000000002</v>
      </c>
      <c r="M2227" s="10">
        <v>0.4</v>
      </c>
      <c r="O2227" s="15"/>
      <c r="P2227" s="13"/>
      <c r="Q2227" s="11"/>
      <c r="R2227" s="12"/>
    </row>
    <row r="2228" spans="1:18" ht="15.75" customHeight="1">
      <c r="A2228" s="1"/>
      <c r="B2228" s="5" t="s">
        <v>27</v>
      </c>
      <c r="C2228" s="5">
        <v>1128299</v>
      </c>
      <c r="D2228" s="6">
        <v>44513</v>
      </c>
      <c r="E2228" s="5" t="s">
        <v>28</v>
      </c>
      <c r="F2228" s="5" t="s">
        <v>84</v>
      </c>
      <c r="G2228" s="5" t="s">
        <v>85</v>
      </c>
      <c r="H2228" s="5" t="s">
        <v>19</v>
      </c>
      <c r="I2228" s="7">
        <v>0.55000000000000004</v>
      </c>
      <c r="J2228" s="8">
        <v>4250</v>
      </c>
      <c r="K2228" s="9">
        <f t="shared" si="16"/>
        <v>2337.5</v>
      </c>
      <c r="L2228" s="9">
        <f t="shared" si="17"/>
        <v>818.125</v>
      </c>
      <c r="M2228" s="10">
        <v>0.35</v>
      </c>
      <c r="O2228" s="15"/>
      <c r="P2228" s="13"/>
      <c r="Q2228" s="11"/>
      <c r="R2228" s="12"/>
    </row>
    <row r="2229" spans="1:18" ht="15.75" customHeight="1">
      <c r="A2229" s="1"/>
      <c r="B2229" s="5" t="s">
        <v>27</v>
      </c>
      <c r="C2229" s="5">
        <v>1128299</v>
      </c>
      <c r="D2229" s="6">
        <v>44513</v>
      </c>
      <c r="E2229" s="5" t="s">
        <v>28</v>
      </c>
      <c r="F2229" s="5" t="s">
        <v>84</v>
      </c>
      <c r="G2229" s="5" t="s">
        <v>85</v>
      </c>
      <c r="H2229" s="5" t="s">
        <v>20</v>
      </c>
      <c r="I2229" s="7">
        <v>0.55000000000000004</v>
      </c>
      <c r="J2229" s="8">
        <v>4000</v>
      </c>
      <c r="K2229" s="9">
        <f t="shared" si="16"/>
        <v>2200</v>
      </c>
      <c r="L2229" s="9">
        <f t="shared" si="17"/>
        <v>880</v>
      </c>
      <c r="M2229" s="10">
        <v>0.4</v>
      </c>
      <c r="O2229" s="15"/>
      <c r="P2229" s="13"/>
      <c r="Q2229" s="11"/>
      <c r="R2229" s="12"/>
    </row>
    <row r="2230" spans="1:18" ht="15.75" customHeight="1">
      <c r="A2230" s="1"/>
      <c r="B2230" s="5" t="s">
        <v>27</v>
      </c>
      <c r="C2230" s="5">
        <v>1128299</v>
      </c>
      <c r="D2230" s="6">
        <v>44513</v>
      </c>
      <c r="E2230" s="5" t="s">
        <v>28</v>
      </c>
      <c r="F2230" s="5" t="s">
        <v>84</v>
      </c>
      <c r="G2230" s="5" t="s">
        <v>85</v>
      </c>
      <c r="H2230" s="5" t="s">
        <v>21</v>
      </c>
      <c r="I2230" s="7">
        <v>0.65</v>
      </c>
      <c r="J2230" s="8">
        <v>3500</v>
      </c>
      <c r="K2230" s="9">
        <f t="shared" si="16"/>
        <v>2275</v>
      </c>
      <c r="L2230" s="9">
        <f t="shared" si="17"/>
        <v>796.25</v>
      </c>
      <c r="M2230" s="10">
        <v>0.35</v>
      </c>
      <c r="O2230" s="15"/>
      <c r="P2230" s="13"/>
      <c r="Q2230" s="11"/>
      <c r="R2230" s="12"/>
    </row>
    <row r="2231" spans="1:18" ht="15.75" customHeight="1">
      <c r="A2231" s="1"/>
      <c r="B2231" s="5" t="s">
        <v>27</v>
      </c>
      <c r="C2231" s="5">
        <v>1128299</v>
      </c>
      <c r="D2231" s="6">
        <v>44513</v>
      </c>
      <c r="E2231" s="5" t="s">
        <v>28</v>
      </c>
      <c r="F2231" s="5" t="s">
        <v>84</v>
      </c>
      <c r="G2231" s="5" t="s">
        <v>85</v>
      </c>
      <c r="H2231" s="5" t="s">
        <v>22</v>
      </c>
      <c r="I2231" s="7">
        <v>0.70000000000000007</v>
      </c>
      <c r="J2231" s="8">
        <v>4750</v>
      </c>
      <c r="K2231" s="9">
        <f t="shared" si="16"/>
        <v>3325.0000000000005</v>
      </c>
      <c r="L2231" s="9">
        <f t="shared" si="17"/>
        <v>831.25000000000011</v>
      </c>
      <c r="M2231" s="10">
        <v>0.25</v>
      </c>
      <c r="O2231" s="15"/>
      <c r="P2231" s="13"/>
      <c r="Q2231" s="11"/>
      <c r="R2231" s="12"/>
    </row>
    <row r="2232" spans="1:18" ht="15.75" customHeight="1">
      <c r="A2232" s="1"/>
      <c r="B2232" s="5" t="s">
        <v>27</v>
      </c>
      <c r="C2232" s="5">
        <v>1128299</v>
      </c>
      <c r="D2232" s="6">
        <v>44542</v>
      </c>
      <c r="E2232" s="5" t="s">
        <v>28</v>
      </c>
      <c r="F2232" s="5" t="s">
        <v>84</v>
      </c>
      <c r="G2232" s="5" t="s">
        <v>85</v>
      </c>
      <c r="H2232" s="5" t="s">
        <v>17</v>
      </c>
      <c r="I2232" s="7">
        <v>0.55000000000000004</v>
      </c>
      <c r="J2232" s="8">
        <v>6750</v>
      </c>
      <c r="K2232" s="9">
        <f t="shared" si="16"/>
        <v>3712.5000000000005</v>
      </c>
      <c r="L2232" s="9">
        <f t="shared" si="17"/>
        <v>1485.0000000000002</v>
      </c>
      <c r="M2232" s="10">
        <v>0.4</v>
      </c>
      <c r="O2232" s="15"/>
      <c r="P2232" s="13"/>
      <c r="Q2232" s="11"/>
      <c r="R2232" s="12"/>
    </row>
    <row r="2233" spans="1:18" ht="15.75" customHeight="1">
      <c r="A2233" s="1"/>
      <c r="B2233" s="5" t="s">
        <v>27</v>
      </c>
      <c r="C2233" s="5">
        <v>1128299</v>
      </c>
      <c r="D2233" s="6">
        <v>44542</v>
      </c>
      <c r="E2233" s="5" t="s">
        <v>28</v>
      </c>
      <c r="F2233" s="5" t="s">
        <v>84</v>
      </c>
      <c r="G2233" s="5" t="s">
        <v>85</v>
      </c>
      <c r="H2233" s="5" t="s">
        <v>18</v>
      </c>
      <c r="I2233" s="7">
        <v>0.60000000000000009</v>
      </c>
      <c r="J2233" s="8">
        <v>6750</v>
      </c>
      <c r="K2233" s="9">
        <f t="shared" si="16"/>
        <v>4050.0000000000005</v>
      </c>
      <c r="L2233" s="9">
        <f t="shared" si="17"/>
        <v>1620.0000000000002</v>
      </c>
      <c r="M2233" s="10">
        <v>0.4</v>
      </c>
      <c r="O2233" s="15"/>
      <c r="P2233" s="13"/>
      <c r="Q2233" s="11"/>
      <c r="R2233" s="12"/>
    </row>
    <row r="2234" spans="1:18" ht="15.75" customHeight="1">
      <c r="A2234" s="1"/>
      <c r="B2234" s="5" t="s">
        <v>27</v>
      </c>
      <c r="C2234" s="5">
        <v>1128299</v>
      </c>
      <c r="D2234" s="6">
        <v>44542</v>
      </c>
      <c r="E2234" s="5" t="s">
        <v>28</v>
      </c>
      <c r="F2234" s="5" t="s">
        <v>84</v>
      </c>
      <c r="G2234" s="5" t="s">
        <v>85</v>
      </c>
      <c r="H2234" s="5" t="s">
        <v>19</v>
      </c>
      <c r="I2234" s="7">
        <v>0.55000000000000004</v>
      </c>
      <c r="J2234" s="8">
        <v>4750</v>
      </c>
      <c r="K2234" s="9">
        <f t="shared" si="16"/>
        <v>2612.5</v>
      </c>
      <c r="L2234" s="9">
        <f t="shared" si="17"/>
        <v>914.37499999999989</v>
      </c>
      <c r="M2234" s="10">
        <v>0.35</v>
      </c>
      <c r="O2234" s="15"/>
      <c r="P2234" s="13"/>
      <c r="Q2234" s="11"/>
      <c r="R2234" s="12"/>
    </row>
    <row r="2235" spans="1:18" ht="15.75" customHeight="1">
      <c r="A2235" s="1"/>
      <c r="B2235" s="5" t="s">
        <v>27</v>
      </c>
      <c r="C2235" s="5">
        <v>1128299</v>
      </c>
      <c r="D2235" s="6">
        <v>44542</v>
      </c>
      <c r="E2235" s="5" t="s">
        <v>28</v>
      </c>
      <c r="F2235" s="5" t="s">
        <v>84</v>
      </c>
      <c r="G2235" s="5" t="s">
        <v>85</v>
      </c>
      <c r="H2235" s="5" t="s">
        <v>20</v>
      </c>
      <c r="I2235" s="7">
        <v>0.55000000000000004</v>
      </c>
      <c r="J2235" s="8">
        <v>4750</v>
      </c>
      <c r="K2235" s="9">
        <f t="shared" si="16"/>
        <v>2612.5</v>
      </c>
      <c r="L2235" s="9">
        <f t="shared" si="17"/>
        <v>1045</v>
      </c>
      <c r="M2235" s="10">
        <v>0.4</v>
      </c>
      <c r="O2235" s="15"/>
      <c r="P2235" s="13"/>
      <c r="Q2235" s="11"/>
      <c r="R2235" s="12"/>
    </row>
    <row r="2236" spans="1:18" ht="15.75" customHeight="1">
      <c r="A2236" s="1"/>
      <c r="B2236" s="5" t="s">
        <v>27</v>
      </c>
      <c r="C2236" s="5">
        <v>1128299</v>
      </c>
      <c r="D2236" s="6">
        <v>44542</v>
      </c>
      <c r="E2236" s="5" t="s">
        <v>28</v>
      </c>
      <c r="F2236" s="5" t="s">
        <v>84</v>
      </c>
      <c r="G2236" s="5" t="s">
        <v>85</v>
      </c>
      <c r="H2236" s="5" t="s">
        <v>21</v>
      </c>
      <c r="I2236" s="7">
        <v>0.65</v>
      </c>
      <c r="J2236" s="8">
        <v>4000</v>
      </c>
      <c r="K2236" s="9">
        <f t="shared" si="16"/>
        <v>2600</v>
      </c>
      <c r="L2236" s="9">
        <f t="shared" si="17"/>
        <v>909.99999999999989</v>
      </c>
      <c r="M2236" s="10">
        <v>0.35</v>
      </c>
      <c r="O2236" s="15"/>
      <c r="P2236" s="13"/>
      <c r="Q2236" s="11"/>
      <c r="R2236" s="12"/>
    </row>
    <row r="2237" spans="1:18" ht="15.75" customHeight="1">
      <c r="A2237" s="1"/>
      <c r="B2237" s="5" t="s">
        <v>27</v>
      </c>
      <c r="C2237" s="5">
        <v>1128299</v>
      </c>
      <c r="D2237" s="6">
        <v>44542</v>
      </c>
      <c r="E2237" s="5" t="s">
        <v>28</v>
      </c>
      <c r="F2237" s="5" t="s">
        <v>84</v>
      </c>
      <c r="G2237" s="5" t="s">
        <v>85</v>
      </c>
      <c r="H2237" s="5" t="s">
        <v>22</v>
      </c>
      <c r="I2237" s="7">
        <v>0.70000000000000007</v>
      </c>
      <c r="J2237" s="8">
        <v>5000</v>
      </c>
      <c r="K2237" s="9">
        <f t="shared" si="16"/>
        <v>3500.0000000000005</v>
      </c>
      <c r="L2237" s="9">
        <f t="shared" si="17"/>
        <v>875.00000000000011</v>
      </c>
      <c r="M2237" s="10">
        <v>0.25</v>
      </c>
      <c r="O2237" s="15"/>
      <c r="P2237" s="13"/>
      <c r="Q2237" s="11"/>
      <c r="R2237" s="12"/>
    </row>
    <row r="2238" spans="1:18" ht="15.75" customHeight="1">
      <c r="A2238" s="1" t="s">
        <v>39</v>
      </c>
      <c r="B2238" s="5" t="s">
        <v>14</v>
      </c>
      <c r="C2238" s="5">
        <v>1185732</v>
      </c>
      <c r="D2238" s="6">
        <v>44205</v>
      </c>
      <c r="E2238" s="5" t="s">
        <v>46</v>
      </c>
      <c r="F2238" s="5" t="s">
        <v>86</v>
      </c>
      <c r="G2238" s="5" t="s">
        <v>87</v>
      </c>
      <c r="H2238" s="5" t="s">
        <v>17</v>
      </c>
      <c r="I2238" s="7">
        <v>0.4</v>
      </c>
      <c r="J2238" s="8">
        <v>10250</v>
      </c>
      <c r="K2238" s="9">
        <f t="shared" si="16"/>
        <v>4100</v>
      </c>
      <c r="L2238" s="9">
        <f t="shared" si="17"/>
        <v>1845</v>
      </c>
      <c r="M2238" s="10">
        <v>0.45</v>
      </c>
      <c r="O2238" s="15"/>
      <c r="P2238" s="13"/>
      <c r="Q2238" s="11"/>
      <c r="R2238" s="12"/>
    </row>
    <row r="2239" spans="1:18" ht="15.75" customHeight="1">
      <c r="A2239" s="1"/>
      <c r="B2239" s="5" t="s">
        <v>14</v>
      </c>
      <c r="C2239" s="5">
        <v>1185732</v>
      </c>
      <c r="D2239" s="6">
        <v>44205</v>
      </c>
      <c r="E2239" s="5" t="s">
        <v>46</v>
      </c>
      <c r="F2239" s="5" t="s">
        <v>86</v>
      </c>
      <c r="G2239" s="5" t="s">
        <v>87</v>
      </c>
      <c r="H2239" s="5" t="s">
        <v>18</v>
      </c>
      <c r="I2239" s="7">
        <v>0.4</v>
      </c>
      <c r="J2239" s="8">
        <v>8250</v>
      </c>
      <c r="K2239" s="9">
        <f t="shared" si="16"/>
        <v>3300</v>
      </c>
      <c r="L2239" s="9">
        <f t="shared" si="17"/>
        <v>1155</v>
      </c>
      <c r="M2239" s="10">
        <v>0.35</v>
      </c>
      <c r="O2239" s="15"/>
      <c r="P2239" s="13"/>
      <c r="Q2239" s="11"/>
      <c r="R2239" s="12"/>
    </row>
    <row r="2240" spans="1:18" ht="15.75" customHeight="1">
      <c r="A2240" s="1"/>
      <c r="B2240" s="5" t="s">
        <v>14</v>
      </c>
      <c r="C2240" s="5">
        <v>1185732</v>
      </c>
      <c r="D2240" s="6">
        <v>44205</v>
      </c>
      <c r="E2240" s="5" t="s">
        <v>46</v>
      </c>
      <c r="F2240" s="5" t="s">
        <v>86</v>
      </c>
      <c r="G2240" s="5" t="s">
        <v>87</v>
      </c>
      <c r="H2240" s="5" t="s">
        <v>19</v>
      </c>
      <c r="I2240" s="7">
        <v>0.30000000000000004</v>
      </c>
      <c r="J2240" s="8">
        <v>8250</v>
      </c>
      <c r="K2240" s="9">
        <f t="shared" si="16"/>
        <v>2475.0000000000005</v>
      </c>
      <c r="L2240" s="9">
        <f t="shared" si="17"/>
        <v>618.75000000000011</v>
      </c>
      <c r="M2240" s="10">
        <v>0.25</v>
      </c>
      <c r="O2240" s="15"/>
      <c r="P2240" s="13"/>
      <c r="Q2240" s="11"/>
      <c r="R2240" s="12"/>
    </row>
    <row r="2241" spans="1:18" ht="15.75" customHeight="1">
      <c r="A2241" s="1"/>
      <c r="B2241" s="5" t="s">
        <v>14</v>
      </c>
      <c r="C2241" s="5">
        <v>1185732</v>
      </c>
      <c r="D2241" s="6">
        <v>44205</v>
      </c>
      <c r="E2241" s="5" t="s">
        <v>46</v>
      </c>
      <c r="F2241" s="5" t="s">
        <v>86</v>
      </c>
      <c r="G2241" s="5" t="s">
        <v>87</v>
      </c>
      <c r="H2241" s="5" t="s">
        <v>20</v>
      </c>
      <c r="I2241" s="7">
        <v>0.35</v>
      </c>
      <c r="J2241" s="8">
        <v>6750</v>
      </c>
      <c r="K2241" s="9">
        <f t="shared" si="16"/>
        <v>2362.5</v>
      </c>
      <c r="L2241" s="9">
        <f t="shared" si="17"/>
        <v>708.75</v>
      </c>
      <c r="M2241" s="10">
        <v>0.3</v>
      </c>
      <c r="O2241" s="15"/>
      <c r="P2241" s="13"/>
      <c r="Q2241" s="11"/>
      <c r="R2241" s="12"/>
    </row>
    <row r="2242" spans="1:18" ht="15.75" customHeight="1">
      <c r="A2242" s="1"/>
      <c r="B2242" s="5" t="s">
        <v>14</v>
      </c>
      <c r="C2242" s="5">
        <v>1185732</v>
      </c>
      <c r="D2242" s="6">
        <v>44205</v>
      </c>
      <c r="E2242" s="5" t="s">
        <v>46</v>
      </c>
      <c r="F2242" s="5" t="s">
        <v>86</v>
      </c>
      <c r="G2242" s="5" t="s">
        <v>87</v>
      </c>
      <c r="H2242" s="5" t="s">
        <v>21</v>
      </c>
      <c r="I2242" s="7">
        <v>0.5</v>
      </c>
      <c r="J2242" s="8">
        <v>7250</v>
      </c>
      <c r="K2242" s="9">
        <f t="shared" si="16"/>
        <v>3625</v>
      </c>
      <c r="L2242" s="9">
        <f t="shared" si="17"/>
        <v>1268.75</v>
      </c>
      <c r="M2242" s="10">
        <v>0.35</v>
      </c>
      <c r="O2242" s="15"/>
      <c r="P2242" s="13"/>
      <c r="Q2242" s="11"/>
      <c r="R2242" s="12"/>
    </row>
    <row r="2243" spans="1:18" ht="15.75" customHeight="1">
      <c r="A2243" s="1"/>
      <c r="B2243" s="5" t="s">
        <v>14</v>
      </c>
      <c r="C2243" s="5">
        <v>1185732</v>
      </c>
      <c r="D2243" s="6">
        <v>44205</v>
      </c>
      <c r="E2243" s="5" t="s">
        <v>46</v>
      </c>
      <c r="F2243" s="5" t="s">
        <v>86</v>
      </c>
      <c r="G2243" s="5" t="s">
        <v>87</v>
      </c>
      <c r="H2243" s="5" t="s">
        <v>22</v>
      </c>
      <c r="I2243" s="7">
        <v>0.4</v>
      </c>
      <c r="J2243" s="8">
        <v>8250</v>
      </c>
      <c r="K2243" s="9">
        <f t="shared" si="16"/>
        <v>3300</v>
      </c>
      <c r="L2243" s="9">
        <f t="shared" si="17"/>
        <v>1650</v>
      </c>
      <c r="M2243" s="10">
        <v>0.5</v>
      </c>
      <c r="O2243" s="15"/>
      <c r="P2243" s="13"/>
      <c r="Q2243" s="11"/>
      <c r="R2243" s="12"/>
    </row>
    <row r="2244" spans="1:18" ht="15.75" customHeight="1">
      <c r="A2244" s="1"/>
      <c r="B2244" s="5" t="s">
        <v>14</v>
      </c>
      <c r="C2244" s="5">
        <v>1185732</v>
      </c>
      <c r="D2244" s="6">
        <v>44234</v>
      </c>
      <c r="E2244" s="5" t="s">
        <v>46</v>
      </c>
      <c r="F2244" s="5" t="s">
        <v>86</v>
      </c>
      <c r="G2244" s="5" t="s">
        <v>87</v>
      </c>
      <c r="H2244" s="5" t="s">
        <v>17</v>
      </c>
      <c r="I2244" s="7">
        <v>0.4</v>
      </c>
      <c r="J2244" s="8">
        <v>10750</v>
      </c>
      <c r="K2244" s="9">
        <f t="shared" si="16"/>
        <v>4300</v>
      </c>
      <c r="L2244" s="9">
        <f t="shared" si="17"/>
        <v>1935</v>
      </c>
      <c r="M2244" s="10">
        <v>0.45</v>
      </c>
      <c r="O2244" s="15"/>
      <c r="P2244" s="13"/>
      <c r="Q2244" s="11"/>
      <c r="R2244" s="12"/>
    </row>
    <row r="2245" spans="1:18" ht="15.75" customHeight="1">
      <c r="A2245" s="1"/>
      <c r="B2245" s="5" t="s">
        <v>14</v>
      </c>
      <c r="C2245" s="5">
        <v>1185732</v>
      </c>
      <c r="D2245" s="6">
        <v>44234</v>
      </c>
      <c r="E2245" s="5" t="s">
        <v>46</v>
      </c>
      <c r="F2245" s="5" t="s">
        <v>86</v>
      </c>
      <c r="G2245" s="5" t="s">
        <v>87</v>
      </c>
      <c r="H2245" s="5" t="s">
        <v>18</v>
      </c>
      <c r="I2245" s="7">
        <v>0.4</v>
      </c>
      <c r="J2245" s="8">
        <v>7250</v>
      </c>
      <c r="K2245" s="9">
        <f t="shared" si="16"/>
        <v>2900</v>
      </c>
      <c r="L2245" s="9">
        <f t="shared" si="17"/>
        <v>1014.9999999999999</v>
      </c>
      <c r="M2245" s="10">
        <v>0.35</v>
      </c>
      <c r="O2245" s="15"/>
      <c r="P2245" s="13"/>
      <c r="Q2245" s="11"/>
      <c r="R2245" s="12"/>
    </row>
    <row r="2246" spans="1:18" ht="15.75" customHeight="1">
      <c r="A2246" s="1"/>
      <c r="B2246" s="5" t="s">
        <v>14</v>
      </c>
      <c r="C2246" s="5">
        <v>1185732</v>
      </c>
      <c r="D2246" s="6">
        <v>44234</v>
      </c>
      <c r="E2246" s="5" t="s">
        <v>46</v>
      </c>
      <c r="F2246" s="5" t="s">
        <v>86</v>
      </c>
      <c r="G2246" s="5" t="s">
        <v>87</v>
      </c>
      <c r="H2246" s="5" t="s">
        <v>19</v>
      </c>
      <c r="I2246" s="7">
        <v>0.30000000000000004</v>
      </c>
      <c r="J2246" s="8">
        <v>7750</v>
      </c>
      <c r="K2246" s="9">
        <f t="shared" si="16"/>
        <v>2325.0000000000005</v>
      </c>
      <c r="L2246" s="9">
        <f t="shared" si="17"/>
        <v>581.25000000000011</v>
      </c>
      <c r="M2246" s="10">
        <v>0.25</v>
      </c>
      <c r="O2246" s="15"/>
      <c r="P2246" s="13"/>
      <c r="Q2246" s="11"/>
      <c r="R2246" s="12"/>
    </row>
    <row r="2247" spans="1:18" ht="15.75" customHeight="1">
      <c r="A2247" s="1"/>
      <c r="B2247" s="5" t="s">
        <v>14</v>
      </c>
      <c r="C2247" s="5">
        <v>1185732</v>
      </c>
      <c r="D2247" s="6">
        <v>44234</v>
      </c>
      <c r="E2247" s="5" t="s">
        <v>46</v>
      </c>
      <c r="F2247" s="5" t="s">
        <v>86</v>
      </c>
      <c r="G2247" s="5" t="s">
        <v>87</v>
      </c>
      <c r="H2247" s="5" t="s">
        <v>20</v>
      </c>
      <c r="I2247" s="7">
        <v>0.35</v>
      </c>
      <c r="J2247" s="8">
        <v>6250</v>
      </c>
      <c r="K2247" s="9">
        <f t="shared" si="16"/>
        <v>2187.5</v>
      </c>
      <c r="L2247" s="9">
        <f t="shared" si="17"/>
        <v>656.25</v>
      </c>
      <c r="M2247" s="10">
        <v>0.3</v>
      </c>
      <c r="O2247" s="15"/>
      <c r="P2247" s="13"/>
      <c r="Q2247" s="11"/>
      <c r="R2247" s="12"/>
    </row>
    <row r="2248" spans="1:18" ht="15.75" customHeight="1">
      <c r="A2248" s="1"/>
      <c r="B2248" s="5" t="s">
        <v>14</v>
      </c>
      <c r="C2248" s="5">
        <v>1185732</v>
      </c>
      <c r="D2248" s="6">
        <v>44234</v>
      </c>
      <c r="E2248" s="5" t="s">
        <v>46</v>
      </c>
      <c r="F2248" s="5" t="s">
        <v>86</v>
      </c>
      <c r="G2248" s="5" t="s">
        <v>87</v>
      </c>
      <c r="H2248" s="5" t="s">
        <v>21</v>
      </c>
      <c r="I2248" s="7">
        <v>0.5</v>
      </c>
      <c r="J2248" s="8">
        <v>7000</v>
      </c>
      <c r="K2248" s="9">
        <f t="shared" si="16"/>
        <v>3500</v>
      </c>
      <c r="L2248" s="9">
        <f t="shared" si="17"/>
        <v>1225</v>
      </c>
      <c r="M2248" s="10">
        <v>0.35</v>
      </c>
      <c r="O2248" s="15"/>
      <c r="P2248" s="13"/>
      <c r="Q2248" s="11"/>
      <c r="R2248" s="12"/>
    </row>
    <row r="2249" spans="1:18" ht="15.75" customHeight="1">
      <c r="A2249" s="1"/>
      <c r="B2249" s="5" t="s">
        <v>14</v>
      </c>
      <c r="C2249" s="5">
        <v>1185732</v>
      </c>
      <c r="D2249" s="6">
        <v>44234</v>
      </c>
      <c r="E2249" s="5" t="s">
        <v>46</v>
      </c>
      <c r="F2249" s="5" t="s">
        <v>86</v>
      </c>
      <c r="G2249" s="5" t="s">
        <v>87</v>
      </c>
      <c r="H2249" s="5" t="s">
        <v>22</v>
      </c>
      <c r="I2249" s="7">
        <v>0.35</v>
      </c>
      <c r="J2249" s="8">
        <v>8000</v>
      </c>
      <c r="K2249" s="9">
        <f t="shared" si="16"/>
        <v>2800</v>
      </c>
      <c r="L2249" s="9">
        <f t="shared" si="17"/>
        <v>1400</v>
      </c>
      <c r="M2249" s="10">
        <v>0.5</v>
      </c>
      <c r="O2249" s="15"/>
      <c r="P2249" s="13"/>
      <c r="Q2249" s="11"/>
      <c r="R2249" s="12"/>
    </row>
    <row r="2250" spans="1:18" ht="15.75" customHeight="1">
      <c r="A2250" s="1"/>
      <c r="B2250" s="5" t="s">
        <v>14</v>
      </c>
      <c r="C2250" s="5">
        <v>1185732</v>
      </c>
      <c r="D2250" s="6">
        <v>44260</v>
      </c>
      <c r="E2250" s="5" t="s">
        <v>46</v>
      </c>
      <c r="F2250" s="5" t="s">
        <v>86</v>
      </c>
      <c r="G2250" s="5" t="s">
        <v>87</v>
      </c>
      <c r="H2250" s="5" t="s">
        <v>17</v>
      </c>
      <c r="I2250" s="7">
        <v>0.35</v>
      </c>
      <c r="J2250" s="8">
        <v>10200</v>
      </c>
      <c r="K2250" s="9">
        <f t="shared" si="16"/>
        <v>3570</v>
      </c>
      <c r="L2250" s="9">
        <f t="shared" si="17"/>
        <v>1606.5</v>
      </c>
      <c r="M2250" s="10">
        <v>0.45</v>
      </c>
      <c r="O2250" s="15"/>
      <c r="P2250" s="13"/>
      <c r="Q2250" s="11"/>
      <c r="R2250" s="12"/>
    </row>
    <row r="2251" spans="1:18" ht="15.75" customHeight="1">
      <c r="A2251" s="1"/>
      <c r="B2251" s="5" t="s">
        <v>14</v>
      </c>
      <c r="C2251" s="5">
        <v>1185732</v>
      </c>
      <c r="D2251" s="6">
        <v>44260</v>
      </c>
      <c r="E2251" s="5" t="s">
        <v>46</v>
      </c>
      <c r="F2251" s="5" t="s">
        <v>86</v>
      </c>
      <c r="G2251" s="5" t="s">
        <v>87</v>
      </c>
      <c r="H2251" s="5" t="s">
        <v>18</v>
      </c>
      <c r="I2251" s="7">
        <v>0.35</v>
      </c>
      <c r="J2251" s="8">
        <v>7000</v>
      </c>
      <c r="K2251" s="9">
        <f t="shared" si="16"/>
        <v>2450</v>
      </c>
      <c r="L2251" s="9">
        <f t="shared" si="17"/>
        <v>857.5</v>
      </c>
      <c r="M2251" s="10">
        <v>0.35</v>
      </c>
      <c r="O2251" s="15"/>
      <c r="P2251" s="13"/>
      <c r="Q2251" s="11"/>
      <c r="R2251" s="12"/>
    </row>
    <row r="2252" spans="1:18" ht="15.75" customHeight="1">
      <c r="A2252" s="1"/>
      <c r="B2252" s="5" t="s">
        <v>14</v>
      </c>
      <c r="C2252" s="5">
        <v>1185732</v>
      </c>
      <c r="D2252" s="6">
        <v>44260</v>
      </c>
      <c r="E2252" s="5" t="s">
        <v>46</v>
      </c>
      <c r="F2252" s="5" t="s">
        <v>86</v>
      </c>
      <c r="G2252" s="5" t="s">
        <v>87</v>
      </c>
      <c r="H2252" s="5" t="s">
        <v>19</v>
      </c>
      <c r="I2252" s="7">
        <v>0.25</v>
      </c>
      <c r="J2252" s="8">
        <v>7250</v>
      </c>
      <c r="K2252" s="9">
        <f t="shared" si="16"/>
        <v>1812.5</v>
      </c>
      <c r="L2252" s="9">
        <f t="shared" si="17"/>
        <v>453.125</v>
      </c>
      <c r="M2252" s="10">
        <v>0.25</v>
      </c>
      <c r="O2252" s="15"/>
      <c r="P2252" s="13"/>
      <c r="Q2252" s="11"/>
      <c r="R2252" s="12"/>
    </row>
    <row r="2253" spans="1:18" ht="15.75" customHeight="1">
      <c r="A2253" s="1"/>
      <c r="B2253" s="5" t="s">
        <v>14</v>
      </c>
      <c r="C2253" s="5">
        <v>1185732</v>
      </c>
      <c r="D2253" s="6">
        <v>44260</v>
      </c>
      <c r="E2253" s="5" t="s">
        <v>46</v>
      </c>
      <c r="F2253" s="5" t="s">
        <v>86</v>
      </c>
      <c r="G2253" s="5" t="s">
        <v>87</v>
      </c>
      <c r="H2253" s="5" t="s">
        <v>20</v>
      </c>
      <c r="I2253" s="7">
        <v>0.29999999999999993</v>
      </c>
      <c r="J2253" s="8">
        <v>5750</v>
      </c>
      <c r="K2253" s="9">
        <f t="shared" si="16"/>
        <v>1724.9999999999995</v>
      </c>
      <c r="L2253" s="9">
        <f t="shared" si="17"/>
        <v>517.49999999999989</v>
      </c>
      <c r="M2253" s="10">
        <v>0.3</v>
      </c>
      <c r="O2253" s="15"/>
      <c r="P2253" s="13"/>
      <c r="Q2253" s="11"/>
      <c r="R2253" s="12"/>
    </row>
    <row r="2254" spans="1:18" ht="15.75" customHeight="1">
      <c r="A2254" s="1"/>
      <c r="B2254" s="5" t="s">
        <v>14</v>
      </c>
      <c r="C2254" s="5">
        <v>1185732</v>
      </c>
      <c r="D2254" s="6">
        <v>44260</v>
      </c>
      <c r="E2254" s="5" t="s">
        <v>46</v>
      </c>
      <c r="F2254" s="5" t="s">
        <v>86</v>
      </c>
      <c r="G2254" s="5" t="s">
        <v>87</v>
      </c>
      <c r="H2254" s="5" t="s">
        <v>21</v>
      </c>
      <c r="I2254" s="7">
        <v>0.45000000000000007</v>
      </c>
      <c r="J2254" s="8">
        <v>6250</v>
      </c>
      <c r="K2254" s="9">
        <f t="shared" si="16"/>
        <v>2812.5000000000005</v>
      </c>
      <c r="L2254" s="9">
        <f t="shared" si="17"/>
        <v>984.37500000000011</v>
      </c>
      <c r="M2254" s="10">
        <v>0.35</v>
      </c>
      <c r="O2254" s="15"/>
      <c r="P2254" s="13"/>
      <c r="Q2254" s="11"/>
      <c r="R2254" s="12"/>
    </row>
    <row r="2255" spans="1:18" ht="15.75" customHeight="1">
      <c r="A2255" s="1"/>
      <c r="B2255" s="5" t="s">
        <v>14</v>
      </c>
      <c r="C2255" s="5">
        <v>1185732</v>
      </c>
      <c r="D2255" s="6">
        <v>44260</v>
      </c>
      <c r="E2255" s="5" t="s">
        <v>46</v>
      </c>
      <c r="F2255" s="5" t="s">
        <v>86</v>
      </c>
      <c r="G2255" s="5" t="s">
        <v>87</v>
      </c>
      <c r="H2255" s="5" t="s">
        <v>22</v>
      </c>
      <c r="I2255" s="7">
        <v>0.35</v>
      </c>
      <c r="J2255" s="8">
        <v>7250</v>
      </c>
      <c r="K2255" s="9">
        <f t="shared" si="16"/>
        <v>2537.5</v>
      </c>
      <c r="L2255" s="9">
        <f t="shared" si="17"/>
        <v>1268.75</v>
      </c>
      <c r="M2255" s="10">
        <v>0.5</v>
      </c>
      <c r="O2255" s="15"/>
      <c r="P2255" s="13"/>
      <c r="Q2255" s="11"/>
      <c r="R2255" s="12"/>
    </row>
    <row r="2256" spans="1:18" ht="15.75" customHeight="1">
      <c r="A2256" s="1"/>
      <c r="B2256" s="5" t="s">
        <v>14</v>
      </c>
      <c r="C2256" s="5">
        <v>1185732</v>
      </c>
      <c r="D2256" s="6">
        <v>44292</v>
      </c>
      <c r="E2256" s="5" t="s">
        <v>46</v>
      </c>
      <c r="F2256" s="5" t="s">
        <v>86</v>
      </c>
      <c r="G2256" s="5" t="s">
        <v>87</v>
      </c>
      <c r="H2256" s="5" t="s">
        <v>17</v>
      </c>
      <c r="I2256" s="7">
        <v>0.35</v>
      </c>
      <c r="J2256" s="8">
        <v>9750</v>
      </c>
      <c r="K2256" s="9">
        <f t="shared" si="16"/>
        <v>3412.5</v>
      </c>
      <c r="L2256" s="9">
        <f t="shared" si="17"/>
        <v>1535.625</v>
      </c>
      <c r="M2256" s="10">
        <v>0.45</v>
      </c>
      <c r="O2256" s="15"/>
      <c r="P2256" s="13"/>
      <c r="Q2256" s="11"/>
      <c r="R2256" s="12"/>
    </row>
    <row r="2257" spans="1:18" ht="15.75" customHeight="1">
      <c r="A2257" s="1"/>
      <c r="B2257" s="5" t="s">
        <v>14</v>
      </c>
      <c r="C2257" s="5">
        <v>1185732</v>
      </c>
      <c r="D2257" s="6">
        <v>44292</v>
      </c>
      <c r="E2257" s="5" t="s">
        <v>46</v>
      </c>
      <c r="F2257" s="5" t="s">
        <v>86</v>
      </c>
      <c r="G2257" s="5" t="s">
        <v>87</v>
      </c>
      <c r="H2257" s="5" t="s">
        <v>18</v>
      </c>
      <c r="I2257" s="7">
        <v>0.35</v>
      </c>
      <c r="J2257" s="8">
        <v>6750</v>
      </c>
      <c r="K2257" s="9">
        <f t="shared" si="16"/>
        <v>2362.5</v>
      </c>
      <c r="L2257" s="9">
        <f t="shared" si="17"/>
        <v>826.875</v>
      </c>
      <c r="M2257" s="10">
        <v>0.35</v>
      </c>
      <c r="O2257" s="15"/>
      <c r="P2257" s="13"/>
      <c r="Q2257" s="11"/>
      <c r="R2257" s="12"/>
    </row>
    <row r="2258" spans="1:18" ht="15.75" customHeight="1">
      <c r="A2258" s="1"/>
      <c r="B2258" s="5" t="s">
        <v>14</v>
      </c>
      <c r="C2258" s="5">
        <v>1185732</v>
      </c>
      <c r="D2258" s="6">
        <v>44292</v>
      </c>
      <c r="E2258" s="5" t="s">
        <v>46</v>
      </c>
      <c r="F2258" s="5" t="s">
        <v>86</v>
      </c>
      <c r="G2258" s="5" t="s">
        <v>87</v>
      </c>
      <c r="H2258" s="5" t="s">
        <v>19</v>
      </c>
      <c r="I2258" s="7">
        <v>0.25</v>
      </c>
      <c r="J2258" s="8">
        <v>6750</v>
      </c>
      <c r="K2258" s="9">
        <f t="shared" si="16"/>
        <v>1687.5</v>
      </c>
      <c r="L2258" s="9">
        <f t="shared" si="17"/>
        <v>421.875</v>
      </c>
      <c r="M2258" s="10">
        <v>0.25</v>
      </c>
      <c r="O2258" s="15"/>
      <c r="P2258" s="13"/>
      <c r="Q2258" s="11"/>
      <c r="R2258" s="12"/>
    </row>
    <row r="2259" spans="1:18" ht="15.75" customHeight="1">
      <c r="A2259" s="1"/>
      <c r="B2259" s="5" t="s">
        <v>14</v>
      </c>
      <c r="C2259" s="5">
        <v>1185732</v>
      </c>
      <c r="D2259" s="6">
        <v>44292</v>
      </c>
      <c r="E2259" s="5" t="s">
        <v>46</v>
      </c>
      <c r="F2259" s="5" t="s">
        <v>86</v>
      </c>
      <c r="G2259" s="5" t="s">
        <v>87</v>
      </c>
      <c r="H2259" s="5" t="s">
        <v>20</v>
      </c>
      <c r="I2259" s="7">
        <v>0.29999999999999993</v>
      </c>
      <c r="J2259" s="8">
        <v>6000</v>
      </c>
      <c r="K2259" s="9">
        <f t="shared" si="16"/>
        <v>1799.9999999999995</v>
      </c>
      <c r="L2259" s="9">
        <f t="shared" si="17"/>
        <v>539.99999999999989</v>
      </c>
      <c r="M2259" s="10">
        <v>0.3</v>
      </c>
      <c r="O2259" s="15"/>
      <c r="P2259" s="13"/>
      <c r="Q2259" s="11"/>
      <c r="R2259" s="12"/>
    </row>
    <row r="2260" spans="1:18" ht="15.75" customHeight="1">
      <c r="A2260" s="1"/>
      <c r="B2260" s="5" t="s">
        <v>14</v>
      </c>
      <c r="C2260" s="5">
        <v>1185732</v>
      </c>
      <c r="D2260" s="6">
        <v>44292</v>
      </c>
      <c r="E2260" s="5" t="s">
        <v>46</v>
      </c>
      <c r="F2260" s="5" t="s">
        <v>86</v>
      </c>
      <c r="G2260" s="5" t="s">
        <v>87</v>
      </c>
      <c r="H2260" s="5" t="s">
        <v>21</v>
      </c>
      <c r="I2260" s="7">
        <v>0.5</v>
      </c>
      <c r="J2260" s="8">
        <v>6250</v>
      </c>
      <c r="K2260" s="9">
        <f t="shared" si="16"/>
        <v>3125</v>
      </c>
      <c r="L2260" s="9">
        <f t="shared" si="17"/>
        <v>1093.75</v>
      </c>
      <c r="M2260" s="10">
        <v>0.35</v>
      </c>
      <c r="O2260" s="15"/>
      <c r="P2260" s="13"/>
      <c r="Q2260" s="11"/>
      <c r="R2260" s="12"/>
    </row>
    <row r="2261" spans="1:18" ht="15.75" customHeight="1">
      <c r="A2261" s="1"/>
      <c r="B2261" s="5" t="s">
        <v>14</v>
      </c>
      <c r="C2261" s="5">
        <v>1185732</v>
      </c>
      <c r="D2261" s="6">
        <v>44292</v>
      </c>
      <c r="E2261" s="5" t="s">
        <v>46</v>
      </c>
      <c r="F2261" s="5" t="s">
        <v>86</v>
      </c>
      <c r="G2261" s="5" t="s">
        <v>87</v>
      </c>
      <c r="H2261" s="5" t="s">
        <v>22</v>
      </c>
      <c r="I2261" s="7">
        <v>0.4</v>
      </c>
      <c r="J2261" s="8">
        <v>7750</v>
      </c>
      <c r="K2261" s="9">
        <f t="shared" si="16"/>
        <v>3100</v>
      </c>
      <c r="L2261" s="9">
        <f t="shared" si="17"/>
        <v>1550</v>
      </c>
      <c r="M2261" s="10">
        <v>0.5</v>
      </c>
      <c r="O2261" s="15"/>
      <c r="P2261" s="13"/>
      <c r="Q2261" s="11"/>
      <c r="R2261" s="12"/>
    </row>
    <row r="2262" spans="1:18" ht="15.75" customHeight="1">
      <c r="A2262" s="1"/>
      <c r="B2262" s="5" t="s">
        <v>14</v>
      </c>
      <c r="C2262" s="5">
        <v>1185732</v>
      </c>
      <c r="D2262" s="6">
        <v>44321</v>
      </c>
      <c r="E2262" s="5" t="s">
        <v>46</v>
      </c>
      <c r="F2262" s="5" t="s">
        <v>86</v>
      </c>
      <c r="G2262" s="5" t="s">
        <v>87</v>
      </c>
      <c r="H2262" s="5" t="s">
        <v>17</v>
      </c>
      <c r="I2262" s="7">
        <v>0.5</v>
      </c>
      <c r="J2262" s="8">
        <v>10450</v>
      </c>
      <c r="K2262" s="9">
        <f t="shared" si="16"/>
        <v>5225</v>
      </c>
      <c r="L2262" s="9">
        <f t="shared" si="17"/>
        <v>2351.25</v>
      </c>
      <c r="M2262" s="10">
        <v>0.45</v>
      </c>
      <c r="O2262" s="15"/>
      <c r="P2262" s="13"/>
      <c r="Q2262" s="11"/>
      <c r="R2262" s="12"/>
    </row>
    <row r="2263" spans="1:18" ht="15.75" customHeight="1">
      <c r="A2263" s="1"/>
      <c r="B2263" s="5" t="s">
        <v>14</v>
      </c>
      <c r="C2263" s="5">
        <v>1185732</v>
      </c>
      <c r="D2263" s="6">
        <v>44321</v>
      </c>
      <c r="E2263" s="5" t="s">
        <v>46</v>
      </c>
      <c r="F2263" s="5" t="s">
        <v>86</v>
      </c>
      <c r="G2263" s="5" t="s">
        <v>87</v>
      </c>
      <c r="H2263" s="5" t="s">
        <v>18</v>
      </c>
      <c r="I2263" s="7">
        <v>0.5</v>
      </c>
      <c r="J2263" s="8">
        <v>7500</v>
      </c>
      <c r="K2263" s="9">
        <f t="shared" si="16"/>
        <v>3750</v>
      </c>
      <c r="L2263" s="9">
        <f t="shared" si="17"/>
        <v>1312.5</v>
      </c>
      <c r="M2263" s="10">
        <v>0.35</v>
      </c>
      <c r="O2263" s="15"/>
      <c r="P2263" s="13"/>
      <c r="Q2263" s="11"/>
      <c r="R2263" s="12"/>
    </row>
    <row r="2264" spans="1:18" ht="15.75" customHeight="1">
      <c r="A2264" s="1"/>
      <c r="B2264" s="5" t="s">
        <v>14</v>
      </c>
      <c r="C2264" s="5">
        <v>1185732</v>
      </c>
      <c r="D2264" s="6">
        <v>44321</v>
      </c>
      <c r="E2264" s="5" t="s">
        <v>46</v>
      </c>
      <c r="F2264" s="5" t="s">
        <v>86</v>
      </c>
      <c r="G2264" s="5" t="s">
        <v>87</v>
      </c>
      <c r="H2264" s="5" t="s">
        <v>19</v>
      </c>
      <c r="I2264" s="7">
        <v>0.45</v>
      </c>
      <c r="J2264" s="8">
        <v>7250</v>
      </c>
      <c r="K2264" s="9">
        <f t="shared" si="16"/>
        <v>3262.5</v>
      </c>
      <c r="L2264" s="9">
        <f t="shared" si="17"/>
        <v>815.625</v>
      </c>
      <c r="M2264" s="10">
        <v>0.25</v>
      </c>
      <c r="O2264" s="15"/>
      <c r="P2264" s="13"/>
      <c r="Q2264" s="11"/>
      <c r="R2264" s="12"/>
    </row>
    <row r="2265" spans="1:18" ht="15.75" customHeight="1">
      <c r="A2265" s="1"/>
      <c r="B2265" s="5" t="s">
        <v>14</v>
      </c>
      <c r="C2265" s="5">
        <v>1185732</v>
      </c>
      <c r="D2265" s="6">
        <v>44321</v>
      </c>
      <c r="E2265" s="5" t="s">
        <v>46</v>
      </c>
      <c r="F2265" s="5" t="s">
        <v>86</v>
      </c>
      <c r="G2265" s="5" t="s">
        <v>87</v>
      </c>
      <c r="H2265" s="5" t="s">
        <v>20</v>
      </c>
      <c r="I2265" s="7">
        <v>0.45</v>
      </c>
      <c r="J2265" s="8">
        <v>6750</v>
      </c>
      <c r="K2265" s="9">
        <f t="shared" si="16"/>
        <v>3037.5</v>
      </c>
      <c r="L2265" s="9">
        <f t="shared" si="17"/>
        <v>911.25</v>
      </c>
      <c r="M2265" s="10">
        <v>0.3</v>
      </c>
      <c r="O2265" s="15"/>
      <c r="P2265" s="13"/>
      <c r="Q2265" s="11"/>
      <c r="R2265" s="12"/>
    </row>
    <row r="2266" spans="1:18" ht="15.75" customHeight="1">
      <c r="A2266" s="1"/>
      <c r="B2266" s="5" t="s">
        <v>14</v>
      </c>
      <c r="C2266" s="5">
        <v>1185732</v>
      </c>
      <c r="D2266" s="6">
        <v>44321</v>
      </c>
      <c r="E2266" s="5" t="s">
        <v>46</v>
      </c>
      <c r="F2266" s="5" t="s">
        <v>86</v>
      </c>
      <c r="G2266" s="5" t="s">
        <v>87</v>
      </c>
      <c r="H2266" s="5" t="s">
        <v>21</v>
      </c>
      <c r="I2266" s="7">
        <v>0.54999999999999993</v>
      </c>
      <c r="J2266" s="8">
        <v>7000</v>
      </c>
      <c r="K2266" s="9">
        <f t="shared" si="16"/>
        <v>3849.9999999999995</v>
      </c>
      <c r="L2266" s="9">
        <f t="shared" si="17"/>
        <v>1347.4999999999998</v>
      </c>
      <c r="M2266" s="10">
        <v>0.35</v>
      </c>
      <c r="O2266" s="15"/>
      <c r="P2266" s="13"/>
      <c r="Q2266" s="11"/>
      <c r="R2266" s="12"/>
    </row>
    <row r="2267" spans="1:18" ht="15.75" customHeight="1">
      <c r="A2267" s="1"/>
      <c r="B2267" s="5" t="s">
        <v>14</v>
      </c>
      <c r="C2267" s="5">
        <v>1185732</v>
      </c>
      <c r="D2267" s="6">
        <v>44321</v>
      </c>
      <c r="E2267" s="5" t="s">
        <v>46</v>
      </c>
      <c r="F2267" s="5" t="s">
        <v>86</v>
      </c>
      <c r="G2267" s="5" t="s">
        <v>87</v>
      </c>
      <c r="H2267" s="5" t="s">
        <v>22</v>
      </c>
      <c r="I2267" s="7">
        <v>0.6</v>
      </c>
      <c r="J2267" s="8">
        <v>8000</v>
      </c>
      <c r="K2267" s="9">
        <f t="shared" si="16"/>
        <v>4800</v>
      </c>
      <c r="L2267" s="9">
        <f t="shared" si="17"/>
        <v>2400</v>
      </c>
      <c r="M2267" s="10">
        <v>0.5</v>
      </c>
      <c r="O2267" s="15"/>
      <c r="P2267" s="13"/>
      <c r="Q2267" s="11"/>
      <c r="R2267" s="12"/>
    </row>
    <row r="2268" spans="1:18" ht="15.75" customHeight="1">
      <c r="A2268" s="1"/>
      <c r="B2268" s="5" t="s">
        <v>14</v>
      </c>
      <c r="C2268" s="5">
        <v>1185732</v>
      </c>
      <c r="D2268" s="6">
        <v>44354</v>
      </c>
      <c r="E2268" s="5" t="s">
        <v>46</v>
      </c>
      <c r="F2268" s="5" t="s">
        <v>86</v>
      </c>
      <c r="G2268" s="5" t="s">
        <v>87</v>
      </c>
      <c r="H2268" s="5" t="s">
        <v>17</v>
      </c>
      <c r="I2268" s="7">
        <v>0.54999999999999993</v>
      </c>
      <c r="J2268" s="8">
        <v>10500</v>
      </c>
      <c r="K2268" s="9">
        <f t="shared" si="16"/>
        <v>5774.9999999999991</v>
      </c>
      <c r="L2268" s="9">
        <f t="shared" si="17"/>
        <v>2598.7499999999995</v>
      </c>
      <c r="M2268" s="10">
        <v>0.45</v>
      </c>
      <c r="O2268" s="15"/>
      <c r="P2268" s="13"/>
      <c r="Q2268" s="11"/>
      <c r="R2268" s="12"/>
    </row>
    <row r="2269" spans="1:18" ht="15.75" customHeight="1">
      <c r="A2269" s="1"/>
      <c r="B2269" s="5" t="s">
        <v>14</v>
      </c>
      <c r="C2269" s="5">
        <v>1185732</v>
      </c>
      <c r="D2269" s="6">
        <v>44354</v>
      </c>
      <c r="E2269" s="5" t="s">
        <v>46</v>
      </c>
      <c r="F2269" s="5" t="s">
        <v>86</v>
      </c>
      <c r="G2269" s="5" t="s">
        <v>87</v>
      </c>
      <c r="H2269" s="5" t="s">
        <v>18</v>
      </c>
      <c r="I2269" s="7">
        <v>0.5</v>
      </c>
      <c r="J2269" s="8">
        <v>8000</v>
      </c>
      <c r="K2269" s="9">
        <f t="shared" si="16"/>
        <v>4000</v>
      </c>
      <c r="L2269" s="9">
        <f t="shared" si="17"/>
        <v>1400</v>
      </c>
      <c r="M2269" s="10">
        <v>0.35</v>
      </c>
      <c r="O2269" s="15"/>
      <c r="P2269" s="13"/>
      <c r="Q2269" s="11"/>
      <c r="R2269" s="12"/>
    </row>
    <row r="2270" spans="1:18" ht="15.75" customHeight="1">
      <c r="A2270" s="1"/>
      <c r="B2270" s="5" t="s">
        <v>14</v>
      </c>
      <c r="C2270" s="5">
        <v>1185732</v>
      </c>
      <c r="D2270" s="6">
        <v>44354</v>
      </c>
      <c r="E2270" s="5" t="s">
        <v>46</v>
      </c>
      <c r="F2270" s="5" t="s">
        <v>86</v>
      </c>
      <c r="G2270" s="5" t="s">
        <v>87</v>
      </c>
      <c r="H2270" s="5" t="s">
        <v>19</v>
      </c>
      <c r="I2270" s="7">
        <v>0.5</v>
      </c>
      <c r="J2270" s="8">
        <v>7750</v>
      </c>
      <c r="K2270" s="9">
        <f t="shared" si="16"/>
        <v>3875</v>
      </c>
      <c r="L2270" s="9">
        <f t="shared" si="17"/>
        <v>968.75</v>
      </c>
      <c r="M2270" s="10">
        <v>0.25</v>
      </c>
      <c r="O2270" s="15"/>
      <c r="P2270" s="13"/>
      <c r="Q2270" s="11"/>
      <c r="R2270" s="12"/>
    </row>
    <row r="2271" spans="1:18" ht="15.75" customHeight="1">
      <c r="A2271" s="1"/>
      <c r="B2271" s="5" t="s">
        <v>14</v>
      </c>
      <c r="C2271" s="5">
        <v>1185732</v>
      </c>
      <c r="D2271" s="6">
        <v>44354</v>
      </c>
      <c r="E2271" s="5" t="s">
        <v>46</v>
      </c>
      <c r="F2271" s="5" t="s">
        <v>86</v>
      </c>
      <c r="G2271" s="5" t="s">
        <v>87</v>
      </c>
      <c r="H2271" s="5" t="s">
        <v>20</v>
      </c>
      <c r="I2271" s="7">
        <v>0.5</v>
      </c>
      <c r="J2271" s="8">
        <v>7500</v>
      </c>
      <c r="K2271" s="9">
        <f t="shared" si="16"/>
        <v>3750</v>
      </c>
      <c r="L2271" s="9">
        <f t="shared" si="17"/>
        <v>1125</v>
      </c>
      <c r="M2271" s="10">
        <v>0.3</v>
      </c>
      <c r="O2271" s="15"/>
      <c r="P2271" s="13"/>
      <c r="Q2271" s="11"/>
      <c r="R2271" s="12"/>
    </row>
    <row r="2272" spans="1:18" ht="15.75" customHeight="1">
      <c r="A2272" s="1"/>
      <c r="B2272" s="5" t="s">
        <v>14</v>
      </c>
      <c r="C2272" s="5">
        <v>1185732</v>
      </c>
      <c r="D2272" s="6">
        <v>44354</v>
      </c>
      <c r="E2272" s="5" t="s">
        <v>46</v>
      </c>
      <c r="F2272" s="5" t="s">
        <v>86</v>
      </c>
      <c r="G2272" s="5" t="s">
        <v>87</v>
      </c>
      <c r="H2272" s="5" t="s">
        <v>21</v>
      </c>
      <c r="I2272" s="7">
        <v>0.65</v>
      </c>
      <c r="J2272" s="8">
        <v>7500</v>
      </c>
      <c r="K2272" s="9">
        <f t="shared" si="16"/>
        <v>4875</v>
      </c>
      <c r="L2272" s="9">
        <f t="shared" si="17"/>
        <v>1706.25</v>
      </c>
      <c r="M2272" s="10">
        <v>0.35</v>
      </c>
      <c r="O2272" s="15"/>
      <c r="P2272" s="13"/>
      <c r="Q2272" s="11"/>
      <c r="R2272" s="12"/>
    </row>
    <row r="2273" spans="1:18" ht="15.75" customHeight="1">
      <c r="A2273" s="1"/>
      <c r="B2273" s="5" t="s">
        <v>14</v>
      </c>
      <c r="C2273" s="5">
        <v>1185732</v>
      </c>
      <c r="D2273" s="6">
        <v>44354</v>
      </c>
      <c r="E2273" s="5" t="s">
        <v>46</v>
      </c>
      <c r="F2273" s="5" t="s">
        <v>86</v>
      </c>
      <c r="G2273" s="5" t="s">
        <v>87</v>
      </c>
      <c r="H2273" s="5" t="s">
        <v>22</v>
      </c>
      <c r="I2273" s="7">
        <v>0.70000000000000007</v>
      </c>
      <c r="J2273" s="8">
        <v>9250</v>
      </c>
      <c r="K2273" s="9">
        <f t="shared" si="16"/>
        <v>6475.0000000000009</v>
      </c>
      <c r="L2273" s="9">
        <f t="shared" si="17"/>
        <v>3237.5000000000005</v>
      </c>
      <c r="M2273" s="10">
        <v>0.5</v>
      </c>
      <c r="O2273" s="15"/>
      <c r="P2273" s="13"/>
      <c r="Q2273" s="11"/>
      <c r="R2273" s="12"/>
    </row>
    <row r="2274" spans="1:18" ht="15.75" customHeight="1">
      <c r="A2274" s="1"/>
      <c r="B2274" s="5" t="s">
        <v>14</v>
      </c>
      <c r="C2274" s="5">
        <v>1185732</v>
      </c>
      <c r="D2274" s="6">
        <v>44382</v>
      </c>
      <c r="E2274" s="5" t="s">
        <v>46</v>
      </c>
      <c r="F2274" s="5" t="s">
        <v>86</v>
      </c>
      <c r="G2274" s="5" t="s">
        <v>87</v>
      </c>
      <c r="H2274" s="5" t="s">
        <v>17</v>
      </c>
      <c r="I2274" s="7">
        <v>0.65</v>
      </c>
      <c r="J2274" s="8">
        <v>11500</v>
      </c>
      <c r="K2274" s="9">
        <f t="shared" si="16"/>
        <v>7475</v>
      </c>
      <c r="L2274" s="9">
        <f t="shared" si="17"/>
        <v>3363.75</v>
      </c>
      <c r="M2274" s="10">
        <v>0.45</v>
      </c>
      <c r="O2274" s="15"/>
      <c r="P2274" s="13"/>
      <c r="Q2274" s="11"/>
      <c r="R2274" s="12"/>
    </row>
    <row r="2275" spans="1:18" ht="15.75" customHeight="1">
      <c r="A2275" s="1"/>
      <c r="B2275" s="5" t="s">
        <v>14</v>
      </c>
      <c r="C2275" s="5">
        <v>1185732</v>
      </c>
      <c r="D2275" s="6">
        <v>44382</v>
      </c>
      <c r="E2275" s="5" t="s">
        <v>46</v>
      </c>
      <c r="F2275" s="5" t="s">
        <v>86</v>
      </c>
      <c r="G2275" s="5" t="s">
        <v>87</v>
      </c>
      <c r="H2275" s="5" t="s">
        <v>18</v>
      </c>
      <c r="I2275" s="7">
        <v>0.60000000000000009</v>
      </c>
      <c r="J2275" s="8">
        <v>9000</v>
      </c>
      <c r="K2275" s="9">
        <f t="shared" si="16"/>
        <v>5400.0000000000009</v>
      </c>
      <c r="L2275" s="9">
        <f t="shared" si="17"/>
        <v>1890.0000000000002</v>
      </c>
      <c r="M2275" s="10">
        <v>0.35</v>
      </c>
      <c r="O2275" s="15"/>
      <c r="P2275" s="13"/>
      <c r="Q2275" s="11"/>
      <c r="R2275" s="12"/>
    </row>
    <row r="2276" spans="1:18" ht="15.75" customHeight="1">
      <c r="A2276" s="1"/>
      <c r="B2276" s="5" t="s">
        <v>14</v>
      </c>
      <c r="C2276" s="5">
        <v>1185732</v>
      </c>
      <c r="D2276" s="6">
        <v>44382</v>
      </c>
      <c r="E2276" s="5" t="s">
        <v>46</v>
      </c>
      <c r="F2276" s="5" t="s">
        <v>86</v>
      </c>
      <c r="G2276" s="5" t="s">
        <v>87</v>
      </c>
      <c r="H2276" s="5" t="s">
        <v>19</v>
      </c>
      <c r="I2276" s="7">
        <v>0.55000000000000004</v>
      </c>
      <c r="J2276" s="8">
        <v>8250</v>
      </c>
      <c r="K2276" s="9">
        <f t="shared" si="16"/>
        <v>4537.5</v>
      </c>
      <c r="L2276" s="9">
        <f t="shared" si="17"/>
        <v>1134.375</v>
      </c>
      <c r="M2276" s="10">
        <v>0.25</v>
      </c>
      <c r="O2276" s="15"/>
      <c r="P2276" s="13"/>
      <c r="Q2276" s="11"/>
      <c r="R2276" s="12"/>
    </row>
    <row r="2277" spans="1:18" ht="15.75" customHeight="1">
      <c r="A2277" s="1"/>
      <c r="B2277" s="5" t="s">
        <v>14</v>
      </c>
      <c r="C2277" s="5">
        <v>1185732</v>
      </c>
      <c r="D2277" s="6">
        <v>44382</v>
      </c>
      <c r="E2277" s="5" t="s">
        <v>46</v>
      </c>
      <c r="F2277" s="5" t="s">
        <v>86</v>
      </c>
      <c r="G2277" s="5" t="s">
        <v>87</v>
      </c>
      <c r="H2277" s="5" t="s">
        <v>20</v>
      </c>
      <c r="I2277" s="7">
        <v>0.55000000000000004</v>
      </c>
      <c r="J2277" s="8">
        <v>7750</v>
      </c>
      <c r="K2277" s="9">
        <f t="shared" si="16"/>
        <v>4262.5</v>
      </c>
      <c r="L2277" s="9">
        <f t="shared" si="17"/>
        <v>1278.75</v>
      </c>
      <c r="M2277" s="10">
        <v>0.3</v>
      </c>
      <c r="O2277" s="15"/>
      <c r="P2277" s="13"/>
      <c r="Q2277" s="11"/>
      <c r="R2277" s="12"/>
    </row>
    <row r="2278" spans="1:18" ht="15.75" customHeight="1">
      <c r="A2278" s="1"/>
      <c r="B2278" s="5" t="s">
        <v>14</v>
      </c>
      <c r="C2278" s="5">
        <v>1185732</v>
      </c>
      <c r="D2278" s="6">
        <v>44382</v>
      </c>
      <c r="E2278" s="5" t="s">
        <v>46</v>
      </c>
      <c r="F2278" s="5" t="s">
        <v>86</v>
      </c>
      <c r="G2278" s="5" t="s">
        <v>87</v>
      </c>
      <c r="H2278" s="5" t="s">
        <v>21</v>
      </c>
      <c r="I2278" s="7">
        <v>0.65</v>
      </c>
      <c r="J2278" s="8">
        <v>8000</v>
      </c>
      <c r="K2278" s="9">
        <f t="shared" si="16"/>
        <v>5200</v>
      </c>
      <c r="L2278" s="9">
        <f t="shared" si="17"/>
        <v>1819.9999999999998</v>
      </c>
      <c r="M2278" s="10">
        <v>0.35</v>
      </c>
      <c r="O2278" s="15"/>
      <c r="P2278" s="13"/>
      <c r="Q2278" s="11"/>
      <c r="R2278" s="12"/>
    </row>
    <row r="2279" spans="1:18" ht="15.75" customHeight="1">
      <c r="A2279" s="1"/>
      <c r="B2279" s="5" t="s">
        <v>14</v>
      </c>
      <c r="C2279" s="5">
        <v>1185732</v>
      </c>
      <c r="D2279" s="6">
        <v>44382</v>
      </c>
      <c r="E2279" s="5" t="s">
        <v>46</v>
      </c>
      <c r="F2279" s="5" t="s">
        <v>86</v>
      </c>
      <c r="G2279" s="5" t="s">
        <v>87</v>
      </c>
      <c r="H2279" s="5" t="s">
        <v>22</v>
      </c>
      <c r="I2279" s="7">
        <v>0.70000000000000007</v>
      </c>
      <c r="J2279" s="8">
        <v>9750</v>
      </c>
      <c r="K2279" s="9">
        <f t="shared" si="16"/>
        <v>6825.0000000000009</v>
      </c>
      <c r="L2279" s="9">
        <f t="shared" si="17"/>
        <v>3412.5000000000005</v>
      </c>
      <c r="M2279" s="10">
        <v>0.5</v>
      </c>
      <c r="O2279" s="15"/>
      <c r="P2279" s="13"/>
      <c r="Q2279" s="11"/>
      <c r="R2279" s="12"/>
    </row>
    <row r="2280" spans="1:18" ht="15.75" customHeight="1">
      <c r="A2280" s="1"/>
      <c r="B2280" s="5" t="s">
        <v>14</v>
      </c>
      <c r="C2280" s="5">
        <v>1185732</v>
      </c>
      <c r="D2280" s="6">
        <v>44414</v>
      </c>
      <c r="E2280" s="5" t="s">
        <v>46</v>
      </c>
      <c r="F2280" s="5" t="s">
        <v>86</v>
      </c>
      <c r="G2280" s="5" t="s">
        <v>87</v>
      </c>
      <c r="H2280" s="5" t="s">
        <v>17</v>
      </c>
      <c r="I2280" s="7">
        <v>0.65</v>
      </c>
      <c r="J2280" s="8">
        <v>11250</v>
      </c>
      <c r="K2280" s="9">
        <f t="shared" si="16"/>
        <v>7312.5</v>
      </c>
      <c r="L2280" s="9">
        <f t="shared" si="17"/>
        <v>3290.625</v>
      </c>
      <c r="M2280" s="10">
        <v>0.45</v>
      </c>
      <c r="O2280" s="15"/>
      <c r="P2280" s="13"/>
      <c r="Q2280" s="11"/>
      <c r="R2280" s="12"/>
    </row>
    <row r="2281" spans="1:18" ht="15.75" customHeight="1">
      <c r="A2281" s="1"/>
      <c r="B2281" s="5" t="s">
        <v>14</v>
      </c>
      <c r="C2281" s="5">
        <v>1185732</v>
      </c>
      <c r="D2281" s="6">
        <v>44414</v>
      </c>
      <c r="E2281" s="5" t="s">
        <v>46</v>
      </c>
      <c r="F2281" s="5" t="s">
        <v>86</v>
      </c>
      <c r="G2281" s="5" t="s">
        <v>87</v>
      </c>
      <c r="H2281" s="5" t="s">
        <v>18</v>
      </c>
      <c r="I2281" s="7">
        <v>0.60000000000000009</v>
      </c>
      <c r="J2281" s="8">
        <v>9000</v>
      </c>
      <c r="K2281" s="9">
        <f t="shared" si="16"/>
        <v>5400.0000000000009</v>
      </c>
      <c r="L2281" s="9">
        <f t="shared" si="17"/>
        <v>1890.0000000000002</v>
      </c>
      <c r="M2281" s="10">
        <v>0.35</v>
      </c>
      <c r="O2281" s="15"/>
      <c r="P2281" s="13"/>
      <c r="Q2281" s="11"/>
      <c r="R2281" s="12"/>
    </row>
    <row r="2282" spans="1:18" ht="15.75" customHeight="1">
      <c r="A2282" s="1"/>
      <c r="B2282" s="5" t="s">
        <v>14</v>
      </c>
      <c r="C2282" s="5">
        <v>1185732</v>
      </c>
      <c r="D2282" s="6">
        <v>44414</v>
      </c>
      <c r="E2282" s="5" t="s">
        <v>46</v>
      </c>
      <c r="F2282" s="5" t="s">
        <v>86</v>
      </c>
      <c r="G2282" s="5" t="s">
        <v>87</v>
      </c>
      <c r="H2282" s="5" t="s">
        <v>19</v>
      </c>
      <c r="I2282" s="7">
        <v>0.55000000000000004</v>
      </c>
      <c r="J2282" s="8">
        <v>8250</v>
      </c>
      <c r="K2282" s="9">
        <f t="shared" si="16"/>
        <v>4537.5</v>
      </c>
      <c r="L2282" s="9">
        <f t="shared" si="17"/>
        <v>1134.375</v>
      </c>
      <c r="M2282" s="10">
        <v>0.25</v>
      </c>
      <c r="O2282" s="15"/>
      <c r="P2282" s="13"/>
      <c r="Q2282" s="11"/>
      <c r="R2282" s="12"/>
    </row>
    <row r="2283" spans="1:18" ht="15.75" customHeight="1">
      <c r="A2283" s="1"/>
      <c r="B2283" s="5" t="s">
        <v>14</v>
      </c>
      <c r="C2283" s="5">
        <v>1185732</v>
      </c>
      <c r="D2283" s="6">
        <v>44414</v>
      </c>
      <c r="E2283" s="5" t="s">
        <v>46</v>
      </c>
      <c r="F2283" s="5" t="s">
        <v>86</v>
      </c>
      <c r="G2283" s="5" t="s">
        <v>87</v>
      </c>
      <c r="H2283" s="5" t="s">
        <v>20</v>
      </c>
      <c r="I2283" s="7">
        <v>0.45</v>
      </c>
      <c r="J2283" s="8">
        <v>7750</v>
      </c>
      <c r="K2283" s="9">
        <f t="shared" si="16"/>
        <v>3487.5</v>
      </c>
      <c r="L2283" s="9">
        <f t="shared" si="17"/>
        <v>1046.25</v>
      </c>
      <c r="M2283" s="10">
        <v>0.3</v>
      </c>
      <c r="O2283" s="15"/>
      <c r="P2283" s="13"/>
      <c r="Q2283" s="11"/>
      <c r="R2283" s="12"/>
    </row>
    <row r="2284" spans="1:18" ht="15.75" customHeight="1">
      <c r="A2284" s="1"/>
      <c r="B2284" s="5" t="s">
        <v>14</v>
      </c>
      <c r="C2284" s="5">
        <v>1185732</v>
      </c>
      <c r="D2284" s="6">
        <v>44414</v>
      </c>
      <c r="E2284" s="5" t="s">
        <v>46</v>
      </c>
      <c r="F2284" s="5" t="s">
        <v>86</v>
      </c>
      <c r="G2284" s="5" t="s">
        <v>87</v>
      </c>
      <c r="H2284" s="5" t="s">
        <v>21</v>
      </c>
      <c r="I2284" s="7">
        <v>0.55000000000000004</v>
      </c>
      <c r="J2284" s="8">
        <v>7500</v>
      </c>
      <c r="K2284" s="9">
        <f t="shared" si="16"/>
        <v>4125</v>
      </c>
      <c r="L2284" s="9">
        <f t="shared" si="17"/>
        <v>1443.75</v>
      </c>
      <c r="M2284" s="10">
        <v>0.35</v>
      </c>
      <c r="O2284" s="15"/>
      <c r="P2284" s="13"/>
      <c r="Q2284" s="11"/>
      <c r="R2284" s="12"/>
    </row>
    <row r="2285" spans="1:18" ht="15.75" customHeight="1">
      <c r="A2285" s="1"/>
      <c r="B2285" s="5" t="s">
        <v>14</v>
      </c>
      <c r="C2285" s="5">
        <v>1185732</v>
      </c>
      <c r="D2285" s="6">
        <v>44414</v>
      </c>
      <c r="E2285" s="5" t="s">
        <v>46</v>
      </c>
      <c r="F2285" s="5" t="s">
        <v>86</v>
      </c>
      <c r="G2285" s="5" t="s">
        <v>87</v>
      </c>
      <c r="H2285" s="5" t="s">
        <v>22</v>
      </c>
      <c r="I2285" s="7">
        <v>0.60000000000000009</v>
      </c>
      <c r="J2285" s="8">
        <v>9250</v>
      </c>
      <c r="K2285" s="9">
        <f t="shared" si="16"/>
        <v>5550.0000000000009</v>
      </c>
      <c r="L2285" s="9">
        <f t="shared" si="17"/>
        <v>2775.0000000000005</v>
      </c>
      <c r="M2285" s="10">
        <v>0.5</v>
      </c>
      <c r="O2285" s="15"/>
      <c r="P2285" s="13"/>
      <c r="Q2285" s="11"/>
      <c r="R2285" s="12"/>
    </row>
    <row r="2286" spans="1:18" ht="15.75" customHeight="1">
      <c r="A2286" s="1"/>
      <c r="B2286" s="5" t="s">
        <v>14</v>
      </c>
      <c r="C2286" s="5">
        <v>1185732</v>
      </c>
      <c r="D2286" s="6">
        <v>44444</v>
      </c>
      <c r="E2286" s="5" t="s">
        <v>46</v>
      </c>
      <c r="F2286" s="5" t="s">
        <v>86</v>
      </c>
      <c r="G2286" s="5" t="s">
        <v>87</v>
      </c>
      <c r="H2286" s="5" t="s">
        <v>17</v>
      </c>
      <c r="I2286" s="7">
        <v>0.55000000000000004</v>
      </c>
      <c r="J2286" s="8">
        <v>10250</v>
      </c>
      <c r="K2286" s="9">
        <f t="shared" si="16"/>
        <v>5637.5000000000009</v>
      </c>
      <c r="L2286" s="9">
        <f t="shared" si="17"/>
        <v>2536.8750000000005</v>
      </c>
      <c r="M2286" s="10">
        <v>0.45</v>
      </c>
      <c r="O2286" s="15"/>
      <c r="P2286" s="13"/>
      <c r="Q2286" s="11"/>
      <c r="R2286" s="12"/>
    </row>
    <row r="2287" spans="1:18" ht="15.75" customHeight="1">
      <c r="A2287" s="1"/>
      <c r="B2287" s="5" t="s">
        <v>14</v>
      </c>
      <c r="C2287" s="5">
        <v>1185732</v>
      </c>
      <c r="D2287" s="6">
        <v>44444</v>
      </c>
      <c r="E2287" s="5" t="s">
        <v>46</v>
      </c>
      <c r="F2287" s="5" t="s">
        <v>86</v>
      </c>
      <c r="G2287" s="5" t="s">
        <v>87</v>
      </c>
      <c r="H2287" s="5" t="s">
        <v>18</v>
      </c>
      <c r="I2287" s="7">
        <v>0.50000000000000011</v>
      </c>
      <c r="J2287" s="8">
        <v>8250</v>
      </c>
      <c r="K2287" s="9">
        <f t="shared" si="16"/>
        <v>4125.0000000000009</v>
      </c>
      <c r="L2287" s="9">
        <f t="shared" si="17"/>
        <v>1443.7500000000002</v>
      </c>
      <c r="M2287" s="10">
        <v>0.35</v>
      </c>
      <c r="O2287" s="15"/>
      <c r="P2287" s="13"/>
      <c r="Q2287" s="11"/>
      <c r="R2287" s="12"/>
    </row>
    <row r="2288" spans="1:18" ht="15.75" customHeight="1">
      <c r="A2288" s="1"/>
      <c r="B2288" s="5" t="s">
        <v>14</v>
      </c>
      <c r="C2288" s="5">
        <v>1185732</v>
      </c>
      <c r="D2288" s="6">
        <v>44444</v>
      </c>
      <c r="E2288" s="5" t="s">
        <v>46</v>
      </c>
      <c r="F2288" s="5" t="s">
        <v>86</v>
      </c>
      <c r="G2288" s="5" t="s">
        <v>87</v>
      </c>
      <c r="H2288" s="5" t="s">
        <v>19</v>
      </c>
      <c r="I2288" s="7">
        <v>0.4</v>
      </c>
      <c r="J2288" s="8">
        <v>7250</v>
      </c>
      <c r="K2288" s="9">
        <f t="shared" si="16"/>
        <v>2900</v>
      </c>
      <c r="L2288" s="9">
        <f t="shared" si="17"/>
        <v>725</v>
      </c>
      <c r="M2288" s="10">
        <v>0.25</v>
      </c>
      <c r="O2288" s="15"/>
      <c r="P2288" s="13"/>
      <c r="Q2288" s="11"/>
      <c r="R2288" s="12"/>
    </row>
    <row r="2289" spans="1:18" ht="15.75" customHeight="1">
      <c r="A2289" s="1"/>
      <c r="B2289" s="5" t="s">
        <v>14</v>
      </c>
      <c r="C2289" s="5">
        <v>1185732</v>
      </c>
      <c r="D2289" s="6">
        <v>44444</v>
      </c>
      <c r="E2289" s="5" t="s">
        <v>46</v>
      </c>
      <c r="F2289" s="5" t="s">
        <v>86</v>
      </c>
      <c r="G2289" s="5" t="s">
        <v>87</v>
      </c>
      <c r="H2289" s="5" t="s">
        <v>20</v>
      </c>
      <c r="I2289" s="7">
        <v>0.4</v>
      </c>
      <c r="J2289" s="8">
        <v>7000</v>
      </c>
      <c r="K2289" s="9">
        <f t="shared" si="16"/>
        <v>2800</v>
      </c>
      <c r="L2289" s="9">
        <f t="shared" si="17"/>
        <v>840</v>
      </c>
      <c r="M2289" s="10">
        <v>0.3</v>
      </c>
      <c r="O2289" s="15"/>
      <c r="P2289" s="13"/>
      <c r="Q2289" s="11"/>
      <c r="R2289" s="12"/>
    </row>
    <row r="2290" spans="1:18" ht="15.75" customHeight="1">
      <c r="A2290" s="1"/>
      <c r="B2290" s="5" t="s">
        <v>14</v>
      </c>
      <c r="C2290" s="5">
        <v>1185732</v>
      </c>
      <c r="D2290" s="6">
        <v>44444</v>
      </c>
      <c r="E2290" s="5" t="s">
        <v>46</v>
      </c>
      <c r="F2290" s="5" t="s">
        <v>86</v>
      </c>
      <c r="G2290" s="5" t="s">
        <v>87</v>
      </c>
      <c r="H2290" s="5" t="s">
        <v>21</v>
      </c>
      <c r="I2290" s="7">
        <v>0.5</v>
      </c>
      <c r="J2290" s="8">
        <v>7000</v>
      </c>
      <c r="K2290" s="9">
        <f t="shared" si="16"/>
        <v>3500</v>
      </c>
      <c r="L2290" s="9">
        <f t="shared" si="17"/>
        <v>1225</v>
      </c>
      <c r="M2290" s="10">
        <v>0.35</v>
      </c>
      <c r="O2290" s="15"/>
      <c r="P2290" s="13"/>
      <c r="Q2290" s="11"/>
      <c r="R2290" s="12"/>
    </row>
    <row r="2291" spans="1:18" ht="15.75" customHeight="1">
      <c r="A2291" s="1"/>
      <c r="B2291" s="5" t="s">
        <v>14</v>
      </c>
      <c r="C2291" s="5">
        <v>1185732</v>
      </c>
      <c r="D2291" s="6">
        <v>44444</v>
      </c>
      <c r="E2291" s="5" t="s">
        <v>46</v>
      </c>
      <c r="F2291" s="5" t="s">
        <v>86</v>
      </c>
      <c r="G2291" s="5" t="s">
        <v>87</v>
      </c>
      <c r="H2291" s="5" t="s">
        <v>22</v>
      </c>
      <c r="I2291" s="7">
        <v>0.55000000000000004</v>
      </c>
      <c r="J2291" s="8">
        <v>8000</v>
      </c>
      <c r="K2291" s="9">
        <f t="shared" si="16"/>
        <v>4400</v>
      </c>
      <c r="L2291" s="9">
        <f t="shared" si="17"/>
        <v>2200</v>
      </c>
      <c r="M2291" s="10">
        <v>0.5</v>
      </c>
      <c r="O2291" s="15"/>
      <c r="P2291" s="13"/>
      <c r="Q2291" s="11"/>
      <c r="R2291" s="12"/>
    </row>
    <row r="2292" spans="1:18" ht="15.75" customHeight="1">
      <c r="A2292" s="1"/>
      <c r="B2292" s="5" t="s">
        <v>14</v>
      </c>
      <c r="C2292" s="5">
        <v>1185732</v>
      </c>
      <c r="D2292" s="6">
        <v>44476</v>
      </c>
      <c r="E2292" s="5" t="s">
        <v>46</v>
      </c>
      <c r="F2292" s="5" t="s">
        <v>86</v>
      </c>
      <c r="G2292" s="5" t="s">
        <v>87</v>
      </c>
      <c r="H2292" s="5" t="s">
        <v>17</v>
      </c>
      <c r="I2292" s="7">
        <v>0.55000000000000004</v>
      </c>
      <c r="J2292" s="8">
        <v>9750</v>
      </c>
      <c r="K2292" s="9">
        <f t="shared" si="16"/>
        <v>5362.5</v>
      </c>
      <c r="L2292" s="9">
        <f t="shared" si="17"/>
        <v>2413.125</v>
      </c>
      <c r="M2292" s="10">
        <v>0.45</v>
      </c>
      <c r="O2292" s="15"/>
      <c r="P2292" s="13"/>
      <c r="Q2292" s="11"/>
      <c r="R2292" s="12"/>
    </row>
    <row r="2293" spans="1:18" ht="15.75" customHeight="1">
      <c r="A2293" s="1"/>
      <c r="B2293" s="5" t="s">
        <v>14</v>
      </c>
      <c r="C2293" s="5">
        <v>1185732</v>
      </c>
      <c r="D2293" s="6">
        <v>44476</v>
      </c>
      <c r="E2293" s="5" t="s">
        <v>46</v>
      </c>
      <c r="F2293" s="5" t="s">
        <v>86</v>
      </c>
      <c r="G2293" s="5" t="s">
        <v>87</v>
      </c>
      <c r="H2293" s="5" t="s">
        <v>18</v>
      </c>
      <c r="I2293" s="7">
        <v>0.45000000000000012</v>
      </c>
      <c r="J2293" s="8">
        <v>8000</v>
      </c>
      <c r="K2293" s="9">
        <f t="shared" si="16"/>
        <v>3600.0000000000009</v>
      </c>
      <c r="L2293" s="9">
        <f t="shared" si="17"/>
        <v>1260.0000000000002</v>
      </c>
      <c r="M2293" s="10">
        <v>0.35</v>
      </c>
      <c r="O2293" s="15"/>
      <c r="P2293" s="13"/>
      <c r="Q2293" s="11"/>
      <c r="R2293" s="12"/>
    </row>
    <row r="2294" spans="1:18" ht="15.75" customHeight="1">
      <c r="A2294" s="1"/>
      <c r="B2294" s="5" t="s">
        <v>14</v>
      </c>
      <c r="C2294" s="5">
        <v>1185732</v>
      </c>
      <c r="D2294" s="6">
        <v>44476</v>
      </c>
      <c r="E2294" s="5" t="s">
        <v>46</v>
      </c>
      <c r="F2294" s="5" t="s">
        <v>86</v>
      </c>
      <c r="G2294" s="5" t="s">
        <v>87</v>
      </c>
      <c r="H2294" s="5" t="s">
        <v>19</v>
      </c>
      <c r="I2294" s="7">
        <v>0.45000000000000012</v>
      </c>
      <c r="J2294" s="8">
        <v>6750</v>
      </c>
      <c r="K2294" s="9">
        <f t="shared" si="16"/>
        <v>3037.5000000000009</v>
      </c>
      <c r="L2294" s="9">
        <f t="shared" si="17"/>
        <v>759.37500000000023</v>
      </c>
      <c r="M2294" s="10">
        <v>0.25</v>
      </c>
      <c r="O2294" s="15"/>
      <c r="P2294" s="13"/>
      <c r="Q2294" s="11"/>
      <c r="R2294" s="12"/>
    </row>
    <row r="2295" spans="1:18" ht="15.75" customHeight="1">
      <c r="A2295" s="1"/>
      <c r="B2295" s="5" t="s">
        <v>14</v>
      </c>
      <c r="C2295" s="5">
        <v>1185732</v>
      </c>
      <c r="D2295" s="6">
        <v>44476</v>
      </c>
      <c r="E2295" s="5" t="s">
        <v>46</v>
      </c>
      <c r="F2295" s="5" t="s">
        <v>86</v>
      </c>
      <c r="G2295" s="5" t="s">
        <v>87</v>
      </c>
      <c r="H2295" s="5" t="s">
        <v>20</v>
      </c>
      <c r="I2295" s="7">
        <v>0.45000000000000012</v>
      </c>
      <c r="J2295" s="8">
        <v>6500</v>
      </c>
      <c r="K2295" s="9">
        <f t="shared" si="16"/>
        <v>2925.0000000000009</v>
      </c>
      <c r="L2295" s="9">
        <f t="shared" si="17"/>
        <v>877.50000000000023</v>
      </c>
      <c r="M2295" s="10">
        <v>0.3</v>
      </c>
      <c r="O2295" s="15"/>
      <c r="P2295" s="13"/>
      <c r="Q2295" s="11"/>
      <c r="R2295" s="12"/>
    </row>
    <row r="2296" spans="1:18" ht="15.75" customHeight="1">
      <c r="A2296" s="1"/>
      <c r="B2296" s="5" t="s">
        <v>14</v>
      </c>
      <c r="C2296" s="5">
        <v>1185732</v>
      </c>
      <c r="D2296" s="6">
        <v>44476</v>
      </c>
      <c r="E2296" s="5" t="s">
        <v>46</v>
      </c>
      <c r="F2296" s="5" t="s">
        <v>86</v>
      </c>
      <c r="G2296" s="5" t="s">
        <v>87</v>
      </c>
      <c r="H2296" s="5" t="s">
        <v>21</v>
      </c>
      <c r="I2296" s="7">
        <v>0.55000000000000004</v>
      </c>
      <c r="J2296" s="8">
        <v>6500</v>
      </c>
      <c r="K2296" s="9">
        <f t="shared" si="16"/>
        <v>3575.0000000000005</v>
      </c>
      <c r="L2296" s="9">
        <f t="shared" si="17"/>
        <v>1251.25</v>
      </c>
      <c r="M2296" s="10">
        <v>0.35</v>
      </c>
      <c r="O2296" s="15"/>
      <c r="P2296" s="13"/>
      <c r="Q2296" s="11"/>
      <c r="R2296" s="12"/>
    </row>
    <row r="2297" spans="1:18" ht="15.75" customHeight="1">
      <c r="A2297" s="1"/>
      <c r="B2297" s="5" t="s">
        <v>14</v>
      </c>
      <c r="C2297" s="5">
        <v>1185732</v>
      </c>
      <c r="D2297" s="6">
        <v>44476</v>
      </c>
      <c r="E2297" s="5" t="s">
        <v>46</v>
      </c>
      <c r="F2297" s="5" t="s">
        <v>86</v>
      </c>
      <c r="G2297" s="5" t="s">
        <v>87</v>
      </c>
      <c r="H2297" s="5" t="s">
        <v>22</v>
      </c>
      <c r="I2297" s="7">
        <v>0.6</v>
      </c>
      <c r="J2297" s="8">
        <v>7750</v>
      </c>
      <c r="K2297" s="9">
        <f t="shared" si="16"/>
        <v>4650</v>
      </c>
      <c r="L2297" s="9">
        <f t="shared" si="17"/>
        <v>2325</v>
      </c>
      <c r="M2297" s="10">
        <v>0.5</v>
      </c>
      <c r="O2297" s="15"/>
      <c r="P2297" s="13"/>
      <c r="Q2297" s="11"/>
      <c r="R2297" s="12"/>
    </row>
    <row r="2298" spans="1:18" ht="15.75" customHeight="1">
      <c r="A2298" s="1"/>
      <c r="B2298" s="5" t="s">
        <v>14</v>
      </c>
      <c r="C2298" s="5">
        <v>1185732</v>
      </c>
      <c r="D2298" s="6">
        <v>44506</v>
      </c>
      <c r="E2298" s="5" t="s">
        <v>46</v>
      </c>
      <c r="F2298" s="5" t="s">
        <v>86</v>
      </c>
      <c r="G2298" s="5" t="s">
        <v>87</v>
      </c>
      <c r="H2298" s="5" t="s">
        <v>17</v>
      </c>
      <c r="I2298" s="7">
        <v>0.55000000000000004</v>
      </c>
      <c r="J2298" s="8">
        <v>9250</v>
      </c>
      <c r="K2298" s="9">
        <f t="shared" si="16"/>
        <v>5087.5</v>
      </c>
      <c r="L2298" s="9">
        <f t="shared" si="17"/>
        <v>2289.375</v>
      </c>
      <c r="M2298" s="10">
        <v>0.45</v>
      </c>
      <c r="O2298" s="15"/>
      <c r="P2298" s="13"/>
      <c r="Q2298" s="11"/>
      <c r="R2298" s="12"/>
    </row>
    <row r="2299" spans="1:18" ht="15.75" customHeight="1">
      <c r="A2299" s="1"/>
      <c r="B2299" s="5" t="s">
        <v>14</v>
      </c>
      <c r="C2299" s="5">
        <v>1185732</v>
      </c>
      <c r="D2299" s="6">
        <v>44506</v>
      </c>
      <c r="E2299" s="5" t="s">
        <v>46</v>
      </c>
      <c r="F2299" s="5" t="s">
        <v>86</v>
      </c>
      <c r="G2299" s="5" t="s">
        <v>87</v>
      </c>
      <c r="H2299" s="5" t="s">
        <v>18</v>
      </c>
      <c r="I2299" s="7">
        <v>0.45000000000000012</v>
      </c>
      <c r="J2299" s="8">
        <v>7500</v>
      </c>
      <c r="K2299" s="9">
        <f t="shared" si="16"/>
        <v>3375.0000000000009</v>
      </c>
      <c r="L2299" s="9">
        <f t="shared" si="17"/>
        <v>1181.2500000000002</v>
      </c>
      <c r="M2299" s="10">
        <v>0.35</v>
      </c>
      <c r="O2299" s="15"/>
      <c r="P2299" s="13"/>
      <c r="Q2299" s="11"/>
      <c r="R2299" s="12"/>
    </row>
    <row r="2300" spans="1:18" ht="15.75" customHeight="1">
      <c r="A2300" s="1"/>
      <c r="B2300" s="5" t="s">
        <v>14</v>
      </c>
      <c r="C2300" s="5">
        <v>1185732</v>
      </c>
      <c r="D2300" s="6">
        <v>44506</v>
      </c>
      <c r="E2300" s="5" t="s">
        <v>46</v>
      </c>
      <c r="F2300" s="5" t="s">
        <v>86</v>
      </c>
      <c r="G2300" s="5" t="s">
        <v>87</v>
      </c>
      <c r="H2300" s="5" t="s">
        <v>19</v>
      </c>
      <c r="I2300" s="7">
        <v>0.45000000000000012</v>
      </c>
      <c r="J2300" s="8">
        <v>6950</v>
      </c>
      <c r="K2300" s="9">
        <f t="shared" si="16"/>
        <v>3127.5000000000009</v>
      </c>
      <c r="L2300" s="9">
        <f t="shared" si="17"/>
        <v>781.87500000000023</v>
      </c>
      <c r="M2300" s="10">
        <v>0.25</v>
      </c>
      <c r="O2300" s="15"/>
      <c r="P2300" s="13"/>
      <c r="Q2300" s="11"/>
      <c r="R2300" s="12"/>
    </row>
    <row r="2301" spans="1:18" ht="15.75" customHeight="1">
      <c r="A2301" s="1"/>
      <c r="B2301" s="5" t="s">
        <v>14</v>
      </c>
      <c r="C2301" s="5">
        <v>1185732</v>
      </c>
      <c r="D2301" s="6">
        <v>44506</v>
      </c>
      <c r="E2301" s="5" t="s">
        <v>46</v>
      </c>
      <c r="F2301" s="5" t="s">
        <v>86</v>
      </c>
      <c r="G2301" s="5" t="s">
        <v>87</v>
      </c>
      <c r="H2301" s="5" t="s">
        <v>20</v>
      </c>
      <c r="I2301" s="7">
        <v>0.55000000000000016</v>
      </c>
      <c r="J2301" s="8">
        <v>7500</v>
      </c>
      <c r="K2301" s="9">
        <f t="shared" ref="K2301:K2555" si="18">I2301*J2301</f>
        <v>4125.0000000000009</v>
      </c>
      <c r="L2301" s="9">
        <f t="shared" ref="L2301:L2555" si="19">K2301*M2301</f>
        <v>1237.5000000000002</v>
      </c>
      <c r="M2301" s="10">
        <v>0.3</v>
      </c>
      <c r="O2301" s="15"/>
      <c r="P2301" s="13"/>
      <c r="Q2301" s="11"/>
      <c r="R2301" s="12"/>
    </row>
    <row r="2302" spans="1:18" ht="15.75" customHeight="1">
      <c r="A2302" s="1"/>
      <c r="B2302" s="5" t="s">
        <v>14</v>
      </c>
      <c r="C2302" s="5">
        <v>1185732</v>
      </c>
      <c r="D2302" s="6">
        <v>44506</v>
      </c>
      <c r="E2302" s="5" t="s">
        <v>46</v>
      </c>
      <c r="F2302" s="5" t="s">
        <v>86</v>
      </c>
      <c r="G2302" s="5" t="s">
        <v>87</v>
      </c>
      <c r="H2302" s="5" t="s">
        <v>21</v>
      </c>
      <c r="I2302" s="7">
        <v>0.70000000000000007</v>
      </c>
      <c r="J2302" s="8">
        <v>7250</v>
      </c>
      <c r="K2302" s="9">
        <f t="shared" si="18"/>
        <v>5075.0000000000009</v>
      </c>
      <c r="L2302" s="9">
        <f t="shared" si="19"/>
        <v>1776.2500000000002</v>
      </c>
      <c r="M2302" s="10">
        <v>0.35</v>
      </c>
      <c r="O2302" s="15"/>
      <c r="P2302" s="13"/>
      <c r="Q2302" s="11"/>
      <c r="R2302" s="12"/>
    </row>
    <row r="2303" spans="1:18" ht="15.75" customHeight="1">
      <c r="A2303" s="1"/>
      <c r="B2303" s="5" t="s">
        <v>14</v>
      </c>
      <c r="C2303" s="5">
        <v>1185732</v>
      </c>
      <c r="D2303" s="6">
        <v>44506</v>
      </c>
      <c r="E2303" s="5" t="s">
        <v>46</v>
      </c>
      <c r="F2303" s="5" t="s">
        <v>86</v>
      </c>
      <c r="G2303" s="5" t="s">
        <v>87</v>
      </c>
      <c r="H2303" s="5" t="s">
        <v>22</v>
      </c>
      <c r="I2303" s="7">
        <v>0.75</v>
      </c>
      <c r="J2303" s="8">
        <v>8250</v>
      </c>
      <c r="K2303" s="9">
        <f t="shared" si="18"/>
        <v>6187.5</v>
      </c>
      <c r="L2303" s="9">
        <f t="shared" si="19"/>
        <v>3093.75</v>
      </c>
      <c r="M2303" s="10">
        <v>0.5</v>
      </c>
      <c r="O2303" s="15"/>
      <c r="P2303" s="13"/>
      <c r="Q2303" s="11"/>
      <c r="R2303" s="12"/>
    </row>
    <row r="2304" spans="1:18" ht="15.75" customHeight="1">
      <c r="A2304" s="1"/>
      <c r="B2304" s="5" t="s">
        <v>14</v>
      </c>
      <c r="C2304" s="5">
        <v>1185732</v>
      </c>
      <c r="D2304" s="6">
        <v>44535</v>
      </c>
      <c r="E2304" s="5" t="s">
        <v>46</v>
      </c>
      <c r="F2304" s="5" t="s">
        <v>86</v>
      </c>
      <c r="G2304" s="5" t="s">
        <v>87</v>
      </c>
      <c r="H2304" s="5" t="s">
        <v>17</v>
      </c>
      <c r="I2304" s="7">
        <v>0.70000000000000007</v>
      </c>
      <c r="J2304" s="8">
        <v>10750</v>
      </c>
      <c r="K2304" s="9">
        <f t="shared" si="18"/>
        <v>7525.0000000000009</v>
      </c>
      <c r="L2304" s="9">
        <f t="shared" si="19"/>
        <v>3386.2500000000005</v>
      </c>
      <c r="M2304" s="10">
        <v>0.45</v>
      </c>
      <c r="O2304" s="15"/>
      <c r="P2304" s="13"/>
      <c r="Q2304" s="11"/>
      <c r="R2304" s="12"/>
    </row>
    <row r="2305" spans="1:18" ht="15.75" customHeight="1">
      <c r="A2305" s="1"/>
      <c r="B2305" s="5" t="s">
        <v>14</v>
      </c>
      <c r="C2305" s="5">
        <v>1185732</v>
      </c>
      <c r="D2305" s="6">
        <v>44535</v>
      </c>
      <c r="E2305" s="5" t="s">
        <v>46</v>
      </c>
      <c r="F2305" s="5" t="s">
        <v>86</v>
      </c>
      <c r="G2305" s="5" t="s">
        <v>87</v>
      </c>
      <c r="H2305" s="5" t="s">
        <v>18</v>
      </c>
      <c r="I2305" s="7">
        <v>0.60000000000000009</v>
      </c>
      <c r="J2305" s="8">
        <v>8750</v>
      </c>
      <c r="K2305" s="9">
        <f t="shared" si="18"/>
        <v>5250.0000000000009</v>
      </c>
      <c r="L2305" s="9">
        <f t="shared" si="19"/>
        <v>1837.5000000000002</v>
      </c>
      <c r="M2305" s="10">
        <v>0.35</v>
      </c>
      <c r="O2305" s="15"/>
      <c r="P2305" s="13"/>
      <c r="Q2305" s="11"/>
      <c r="R2305" s="12"/>
    </row>
    <row r="2306" spans="1:18" ht="15.75" customHeight="1">
      <c r="A2306" s="1"/>
      <c r="B2306" s="5" t="s">
        <v>14</v>
      </c>
      <c r="C2306" s="5">
        <v>1185732</v>
      </c>
      <c r="D2306" s="6">
        <v>44535</v>
      </c>
      <c r="E2306" s="5" t="s">
        <v>46</v>
      </c>
      <c r="F2306" s="5" t="s">
        <v>86</v>
      </c>
      <c r="G2306" s="5" t="s">
        <v>87</v>
      </c>
      <c r="H2306" s="5" t="s">
        <v>19</v>
      </c>
      <c r="I2306" s="7">
        <v>0.60000000000000009</v>
      </c>
      <c r="J2306" s="8">
        <v>8250</v>
      </c>
      <c r="K2306" s="9">
        <f t="shared" si="18"/>
        <v>4950.0000000000009</v>
      </c>
      <c r="L2306" s="9">
        <f t="shared" si="19"/>
        <v>1237.5000000000002</v>
      </c>
      <c r="M2306" s="10">
        <v>0.25</v>
      </c>
      <c r="O2306" s="15"/>
      <c r="P2306" s="13"/>
      <c r="Q2306" s="11"/>
      <c r="R2306" s="12"/>
    </row>
    <row r="2307" spans="1:18" ht="15.75" customHeight="1">
      <c r="A2307" s="1"/>
      <c r="B2307" s="5" t="s">
        <v>14</v>
      </c>
      <c r="C2307" s="5">
        <v>1185732</v>
      </c>
      <c r="D2307" s="6">
        <v>44535</v>
      </c>
      <c r="E2307" s="5" t="s">
        <v>46</v>
      </c>
      <c r="F2307" s="5" t="s">
        <v>86</v>
      </c>
      <c r="G2307" s="5" t="s">
        <v>87</v>
      </c>
      <c r="H2307" s="5" t="s">
        <v>20</v>
      </c>
      <c r="I2307" s="7">
        <v>0.60000000000000009</v>
      </c>
      <c r="J2307" s="8">
        <v>7750</v>
      </c>
      <c r="K2307" s="9">
        <f t="shared" si="18"/>
        <v>4650.0000000000009</v>
      </c>
      <c r="L2307" s="9">
        <f t="shared" si="19"/>
        <v>1395.0000000000002</v>
      </c>
      <c r="M2307" s="10">
        <v>0.3</v>
      </c>
      <c r="O2307" s="15"/>
      <c r="P2307" s="13"/>
      <c r="Q2307" s="11"/>
      <c r="R2307" s="12"/>
    </row>
    <row r="2308" spans="1:18" ht="15.75" customHeight="1">
      <c r="A2308" s="1"/>
      <c r="B2308" s="5" t="s">
        <v>14</v>
      </c>
      <c r="C2308" s="5">
        <v>1185732</v>
      </c>
      <c r="D2308" s="6">
        <v>44535</v>
      </c>
      <c r="E2308" s="5" t="s">
        <v>46</v>
      </c>
      <c r="F2308" s="5" t="s">
        <v>86</v>
      </c>
      <c r="G2308" s="5" t="s">
        <v>87</v>
      </c>
      <c r="H2308" s="5" t="s">
        <v>21</v>
      </c>
      <c r="I2308" s="7">
        <v>0.70000000000000007</v>
      </c>
      <c r="J2308" s="8">
        <v>7750</v>
      </c>
      <c r="K2308" s="9">
        <f t="shared" si="18"/>
        <v>5425.0000000000009</v>
      </c>
      <c r="L2308" s="9">
        <f t="shared" si="19"/>
        <v>1898.7500000000002</v>
      </c>
      <c r="M2308" s="10">
        <v>0.35</v>
      </c>
      <c r="O2308" s="15"/>
      <c r="P2308" s="13"/>
      <c r="Q2308" s="11"/>
      <c r="R2308" s="12"/>
    </row>
    <row r="2309" spans="1:18" ht="15.75" customHeight="1">
      <c r="A2309" s="1"/>
      <c r="B2309" s="5" t="s">
        <v>14</v>
      </c>
      <c r="C2309" s="5">
        <v>1185732</v>
      </c>
      <c r="D2309" s="6">
        <v>44535</v>
      </c>
      <c r="E2309" s="5" t="s">
        <v>46</v>
      </c>
      <c r="F2309" s="5" t="s">
        <v>86</v>
      </c>
      <c r="G2309" s="5" t="s">
        <v>87</v>
      </c>
      <c r="H2309" s="5" t="s">
        <v>22</v>
      </c>
      <c r="I2309" s="7">
        <v>0.75</v>
      </c>
      <c r="J2309" s="8">
        <v>8750</v>
      </c>
      <c r="K2309" s="9">
        <f t="shared" si="18"/>
        <v>6562.5</v>
      </c>
      <c r="L2309" s="9">
        <f t="shared" si="19"/>
        <v>3281.25</v>
      </c>
      <c r="M2309" s="10">
        <v>0.5</v>
      </c>
      <c r="O2309" s="15"/>
      <c r="P2309" s="13"/>
      <c r="Q2309" s="11"/>
      <c r="R2309" s="12"/>
    </row>
    <row r="2310" spans="1:18" ht="15.75" customHeight="1">
      <c r="A2310" s="1" t="s">
        <v>39</v>
      </c>
      <c r="B2310" s="5" t="s">
        <v>14</v>
      </c>
      <c r="C2310" s="5">
        <v>1185732</v>
      </c>
      <c r="D2310" s="6">
        <v>44202</v>
      </c>
      <c r="E2310" s="5" t="s">
        <v>46</v>
      </c>
      <c r="F2310" s="5" t="s">
        <v>88</v>
      </c>
      <c r="G2310" s="5" t="s">
        <v>89</v>
      </c>
      <c r="H2310" s="5" t="s">
        <v>17</v>
      </c>
      <c r="I2310" s="7">
        <v>0.35000000000000003</v>
      </c>
      <c r="J2310" s="8">
        <v>9250</v>
      </c>
      <c r="K2310" s="9">
        <f t="shared" si="18"/>
        <v>3237.5000000000005</v>
      </c>
      <c r="L2310" s="9">
        <f t="shared" si="19"/>
        <v>1295.0000000000002</v>
      </c>
      <c r="M2310" s="10">
        <v>0.4</v>
      </c>
      <c r="O2310" s="15"/>
      <c r="P2310" s="13"/>
      <c r="Q2310" s="11"/>
      <c r="R2310" s="12"/>
    </row>
    <row r="2311" spans="1:18" ht="15.75" customHeight="1">
      <c r="A2311" s="1"/>
      <c r="B2311" s="5" t="s">
        <v>14</v>
      </c>
      <c r="C2311" s="5">
        <v>1185732</v>
      </c>
      <c r="D2311" s="6">
        <v>44202</v>
      </c>
      <c r="E2311" s="5" t="s">
        <v>46</v>
      </c>
      <c r="F2311" s="5" t="s">
        <v>88</v>
      </c>
      <c r="G2311" s="5" t="s">
        <v>89</v>
      </c>
      <c r="H2311" s="5" t="s">
        <v>18</v>
      </c>
      <c r="I2311" s="7">
        <v>0.35000000000000003</v>
      </c>
      <c r="J2311" s="8">
        <v>7250</v>
      </c>
      <c r="K2311" s="9">
        <f t="shared" si="18"/>
        <v>2537.5000000000005</v>
      </c>
      <c r="L2311" s="9">
        <f t="shared" si="19"/>
        <v>888.12500000000011</v>
      </c>
      <c r="M2311" s="10">
        <v>0.35</v>
      </c>
      <c r="O2311" s="15"/>
      <c r="P2311" s="13"/>
      <c r="Q2311" s="11"/>
      <c r="R2311" s="12"/>
    </row>
    <row r="2312" spans="1:18" ht="15.75" customHeight="1">
      <c r="A2312" s="1"/>
      <c r="B2312" s="5" t="s">
        <v>14</v>
      </c>
      <c r="C2312" s="5">
        <v>1185732</v>
      </c>
      <c r="D2312" s="6">
        <v>44202</v>
      </c>
      <c r="E2312" s="5" t="s">
        <v>46</v>
      </c>
      <c r="F2312" s="5" t="s">
        <v>88</v>
      </c>
      <c r="G2312" s="5" t="s">
        <v>89</v>
      </c>
      <c r="H2312" s="5" t="s">
        <v>19</v>
      </c>
      <c r="I2312" s="7">
        <v>0.25000000000000006</v>
      </c>
      <c r="J2312" s="8">
        <v>7250</v>
      </c>
      <c r="K2312" s="9">
        <f t="shared" si="18"/>
        <v>1812.5000000000005</v>
      </c>
      <c r="L2312" s="9">
        <f t="shared" si="19"/>
        <v>725.00000000000023</v>
      </c>
      <c r="M2312" s="10">
        <v>0.4</v>
      </c>
      <c r="O2312" s="15"/>
      <c r="P2312" s="13"/>
      <c r="Q2312" s="11"/>
      <c r="R2312" s="12"/>
    </row>
    <row r="2313" spans="1:18" ht="15.75" customHeight="1">
      <c r="A2313" s="1"/>
      <c r="B2313" s="5" t="s">
        <v>14</v>
      </c>
      <c r="C2313" s="5">
        <v>1185732</v>
      </c>
      <c r="D2313" s="6">
        <v>44202</v>
      </c>
      <c r="E2313" s="5" t="s">
        <v>46</v>
      </c>
      <c r="F2313" s="5" t="s">
        <v>88</v>
      </c>
      <c r="G2313" s="5" t="s">
        <v>89</v>
      </c>
      <c r="H2313" s="5" t="s">
        <v>20</v>
      </c>
      <c r="I2313" s="7">
        <v>0.3</v>
      </c>
      <c r="J2313" s="8">
        <v>5750</v>
      </c>
      <c r="K2313" s="9">
        <f t="shared" si="18"/>
        <v>1725</v>
      </c>
      <c r="L2313" s="9">
        <f t="shared" si="19"/>
        <v>690</v>
      </c>
      <c r="M2313" s="10">
        <v>0.4</v>
      </c>
      <c r="O2313" s="15"/>
      <c r="P2313" s="13"/>
      <c r="Q2313" s="11"/>
      <c r="R2313" s="12"/>
    </row>
    <row r="2314" spans="1:18" ht="15.75" customHeight="1">
      <c r="A2314" s="1"/>
      <c r="B2314" s="5" t="s">
        <v>14</v>
      </c>
      <c r="C2314" s="5">
        <v>1185732</v>
      </c>
      <c r="D2314" s="6">
        <v>44202</v>
      </c>
      <c r="E2314" s="5" t="s">
        <v>46</v>
      </c>
      <c r="F2314" s="5" t="s">
        <v>88</v>
      </c>
      <c r="G2314" s="5" t="s">
        <v>89</v>
      </c>
      <c r="H2314" s="5" t="s">
        <v>21</v>
      </c>
      <c r="I2314" s="7">
        <v>0.45</v>
      </c>
      <c r="J2314" s="8">
        <v>6250</v>
      </c>
      <c r="K2314" s="9">
        <f t="shared" si="18"/>
        <v>2812.5</v>
      </c>
      <c r="L2314" s="9">
        <f t="shared" si="19"/>
        <v>984.37499999999989</v>
      </c>
      <c r="M2314" s="10">
        <v>0.35</v>
      </c>
      <c r="O2314" s="15"/>
      <c r="P2314" s="13"/>
      <c r="Q2314" s="11"/>
      <c r="R2314" s="12"/>
    </row>
    <row r="2315" spans="1:18" ht="15.75" customHeight="1">
      <c r="A2315" s="1"/>
      <c r="B2315" s="5" t="s">
        <v>14</v>
      </c>
      <c r="C2315" s="5">
        <v>1185732</v>
      </c>
      <c r="D2315" s="6">
        <v>44202</v>
      </c>
      <c r="E2315" s="5" t="s">
        <v>46</v>
      </c>
      <c r="F2315" s="5" t="s">
        <v>88</v>
      </c>
      <c r="G2315" s="5" t="s">
        <v>89</v>
      </c>
      <c r="H2315" s="5" t="s">
        <v>22</v>
      </c>
      <c r="I2315" s="7">
        <v>0.35000000000000003</v>
      </c>
      <c r="J2315" s="8">
        <v>7250</v>
      </c>
      <c r="K2315" s="9">
        <f t="shared" si="18"/>
        <v>2537.5000000000005</v>
      </c>
      <c r="L2315" s="9">
        <f t="shared" si="19"/>
        <v>1268.7500000000002</v>
      </c>
      <c r="M2315" s="10">
        <v>0.5</v>
      </c>
      <c r="O2315" s="15"/>
      <c r="P2315" s="13"/>
      <c r="Q2315" s="11"/>
      <c r="R2315" s="12"/>
    </row>
    <row r="2316" spans="1:18" ht="15.75" customHeight="1">
      <c r="A2316" s="1"/>
      <c r="B2316" s="5" t="s">
        <v>14</v>
      </c>
      <c r="C2316" s="5">
        <v>1185732</v>
      </c>
      <c r="D2316" s="6">
        <v>44231</v>
      </c>
      <c r="E2316" s="5" t="s">
        <v>46</v>
      </c>
      <c r="F2316" s="5" t="s">
        <v>88</v>
      </c>
      <c r="G2316" s="5" t="s">
        <v>89</v>
      </c>
      <c r="H2316" s="5" t="s">
        <v>17</v>
      </c>
      <c r="I2316" s="7">
        <v>0.35000000000000003</v>
      </c>
      <c r="J2316" s="8">
        <v>9750</v>
      </c>
      <c r="K2316" s="9">
        <f t="shared" si="18"/>
        <v>3412.5000000000005</v>
      </c>
      <c r="L2316" s="9">
        <f t="shared" si="19"/>
        <v>1365.0000000000002</v>
      </c>
      <c r="M2316" s="10">
        <v>0.4</v>
      </c>
      <c r="O2316" s="15"/>
      <c r="P2316" s="13"/>
      <c r="Q2316" s="11"/>
      <c r="R2316" s="12"/>
    </row>
    <row r="2317" spans="1:18" ht="15.75" customHeight="1">
      <c r="A2317" s="1"/>
      <c r="B2317" s="5" t="s">
        <v>14</v>
      </c>
      <c r="C2317" s="5">
        <v>1185732</v>
      </c>
      <c r="D2317" s="6">
        <v>44231</v>
      </c>
      <c r="E2317" s="5" t="s">
        <v>46</v>
      </c>
      <c r="F2317" s="5" t="s">
        <v>88</v>
      </c>
      <c r="G2317" s="5" t="s">
        <v>89</v>
      </c>
      <c r="H2317" s="5" t="s">
        <v>18</v>
      </c>
      <c r="I2317" s="7">
        <v>0.35000000000000003</v>
      </c>
      <c r="J2317" s="8">
        <v>6250</v>
      </c>
      <c r="K2317" s="9">
        <f t="shared" si="18"/>
        <v>2187.5</v>
      </c>
      <c r="L2317" s="9">
        <f t="shared" si="19"/>
        <v>765.625</v>
      </c>
      <c r="M2317" s="10">
        <v>0.35</v>
      </c>
      <c r="O2317" s="15"/>
      <c r="P2317" s="13"/>
      <c r="Q2317" s="11"/>
      <c r="R2317" s="12"/>
    </row>
    <row r="2318" spans="1:18" ht="15.75" customHeight="1">
      <c r="A2318" s="1"/>
      <c r="B2318" s="5" t="s">
        <v>14</v>
      </c>
      <c r="C2318" s="5">
        <v>1185732</v>
      </c>
      <c r="D2318" s="6">
        <v>44231</v>
      </c>
      <c r="E2318" s="5" t="s">
        <v>46</v>
      </c>
      <c r="F2318" s="5" t="s">
        <v>88</v>
      </c>
      <c r="G2318" s="5" t="s">
        <v>89</v>
      </c>
      <c r="H2318" s="5" t="s">
        <v>19</v>
      </c>
      <c r="I2318" s="7">
        <v>0.25000000000000006</v>
      </c>
      <c r="J2318" s="8">
        <v>6750</v>
      </c>
      <c r="K2318" s="9">
        <f t="shared" si="18"/>
        <v>1687.5000000000005</v>
      </c>
      <c r="L2318" s="9">
        <f t="shared" si="19"/>
        <v>675.00000000000023</v>
      </c>
      <c r="M2318" s="10">
        <v>0.4</v>
      </c>
      <c r="O2318" s="15"/>
      <c r="P2318" s="13"/>
      <c r="Q2318" s="11"/>
      <c r="R2318" s="12"/>
    </row>
    <row r="2319" spans="1:18" ht="15.75" customHeight="1">
      <c r="A2319" s="1"/>
      <c r="B2319" s="5" t="s">
        <v>14</v>
      </c>
      <c r="C2319" s="5">
        <v>1185732</v>
      </c>
      <c r="D2319" s="6">
        <v>44231</v>
      </c>
      <c r="E2319" s="5" t="s">
        <v>46</v>
      </c>
      <c r="F2319" s="5" t="s">
        <v>88</v>
      </c>
      <c r="G2319" s="5" t="s">
        <v>89</v>
      </c>
      <c r="H2319" s="5" t="s">
        <v>20</v>
      </c>
      <c r="I2319" s="7">
        <v>0.3</v>
      </c>
      <c r="J2319" s="8">
        <v>5250</v>
      </c>
      <c r="K2319" s="9">
        <f t="shared" si="18"/>
        <v>1575</v>
      </c>
      <c r="L2319" s="9">
        <f t="shared" si="19"/>
        <v>630</v>
      </c>
      <c r="M2319" s="10">
        <v>0.4</v>
      </c>
      <c r="O2319" s="15"/>
      <c r="P2319" s="13"/>
      <c r="Q2319" s="11"/>
      <c r="R2319" s="12"/>
    </row>
    <row r="2320" spans="1:18" ht="15.75" customHeight="1">
      <c r="A2320" s="1"/>
      <c r="B2320" s="5" t="s">
        <v>14</v>
      </c>
      <c r="C2320" s="5">
        <v>1185732</v>
      </c>
      <c r="D2320" s="6">
        <v>44231</v>
      </c>
      <c r="E2320" s="5" t="s">
        <v>46</v>
      </c>
      <c r="F2320" s="5" t="s">
        <v>88</v>
      </c>
      <c r="G2320" s="5" t="s">
        <v>89</v>
      </c>
      <c r="H2320" s="5" t="s">
        <v>21</v>
      </c>
      <c r="I2320" s="7">
        <v>0.45</v>
      </c>
      <c r="J2320" s="8">
        <v>6000</v>
      </c>
      <c r="K2320" s="9">
        <f t="shared" si="18"/>
        <v>2700</v>
      </c>
      <c r="L2320" s="9">
        <f t="shared" si="19"/>
        <v>944.99999999999989</v>
      </c>
      <c r="M2320" s="10">
        <v>0.35</v>
      </c>
      <c r="O2320" s="15"/>
      <c r="P2320" s="13"/>
      <c r="Q2320" s="11"/>
      <c r="R2320" s="12"/>
    </row>
    <row r="2321" spans="1:18" ht="15.75" customHeight="1">
      <c r="A2321" s="1"/>
      <c r="B2321" s="5" t="s">
        <v>14</v>
      </c>
      <c r="C2321" s="5">
        <v>1185732</v>
      </c>
      <c r="D2321" s="6">
        <v>44231</v>
      </c>
      <c r="E2321" s="5" t="s">
        <v>46</v>
      </c>
      <c r="F2321" s="5" t="s">
        <v>88</v>
      </c>
      <c r="G2321" s="5" t="s">
        <v>89</v>
      </c>
      <c r="H2321" s="5" t="s">
        <v>22</v>
      </c>
      <c r="I2321" s="7">
        <v>0.3</v>
      </c>
      <c r="J2321" s="8">
        <v>7000</v>
      </c>
      <c r="K2321" s="9">
        <f t="shared" si="18"/>
        <v>2100</v>
      </c>
      <c r="L2321" s="9">
        <f t="shared" si="19"/>
        <v>1050</v>
      </c>
      <c r="M2321" s="10">
        <v>0.5</v>
      </c>
      <c r="O2321" s="15"/>
      <c r="P2321" s="13"/>
      <c r="Q2321" s="11"/>
      <c r="R2321" s="12"/>
    </row>
    <row r="2322" spans="1:18" ht="15.75" customHeight="1">
      <c r="A2322" s="1"/>
      <c r="B2322" s="5" t="s">
        <v>14</v>
      </c>
      <c r="C2322" s="5">
        <v>1185732</v>
      </c>
      <c r="D2322" s="6">
        <v>44257</v>
      </c>
      <c r="E2322" s="5" t="s">
        <v>46</v>
      </c>
      <c r="F2322" s="5" t="s">
        <v>88</v>
      </c>
      <c r="G2322" s="5" t="s">
        <v>89</v>
      </c>
      <c r="H2322" s="5" t="s">
        <v>17</v>
      </c>
      <c r="I2322" s="7">
        <v>0.3</v>
      </c>
      <c r="J2322" s="8">
        <v>9200</v>
      </c>
      <c r="K2322" s="9">
        <f t="shared" si="18"/>
        <v>2760</v>
      </c>
      <c r="L2322" s="9">
        <f t="shared" si="19"/>
        <v>1104</v>
      </c>
      <c r="M2322" s="10">
        <v>0.4</v>
      </c>
      <c r="O2322" s="15"/>
      <c r="P2322" s="13"/>
      <c r="Q2322" s="11"/>
      <c r="R2322" s="12"/>
    </row>
    <row r="2323" spans="1:18" ht="15.75" customHeight="1">
      <c r="A2323" s="1"/>
      <c r="B2323" s="5" t="s">
        <v>14</v>
      </c>
      <c r="C2323" s="5">
        <v>1185732</v>
      </c>
      <c r="D2323" s="6">
        <v>44257</v>
      </c>
      <c r="E2323" s="5" t="s">
        <v>46</v>
      </c>
      <c r="F2323" s="5" t="s">
        <v>88</v>
      </c>
      <c r="G2323" s="5" t="s">
        <v>89</v>
      </c>
      <c r="H2323" s="5" t="s">
        <v>18</v>
      </c>
      <c r="I2323" s="7">
        <v>0.3</v>
      </c>
      <c r="J2323" s="8">
        <v>6000</v>
      </c>
      <c r="K2323" s="9">
        <f t="shared" si="18"/>
        <v>1800</v>
      </c>
      <c r="L2323" s="9">
        <f t="shared" si="19"/>
        <v>630</v>
      </c>
      <c r="M2323" s="10">
        <v>0.35</v>
      </c>
      <c r="O2323" s="15"/>
      <c r="P2323" s="13"/>
      <c r="Q2323" s="11"/>
      <c r="R2323" s="12"/>
    </row>
    <row r="2324" spans="1:18" ht="15.75" customHeight="1">
      <c r="A2324" s="1"/>
      <c r="B2324" s="5" t="s">
        <v>14</v>
      </c>
      <c r="C2324" s="5">
        <v>1185732</v>
      </c>
      <c r="D2324" s="6">
        <v>44257</v>
      </c>
      <c r="E2324" s="5" t="s">
        <v>46</v>
      </c>
      <c r="F2324" s="5" t="s">
        <v>88</v>
      </c>
      <c r="G2324" s="5" t="s">
        <v>89</v>
      </c>
      <c r="H2324" s="5" t="s">
        <v>19</v>
      </c>
      <c r="I2324" s="7">
        <v>0.2</v>
      </c>
      <c r="J2324" s="8">
        <v>6250</v>
      </c>
      <c r="K2324" s="9">
        <f t="shared" si="18"/>
        <v>1250</v>
      </c>
      <c r="L2324" s="9">
        <f t="shared" si="19"/>
        <v>500</v>
      </c>
      <c r="M2324" s="10">
        <v>0.4</v>
      </c>
      <c r="O2324" s="15"/>
      <c r="P2324" s="13"/>
      <c r="Q2324" s="11"/>
      <c r="R2324" s="12"/>
    </row>
    <row r="2325" spans="1:18" ht="15.75" customHeight="1">
      <c r="A2325" s="1"/>
      <c r="B2325" s="5" t="s">
        <v>14</v>
      </c>
      <c r="C2325" s="5">
        <v>1185732</v>
      </c>
      <c r="D2325" s="6">
        <v>44257</v>
      </c>
      <c r="E2325" s="5" t="s">
        <v>46</v>
      </c>
      <c r="F2325" s="5" t="s">
        <v>88</v>
      </c>
      <c r="G2325" s="5" t="s">
        <v>89</v>
      </c>
      <c r="H2325" s="5" t="s">
        <v>20</v>
      </c>
      <c r="I2325" s="7">
        <v>0.24999999999999994</v>
      </c>
      <c r="J2325" s="8">
        <v>4750</v>
      </c>
      <c r="K2325" s="9">
        <f t="shared" si="18"/>
        <v>1187.4999999999998</v>
      </c>
      <c r="L2325" s="9">
        <f t="shared" si="19"/>
        <v>474.99999999999994</v>
      </c>
      <c r="M2325" s="10">
        <v>0.4</v>
      </c>
      <c r="O2325" s="15"/>
      <c r="P2325" s="13"/>
      <c r="Q2325" s="11"/>
      <c r="R2325" s="12"/>
    </row>
    <row r="2326" spans="1:18" ht="15.75" customHeight="1">
      <c r="A2326" s="1"/>
      <c r="B2326" s="5" t="s">
        <v>14</v>
      </c>
      <c r="C2326" s="5">
        <v>1185732</v>
      </c>
      <c r="D2326" s="6">
        <v>44257</v>
      </c>
      <c r="E2326" s="5" t="s">
        <v>46</v>
      </c>
      <c r="F2326" s="5" t="s">
        <v>88</v>
      </c>
      <c r="G2326" s="5" t="s">
        <v>89</v>
      </c>
      <c r="H2326" s="5" t="s">
        <v>21</v>
      </c>
      <c r="I2326" s="7">
        <v>0.40000000000000008</v>
      </c>
      <c r="J2326" s="8">
        <v>5250</v>
      </c>
      <c r="K2326" s="9">
        <f t="shared" si="18"/>
        <v>2100.0000000000005</v>
      </c>
      <c r="L2326" s="9">
        <f t="shared" si="19"/>
        <v>735.00000000000011</v>
      </c>
      <c r="M2326" s="10">
        <v>0.35</v>
      </c>
      <c r="O2326" s="15"/>
      <c r="P2326" s="13"/>
      <c r="Q2326" s="11"/>
      <c r="R2326" s="12"/>
    </row>
    <row r="2327" spans="1:18" ht="15.75" customHeight="1">
      <c r="A2327" s="1"/>
      <c r="B2327" s="5" t="s">
        <v>14</v>
      </c>
      <c r="C2327" s="5">
        <v>1185732</v>
      </c>
      <c r="D2327" s="6">
        <v>44257</v>
      </c>
      <c r="E2327" s="5" t="s">
        <v>46</v>
      </c>
      <c r="F2327" s="5" t="s">
        <v>88</v>
      </c>
      <c r="G2327" s="5" t="s">
        <v>89</v>
      </c>
      <c r="H2327" s="5" t="s">
        <v>22</v>
      </c>
      <c r="I2327" s="7">
        <v>0.3</v>
      </c>
      <c r="J2327" s="8">
        <v>6250</v>
      </c>
      <c r="K2327" s="9">
        <f t="shared" si="18"/>
        <v>1875</v>
      </c>
      <c r="L2327" s="9">
        <f t="shared" si="19"/>
        <v>937.5</v>
      </c>
      <c r="M2327" s="10">
        <v>0.5</v>
      </c>
      <c r="O2327" s="15"/>
      <c r="P2327" s="13"/>
      <c r="Q2327" s="11"/>
      <c r="R2327" s="12"/>
    </row>
    <row r="2328" spans="1:18" ht="15.75" customHeight="1">
      <c r="A2328" s="1"/>
      <c r="B2328" s="5" t="s">
        <v>14</v>
      </c>
      <c r="C2328" s="5">
        <v>1185732</v>
      </c>
      <c r="D2328" s="6">
        <v>44289</v>
      </c>
      <c r="E2328" s="5" t="s">
        <v>46</v>
      </c>
      <c r="F2328" s="5" t="s">
        <v>88</v>
      </c>
      <c r="G2328" s="5" t="s">
        <v>89</v>
      </c>
      <c r="H2328" s="5" t="s">
        <v>17</v>
      </c>
      <c r="I2328" s="7">
        <v>0.3</v>
      </c>
      <c r="J2328" s="8">
        <v>8750</v>
      </c>
      <c r="K2328" s="9">
        <f t="shared" si="18"/>
        <v>2625</v>
      </c>
      <c r="L2328" s="9">
        <f t="shared" si="19"/>
        <v>1050</v>
      </c>
      <c r="M2328" s="10">
        <v>0.4</v>
      </c>
      <c r="O2328" s="15"/>
      <c r="P2328" s="13"/>
      <c r="Q2328" s="11"/>
      <c r="R2328" s="12"/>
    </row>
    <row r="2329" spans="1:18" ht="15.75" customHeight="1">
      <c r="A2329" s="1"/>
      <c r="B2329" s="5" t="s">
        <v>14</v>
      </c>
      <c r="C2329" s="5">
        <v>1185732</v>
      </c>
      <c r="D2329" s="6">
        <v>44289</v>
      </c>
      <c r="E2329" s="5" t="s">
        <v>46</v>
      </c>
      <c r="F2329" s="5" t="s">
        <v>88</v>
      </c>
      <c r="G2329" s="5" t="s">
        <v>89</v>
      </c>
      <c r="H2329" s="5" t="s">
        <v>18</v>
      </c>
      <c r="I2329" s="7">
        <v>0.3</v>
      </c>
      <c r="J2329" s="8">
        <v>5750</v>
      </c>
      <c r="K2329" s="9">
        <f t="shared" si="18"/>
        <v>1725</v>
      </c>
      <c r="L2329" s="9">
        <f t="shared" si="19"/>
        <v>603.75</v>
      </c>
      <c r="M2329" s="10">
        <v>0.35</v>
      </c>
      <c r="O2329" s="15"/>
      <c r="P2329" s="13"/>
      <c r="Q2329" s="11"/>
      <c r="R2329" s="12"/>
    </row>
    <row r="2330" spans="1:18" ht="15.75" customHeight="1">
      <c r="A2330" s="1"/>
      <c r="B2330" s="5" t="s">
        <v>14</v>
      </c>
      <c r="C2330" s="5">
        <v>1185732</v>
      </c>
      <c r="D2330" s="6">
        <v>44289</v>
      </c>
      <c r="E2330" s="5" t="s">
        <v>46</v>
      </c>
      <c r="F2330" s="5" t="s">
        <v>88</v>
      </c>
      <c r="G2330" s="5" t="s">
        <v>89</v>
      </c>
      <c r="H2330" s="5" t="s">
        <v>19</v>
      </c>
      <c r="I2330" s="7">
        <v>0.2</v>
      </c>
      <c r="J2330" s="8">
        <v>5750</v>
      </c>
      <c r="K2330" s="9">
        <f t="shared" si="18"/>
        <v>1150</v>
      </c>
      <c r="L2330" s="9">
        <f t="shared" si="19"/>
        <v>460</v>
      </c>
      <c r="M2330" s="10">
        <v>0.4</v>
      </c>
      <c r="O2330" s="15"/>
      <c r="P2330" s="13"/>
      <c r="Q2330" s="11"/>
      <c r="R2330" s="12"/>
    </row>
    <row r="2331" spans="1:18" ht="15.75" customHeight="1">
      <c r="A2331" s="1"/>
      <c r="B2331" s="5" t="s">
        <v>14</v>
      </c>
      <c r="C2331" s="5">
        <v>1185732</v>
      </c>
      <c r="D2331" s="6">
        <v>44289</v>
      </c>
      <c r="E2331" s="5" t="s">
        <v>46</v>
      </c>
      <c r="F2331" s="5" t="s">
        <v>88</v>
      </c>
      <c r="G2331" s="5" t="s">
        <v>89</v>
      </c>
      <c r="H2331" s="5" t="s">
        <v>20</v>
      </c>
      <c r="I2331" s="7">
        <v>0.24999999999999994</v>
      </c>
      <c r="J2331" s="8">
        <v>5000</v>
      </c>
      <c r="K2331" s="9">
        <f t="shared" si="18"/>
        <v>1249.9999999999998</v>
      </c>
      <c r="L2331" s="9">
        <f t="shared" si="19"/>
        <v>499.99999999999994</v>
      </c>
      <c r="M2331" s="10">
        <v>0.4</v>
      </c>
      <c r="O2331" s="15"/>
      <c r="P2331" s="13"/>
      <c r="Q2331" s="11"/>
      <c r="R2331" s="12"/>
    </row>
    <row r="2332" spans="1:18" ht="15.75" customHeight="1">
      <c r="A2332" s="1"/>
      <c r="B2332" s="5" t="s">
        <v>14</v>
      </c>
      <c r="C2332" s="5">
        <v>1185732</v>
      </c>
      <c r="D2332" s="6">
        <v>44289</v>
      </c>
      <c r="E2332" s="5" t="s">
        <v>46</v>
      </c>
      <c r="F2332" s="5" t="s">
        <v>88</v>
      </c>
      <c r="G2332" s="5" t="s">
        <v>89</v>
      </c>
      <c r="H2332" s="5" t="s">
        <v>21</v>
      </c>
      <c r="I2332" s="7">
        <v>0.45</v>
      </c>
      <c r="J2332" s="8">
        <v>5250</v>
      </c>
      <c r="K2332" s="9">
        <f t="shared" si="18"/>
        <v>2362.5</v>
      </c>
      <c r="L2332" s="9">
        <f t="shared" si="19"/>
        <v>826.875</v>
      </c>
      <c r="M2332" s="10">
        <v>0.35</v>
      </c>
      <c r="O2332" s="15"/>
      <c r="P2332" s="13"/>
      <c r="Q2332" s="11"/>
      <c r="R2332" s="12"/>
    </row>
    <row r="2333" spans="1:18" ht="15.75" customHeight="1">
      <c r="A2333" s="1"/>
      <c r="B2333" s="5" t="s">
        <v>14</v>
      </c>
      <c r="C2333" s="5">
        <v>1185732</v>
      </c>
      <c r="D2333" s="6">
        <v>44289</v>
      </c>
      <c r="E2333" s="5" t="s">
        <v>46</v>
      </c>
      <c r="F2333" s="5" t="s">
        <v>88</v>
      </c>
      <c r="G2333" s="5" t="s">
        <v>89</v>
      </c>
      <c r="H2333" s="5" t="s">
        <v>22</v>
      </c>
      <c r="I2333" s="7">
        <v>0.35000000000000003</v>
      </c>
      <c r="J2333" s="8">
        <v>6750</v>
      </c>
      <c r="K2333" s="9">
        <f t="shared" si="18"/>
        <v>2362.5</v>
      </c>
      <c r="L2333" s="9">
        <f t="shared" si="19"/>
        <v>1181.25</v>
      </c>
      <c r="M2333" s="10">
        <v>0.5</v>
      </c>
      <c r="O2333" s="15"/>
      <c r="P2333" s="13"/>
      <c r="Q2333" s="11"/>
      <c r="R2333" s="12"/>
    </row>
    <row r="2334" spans="1:18" ht="15.75" customHeight="1">
      <c r="A2334" s="1"/>
      <c r="B2334" s="5" t="s">
        <v>14</v>
      </c>
      <c r="C2334" s="5">
        <v>1185732</v>
      </c>
      <c r="D2334" s="6">
        <v>44318</v>
      </c>
      <c r="E2334" s="5" t="s">
        <v>46</v>
      </c>
      <c r="F2334" s="5" t="s">
        <v>88</v>
      </c>
      <c r="G2334" s="5" t="s">
        <v>89</v>
      </c>
      <c r="H2334" s="5" t="s">
        <v>17</v>
      </c>
      <c r="I2334" s="7">
        <v>0.45</v>
      </c>
      <c r="J2334" s="8">
        <v>9450</v>
      </c>
      <c r="K2334" s="9">
        <f t="shared" si="18"/>
        <v>4252.5</v>
      </c>
      <c r="L2334" s="9">
        <f t="shared" si="19"/>
        <v>1701</v>
      </c>
      <c r="M2334" s="10">
        <v>0.4</v>
      </c>
      <c r="O2334" s="15"/>
      <c r="P2334" s="13"/>
      <c r="Q2334" s="11"/>
      <c r="R2334" s="12"/>
    </row>
    <row r="2335" spans="1:18" ht="15.75" customHeight="1">
      <c r="A2335" s="1"/>
      <c r="B2335" s="5" t="s">
        <v>14</v>
      </c>
      <c r="C2335" s="5">
        <v>1185732</v>
      </c>
      <c r="D2335" s="6">
        <v>44318</v>
      </c>
      <c r="E2335" s="5" t="s">
        <v>46</v>
      </c>
      <c r="F2335" s="5" t="s">
        <v>88</v>
      </c>
      <c r="G2335" s="5" t="s">
        <v>89</v>
      </c>
      <c r="H2335" s="5" t="s">
        <v>18</v>
      </c>
      <c r="I2335" s="7">
        <v>0.45</v>
      </c>
      <c r="J2335" s="8">
        <v>6500</v>
      </c>
      <c r="K2335" s="9">
        <f t="shared" si="18"/>
        <v>2925</v>
      </c>
      <c r="L2335" s="9">
        <f t="shared" si="19"/>
        <v>1023.7499999999999</v>
      </c>
      <c r="M2335" s="10">
        <v>0.35</v>
      </c>
      <c r="O2335" s="15"/>
      <c r="P2335" s="13"/>
      <c r="Q2335" s="11"/>
      <c r="R2335" s="12"/>
    </row>
    <row r="2336" spans="1:18" ht="15.75" customHeight="1">
      <c r="A2336" s="1"/>
      <c r="B2336" s="5" t="s">
        <v>14</v>
      </c>
      <c r="C2336" s="5">
        <v>1185732</v>
      </c>
      <c r="D2336" s="6">
        <v>44318</v>
      </c>
      <c r="E2336" s="5" t="s">
        <v>46</v>
      </c>
      <c r="F2336" s="5" t="s">
        <v>88</v>
      </c>
      <c r="G2336" s="5" t="s">
        <v>89</v>
      </c>
      <c r="H2336" s="5" t="s">
        <v>19</v>
      </c>
      <c r="I2336" s="7">
        <v>0.4</v>
      </c>
      <c r="J2336" s="8">
        <v>6250</v>
      </c>
      <c r="K2336" s="9">
        <f t="shared" si="18"/>
        <v>2500</v>
      </c>
      <c r="L2336" s="9">
        <f t="shared" si="19"/>
        <v>1000</v>
      </c>
      <c r="M2336" s="10">
        <v>0.4</v>
      </c>
      <c r="O2336" s="15"/>
      <c r="P2336" s="13"/>
      <c r="Q2336" s="11"/>
      <c r="R2336" s="12"/>
    </row>
    <row r="2337" spans="1:18" ht="15.75" customHeight="1">
      <c r="A2337" s="1"/>
      <c r="B2337" s="5" t="s">
        <v>14</v>
      </c>
      <c r="C2337" s="5">
        <v>1185732</v>
      </c>
      <c r="D2337" s="6">
        <v>44318</v>
      </c>
      <c r="E2337" s="5" t="s">
        <v>46</v>
      </c>
      <c r="F2337" s="5" t="s">
        <v>88</v>
      </c>
      <c r="G2337" s="5" t="s">
        <v>89</v>
      </c>
      <c r="H2337" s="5" t="s">
        <v>20</v>
      </c>
      <c r="I2337" s="7">
        <v>0.4</v>
      </c>
      <c r="J2337" s="8">
        <v>5750</v>
      </c>
      <c r="K2337" s="9">
        <f t="shared" si="18"/>
        <v>2300</v>
      </c>
      <c r="L2337" s="9">
        <f t="shared" si="19"/>
        <v>920</v>
      </c>
      <c r="M2337" s="10">
        <v>0.4</v>
      </c>
      <c r="O2337" s="15"/>
      <c r="P2337" s="13"/>
      <c r="Q2337" s="11"/>
      <c r="R2337" s="12"/>
    </row>
    <row r="2338" spans="1:18" ht="15.75" customHeight="1">
      <c r="A2338" s="1"/>
      <c r="B2338" s="5" t="s">
        <v>14</v>
      </c>
      <c r="C2338" s="5">
        <v>1185732</v>
      </c>
      <c r="D2338" s="6">
        <v>44318</v>
      </c>
      <c r="E2338" s="5" t="s">
        <v>46</v>
      </c>
      <c r="F2338" s="5" t="s">
        <v>88</v>
      </c>
      <c r="G2338" s="5" t="s">
        <v>89</v>
      </c>
      <c r="H2338" s="5" t="s">
        <v>21</v>
      </c>
      <c r="I2338" s="7">
        <v>0.49999999999999994</v>
      </c>
      <c r="J2338" s="8">
        <v>6000</v>
      </c>
      <c r="K2338" s="9">
        <f t="shared" si="18"/>
        <v>2999.9999999999995</v>
      </c>
      <c r="L2338" s="9">
        <f t="shared" si="19"/>
        <v>1049.9999999999998</v>
      </c>
      <c r="M2338" s="10">
        <v>0.35</v>
      </c>
      <c r="O2338" s="15"/>
      <c r="P2338" s="13"/>
      <c r="Q2338" s="11"/>
      <c r="R2338" s="12"/>
    </row>
    <row r="2339" spans="1:18" ht="15.75" customHeight="1">
      <c r="A2339" s="1"/>
      <c r="B2339" s="5" t="s">
        <v>14</v>
      </c>
      <c r="C2339" s="5">
        <v>1185732</v>
      </c>
      <c r="D2339" s="6">
        <v>44318</v>
      </c>
      <c r="E2339" s="5" t="s">
        <v>46</v>
      </c>
      <c r="F2339" s="5" t="s">
        <v>88</v>
      </c>
      <c r="G2339" s="5" t="s">
        <v>89</v>
      </c>
      <c r="H2339" s="5" t="s">
        <v>22</v>
      </c>
      <c r="I2339" s="7">
        <v>0.54999999999999993</v>
      </c>
      <c r="J2339" s="8">
        <v>7000</v>
      </c>
      <c r="K2339" s="9">
        <f t="shared" si="18"/>
        <v>3849.9999999999995</v>
      </c>
      <c r="L2339" s="9">
        <f t="shared" si="19"/>
        <v>1924.9999999999998</v>
      </c>
      <c r="M2339" s="10">
        <v>0.5</v>
      </c>
      <c r="O2339" s="15"/>
      <c r="P2339" s="13"/>
      <c r="Q2339" s="11"/>
      <c r="R2339" s="12"/>
    </row>
    <row r="2340" spans="1:18" ht="15.75" customHeight="1">
      <c r="A2340" s="1"/>
      <c r="B2340" s="5" t="s">
        <v>14</v>
      </c>
      <c r="C2340" s="5">
        <v>1185732</v>
      </c>
      <c r="D2340" s="6">
        <v>44351</v>
      </c>
      <c r="E2340" s="5" t="s">
        <v>46</v>
      </c>
      <c r="F2340" s="5" t="s">
        <v>88</v>
      </c>
      <c r="G2340" s="5" t="s">
        <v>89</v>
      </c>
      <c r="H2340" s="5" t="s">
        <v>17</v>
      </c>
      <c r="I2340" s="7">
        <v>0.49999999999999994</v>
      </c>
      <c r="J2340" s="8">
        <v>9500</v>
      </c>
      <c r="K2340" s="9">
        <f t="shared" si="18"/>
        <v>4749.9999999999991</v>
      </c>
      <c r="L2340" s="9">
        <f t="shared" si="19"/>
        <v>1899.9999999999998</v>
      </c>
      <c r="M2340" s="10">
        <v>0.4</v>
      </c>
      <c r="O2340" s="15"/>
      <c r="P2340" s="13"/>
      <c r="Q2340" s="11"/>
      <c r="R2340" s="12"/>
    </row>
    <row r="2341" spans="1:18" ht="15.75" customHeight="1">
      <c r="A2341" s="1"/>
      <c r="B2341" s="5" t="s">
        <v>14</v>
      </c>
      <c r="C2341" s="5">
        <v>1185732</v>
      </c>
      <c r="D2341" s="6">
        <v>44351</v>
      </c>
      <c r="E2341" s="5" t="s">
        <v>46</v>
      </c>
      <c r="F2341" s="5" t="s">
        <v>88</v>
      </c>
      <c r="G2341" s="5" t="s">
        <v>89</v>
      </c>
      <c r="H2341" s="5" t="s">
        <v>18</v>
      </c>
      <c r="I2341" s="7">
        <v>0.45</v>
      </c>
      <c r="J2341" s="8">
        <v>7000</v>
      </c>
      <c r="K2341" s="9">
        <f t="shared" si="18"/>
        <v>3150</v>
      </c>
      <c r="L2341" s="9">
        <f t="shared" si="19"/>
        <v>1102.5</v>
      </c>
      <c r="M2341" s="10">
        <v>0.35</v>
      </c>
      <c r="O2341" s="15"/>
      <c r="P2341" s="13"/>
      <c r="Q2341" s="11"/>
      <c r="R2341" s="12"/>
    </row>
    <row r="2342" spans="1:18" ht="15.75" customHeight="1">
      <c r="A2342" s="1"/>
      <c r="B2342" s="5" t="s">
        <v>14</v>
      </c>
      <c r="C2342" s="5">
        <v>1185732</v>
      </c>
      <c r="D2342" s="6">
        <v>44351</v>
      </c>
      <c r="E2342" s="5" t="s">
        <v>46</v>
      </c>
      <c r="F2342" s="5" t="s">
        <v>88</v>
      </c>
      <c r="G2342" s="5" t="s">
        <v>89</v>
      </c>
      <c r="H2342" s="5" t="s">
        <v>19</v>
      </c>
      <c r="I2342" s="7">
        <v>0.5</v>
      </c>
      <c r="J2342" s="8">
        <v>6750</v>
      </c>
      <c r="K2342" s="9">
        <f t="shared" si="18"/>
        <v>3375</v>
      </c>
      <c r="L2342" s="9">
        <f t="shared" si="19"/>
        <v>1350</v>
      </c>
      <c r="M2342" s="10">
        <v>0.4</v>
      </c>
      <c r="O2342" s="15"/>
      <c r="P2342" s="13"/>
      <c r="Q2342" s="11"/>
      <c r="R2342" s="12"/>
    </row>
    <row r="2343" spans="1:18" ht="15.75" customHeight="1">
      <c r="A2343" s="1"/>
      <c r="B2343" s="5" t="s">
        <v>14</v>
      </c>
      <c r="C2343" s="5">
        <v>1185732</v>
      </c>
      <c r="D2343" s="6">
        <v>44351</v>
      </c>
      <c r="E2343" s="5" t="s">
        <v>46</v>
      </c>
      <c r="F2343" s="5" t="s">
        <v>88</v>
      </c>
      <c r="G2343" s="5" t="s">
        <v>89</v>
      </c>
      <c r="H2343" s="5" t="s">
        <v>20</v>
      </c>
      <c r="I2343" s="7">
        <v>0.5</v>
      </c>
      <c r="J2343" s="8">
        <v>6500</v>
      </c>
      <c r="K2343" s="9">
        <f t="shared" si="18"/>
        <v>3250</v>
      </c>
      <c r="L2343" s="9">
        <f t="shared" si="19"/>
        <v>1300</v>
      </c>
      <c r="M2343" s="10">
        <v>0.4</v>
      </c>
      <c r="O2343" s="15"/>
      <c r="P2343" s="13"/>
      <c r="Q2343" s="11"/>
      <c r="R2343" s="12"/>
    </row>
    <row r="2344" spans="1:18" ht="15.75" customHeight="1">
      <c r="A2344" s="1"/>
      <c r="B2344" s="5" t="s">
        <v>14</v>
      </c>
      <c r="C2344" s="5">
        <v>1185732</v>
      </c>
      <c r="D2344" s="6">
        <v>44351</v>
      </c>
      <c r="E2344" s="5" t="s">
        <v>46</v>
      </c>
      <c r="F2344" s="5" t="s">
        <v>88</v>
      </c>
      <c r="G2344" s="5" t="s">
        <v>89</v>
      </c>
      <c r="H2344" s="5" t="s">
        <v>21</v>
      </c>
      <c r="I2344" s="7">
        <v>0.65</v>
      </c>
      <c r="J2344" s="8">
        <v>6500</v>
      </c>
      <c r="K2344" s="9">
        <f t="shared" si="18"/>
        <v>4225</v>
      </c>
      <c r="L2344" s="9">
        <f t="shared" si="19"/>
        <v>1478.75</v>
      </c>
      <c r="M2344" s="10">
        <v>0.35</v>
      </c>
      <c r="O2344" s="15"/>
      <c r="P2344" s="13"/>
      <c r="Q2344" s="11"/>
      <c r="R2344" s="12"/>
    </row>
    <row r="2345" spans="1:18" ht="15.75" customHeight="1">
      <c r="A2345" s="1"/>
      <c r="B2345" s="5" t="s">
        <v>14</v>
      </c>
      <c r="C2345" s="5">
        <v>1185732</v>
      </c>
      <c r="D2345" s="6">
        <v>44351</v>
      </c>
      <c r="E2345" s="5" t="s">
        <v>46</v>
      </c>
      <c r="F2345" s="5" t="s">
        <v>88</v>
      </c>
      <c r="G2345" s="5" t="s">
        <v>89</v>
      </c>
      <c r="H2345" s="5" t="s">
        <v>22</v>
      </c>
      <c r="I2345" s="7">
        <v>0.70000000000000007</v>
      </c>
      <c r="J2345" s="8">
        <v>8250</v>
      </c>
      <c r="K2345" s="9">
        <f t="shared" si="18"/>
        <v>5775.0000000000009</v>
      </c>
      <c r="L2345" s="9">
        <f t="shared" si="19"/>
        <v>2887.5000000000005</v>
      </c>
      <c r="M2345" s="10">
        <v>0.5</v>
      </c>
      <c r="O2345" s="15"/>
      <c r="P2345" s="13"/>
      <c r="Q2345" s="11"/>
      <c r="R2345" s="12"/>
    </row>
    <row r="2346" spans="1:18" ht="15.75" customHeight="1">
      <c r="A2346" s="1"/>
      <c r="B2346" s="5" t="s">
        <v>14</v>
      </c>
      <c r="C2346" s="5">
        <v>1185732</v>
      </c>
      <c r="D2346" s="6">
        <v>44379</v>
      </c>
      <c r="E2346" s="5" t="s">
        <v>46</v>
      </c>
      <c r="F2346" s="5" t="s">
        <v>88</v>
      </c>
      <c r="G2346" s="5" t="s">
        <v>89</v>
      </c>
      <c r="H2346" s="5" t="s">
        <v>17</v>
      </c>
      <c r="I2346" s="7">
        <v>0.65</v>
      </c>
      <c r="J2346" s="8">
        <v>10500</v>
      </c>
      <c r="K2346" s="9">
        <f t="shared" si="18"/>
        <v>6825</v>
      </c>
      <c r="L2346" s="9">
        <f t="shared" si="19"/>
        <v>2730</v>
      </c>
      <c r="M2346" s="10">
        <v>0.4</v>
      </c>
      <c r="O2346" s="15"/>
      <c r="P2346" s="13"/>
      <c r="Q2346" s="11"/>
      <c r="R2346" s="12"/>
    </row>
    <row r="2347" spans="1:18" ht="15.75" customHeight="1">
      <c r="A2347" s="1"/>
      <c r="B2347" s="5" t="s">
        <v>14</v>
      </c>
      <c r="C2347" s="5">
        <v>1185732</v>
      </c>
      <c r="D2347" s="6">
        <v>44379</v>
      </c>
      <c r="E2347" s="5" t="s">
        <v>46</v>
      </c>
      <c r="F2347" s="5" t="s">
        <v>88</v>
      </c>
      <c r="G2347" s="5" t="s">
        <v>89</v>
      </c>
      <c r="H2347" s="5" t="s">
        <v>18</v>
      </c>
      <c r="I2347" s="7">
        <v>0.60000000000000009</v>
      </c>
      <c r="J2347" s="8">
        <v>8000</v>
      </c>
      <c r="K2347" s="9">
        <f t="shared" si="18"/>
        <v>4800.0000000000009</v>
      </c>
      <c r="L2347" s="9">
        <f t="shared" si="19"/>
        <v>1680.0000000000002</v>
      </c>
      <c r="M2347" s="10">
        <v>0.35</v>
      </c>
      <c r="O2347" s="15"/>
      <c r="P2347" s="13"/>
      <c r="Q2347" s="11"/>
      <c r="R2347" s="12"/>
    </row>
    <row r="2348" spans="1:18" ht="15.75" customHeight="1">
      <c r="A2348" s="1"/>
      <c r="B2348" s="5" t="s">
        <v>14</v>
      </c>
      <c r="C2348" s="5">
        <v>1185732</v>
      </c>
      <c r="D2348" s="6">
        <v>44379</v>
      </c>
      <c r="E2348" s="5" t="s">
        <v>46</v>
      </c>
      <c r="F2348" s="5" t="s">
        <v>88</v>
      </c>
      <c r="G2348" s="5" t="s">
        <v>89</v>
      </c>
      <c r="H2348" s="5" t="s">
        <v>19</v>
      </c>
      <c r="I2348" s="7">
        <v>0.55000000000000004</v>
      </c>
      <c r="J2348" s="8">
        <v>7250</v>
      </c>
      <c r="K2348" s="9">
        <f t="shared" si="18"/>
        <v>3987.5000000000005</v>
      </c>
      <c r="L2348" s="9">
        <f t="shared" si="19"/>
        <v>1595.0000000000002</v>
      </c>
      <c r="M2348" s="10">
        <v>0.4</v>
      </c>
      <c r="O2348" s="15"/>
      <c r="P2348" s="13"/>
      <c r="Q2348" s="11"/>
      <c r="R2348" s="12"/>
    </row>
    <row r="2349" spans="1:18" ht="15.75" customHeight="1">
      <c r="A2349" s="1"/>
      <c r="B2349" s="5" t="s">
        <v>14</v>
      </c>
      <c r="C2349" s="5">
        <v>1185732</v>
      </c>
      <c r="D2349" s="6">
        <v>44379</v>
      </c>
      <c r="E2349" s="5" t="s">
        <v>46</v>
      </c>
      <c r="F2349" s="5" t="s">
        <v>88</v>
      </c>
      <c r="G2349" s="5" t="s">
        <v>89</v>
      </c>
      <c r="H2349" s="5" t="s">
        <v>20</v>
      </c>
      <c r="I2349" s="7">
        <v>0.55000000000000004</v>
      </c>
      <c r="J2349" s="8">
        <v>6750</v>
      </c>
      <c r="K2349" s="9">
        <f t="shared" si="18"/>
        <v>3712.5000000000005</v>
      </c>
      <c r="L2349" s="9">
        <f t="shared" si="19"/>
        <v>1485.0000000000002</v>
      </c>
      <c r="M2349" s="10">
        <v>0.4</v>
      </c>
      <c r="O2349" s="15"/>
      <c r="P2349" s="13"/>
      <c r="Q2349" s="11"/>
      <c r="R2349" s="12"/>
    </row>
    <row r="2350" spans="1:18" ht="15.75" customHeight="1">
      <c r="A2350" s="1"/>
      <c r="B2350" s="5" t="s">
        <v>14</v>
      </c>
      <c r="C2350" s="5">
        <v>1185732</v>
      </c>
      <c r="D2350" s="6">
        <v>44379</v>
      </c>
      <c r="E2350" s="5" t="s">
        <v>46</v>
      </c>
      <c r="F2350" s="5" t="s">
        <v>88</v>
      </c>
      <c r="G2350" s="5" t="s">
        <v>89</v>
      </c>
      <c r="H2350" s="5" t="s">
        <v>21</v>
      </c>
      <c r="I2350" s="7">
        <v>0.65</v>
      </c>
      <c r="J2350" s="8">
        <v>7000</v>
      </c>
      <c r="K2350" s="9">
        <f t="shared" si="18"/>
        <v>4550</v>
      </c>
      <c r="L2350" s="9">
        <f t="shared" si="19"/>
        <v>1592.5</v>
      </c>
      <c r="M2350" s="10">
        <v>0.35</v>
      </c>
      <c r="O2350" s="15"/>
      <c r="P2350" s="13"/>
      <c r="Q2350" s="11"/>
      <c r="R2350" s="12"/>
    </row>
    <row r="2351" spans="1:18" ht="15.75" customHeight="1">
      <c r="A2351" s="1"/>
      <c r="B2351" s="5" t="s">
        <v>14</v>
      </c>
      <c r="C2351" s="5">
        <v>1185732</v>
      </c>
      <c r="D2351" s="6">
        <v>44379</v>
      </c>
      <c r="E2351" s="5" t="s">
        <v>46</v>
      </c>
      <c r="F2351" s="5" t="s">
        <v>88</v>
      </c>
      <c r="G2351" s="5" t="s">
        <v>89</v>
      </c>
      <c r="H2351" s="5" t="s">
        <v>22</v>
      </c>
      <c r="I2351" s="7">
        <v>0.70000000000000007</v>
      </c>
      <c r="J2351" s="8">
        <v>8750</v>
      </c>
      <c r="K2351" s="9">
        <f t="shared" si="18"/>
        <v>6125.0000000000009</v>
      </c>
      <c r="L2351" s="9">
        <f t="shared" si="19"/>
        <v>3062.5000000000005</v>
      </c>
      <c r="M2351" s="10">
        <v>0.5</v>
      </c>
      <c r="O2351" s="15"/>
      <c r="P2351" s="13"/>
      <c r="Q2351" s="11"/>
      <c r="R2351" s="12"/>
    </row>
    <row r="2352" spans="1:18" ht="15.75" customHeight="1">
      <c r="A2352" s="1"/>
      <c r="B2352" s="5" t="s">
        <v>14</v>
      </c>
      <c r="C2352" s="5">
        <v>1185732</v>
      </c>
      <c r="D2352" s="6">
        <v>44411</v>
      </c>
      <c r="E2352" s="5" t="s">
        <v>46</v>
      </c>
      <c r="F2352" s="5" t="s">
        <v>88</v>
      </c>
      <c r="G2352" s="5" t="s">
        <v>89</v>
      </c>
      <c r="H2352" s="5" t="s">
        <v>17</v>
      </c>
      <c r="I2352" s="7">
        <v>0.65</v>
      </c>
      <c r="J2352" s="8">
        <v>10250</v>
      </c>
      <c r="K2352" s="9">
        <f t="shared" si="18"/>
        <v>6662.5</v>
      </c>
      <c r="L2352" s="9">
        <f t="shared" si="19"/>
        <v>2665</v>
      </c>
      <c r="M2352" s="10">
        <v>0.4</v>
      </c>
      <c r="O2352" s="15"/>
      <c r="P2352" s="13"/>
      <c r="Q2352" s="11"/>
      <c r="R2352" s="12"/>
    </row>
    <row r="2353" spans="1:18" ht="15.75" customHeight="1">
      <c r="A2353" s="1"/>
      <c r="B2353" s="5" t="s">
        <v>14</v>
      </c>
      <c r="C2353" s="5">
        <v>1185732</v>
      </c>
      <c r="D2353" s="6">
        <v>44411</v>
      </c>
      <c r="E2353" s="5" t="s">
        <v>46</v>
      </c>
      <c r="F2353" s="5" t="s">
        <v>88</v>
      </c>
      <c r="G2353" s="5" t="s">
        <v>89</v>
      </c>
      <c r="H2353" s="5" t="s">
        <v>18</v>
      </c>
      <c r="I2353" s="7">
        <v>0.60000000000000009</v>
      </c>
      <c r="J2353" s="8">
        <v>8000</v>
      </c>
      <c r="K2353" s="9">
        <f t="shared" si="18"/>
        <v>4800.0000000000009</v>
      </c>
      <c r="L2353" s="9">
        <f t="shared" si="19"/>
        <v>1680.0000000000002</v>
      </c>
      <c r="M2353" s="10">
        <v>0.35</v>
      </c>
      <c r="O2353" s="15"/>
      <c r="P2353" s="13"/>
      <c r="Q2353" s="11"/>
      <c r="R2353" s="12"/>
    </row>
    <row r="2354" spans="1:18" ht="15.75" customHeight="1">
      <c r="A2354" s="1"/>
      <c r="B2354" s="5" t="s">
        <v>14</v>
      </c>
      <c r="C2354" s="5">
        <v>1185732</v>
      </c>
      <c r="D2354" s="6">
        <v>44411</v>
      </c>
      <c r="E2354" s="5" t="s">
        <v>46</v>
      </c>
      <c r="F2354" s="5" t="s">
        <v>88</v>
      </c>
      <c r="G2354" s="5" t="s">
        <v>89</v>
      </c>
      <c r="H2354" s="5" t="s">
        <v>19</v>
      </c>
      <c r="I2354" s="7">
        <v>0.55000000000000004</v>
      </c>
      <c r="J2354" s="8">
        <v>7250</v>
      </c>
      <c r="K2354" s="9">
        <f t="shared" si="18"/>
        <v>3987.5000000000005</v>
      </c>
      <c r="L2354" s="9">
        <f t="shared" si="19"/>
        <v>1595.0000000000002</v>
      </c>
      <c r="M2354" s="10">
        <v>0.4</v>
      </c>
      <c r="O2354" s="15"/>
      <c r="P2354" s="13"/>
      <c r="Q2354" s="11"/>
      <c r="R2354" s="12"/>
    </row>
    <row r="2355" spans="1:18" ht="15.75" customHeight="1">
      <c r="A2355" s="1"/>
      <c r="B2355" s="5" t="s">
        <v>14</v>
      </c>
      <c r="C2355" s="5">
        <v>1185732</v>
      </c>
      <c r="D2355" s="6">
        <v>44411</v>
      </c>
      <c r="E2355" s="5" t="s">
        <v>46</v>
      </c>
      <c r="F2355" s="5" t="s">
        <v>88</v>
      </c>
      <c r="G2355" s="5" t="s">
        <v>89</v>
      </c>
      <c r="H2355" s="5" t="s">
        <v>20</v>
      </c>
      <c r="I2355" s="7">
        <v>0.45</v>
      </c>
      <c r="J2355" s="8">
        <v>6750</v>
      </c>
      <c r="K2355" s="9">
        <f t="shared" si="18"/>
        <v>3037.5</v>
      </c>
      <c r="L2355" s="9">
        <f t="shared" si="19"/>
        <v>1215</v>
      </c>
      <c r="M2355" s="10">
        <v>0.4</v>
      </c>
      <c r="O2355" s="15"/>
      <c r="P2355" s="13"/>
      <c r="Q2355" s="11"/>
      <c r="R2355" s="12"/>
    </row>
    <row r="2356" spans="1:18" ht="15.75" customHeight="1">
      <c r="A2356" s="1"/>
      <c r="B2356" s="5" t="s">
        <v>14</v>
      </c>
      <c r="C2356" s="5">
        <v>1185732</v>
      </c>
      <c r="D2356" s="6">
        <v>44411</v>
      </c>
      <c r="E2356" s="5" t="s">
        <v>46</v>
      </c>
      <c r="F2356" s="5" t="s">
        <v>88</v>
      </c>
      <c r="G2356" s="5" t="s">
        <v>89</v>
      </c>
      <c r="H2356" s="5" t="s">
        <v>21</v>
      </c>
      <c r="I2356" s="7">
        <v>0.55000000000000004</v>
      </c>
      <c r="J2356" s="8">
        <v>6500</v>
      </c>
      <c r="K2356" s="9">
        <f t="shared" si="18"/>
        <v>3575.0000000000005</v>
      </c>
      <c r="L2356" s="9">
        <f t="shared" si="19"/>
        <v>1251.25</v>
      </c>
      <c r="M2356" s="10">
        <v>0.35</v>
      </c>
      <c r="O2356" s="15"/>
      <c r="P2356" s="13"/>
      <c r="Q2356" s="11"/>
      <c r="R2356" s="12"/>
    </row>
    <row r="2357" spans="1:18" ht="15.75" customHeight="1">
      <c r="A2357" s="1"/>
      <c r="B2357" s="5" t="s">
        <v>14</v>
      </c>
      <c r="C2357" s="5">
        <v>1185732</v>
      </c>
      <c r="D2357" s="6">
        <v>44411</v>
      </c>
      <c r="E2357" s="5" t="s">
        <v>46</v>
      </c>
      <c r="F2357" s="5" t="s">
        <v>88</v>
      </c>
      <c r="G2357" s="5" t="s">
        <v>89</v>
      </c>
      <c r="H2357" s="5" t="s">
        <v>22</v>
      </c>
      <c r="I2357" s="7">
        <v>0.60000000000000009</v>
      </c>
      <c r="J2357" s="8">
        <v>8250</v>
      </c>
      <c r="K2357" s="9">
        <f t="shared" si="18"/>
        <v>4950.0000000000009</v>
      </c>
      <c r="L2357" s="9">
        <f t="shared" si="19"/>
        <v>2475.0000000000005</v>
      </c>
      <c r="M2357" s="10">
        <v>0.5</v>
      </c>
      <c r="O2357" s="15"/>
      <c r="P2357" s="13"/>
      <c r="Q2357" s="11"/>
      <c r="R2357" s="12"/>
    </row>
    <row r="2358" spans="1:18" ht="15.75" customHeight="1">
      <c r="A2358" s="1"/>
      <c r="B2358" s="5" t="s">
        <v>14</v>
      </c>
      <c r="C2358" s="5">
        <v>1185732</v>
      </c>
      <c r="D2358" s="6">
        <v>44441</v>
      </c>
      <c r="E2358" s="5" t="s">
        <v>46</v>
      </c>
      <c r="F2358" s="5" t="s">
        <v>88</v>
      </c>
      <c r="G2358" s="5" t="s">
        <v>89</v>
      </c>
      <c r="H2358" s="5" t="s">
        <v>17</v>
      </c>
      <c r="I2358" s="7">
        <v>0.55000000000000004</v>
      </c>
      <c r="J2358" s="8">
        <v>9250</v>
      </c>
      <c r="K2358" s="9">
        <f t="shared" si="18"/>
        <v>5087.5</v>
      </c>
      <c r="L2358" s="9">
        <f t="shared" si="19"/>
        <v>2035</v>
      </c>
      <c r="M2358" s="10">
        <v>0.4</v>
      </c>
      <c r="O2358" s="15"/>
      <c r="P2358" s="13"/>
      <c r="Q2358" s="11"/>
      <c r="R2358" s="12"/>
    </row>
    <row r="2359" spans="1:18" ht="15.75" customHeight="1">
      <c r="A2359" s="1"/>
      <c r="B2359" s="5" t="s">
        <v>14</v>
      </c>
      <c r="C2359" s="5">
        <v>1185732</v>
      </c>
      <c r="D2359" s="6">
        <v>44441</v>
      </c>
      <c r="E2359" s="5" t="s">
        <v>46</v>
      </c>
      <c r="F2359" s="5" t="s">
        <v>88</v>
      </c>
      <c r="G2359" s="5" t="s">
        <v>89</v>
      </c>
      <c r="H2359" s="5" t="s">
        <v>18</v>
      </c>
      <c r="I2359" s="7">
        <v>0.50000000000000011</v>
      </c>
      <c r="J2359" s="8">
        <v>7250</v>
      </c>
      <c r="K2359" s="9">
        <f t="shared" si="18"/>
        <v>3625.0000000000009</v>
      </c>
      <c r="L2359" s="9">
        <f t="shared" si="19"/>
        <v>1268.7500000000002</v>
      </c>
      <c r="M2359" s="10">
        <v>0.35</v>
      </c>
      <c r="O2359" s="15"/>
      <c r="P2359" s="13"/>
      <c r="Q2359" s="11"/>
      <c r="R2359" s="12"/>
    </row>
    <row r="2360" spans="1:18" ht="15.75" customHeight="1">
      <c r="A2360" s="1"/>
      <c r="B2360" s="5" t="s">
        <v>14</v>
      </c>
      <c r="C2360" s="5">
        <v>1185732</v>
      </c>
      <c r="D2360" s="6">
        <v>44441</v>
      </c>
      <c r="E2360" s="5" t="s">
        <v>46</v>
      </c>
      <c r="F2360" s="5" t="s">
        <v>88</v>
      </c>
      <c r="G2360" s="5" t="s">
        <v>89</v>
      </c>
      <c r="H2360" s="5" t="s">
        <v>19</v>
      </c>
      <c r="I2360" s="7">
        <v>0.30000000000000004</v>
      </c>
      <c r="J2360" s="8">
        <v>6250</v>
      </c>
      <c r="K2360" s="9">
        <f t="shared" si="18"/>
        <v>1875.0000000000002</v>
      </c>
      <c r="L2360" s="9">
        <f t="shared" si="19"/>
        <v>750.00000000000011</v>
      </c>
      <c r="M2360" s="10">
        <v>0.4</v>
      </c>
      <c r="O2360" s="15"/>
      <c r="P2360" s="13"/>
      <c r="Q2360" s="11"/>
      <c r="R2360" s="12"/>
    </row>
    <row r="2361" spans="1:18" ht="15.75" customHeight="1">
      <c r="A2361" s="1"/>
      <c r="B2361" s="5" t="s">
        <v>14</v>
      </c>
      <c r="C2361" s="5">
        <v>1185732</v>
      </c>
      <c r="D2361" s="6">
        <v>44441</v>
      </c>
      <c r="E2361" s="5" t="s">
        <v>46</v>
      </c>
      <c r="F2361" s="5" t="s">
        <v>88</v>
      </c>
      <c r="G2361" s="5" t="s">
        <v>89</v>
      </c>
      <c r="H2361" s="5" t="s">
        <v>20</v>
      </c>
      <c r="I2361" s="7">
        <v>0.30000000000000004</v>
      </c>
      <c r="J2361" s="8">
        <v>6000</v>
      </c>
      <c r="K2361" s="9">
        <f t="shared" si="18"/>
        <v>1800.0000000000002</v>
      </c>
      <c r="L2361" s="9">
        <f t="shared" si="19"/>
        <v>720.00000000000011</v>
      </c>
      <c r="M2361" s="10">
        <v>0.4</v>
      </c>
      <c r="O2361" s="15"/>
      <c r="P2361" s="13"/>
      <c r="Q2361" s="11"/>
      <c r="R2361" s="12"/>
    </row>
    <row r="2362" spans="1:18" ht="15.75" customHeight="1">
      <c r="A2362" s="1"/>
      <c r="B2362" s="5" t="s">
        <v>14</v>
      </c>
      <c r="C2362" s="5">
        <v>1185732</v>
      </c>
      <c r="D2362" s="6">
        <v>44441</v>
      </c>
      <c r="E2362" s="5" t="s">
        <v>46</v>
      </c>
      <c r="F2362" s="5" t="s">
        <v>88</v>
      </c>
      <c r="G2362" s="5" t="s">
        <v>89</v>
      </c>
      <c r="H2362" s="5" t="s">
        <v>21</v>
      </c>
      <c r="I2362" s="7">
        <v>0.4</v>
      </c>
      <c r="J2362" s="8">
        <v>6000</v>
      </c>
      <c r="K2362" s="9">
        <f t="shared" si="18"/>
        <v>2400</v>
      </c>
      <c r="L2362" s="9">
        <f t="shared" si="19"/>
        <v>840</v>
      </c>
      <c r="M2362" s="10">
        <v>0.35</v>
      </c>
      <c r="O2362" s="15"/>
      <c r="P2362" s="13"/>
      <c r="Q2362" s="11"/>
      <c r="R2362" s="12"/>
    </row>
    <row r="2363" spans="1:18" ht="15.75" customHeight="1">
      <c r="A2363" s="1"/>
      <c r="B2363" s="5" t="s">
        <v>14</v>
      </c>
      <c r="C2363" s="5">
        <v>1185732</v>
      </c>
      <c r="D2363" s="6">
        <v>44441</v>
      </c>
      <c r="E2363" s="5" t="s">
        <v>46</v>
      </c>
      <c r="F2363" s="5" t="s">
        <v>88</v>
      </c>
      <c r="G2363" s="5" t="s">
        <v>89</v>
      </c>
      <c r="H2363" s="5" t="s">
        <v>22</v>
      </c>
      <c r="I2363" s="7">
        <v>0.45000000000000007</v>
      </c>
      <c r="J2363" s="8">
        <v>7000</v>
      </c>
      <c r="K2363" s="9">
        <f t="shared" si="18"/>
        <v>3150.0000000000005</v>
      </c>
      <c r="L2363" s="9">
        <f t="shared" si="19"/>
        <v>1575.0000000000002</v>
      </c>
      <c r="M2363" s="10">
        <v>0.5</v>
      </c>
      <c r="O2363" s="15"/>
      <c r="P2363" s="13"/>
      <c r="Q2363" s="11"/>
      <c r="R2363" s="12"/>
    </row>
    <row r="2364" spans="1:18" ht="15.75" customHeight="1">
      <c r="A2364" s="1"/>
      <c r="B2364" s="5" t="s">
        <v>14</v>
      </c>
      <c r="C2364" s="5">
        <v>1185732</v>
      </c>
      <c r="D2364" s="6">
        <v>44473</v>
      </c>
      <c r="E2364" s="5" t="s">
        <v>46</v>
      </c>
      <c r="F2364" s="5" t="s">
        <v>88</v>
      </c>
      <c r="G2364" s="5" t="s">
        <v>89</v>
      </c>
      <c r="H2364" s="5" t="s">
        <v>17</v>
      </c>
      <c r="I2364" s="7">
        <v>0.45000000000000007</v>
      </c>
      <c r="J2364" s="8">
        <v>8750</v>
      </c>
      <c r="K2364" s="9">
        <f t="shared" si="18"/>
        <v>3937.5000000000005</v>
      </c>
      <c r="L2364" s="9">
        <f t="shared" si="19"/>
        <v>1575.0000000000002</v>
      </c>
      <c r="M2364" s="10">
        <v>0.4</v>
      </c>
      <c r="O2364" s="15"/>
      <c r="P2364" s="13"/>
      <c r="Q2364" s="11"/>
      <c r="R2364" s="12"/>
    </row>
    <row r="2365" spans="1:18" ht="15.75" customHeight="1">
      <c r="A2365" s="1"/>
      <c r="B2365" s="5" t="s">
        <v>14</v>
      </c>
      <c r="C2365" s="5">
        <v>1185732</v>
      </c>
      <c r="D2365" s="6">
        <v>44473</v>
      </c>
      <c r="E2365" s="5" t="s">
        <v>46</v>
      </c>
      <c r="F2365" s="5" t="s">
        <v>88</v>
      </c>
      <c r="G2365" s="5" t="s">
        <v>89</v>
      </c>
      <c r="H2365" s="5" t="s">
        <v>18</v>
      </c>
      <c r="I2365" s="7">
        <v>0.35000000000000009</v>
      </c>
      <c r="J2365" s="8">
        <v>7000</v>
      </c>
      <c r="K2365" s="9">
        <f t="shared" si="18"/>
        <v>2450.0000000000005</v>
      </c>
      <c r="L2365" s="9">
        <f t="shared" si="19"/>
        <v>857.50000000000011</v>
      </c>
      <c r="M2365" s="10">
        <v>0.35</v>
      </c>
      <c r="O2365" s="15"/>
      <c r="P2365" s="13"/>
      <c r="Q2365" s="11"/>
      <c r="R2365" s="12"/>
    </row>
    <row r="2366" spans="1:18" ht="15.75" customHeight="1">
      <c r="A2366" s="1"/>
      <c r="B2366" s="5" t="s">
        <v>14</v>
      </c>
      <c r="C2366" s="5">
        <v>1185732</v>
      </c>
      <c r="D2366" s="6">
        <v>44473</v>
      </c>
      <c r="E2366" s="5" t="s">
        <v>46</v>
      </c>
      <c r="F2366" s="5" t="s">
        <v>88</v>
      </c>
      <c r="G2366" s="5" t="s">
        <v>89</v>
      </c>
      <c r="H2366" s="5" t="s">
        <v>19</v>
      </c>
      <c r="I2366" s="7">
        <v>0.35000000000000009</v>
      </c>
      <c r="J2366" s="8">
        <v>5750</v>
      </c>
      <c r="K2366" s="9">
        <f t="shared" si="18"/>
        <v>2012.5000000000005</v>
      </c>
      <c r="L2366" s="9">
        <f t="shared" si="19"/>
        <v>805.00000000000023</v>
      </c>
      <c r="M2366" s="10">
        <v>0.4</v>
      </c>
      <c r="O2366" s="15"/>
      <c r="P2366" s="13"/>
      <c r="Q2366" s="11"/>
      <c r="R2366" s="12"/>
    </row>
    <row r="2367" spans="1:18" ht="15.75" customHeight="1">
      <c r="A2367" s="1"/>
      <c r="B2367" s="5" t="s">
        <v>14</v>
      </c>
      <c r="C2367" s="5">
        <v>1185732</v>
      </c>
      <c r="D2367" s="6">
        <v>44473</v>
      </c>
      <c r="E2367" s="5" t="s">
        <v>46</v>
      </c>
      <c r="F2367" s="5" t="s">
        <v>88</v>
      </c>
      <c r="G2367" s="5" t="s">
        <v>89</v>
      </c>
      <c r="H2367" s="5" t="s">
        <v>20</v>
      </c>
      <c r="I2367" s="7">
        <v>0.35000000000000009</v>
      </c>
      <c r="J2367" s="8">
        <v>5500</v>
      </c>
      <c r="K2367" s="9">
        <f t="shared" si="18"/>
        <v>1925.0000000000005</v>
      </c>
      <c r="L2367" s="9">
        <f t="shared" si="19"/>
        <v>770.00000000000023</v>
      </c>
      <c r="M2367" s="10">
        <v>0.4</v>
      </c>
      <c r="O2367" s="15"/>
      <c r="P2367" s="13"/>
      <c r="Q2367" s="11"/>
      <c r="R2367" s="12"/>
    </row>
    <row r="2368" spans="1:18" ht="15.75" customHeight="1">
      <c r="A2368" s="1"/>
      <c r="B2368" s="5" t="s">
        <v>14</v>
      </c>
      <c r="C2368" s="5">
        <v>1185732</v>
      </c>
      <c r="D2368" s="6">
        <v>44473</v>
      </c>
      <c r="E2368" s="5" t="s">
        <v>46</v>
      </c>
      <c r="F2368" s="5" t="s">
        <v>88</v>
      </c>
      <c r="G2368" s="5" t="s">
        <v>89</v>
      </c>
      <c r="H2368" s="5" t="s">
        <v>21</v>
      </c>
      <c r="I2368" s="7">
        <v>0.45000000000000007</v>
      </c>
      <c r="J2368" s="8">
        <v>5500</v>
      </c>
      <c r="K2368" s="9">
        <f t="shared" si="18"/>
        <v>2475.0000000000005</v>
      </c>
      <c r="L2368" s="9">
        <f t="shared" si="19"/>
        <v>866.25000000000011</v>
      </c>
      <c r="M2368" s="10">
        <v>0.35</v>
      </c>
      <c r="O2368" s="15"/>
      <c r="P2368" s="13"/>
      <c r="Q2368" s="11"/>
      <c r="R2368" s="12"/>
    </row>
    <row r="2369" spans="1:18" ht="15.75" customHeight="1">
      <c r="A2369" s="1"/>
      <c r="B2369" s="5" t="s">
        <v>14</v>
      </c>
      <c r="C2369" s="5">
        <v>1185732</v>
      </c>
      <c r="D2369" s="6">
        <v>44473</v>
      </c>
      <c r="E2369" s="5" t="s">
        <v>46</v>
      </c>
      <c r="F2369" s="5" t="s">
        <v>88</v>
      </c>
      <c r="G2369" s="5" t="s">
        <v>89</v>
      </c>
      <c r="H2369" s="5" t="s">
        <v>22</v>
      </c>
      <c r="I2369" s="7">
        <v>0.5</v>
      </c>
      <c r="J2369" s="8">
        <v>6750</v>
      </c>
      <c r="K2369" s="9">
        <f t="shared" si="18"/>
        <v>3375</v>
      </c>
      <c r="L2369" s="9">
        <f t="shared" si="19"/>
        <v>1687.5</v>
      </c>
      <c r="M2369" s="10">
        <v>0.5</v>
      </c>
      <c r="O2369" s="15"/>
      <c r="P2369" s="13"/>
      <c r="Q2369" s="11"/>
      <c r="R2369" s="12"/>
    </row>
    <row r="2370" spans="1:18" ht="15.75" customHeight="1">
      <c r="A2370" s="1"/>
      <c r="B2370" s="5" t="s">
        <v>14</v>
      </c>
      <c r="C2370" s="5">
        <v>1185732</v>
      </c>
      <c r="D2370" s="6">
        <v>44503</v>
      </c>
      <c r="E2370" s="5" t="s">
        <v>46</v>
      </c>
      <c r="F2370" s="5" t="s">
        <v>88</v>
      </c>
      <c r="G2370" s="5" t="s">
        <v>89</v>
      </c>
      <c r="H2370" s="5" t="s">
        <v>17</v>
      </c>
      <c r="I2370" s="7">
        <v>0.45000000000000007</v>
      </c>
      <c r="J2370" s="8">
        <v>8250</v>
      </c>
      <c r="K2370" s="9">
        <f t="shared" si="18"/>
        <v>3712.5000000000005</v>
      </c>
      <c r="L2370" s="9">
        <f t="shared" si="19"/>
        <v>1485.0000000000002</v>
      </c>
      <c r="M2370" s="10">
        <v>0.4</v>
      </c>
      <c r="O2370" s="15"/>
      <c r="P2370" s="13"/>
      <c r="Q2370" s="11"/>
      <c r="R2370" s="12"/>
    </row>
    <row r="2371" spans="1:18" ht="15.75" customHeight="1">
      <c r="A2371" s="1"/>
      <c r="B2371" s="5" t="s">
        <v>14</v>
      </c>
      <c r="C2371" s="5">
        <v>1185732</v>
      </c>
      <c r="D2371" s="6">
        <v>44503</v>
      </c>
      <c r="E2371" s="5" t="s">
        <v>46</v>
      </c>
      <c r="F2371" s="5" t="s">
        <v>88</v>
      </c>
      <c r="G2371" s="5" t="s">
        <v>89</v>
      </c>
      <c r="H2371" s="5" t="s">
        <v>18</v>
      </c>
      <c r="I2371" s="7">
        <v>0.35000000000000009</v>
      </c>
      <c r="J2371" s="8">
        <v>6500</v>
      </c>
      <c r="K2371" s="9">
        <f t="shared" si="18"/>
        <v>2275.0000000000005</v>
      </c>
      <c r="L2371" s="9">
        <f t="shared" si="19"/>
        <v>796.25000000000011</v>
      </c>
      <c r="M2371" s="10">
        <v>0.35</v>
      </c>
      <c r="O2371" s="15"/>
      <c r="P2371" s="13"/>
      <c r="Q2371" s="11"/>
      <c r="R2371" s="12"/>
    </row>
    <row r="2372" spans="1:18" ht="15.75" customHeight="1">
      <c r="A2372" s="1"/>
      <c r="B2372" s="5" t="s">
        <v>14</v>
      </c>
      <c r="C2372" s="5">
        <v>1185732</v>
      </c>
      <c r="D2372" s="6">
        <v>44503</v>
      </c>
      <c r="E2372" s="5" t="s">
        <v>46</v>
      </c>
      <c r="F2372" s="5" t="s">
        <v>88</v>
      </c>
      <c r="G2372" s="5" t="s">
        <v>89</v>
      </c>
      <c r="H2372" s="5" t="s">
        <v>19</v>
      </c>
      <c r="I2372" s="7">
        <v>0.40000000000000013</v>
      </c>
      <c r="J2372" s="8">
        <v>5950</v>
      </c>
      <c r="K2372" s="9">
        <f t="shared" si="18"/>
        <v>2380.0000000000009</v>
      </c>
      <c r="L2372" s="9">
        <f t="shared" si="19"/>
        <v>952.00000000000045</v>
      </c>
      <c r="M2372" s="10">
        <v>0.4</v>
      </c>
      <c r="O2372" s="15"/>
      <c r="P2372" s="13"/>
      <c r="Q2372" s="11"/>
      <c r="R2372" s="12"/>
    </row>
    <row r="2373" spans="1:18" ht="15.75" customHeight="1">
      <c r="A2373" s="1"/>
      <c r="B2373" s="5" t="s">
        <v>14</v>
      </c>
      <c r="C2373" s="5">
        <v>1185732</v>
      </c>
      <c r="D2373" s="6">
        <v>44503</v>
      </c>
      <c r="E2373" s="5" t="s">
        <v>46</v>
      </c>
      <c r="F2373" s="5" t="s">
        <v>88</v>
      </c>
      <c r="G2373" s="5" t="s">
        <v>89</v>
      </c>
      <c r="H2373" s="5" t="s">
        <v>20</v>
      </c>
      <c r="I2373" s="7">
        <v>0.6000000000000002</v>
      </c>
      <c r="J2373" s="8">
        <v>6500</v>
      </c>
      <c r="K2373" s="9">
        <f t="shared" si="18"/>
        <v>3900.0000000000014</v>
      </c>
      <c r="L2373" s="9">
        <f t="shared" si="19"/>
        <v>1560.0000000000007</v>
      </c>
      <c r="M2373" s="10">
        <v>0.4</v>
      </c>
      <c r="O2373" s="15"/>
      <c r="P2373" s="13"/>
      <c r="Q2373" s="11"/>
      <c r="R2373" s="12"/>
    </row>
    <row r="2374" spans="1:18" ht="15.75" customHeight="1">
      <c r="A2374" s="1"/>
      <c r="B2374" s="5" t="s">
        <v>14</v>
      </c>
      <c r="C2374" s="5">
        <v>1185732</v>
      </c>
      <c r="D2374" s="6">
        <v>44503</v>
      </c>
      <c r="E2374" s="5" t="s">
        <v>46</v>
      </c>
      <c r="F2374" s="5" t="s">
        <v>88</v>
      </c>
      <c r="G2374" s="5" t="s">
        <v>89</v>
      </c>
      <c r="H2374" s="5" t="s">
        <v>21</v>
      </c>
      <c r="I2374" s="7">
        <v>0.75000000000000011</v>
      </c>
      <c r="J2374" s="8">
        <v>6250</v>
      </c>
      <c r="K2374" s="9">
        <f t="shared" si="18"/>
        <v>4687.5000000000009</v>
      </c>
      <c r="L2374" s="9">
        <f t="shared" si="19"/>
        <v>1640.6250000000002</v>
      </c>
      <c r="M2374" s="10">
        <v>0.35</v>
      </c>
      <c r="O2374" s="15"/>
      <c r="P2374" s="13"/>
      <c r="Q2374" s="11"/>
      <c r="R2374" s="12"/>
    </row>
    <row r="2375" spans="1:18" ht="15.75" customHeight="1">
      <c r="A2375" s="1"/>
      <c r="B2375" s="5" t="s">
        <v>14</v>
      </c>
      <c r="C2375" s="5">
        <v>1185732</v>
      </c>
      <c r="D2375" s="6">
        <v>44503</v>
      </c>
      <c r="E2375" s="5" t="s">
        <v>46</v>
      </c>
      <c r="F2375" s="5" t="s">
        <v>88</v>
      </c>
      <c r="G2375" s="5" t="s">
        <v>89</v>
      </c>
      <c r="H2375" s="5" t="s">
        <v>22</v>
      </c>
      <c r="I2375" s="7">
        <v>0.75</v>
      </c>
      <c r="J2375" s="8">
        <v>7250</v>
      </c>
      <c r="K2375" s="9">
        <f t="shared" si="18"/>
        <v>5437.5</v>
      </c>
      <c r="L2375" s="9">
        <f t="shared" si="19"/>
        <v>2718.75</v>
      </c>
      <c r="M2375" s="10">
        <v>0.5</v>
      </c>
      <c r="O2375" s="15"/>
      <c r="P2375" s="13"/>
      <c r="Q2375" s="11"/>
      <c r="R2375" s="12"/>
    </row>
    <row r="2376" spans="1:18" ht="15.75" customHeight="1">
      <c r="A2376" s="1"/>
      <c r="B2376" s="5" t="s">
        <v>14</v>
      </c>
      <c r="C2376" s="5">
        <v>1185732</v>
      </c>
      <c r="D2376" s="6">
        <v>44532</v>
      </c>
      <c r="E2376" s="5" t="s">
        <v>46</v>
      </c>
      <c r="F2376" s="5" t="s">
        <v>88</v>
      </c>
      <c r="G2376" s="5" t="s">
        <v>89</v>
      </c>
      <c r="H2376" s="5" t="s">
        <v>17</v>
      </c>
      <c r="I2376" s="7">
        <v>0.70000000000000007</v>
      </c>
      <c r="J2376" s="8">
        <v>9750</v>
      </c>
      <c r="K2376" s="9">
        <f t="shared" si="18"/>
        <v>6825.0000000000009</v>
      </c>
      <c r="L2376" s="9">
        <f t="shared" si="19"/>
        <v>2730.0000000000005</v>
      </c>
      <c r="M2376" s="10">
        <v>0.4</v>
      </c>
      <c r="O2376" s="15"/>
      <c r="P2376" s="13"/>
      <c r="Q2376" s="11"/>
      <c r="R2376" s="12"/>
    </row>
    <row r="2377" spans="1:18" ht="15.75" customHeight="1">
      <c r="A2377" s="1"/>
      <c r="B2377" s="5" t="s">
        <v>14</v>
      </c>
      <c r="C2377" s="5">
        <v>1185732</v>
      </c>
      <c r="D2377" s="6">
        <v>44532</v>
      </c>
      <c r="E2377" s="5" t="s">
        <v>46</v>
      </c>
      <c r="F2377" s="5" t="s">
        <v>88</v>
      </c>
      <c r="G2377" s="5" t="s">
        <v>89</v>
      </c>
      <c r="H2377" s="5" t="s">
        <v>18</v>
      </c>
      <c r="I2377" s="7">
        <v>0.60000000000000009</v>
      </c>
      <c r="J2377" s="8">
        <v>7750</v>
      </c>
      <c r="K2377" s="9">
        <f t="shared" si="18"/>
        <v>4650.0000000000009</v>
      </c>
      <c r="L2377" s="9">
        <f t="shared" si="19"/>
        <v>1627.5000000000002</v>
      </c>
      <c r="M2377" s="10">
        <v>0.35</v>
      </c>
      <c r="O2377" s="15"/>
      <c r="P2377" s="13"/>
      <c r="Q2377" s="11"/>
      <c r="R2377" s="12"/>
    </row>
    <row r="2378" spans="1:18" ht="15.75" customHeight="1">
      <c r="A2378" s="1"/>
      <c r="B2378" s="5" t="s">
        <v>14</v>
      </c>
      <c r="C2378" s="5">
        <v>1185732</v>
      </c>
      <c r="D2378" s="6">
        <v>44532</v>
      </c>
      <c r="E2378" s="5" t="s">
        <v>46</v>
      </c>
      <c r="F2378" s="5" t="s">
        <v>88</v>
      </c>
      <c r="G2378" s="5" t="s">
        <v>89</v>
      </c>
      <c r="H2378" s="5" t="s">
        <v>19</v>
      </c>
      <c r="I2378" s="7">
        <v>0.60000000000000009</v>
      </c>
      <c r="J2378" s="8">
        <v>7250</v>
      </c>
      <c r="K2378" s="9">
        <f t="shared" si="18"/>
        <v>4350.0000000000009</v>
      </c>
      <c r="L2378" s="9">
        <f t="shared" si="19"/>
        <v>1740.0000000000005</v>
      </c>
      <c r="M2378" s="10">
        <v>0.4</v>
      </c>
      <c r="O2378" s="15"/>
      <c r="P2378" s="13"/>
      <c r="Q2378" s="11"/>
      <c r="R2378" s="12"/>
    </row>
    <row r="2379" spans="1:18" ht="15.75" customHeight="1">
      <c r="A2379" s="1"/>
      <c r="B2379" s="5" t="s">
        <v>14</v>
      </c>
      <c r="C2379" s="5">
        <v>1185732</v>
      </c>
      <c r="D2379" s="6">
        <v>44532</v>
      </c>
      <c r="E2379" s="5" t="s">
        <v>46</v>
      </c>
      <c r="F2379" s="5" t="s">
        <v>88</v>
      </c>
      <c r="G2379" s="5" t="s">
        <v>89</v>
      </c>
      <c r="H2379" s="5" t="s">
        <v>20</v>
      </c>
      <c r="I2379" s="7">
        <v>0.60000000000000009</v>
      </c>
      <c r="J2379" s="8">
        <v>6750</v>
      </c>
      <c r="K2379" s="9">
        <f t="shared" si="18"/>
        <v>4050.0000000000005</v>
      </c>
      <c r="L2379" s="9">
        <f t="shared" si="19"/>
        <v>1620.0000000000002</v>
      </c>
      <c r="M2379" s="10">
        <v>0.4</v>
      </c>
      <c r="O2379" s="15"/>
      <c r="P2379" s="13"/>
      <c r="Q2379" s="11"/>
      <c r="R2379" s="12"/>
    </row>
    <row r="2380" spans="1:18" ht="15.75" customHeight="1">
      <c r="A2380" s="1"/>
      <c r="B2380" s="5" t="s">
        <v>14</v>
      </c>
      <c r="C2380" s="5">
        <v>1185732</v>
      </c>
      <c r="D2380" s="6">
        <v>44532</v>
      </c>
      <c r="E2380" s="5" t="s">
        <v>46</v>
      </c>
      <c r="F2380" s="5" t="s">
        <v>88</v>
      </c>
      <c r="G2380" s="5" t="s">
        <v>89</v>
      </c>
      <c r="H2380" s="5" t="s">
        <v>21</v>
      </c>
      <c r="I2380" s="7">
        <v>0.70000000000000007</v>
      </c>
      <c r="J2380" s="8">
        <v>6750</v>
      </c>
      <c r="K2380" s="9">
        <f t="shared" si="18"/>
        <v>4725</v>
      </c>
      <c r="L2380" s="9">
        <f t="shared" si="19"/>
        <v>1653.75</v>
      </c>
      <c r="M2380" s="10">
        <v>0.35</v>
      </c>
      <c r="O2380" s="15"/>
      <c r="P2380" s="13"/>
      <c r="Q2380" s="11"/>
      <c r="R2380" s="12"/>
    </row>
    <row r="2381" spans="1:18" ht="15.75" customHeight="1">
      <c r="A2381" s="1"/>
      <c r="B2381" s="5" t="s">
        <v>14</v>
      </c>
      <c r="C2381" s="5">
        <v>1185732</v>
      </c>
      <c r="D2381" s="6">
        <v>44532</v>
      </c>
      <c r="E2381" s="5" t="s">
        <v>46</v>
      </c>
      <c r="F2381" s="5" t="s">
        <v>88</v>
      </c>
      <c r="G2381" s="5" t="s">
        <v>89</v>
      </c>
      <c r="H2381" s="5" t="s">
        <v>22</v>
      </c>
      <c r="I2381" s="7">
        <v>0.75</v>
      </c>
      <c r="J2381" s="8">
        <v>7750</v>
      </c>
      <c r="K2381" s="9">
        <f t="shared" si="18"/>
        <v>5812.5</v>
      </c>
      <c r="L2381" s="9">
        <f t="shared" si="19"/>
        <v>2906.25</v>
      </c>
      <c r="M2381" s="10">
        <v>0.5</v>
      </c>
      <c r="O2381" s="15"/>
      <c r="P2381" s="13"/>
      <c r="Q2381" s="11"/>
      <c r="R2381" s="12"/>
    </row>
    <row r="2382" spans="1:18" ht="15.75" customHeight="1">
      <c r="A2382" s="1" t="s">
        <v>39</v>
      </c>
      <c r="B2382" s="5" t="s">
        <v>14</v>
      </c>
      <c r="C2382" s="5">
        <v>1185732</v>
      </c>
      <c r="D2382" s="6">
        <v>44209</v>
      </c>
      <c r="E2382" s="5" t="s">
        <v>46</v>
      </c>
      <c r="F2382" s="5" t="s">
        <v>90</v>
      </c>
      <c r="G2382" s="5" t="s">
        <v>91</v>
      </c>
      <c r="H2382" s="5" t="s">
        <v>17</v>
      </c>
      <c r="I2382" s="7">
        <v>0.35000000000000003</v>
      </c>
      <c r="J2382" s="8">
        <v>7750</v>
      </c>
      <c r="K2382" s="9">
        <f t="shared" si="18"/>
        <v>2712.5000000000005</v>
      </c>
      <c r="L2382" s="9">
        <f t="shared" si="19"/>
        <v>1085.0000000000002</v>
      </c>
      <c r="M2382" s="10">
        <v>0.4</v>
      </c>
      <c r="O2382" s="15"/>
      <c r="P2382" s="13"/>
      <c r="Q2382" s="11"/>
      <c r="R2382" s="12"/>
    </row>
    <row r="2383" spans="1:18" ht="15.75" customHeight="1">
      <c r="A2383" s="1"/>
      <c r="B2383" s="5" t="s">
        <v>14</v>
      </c>
      <c r="C2383" s="5">
        <v>1185732</v>
      </c>
      <c r="D2383" s="6">
        <v>44209</v>
      </c>
      <c r="E2383" s="5" t="s">
        <v>46</v>
      </c>
      <c r="F2383" s="5" t="s">
        <v>90</v>
      </c>
      <c r="G2383" s="5" t="s">
        <v>91</v>
      </c>
      <c r="H2383" s="5" t="s">
        <v>18</v>
      </c>
      <c r="I2383" s="7">
        <v>0.35000000000000003</v>
      </c>
      <c r="J2383" s="8">
        <v>5750</v>
      </c>
      <c r="K2383" s="9">
        <f t="shared" si="18"/>
        <v>2012.5000000000002</v>
      </c>
      <c r="L2383" s="9">
        <f t="shared" si="19"/>
        <v>704.375</v>
      </c>
      <c r="M2383" s="10">
        <v>0.35</v>
      </c>
      <c r="O2383" s="15"/>
      <c r="P2383" s="13"/>
      <c r="Q2383" s="11"/>
      <c r="R2383" s="12"/>
    </row>
    <row r="2384" spans="1:18" ht="15.75" customHeight="1">
      <c r="A2384" s="1"/>
      <c r="B2384" s="5" t="s">
        <v>14</v>
      </c>
      <c r="C2384" s="5">
        <v>1185732</v>
      </c>
      <c r="D2384" s="6">
        <v>44209</v>
      </c>
      <c r="E2384" s="5" t="s">
        <v>46</v>
      </c>
      <c r="F2384" s="5" t="s">
        <v>90</v>
      </c>
      <c r="G2384" s="5" t="s">
        <v>91</v>
      </c>
      <c r="H2384" s="5" t="s">
        <v>19</v>
      </c>
      <c r="I2384" s="7">
        <v>0.25000000000000006</v>
      </c>
      <c r="J2384" s="8">
        <v>5750</v>
      </c>
      <c r="K2384" s="9">
        <f t="shared" si="18"/>
        <v>1437.5000000000002</v>
      </c>
      <c r="L2384" s="9">
        <f t="shared" si="19"/>
        <v>575.00000000000011</v>
      </c>
      <c r="M2384" s="10">
        <v>0.4</v>
      </c>
      <c r="O2384" s="15"/>
      <c r="P2384" s="13"/>
      <c r="Q2384" s="11"/>
      <c r="R2384" s="12"/>
    </row>
    <row r="2385" spans="1:18" ht="15.75" customHeight="1">
      <c r="A2385" s="1"/>
      <c r="B2385" s="5" t="s">
        <v>14</v>
      </c>
      <c r="C2385" s="5">
        <v>1185732</v>
      </c>
      <c r="D2385" s="6">
        <v>44209</v>
      </c>
      <c r="E2385" s="5" t="s">
        <v>46</v>
      </c>
      <c r="F2385" s="5" t="s">
        <v>90</v>
      </c>
      <c r="G2385" s="5" t="s">
        <v>91</v>
      </c>
      <c r="H2385" s="5" t="s">
        <v>20</v>
      </c>
      <c r="I2385" s="7">
        <v>0.3</v>
      </c>
      <c r="J2385" s="8">
        <v>4250</v>
      </c>
      <c r="K2385" s="9">
        <f t="shared" si="18"/>
        <v>1275</v>
      </c>
      <c r="L2385" s="9">
        <f t="shared" si="19"/>
        <v>510</v>
      </c>
      <c r="M2385" s="10">
        <v>0.4</v>
      </c>
      <c r="O2385" s="15"/>
      <c r="P2385" s="13"/>
      <c r="Q2385" s="11"/>
      <c r="R2385" s="12"/>
    </row>
    <row r="2386" spans="1:18" ht="15.75" customHeight="1">
      <c r="A2386" s="1"/>
      <c r="B2386" s="5" t="s">
        <v>14</v>
      </c>
      <c r="C2386" s="5">
        <v>1185732</v>
      </c>
      <c r="D2386" s="6">
        <v>44209</v>
      </c>
      <c r="E2386" s="5" t="s">
        <v>46</v>
      </c>
      <c r="F2386" s="5" t="s">
        <v>90</v>
      </c>
      <c r="G2386" s="5" t="s">
        <v>91</v>
      </c>
      <c r="H2386" s="5" t="s">
        <v>21</v>
      </c>
      <c r="I2386" s="7">
        <v>0.45</v>
      </c>
      <c r="J2386" s="8">
        <v>4750</v>
      </c>
      <c r="K2386" s="9">
        <f t="shared" si="18"/>
        <v>2137.5</v>
      </c>
      <c r="L2386" s="9">
        <f t="shared" si="19"/>
        <v>748.125</v>
      </c>
      <c r="M2386" s="10">
        <v>0.35</v>
      </c>
      <c r="O2386" s="15"/>
      <c r="P2386" s="13"/>
      <c r="Q2386" s="11"/>
      <c r="R2386" s="12"/>
    </row>
    <row r="2387" spans="1:18" ht="15.75" customHeight="1">
      <c r="A2387" s="1"/>
      <c r="B2387" s="5" t="s">
        <v>14</v>
      </c>
      <c r="C2387" s="5">
        <v>1185732</v>
      </c>
      <c r="D2387" s="6">
        <v>44209</v>
      </c>
      <c r="E2387" s="5" t="s">
        <v>46</v>
      </c>
      <c r="F2387" s="5" t="s">
        <v>90</v>
      </c>
      <c r="G2387" s="5" t="s">
        <v>91</v>
      </c>
      <c r="H2387" s="5" t="s">
        <v>22</v>
      </c>
      <c r="I2387" s="7">
        <v>0.35000000000000003</v>
      </c>
      <c r="J2387" s="8">
        <v>5750</v>
      </c>
      <c r="K2387" s="9">
        <f t="shared" si="18"/>
        <v>2012.5000000000002</v>
      </c>
      <c r="L2387" s="9">
        <f t="shared" si="19"/>
        <v>1006.2500000000001</v>
      </c>
      <c r="M2387" s="10">
        <v>0.5</v>
      </c>
      <c r="O2387" s="15"/>
      <c r="P2387" s="13"/>
      <c r="Q2387" s="11"/>
      <c r="R2387" s="12"/>
    </row>
    <row r="2388" spans="1:18" ht="15.75" customHeight="1">
      <c r="A2388" s="1"/>
      <c r="B2388" s="5" t="s">
        <v>14</v>
      </c>
      <c r="C2388" s="5">
        <v>1185732</v>
      </c>
      <c r="D2388" s="6">
        <v>44238</v>
      </c>
      <c r="E2388" s="5" t="s">
        <v>46</v>
      </c>
      <c r="F2388" s="5" t="s">
        <v>90</v>
      </c>
      <c r="G2388" s="5" t="s">
        <v>91</v>
      </c>
      <c r="H2388" s="5" t="s">
        <v>17</v>
      </c>
      <c r="I2388" s="7">
        <v>0.35000000000000003</v>
      </c>
      <c r="J2388" s="8">
        <v>8250</v>
      </c>
      <c r="K2388" s="9">
        <f t="shared" si="18"/>
        <v>2887.5000000000005</v>
      </c>
      <c r="L2388" s="9">
        <f t="shared" si="19"/>
        <v>1155.0000000000002</v>
      </c>
      <c r="M2388" s="10">
        <v>0.4</v>
      </c>
      <c r="O2388" s="15"/>
      <c r="P2388" s="13"/>
      <c r="Q2388" s="11"/>
      <c r="R2388" s="12"/>
    </row>
    <row r="2389" spans="1:18" ht="15.75" customHeight="1">
      <c r="A2389" s="1"/>
      <c r="B2389" s="5" t="s">
        <v>14</v>
      </c>
      <c r="C2389" s="5">
        <v>1185732</v>
      </c>
      <c r="D2389" s="6">
        <v>44238</v>
      </c>
      <c r="E2389" s="5" t="s">
        <v>46</v>
      </c>
      <c r="F2389" s="5" t="s">
        <v>90</v>
      </c>
      <c r="G2389" s="5" t="s">
        <v>91</v>
      </c>
      <c r="H2389" s="5" t="s">
        <v>18</v>
      </c>
      <c r="I2389" s="7">
        <v>0.35000000000000003</v>
      </c>
      <c r="J2389" s="8">
        <v>4750</v>
      </c>
      <c r="K2389" s="9">
        <f t="shared" si="18"/>
        <v>1662.5000000000002</v>
      </c>
      <c r="L2389" s="9">
        <f t="shared" si="19"/>
        <v>581.875</v>
      </c>
      <c r="M2389" s="10">
        <v>0.35</v>
      </c>
      <c r="O2389" s="15"/>
      <c r="P2389" s="13"/>
      <c r="Q2389" s="11"/>
      <c r="R2389" s="12"/>
    </row>
    <row r="2390" spans="1:18" ht="15.75" customHeight="1">
      <c r="A2390" s="1"/>
      <c r="B2390" s="5" t="s">
        <v>14</v>
      </c>
      <c r="C2390" s="5">
        <v>1185732</v>
      </c>
      <c r="D2390" s="6">
        <v>44238</v>
      </c>
      <c r="E2390" s="5" t="s">
        <v>46</v>
      </c>
      <c r="F2390" s="5" t="s">
        <v>90</v>
      </c>
      <c r="G2390" s="5" t="s">
        <v>91</v>
      </c>
      <c r="H2390" s="5" t="s">
        <v>19</v>
      </c>
      <c r="I2390" s="7">
        <v>0.25000000000000006</v>
      </c>
      <c r="J2390" s="8">
        <v>5250</v>
      </c>
      <c r="K2390" s="9">
        <f t="shared" si="18"/>
        <v>1312.5000000000002</v>
      </c>
      <c r="L2390" s="9">
        <f t="shared" si="19"/>
        <v>525.00000000000011</v>
      </c>
      <c r="M2390" s="10">
        <v>0.4</v>
      </c>
      <c r="O2390" s="15"/>
      <c r="P2390" s="13"/>
      <c r="Q2390" s="11"/>
      <c r="R2390" s="12"/>
    </row>
    <row r="2391" spans="1:18" ht="15.75" customHeight="1">
      <c r="A2391" s="1"/>
      <c r="B2391" s="5" t="s">
        <v>14</v>
      </c>
      <c r="C2391" s="5">
        <v>1185732</v>
      </c>
      <c r="D2391" s="6">
        <v>44238</v>
      </c>
      <c r="E2391" s="5" t="s">
        <v>46</v>
      </c>
      <c r="F2391" s="5" t="s">
        <v>90</v>
      </c>
      <c r="G2391" s="5" t="s">
        <v>91</v>
      </c>
      <c r="H2391" s="5" t="s">
        <v>20</v>
      </c>
      <c r="I2391" s="7">
        <v>0.3</v>
      </c>
      <c r="J2391" s="8">
        <v>3750</v>
      </c>
      <c r="K2391" s="9">
        <f t="shared" si="18"/>
        <v>1125</v>
      </c>
      <c r="L2391" s="9">
        <f t="shared" si="19"/>
        <v>450</v>
      </c>
      <c r="M2391" s="10">
        <v>0.4</v>
      </c>
      <c r="O2391" s="15"/>
      <c r="P2391" s="13"/>
      <c r="Q2391" s="11"/>
      <c r="R2391" s="12"/>
    </row>
    <row r="2392" spans="1:18" ht="15.75" customHeight="1">
      <c r="A2392" s="1"/>
      <c r="B2392" s="5" t="s">
        <v>14</v>
      </c>
      <c r="C2392" s="5">
        <v>1185732</v>
      </c>
      <c r="D2392" s="6">
        <v>44238</v>
      </c>
      <c r="E2392" s="5" t="s">
        <v>46</v>
      </c>
      <c r="F2392" s="5" t="s">
        <v>90</v>
      </c>
      <c r="G2392" s="5" t="s">
        <v>91</v>
      </c>
      <c r="H2392" s="5" t="s">
        <v>21</v>
      </c>
      <c r="I2392" s="7">
        <v>0.45</v>
      </c>
      <c r="J2392" s="8">
        <v>4500</v>
      </c>
      <c r="K2392" s="9">
        <f t="shared" si="18"/>
        <v>2025</v>
      </c>
      <c r="L2392" s="9">
        <f t="shared" si="19"/>
        <v>708.75</v>
      </c>
      <c r="M2392" s="10">
        <v>0.35</v>
      </c>
      <c r="O2392" s="15"/>
      <c r="P2392" s="13"/>
      <c r="Q2392" s="11"/>
      <c r="R2392" s="12"/>
    </row>
    <row r="2393" spans="1:18" ht="15.75" customHeight="1">
      <c r="A2393" s="1"/>
      <c r="B2393" s="5" t="s">
        <v>14</v>
      </c>
      <c r="C2393" s="5">
        <v>1185732</v>
      </c>
      <c r="D2393" s="6">
        <v>44238</v>
      </c>
      <c r="E2393" s="5" t="s">
        <v>46</v>
      </c>
      <c r="F2393" s="5" t="s">
        <v>90</v>
      </c>
      <c r="G2393" s="5" t="s">
        <v>91</v>
      </c>
      <c r="H2393" s="5" t="s">
        <v>22</v>
      </c>
      <c r="I2393" s="7">
        <v>0.3</v>
      </c>
      <c r="J2393" s="8">
        <v>5500</v>
      </c>
      <c r="K2393" s="9">
        <f t="shared" si="18"/>
        <v>1650</v>
      </c>
      <c r="L2393" s="9">
        <f t="shared" si="19"/>
        <v>825</v>
      </c>
      <c r="M2393" s="10">
        <v>0.5</v>
      </c>
      <c r="O2393" s="15"/>
      <c r="P2393" s="13"/>
      <c r="Q2393" s="11"/>
      <c r="R2393" s="12"/>
    </row>
    <row r="2394" spans="1:18" ht="15.75" customHeight="1">
      <c r="A2394" s="1"/>
      <c r="B2394" s="5" t="s">
        <v>14</v>
      </c>
      <c r="C2394" s="5">
        <v>1185732</v>
      </c>
      <c r="D2394" s="6">
        <v>44264</v>
      </c>
      <c r="E2394" s="5" t="s">
        <v>46</v>
      </c>
      <c r="F2394" s="5" t="s">
        <v>90</v>
      </c>
      <c r="G2394" s="5" t="s">
        <v>91</v>
      </c>
      <c r="H2394" s="5" t="s">
        <v>17</v>
      </c>
      <c r="I2394" s="7">
        <v>0.3</v>
      </c>
      <c r="J2394" s="8">
        <v>7700</v>
      </c>
      <c r="K2394" s="9">
        <f t="shared" si="18"/>
        <v>2310</v>
      </c>
      <c r="L2394" s="9">
        <f t="shared" si="19"/>
        <v>924</v>
      </c>
      <c r="M2394" s="10">
        <v>0.4</v>
      </c>
      <c r="O2394" s="15"/>
      <c r="P2394" s="13"/>
      <c r="Q2394" s="11"/>
      <c r="R2394" s="12"/>
    </row>
    <row r="2395" spans="1:18" ht="15.75" customHeight="1">
      <c r="A2395" s="1"/>
      <c r="B2395" s="5" t="s">
        <v>14</v>
      </c>
      <c r="C2395" s="5">
        <v>1185732</v>
      </c>
      <c r="D2395" s="6">
        <v>44264</v>
      </c>
      <c r="E2395" s="5" t="s">
        <v>46</v>
      </c>
      <c r="F2395" s="5" t="s">
        <v>90</v>
      </c>
      <c r="G2395" s="5" t="s">
        <v>91</v>
      </c>
      <c r="H2395" s="5" t="s">
        <v>18</v>
      </c>
      <c r="I2395" s="7">
        <v>0.3</v>
      </c>
      <c r="J2395" s="8">
        <v>4500</v>
      </c>
      <c r="K2395" s="9">
        <f t="shared" si="18"/>
        <v>1350</v>
      </c>
      <c r="L2395" s="9">
        <f t="shared" si="19"/>
        <v>472.49999999999994</v>
      </c>
      <c r="M2395" s="10">
        <v>0.35</v>
      </c>
      <c r="O2395" s="15"/>
      <c r="P2395" s="13"/>
      <c r="Q2395" s="11"/>
      <c r="R2395" s="12"/>
    </row>
    <row r="2396" spans="1:18" ht="15.75" customHeight="1">
      <c r="A2396" s="1"/>
      <c r="B2396" s="5" t="s">
        <v>14</v>
      </c>
      <c r="C2396" s="5">
        <v>1185732</v>
      </c>
      <c r="D2396" s="6">
        <v>44264</v>
      </c>
      <c r="E2396" s="5" t="s">
        <v>46</v>
      </c>
      <c r="F2396" s="5" t="s">
        <v>90</v>
      </c>
      <c r="G2396" s="5" t="s">
        <v>91</v>
      </c>
      <c r="H2396" s="5" t="s">
        <v>19</v>
      </c>
      <c r="I2396" s="7">
        <v>0.2</v>
      </c>
      <c r="J2396" s="8">
        <v>4750</v>
      </c>
      <c r="K2396" s="9">
        <f t="shared" si="18"/>
        <v>950</v>
      </c>
      <c r="L2396" s="9">
        <f t="shared" si="19"/>
        <v>380</v>
      </c>
      <c r="M2396" s="10">
        <v>0.4</v>
      </c>
      <c r="O2396" s="15"/>
      <c r="P2396" s="13"/>
      <c r="Q2396" s="11"/>
      <c r="R2396" s="12"/>
    </row>
    <row r="2397" spans="1:18" ht="15.75" customHeight="1">
      <c r="A2397" s="1"/>
      <c r="B2397" s="5" t="s">
        <v>14</v>
      </c>
      <c r="C2397" s="5">
        <v>1185732</v>
      </c>
      <c r="D2397" s="6">
        <v>44264</v>
      </c>
      <c r="E2397" s="5" t="s">
        <v>46</v>
      </c>
      <c r="F2397" s="5" t="s">
        <v>90</v>
      </c>
      <c r="G2397" s="5" t="s">
        <v>91</v>
      </c>
      <c r="H2397" s="5" t="s">
        <v>20</v>
      </c>
      <c r="I2397" s="7">
        <v>0.24999999999999994</v>
      </c>
      <c r="J2397" s="8">
        <v>3250</v>
      </c>
      <c r="K2397" s="9">
        <f t="shared" si="18"/>
        <v>812.49999999999977</v>
      </c>
      <c r="L2397" s="9">
        <f t="shared" si="19"/>
        <v>324.99999999999994</v>
      </c>
      <c r="M2397" s="10">
        <v>0.4</v>
      </c>
      <c r="O2397" s="15"/>
      <c r="P2397" s="13"/>
      <c r="Q2397" s="11"/>
      <c r="R2397" s="12"/>
    </row>
    <row r="2398" spans="1:18" ht="15.75" customHeight="1">
      <c r="A2398" s="1"/>
      <c r="B2398" s="5" t="s">
        <v>14</v>
      </c>
      <c r="C2398" s="5">
        <v>1185732</v>
      </c>
      <c r="D2398" s="6">
        <v>44264</v>
      </c>
      <c r="E2398" s="5" t="s">
        <v>46</v>
      </c>
      <c r="F2398" s="5" t="s">
        <v>90</v>
      </c>
      <c r="G2398" s="5" t="s">
        <v>91</v>
      </c>
      <c r="H2398" s="5" t="s">
        <v>21</v>
      </c>
      <c r="I2398" s="7">
        <v>0.40000000000000008</v>
      </c>
      <c r="J2398" s="8">
        <v>3750</v>
      </c>
      <c r="K2398" s="9">
        <f t="shared" si="18"/>
        <v>1500.0000000000002</v>
      </c>
      <c r="L2398" s="9">
        <f t="shared" si="19"/>
        <v>525</v>
      </c>
      <c r="M2398" s="10">
        <v>0.35</v>
      </c>
      <c r="O2398" s="15"/>
      <c r="P2398" s="13"/>
      <c r="Q2398" s="11"/>
      <c r="R2398" s="12"/>
    </row>
    <row r="2399" spans="1:18" ht="15.75" customHeight="1">
      <c r="A2399" s="1"/>
      <c r="B2399" s="5" t="s">
        <v>14</v>
      </c>
      <c r="C2399" s="5">
        <v>1185732</v>
      </c>
      <c r="D2399" s="6">
        <v>44264</v>
      </c>
      <c r="E2399" s="5" t="s">
        <v>46</v>
      </c>
      <c r="F2399" s="5" t="s">
        <v>90</v>
      </c>
      <c r="G2399" s="5" t="s">
        <v>91</v>
      </c>
      <c r="H2399" s="5" t="s">
        <v>22</v>
      </c>
      <c r="I2399" s="7">
        <v>0.3</v>
      </c>
      <c r="J2399" s="8">
        <v>4750</v>
      </c>
      <c r="K2399" s="9">
        <f t="shared" si="18"/>
        <v>1425</v>
      </c>
      <c r="L2399" s="9">
        <f t="shared" si="19"/>
        <v>712.5</v>
      </c>
      <c r="M2399" s="10">
        <v>0.5</v>
      </c>
      <c r="O2399" s="15"/>
      <c r="P2399" s="13"/>
      <c r="Q2399" s="11"/>
      <c r="R2399" s="12"/>
    </row>
    <row r="2400" spans="1:18" ht="15.75" customHeight="1">
      <c r="A2400" s="1"/>
      <c r="B2400" s="5" t="s">
        <v>14</v>
      </c>
      <c r="C2400" s="5">
        <v>1185732</v>
      </c>
      <c r="D2400" s="6">
        <v>44296</v>
      </c>
      <c r="E2400" s="5" t="s">
        <v>46</v>
      </c>
      <c r="F2400" s="5" t="s">
        <v>90</v>
      </c>
      <c r="G2400" s="5" t="s">
        <v>91</v>
      </c>
      <c r="H2400" s="5" t="s">
        <v>17</v>
      </c>
      <c r="I2400" s="7">
        <v>0.3</v>
      </c>
      <c r="J2400" s="8">
        <v>7250</v>
      </c>
      <c r="K2400" s="9">
        <f t="shared" si="18"/>
        <v>2175</v>
      </c>
      <c r="L2400" s="9">
        <f t="shared" si="19"/>
        <v>870</v>
      </c>
      <c r="M2400" s="10">
        <v>0.4</v>
      </c>
      <c r="O2400" s="15"/>
      <c r="P2400" s="13"/>
      <c r="Q2400" s="11"/>
      <c r="R2400" s="12"/>
    </row>
    <row r="2401" spans="1:18" ht="15.75" customHeight="1">
      <c r="A2401" s="1"/>
      <c r="B2401" s="5" t="s">
        <v>14</v>
      </c>
      <c r="C2401" s="5">
        <v>1185732</v>
      </c>
      <c r="D2401" s="6">
        <v>44296</v>
      </c>
      <c r="E2401" s="5" t="s">
        <v>46</v>
      </c>
      <c r="F2401" s="5" t="s">
        <v>90</v>
      </c>
      <c r="G2401" s="5" t="s">
        <v>91</v>
      </c>
      <c r="H2401" s="5" t="s">
        <v>18</v>
      </c>
      <c r="I2401" s="7">
        <v>0.3</v>
      </c>
      <c r="J2401" s="8">
        <v>4250</v>
      </c>
      <c r="K2401" s="9">
        <f t="shared" si="18"/>
        <v>1275</v>
      </c>
      <c r="L2401" s="9">
        <f t="shared" si="19"/>
        <v>446.25</v>
      </c>
      <c r="M2401" s="10">
        <v>0.35</v>
      </c>
      <c r="O2401" s="15"/>
      <c r="P2401" s="13"/>
      <c r="Q2401" s="11"/>
      <c r="R2401" s="12"/>
    </row>
    <row r="2402" spans="1:18" ht="15.75" customHeight="1">
      <c r="A2402" s="1"/>
      <c r="B2402" s="5" t="s">
        <v>14</v>
      </c>
      <c r="C2402" s="5">
        <v>1185732</v>
      </c>
      <c r="D2402" s="6">
        <v>44296</v>
      </c>
      <c r="E2402" s="5" t="s">
        <v>46</v>
      </c>
      <c r="F2402" s="5" t="s">
        <v>90</v>
      </c>
      <c r="G2402" s="5" t="s">
        <v>91</v>
      </c>
      <c r="H2402" s="5" t="s">
        <v>19</v>
      </c>
      <c r="I2402" s="7">
        <v>0.2</v>
      </c>
      <c r="J2402" s="8">
        <v>4250</v>
      </c>
      <c r="K2402" s="9">
        <f t="shared" si="18"/>
        <v>850</v>
      </c>
      <c r="L2402" s="9">
        <f t="shared" si="19"/>
        <v>340</v>
      </c>
      <c r="M2402" s="10">
        <v>0.4</v>
      </c>
      <c r="O2402" s="15"/>
      <c r="P2402" s="13"/>
      <c r="Q2402" s="11"/>
      <c r="R2402" s="12"/>
    </row>
    <row r="2403" spans="1:18" ht="15.75" customHeight="1">
      <c r="A2403" s="1"/>
      <c r="B2403" s="5" t="s">
        <v>14</v>
      </c>
      <c r="C2403" s="5">
        <v>1185732</v>
      </c>
      <c r="D2403" s="6">
        <v>44296</v>
      </c>
      <c r="E2403" s="5" t="s">
        <v>46</v>
      </c>
      <c r="F2403" s="5" t="s">
        <v>90</v>
      </c>
      <c r="G2403" s="5" t="s">
        <v>91</v>
      </c>
      <c r="H2403" s="5" t="s">
        <v>20</v>
      </c>
      <c r="I2403" s="7">
        <v>0.24999999999999994</v>
      </c>
      <c r="J2403" s="8">
        <v>3500</v>
      </c>
      <c r="K2403" s="9">
        <f t="shared" si="18"/>
        <v>874.99999999999977</v>
      </c>
      <c r="L2403" s="9">
        <f t="shared" si="19"/>
        <v>349.99999999999994</v>
      </c>
      <c r="M2403" s="10">
        <v>0.4</v>
      </c>
      <c r="O2403" s="15"/>
      <c r="P2403" s="13"/>
      <c r="Q2403" s="11"/>
      <c r="R2403" s="12"/>
    </row>
    <row r="2404" spans="1:18" ht="15.75" customHeight="1">
      <c r="A2404" s="1"/>
      <c r="B2404" s="5" t="s">
        <v>14</v>
      </c>
      <c r="C2404" s="5">
        <v>1185732</v>
      </c>
      <c r="D2404" s="6">
        <v>44296</v>
      </c>
      <c r="E2404" s="5" t="s">
        <v>46</v>
      </c>
      <c r="F2404" s="5" t="s">
        <v>90</v>
      </c>
      <c r="G2404" s="5" t="s">
        <v>91</v>
      </c>
      <c r="H2404" s="5" t="s">
        <v>21</v>
      </c>
      <c r="I2404" s="7">
        <v>0.45</v>
      </c>
      <c r="J2404" s="8">
        <v>3750</v>
      </c>
      <c r="K2404" s="9">
        <f t="shared" si="18"/>
        <v>1687.5</v>
      </c>
      <c r="L2404" s="9">
        <f t="shared" si="19"/>
        <v>590.625</v>
      </c>
      <c r="M2404" s="10">
        <v>0.35</v>
      </c>
      <c r="O2404" s="15"/>
      <c r="P2404" s="13"/>
      <c r="Q2404" s="11"/>
      <c r="R2404" s="12"/>
    </row>
    <row r="2405" spans="1:18" ht="15.75" customHeight="1">
      <c r="A2405" s="1"/>
      <c r="B2405" s="5" t="s">
        <v>14</v>
      </c>
      <c r="C2405" s="5">
        <v>1185732</v>
      </c>
      <c r="D2405" s="6">
        <v>44296</v>
      </c>
      <c r="E2405" s="5" t="s">
        <v>46</v>
      </c>
      <c r="F2405" s="5" t="s">
        <v>90</v>
      </c>
      <c r="G2405" s="5" t="s">
        <v>91</v>
      </c>
      <c r="H2405" s="5" t="s">
        <v>22</v>
      </c>
      <c r="I2405" s="7">
        <v>0.35000000000000003</v>
      </c>
      <c r="J2405" s="8">
        <v>5250</v>
      </c>
      <c r="K2405" s="9">
        <f t="shared" si="18"/>
        <v>1837.5000000000002</v>
      </c>
      <c r="L2405" s="9">
        <f t="shared" si="19"/>
        <v>918.75000000000011</v>
      </c>
      <c r="M2405" s="10">
        <v>0.5</v>
      </c>
      <c r="O2405" s="15"/>
      <c r="P2405" s="13"/>
      <c r="Q2405" s="11"/>
      <c r="R2405" s="12"/>
    </row>
    <row r="2406" spans="1:18" ht="15.75" customHeight="1">
      <c r="A2406" s="1"/>
      <c r="B2406" s="5" t="s">
        <v>14</v>
      </c>
      <c r="C2406" s="5">
        <v>1185732</v>
      </c>
      <c r="D2406" s="6">
        <v>44325</v>
      </c>
      <c r="E2406" s="5" t="s">
        <v>46</v>
      </c>
      <c r="F2406" s="5" t="s">
        <v>90</v>
      </c>
      <c r="G2406" s="5" t="s">
        <v>91</v>
      </c>
      <c r="H2406" s="5" t="s">
        <v>17</v>
      </c>
      <c r="I2406" s="7">
        <v>0.45</v>
      </c>
      <c r="J2406" s="8">
        <v>7950</v>
      </c>
      <c r="K2406" s="9">
        <f t="shared" si="18"/>
        <v>3577.5</v>
      </c>
      <c r="L2406" s="9">
        <f t="shared" si="19"/>
        <v>1431</v>
      </c>
      <c r="M2406" s="10">
        <v>0.4</v>
      </c>
      <c r="O2406" s="15"/>
      <c r="P2406" s="13"/>
      <c r="Q2406" s="11"/>
      <c r="R2406" s="12"/>
    </row>
    <row r="2407" spans="1:18" ht="15.75" customHeight="1">
      <c r="A2407" s="1"/>
      <c r="B2407" s="5" t="s">
        <v>14</v>
      </c>
      <c r="C2407" s="5">
        <v>1185732</v>
      </c>
      <c r="D2407" s="6">
        <v>44325</v>
      </c>
      <c r="E2407" s="5" t="s">
        <v>46</v>
      </c>
      <c r="F2407" s="5" t="s">
        <v>90</v>
      </c>
      <c r="G2407" s="5" t="s">
        <v>91</v>
      </c>
      <c r="H2407" s="5" t="s">
        <v>18</v>
      </c>
      <c r="I2407" s="7">
        <v>0.45</v>
      </c>
      <c r="J2407" s="8">
        <v>5000</v>
      </c>
      <c r="K2407" s="9">
        <f t="shared" si="18"/>
        <v>2250</v>
      </c>
      <c r="L2407" s="9">
        <f t="shared" si="19"/>
        <v>787.5</v>
      </c>
      <c r="M2407" s="10">
        <v>0.35</v>
      </c>
      <c r="O2407" s="15"/>
      <c r="P2407" s="13"/>
      <c r="Q2407" s="11"/>
      <c r="R2407" s="12"/>
    </row>
    <row r="2408" spans="1:18" ht="15.75" customHeight="1">
      <c r="A2408" s="1"/>
      <c r="B2408" s="5" t="s">
        <v>14</v>
      </c>
      <c r="C2408" s="5">
        <v>1185732</v>
      </c>
      <c r="D2408" s="6">
        <v>44325</v>
      </c>
      <c r="E2408" s="5" t="s">
        <v>46</v>
      </c>
      <c r="F2408" s="5" t="s">
        <v>90</v>
      </c>
      <c r="G2408" s="5" t="s">
        <v>91</v>
      </c>
      <c r="H2408" s="5" t="s">
        <v>19</v>
      </c>
      <c r="I2408" s="7">
        <v>0.4</v>
      </c>
      <c r="J2408" s="8">
        <v>4750</v>
      </c>
      <c r="K2408" s="9">
        <f t="shared" si="18"/>
        <v>1900</v>
      </c>
      <c r="L2408" s="9">
        <f t="shared" si="19"/>
        <v>760</v>
      </c>
      <c r="M2408" s="10">
        <v>0.4</v>
      </c>
      <c r="O2408" s="15"/>
      <c r="P2408" s="13"/>
      <c r="Q2408" s="11"/>
      <c r="R2408" s="12"/>
    </row>
    <row r="2409" spans="1:18" ht="15.75" customHeight="1">
      <c r="A2409" s="1"/>
      <c r="B2409" s="5" t="s">
        <v>14</v>
      </c>
      <c r="C2409" s="5">
        <v>1185732</v>
      </c>
      <c r="D2409" s="6">
        <v>44325</v>
      </c>
      <c r="E2409" s="5" t="s">
        <v>46</v>
      </c>
      <c r="F2409" s="5" t="s">
        <v>90</v>
      </c>
      <c r="G2409" s="5" t="s">
        <v>91</v>
      </c>
      <c r="H2409" s="5" t="s">
        <v>20</v>
      </c>
      <c r="I2409" s="7">
        <v>0.4</v>
      </c>
      <c r="J2409" s="8">
        <v>4250</v>
      </c>
      <c r="K2409" s="9">
        <f t="shared" si="18"/>
        <v>1700</v>
      </c>
      <c r="L2409" s="9">
        <f t="shared" si="19"/>
        <v>680</v>
      </c>
      <c r="M2409" s="10">
        <v>0.4</v>
      </c>
      <c r="O2409" s="15"/>
      <c r="P2409" s="13"/>
      <c r="Q2409" s="11"/>
      <c r="R2409" s="12"/>
    </row>
    <row r="2410" spans="1:18" ht="15.75" customHeight="1">
      <c r="A2410" s="1"/>
      <c r="B2410" s="5" t="s">
        <v>14</v>
      </c>
      <c r="C2410" s="5">
        <v>1185732</v>
      </c>
      <c r="D2410" s="6">
        <v>44325</v>
      </c>
      <c r="E2410" s="5" t="s">
        <v>46</v>
      </c>
      <c r="F2410" s="5" t="s">
        <v>90</v>
      </c>
      <c r="G2410" s="5" t="s">
        <v>91</v>
      </c>
      <c r="H2410" s="5" t="s">
        <v>21</v>
      </c>
      <c r="I2410" s="7">
        <v>0.49999999999999994</v>
      </c>
      <c r="J2410" s="8">
        <v>4500</v>
      </c>
      <c r="K2410" s="9">
        <f t="shared" si="18"/>
        <v>2249.9999999999995</v>
      </c>
      <c r="L2410" s="9">
        <f t="shared" si="19"/>
        <v>787.49999999999977</v>
      </c>
      <c r="M2410" s="10">
        <v>0.35</v>
      </c>
      <c r="O2410" s="15"/>
      <c r="P2410" s="13"/>
      <c r="Q2410" s="11"/>
      <c r="R2410" s="12"/>
    </row>
    <row r="2411" spans="1:18" ht="15.75" customHeight="1">
      <c r="A2411" s="1"/>
      <c r="B2411" s="5" t="s">
        <v>14</v>
      </c>
      <c r="C2411" s="5">
        <v>1185732</v>
      </c>
      <c r="D2411" s="6">
        <v>44325</v>
      </c>
      <c r="E2411" s="5" t="s">
        <v>46</v>
      </c>
      <c r="F2411" s="5" t="s">
        <v>90</v>
      </c>
      <c r="G2411" s="5" t="s">
        <v>91</v>
      </c>
      <c r="H2411" s="5" t="s">
        <v>22</v>
      </c>
      <c r="I2411" s="7">
        <v>0.54999999999999993</v>
      </c>
      <c r="J2411" s="8">
        <v>5500</v>
      </c>
      <c r="K2411" s="9">
        <f t="shared" si="18"/>
        <v>3024.9999999999995</v>
      </c>
      <c r="L2411" s="9">
        <f t="shared" si="19"/>
        <v>1512.4999999999998</v>
      </c>
      <c r="M2411" s="10">
        <v>0.5</v>
      </c>
      <c r="O2411" s="15"/>
      <c r="P2411" s="13"/>
      <c r="Q2411" s="11"/>
      <c r="R2411" s="12"/>
    </row>
    <row r="2412" spans="1:18" ht="15.75" customHeight="1">
      <c r="A2412" s="1"/>
      <c r="B2412" s="5" t="s">
        <v>14</v>
      </c>
      <c r="C2412" s="5">
        <v>1185732</v>
      </c>
      <c r="D2412" s="6">
        <v>44358</v>
      </c>
      <c r="E2412" s="5" t="s">
        <v>46</v>
      </c>
      <c r="F2412" s="5" t="s">
        <v>90</v>
      </c>
      <c r="G2412" s="5" t="s">
        <v>91</v>
      </c>
      <c r="H2412" s="5" t="s">
        <v>17</v>
      </c>
      <c r="I2412" s="7">
        <v>0.49999999999999994</v>
      </c>
      <c r="J2412" s="8">
        <v>8000</v>
      </c>
      <c r="K2412" s="9">
        <f t="shared" si="18"/>
        <v>3999.9999999999995</v>
      </c>
      <c r="L2412" s="9">
        <f t="shared" si="19"/>
        <v>1600</v>
      </c>
      <c r="M2412" s="10">
        <v>0.4</v>
      </c>
      <c r="O2412" s="15"/>
      <c r="P2412" s="13"/>
      <c r="Q2412" s="11"/>
      <c r="R2412" s="12"/>
    </row>
    <row r="2413" spans="1:18" ht="15.75" customHeight="1">
      <c r="A2413" s="1"/>
      <c r="B2413" s="5" t="s">
        <v>14</v>
      </c>
      <c r="C2413" s="5">
        <v>1185732</v>
      </c>
      <c r="D2413" s="6">
        <v>44358</v>
      </c>
      <c r="E2413" s="5" t="s">
        <v>46</v>
      </c>
      <c r="F2413" s="5" t="s">
        <v>90</v>
      </c>
      <c r="G2413" s="5" t="s">
        <v>91</v>
      </c>
      <c r="H2413" s="5" t="s">
        <v>18</v>
      </c>
      <c r="I2413" s="7">
        <v>0.45</v>
      </c>
      <c r="J2413" s="8">
        <v>5500</v>
      </c>
      <c r="K2413" s="9">
        <f t="shared" si="18"/>
        <v>2475</v>
      </c>
      <c r="L2413" s="9">
        <f t="shared" si="19"/>
        <v>866.25</v>
      </c>
      <c r="M2413" s="10">
        <v>0.35</v>
      </c>
      <c r="O2413" s="15"/>
      <c r="P2413" s="13"/>
      <c r="Q2413" s="11"/>
      <c r="R2413" s="12"/>
    </row>
    <row r="2414" spans="1:18" ht="15.75" customHeight="1">
      <c r="A2414" s="1"/>
      <c r="B2414" s="5" t="s">
        <v>14</v>
      </c>
      <c r="C2414" s="5">
        <v>1185732</v>
      </c>
      <c r="D2414" s="6">
        <v>44358</v>
      </c>
      <c r="E2414" s="5" t="s">
        <v>46</v>
      </c>
      <c r="F2414" s="5" t="s">
        <v>90</v>
      </c>
      <c r="G2414" s="5" t="s">
        <v>91</v>
      </c>
      <c r="H2414" s="5" t="s">
        <v>19</v>
      </c>
      <c r="I2414" s="7">
        <v>0.5</v>
      </c>
      <c r="J2414" s="8">
        <v>5250</v>
      </c>
      <c r="K2414" s="9">
        <f t="shared" si="18"/>
        <v>2625</v>
      </c>
      <c r="L2414" s="9">
        <f t="shared" si="19"/>
        <v>1050</v>
      </c>
      <c r="M2414" s="10">
        <v>0.4</v>
      </c>
      <c r="O2414" s="15"/>
      <c r="P2414" s="13"/>
      <c r="Q2414" s="11"/>
      <c r="R2414" s="12"/>
    </row>
    <row r="2415" spans="1:18" ht="15.75" customHeight="1">
      <c r="A2415" s="1"/>
      <c r="B2415" s="5" t="s">
        <v>14</v>
      </c>
      <c r="C2415" s="5">
        <v>1185732</v>
      </c>
      <c r="D2415" s="6">
        <v>44358</v>
      </c>
      <c r="E2415" s="5" t="s">
        <v>46</v>
      </c>
      <c r="F2415" s="5" t="s">
        <v>90</v>
      </c>
      <c r="G2415" s="5" t="s">
        <v>91</v>
      </c>
      <c r="H2415" s="5" t="s">
        <v>20</v>
      </c>
      <c r="I2415" s="7">
        <v>0.5</v>
      </c>
      <c r="J2415" s="8">
        <v>5000</v>
      </c>
      <c r="K2415" s="9">
        <f t="shared" si="18"/>
        <v>2500</v>
      </c>
      <c r="L2415" s="9">
        <f t="shared" si="19"/>
        <v>1000</v>
      </c>
      <c r="M2415" s="10">
        <v>0.4</v>
      </c>
      <c r="O2415" s="15"/>
      <c r="P2415" s="13"/>
      <c r="Q2415" s="11"/>
      <c r="R2415" s="12"/>
    </row>
    <row r="2416" spans="1:18" ht="15.75" customHeight="1">
      <c r="A2416" s="1"/>
      <c r="B2416" s="5" t="s">
        <v>14</v>
      </c>
      <c r="C2416" s="5">
        <v>1185732</v>
      </c>
      <c r="D2416" s="6">
        <v>44358</v>
      </c>
      <c r="E2416" s="5" t="s">
        <v>46</v>
      </c>
      <c r="F2416" s="5" t="s">
        <v>90</v>
      </c>
      <c r="G2416" s="5" t="s">
        <v>91</v>
      </c>
      <c r="H2416" s="5" t="s">
        <v>21</v>
      </c>
      <c r="I2416" s="7">
        <v>0.65</v>
      </c>
      <c r="J2416" s="8">
        <v>5000</v>
      </c>
      <c r="K2416" s="9">
        <f t="shared" si="18"/>
        <v>3250</v>
      </c>
      <c r="L2416" s="9">
        <f t="shared" si="19"/>
        <v>1137.5</v>
      </c>
      <c r="M2416" s="10">
        <v>0.35</v>
      </c>
      <c r="O2416" s="15"/>
      <c r="P2416" s="13"/>
      <c r="Q2416" s="11"/>
      <c r="R2416" s="12"/>
    </row>
    <row r="2417" spans="1:18" ht="15.75" customHeight="1">
      <c r="A2417" s="1"/>
      <c r="B2417" s="5" t="s">
        <v>14</v>
      </c>
      <c r="C2417" s="5">
        <v>1185732</v>
      </c>
      <c r="D2417" s="6">
        <v>44358</v>
      </c>
      <c r="E2417" s="5" t="s">
        <v>46</v>
      </c>
      <c r="F2417" s="5" t="s">
        <v>90</v>
      </c>
      <c r="G2417" s="5" t="s">
        <v>91</v>
      </c>
      <c r="H2417" s="5" t="s">
        <v>22</v>
      </c>
      <c r="I2417" s="7">
        <v>0.70000000000000007</v>
      </c>
      <c r="J2417" s="8">
        <v>6750</v>
      </c>
      <c r="K2417" s="9">
        <f t="shared" si="18"/>
        <v>4725</v>
      </c>
      <c r="L2417" s="9">
        <f t="shared" si="19"/>
        <v>2362.5</v>
      </c>
      <c r="M2417" s="10">
        <v>0.5</v>
      </c>
      <c r="O2417" s="15"/>
      <c r="P2417" s="13"/>
      <c r="Q2417" s="11"/>
      <c r="R2417" s="12"/>
    </row>
    <row r="2418" spans="1:18" ht="15.75" customHeight="1">
      <c r="A2418" s="1"/>
      <c r="B2418" s="5" t="s">
        <v>14</v>
      </c>
      <c r="C2418" s="5">
        <v>1185732</v>
      </c>
      <c r="D2418" s="6">
        <v>44386</v>
      </c>
      <c r="E2418" s="5" t="s">
        <v>46</v>
      </c>
      <c r="F2418" s="5" t="s">
        <v>90</v>
      </c>
      <c r="G2418" s="5" t="s">
        <v>91</v>
      </c>
      <c r="H2418" s="5" t="s">
        <v>17</v>
      </c>
      <c r="I2418" s="7">
        <v>0.65</v>
      </c>
      <c r="J2418" s="8">
        <v>9000</v>
      </c>
      <c r="K2418" s="9">
        <f t="shared" si="18"/>
        <v>5850</v>
      </c>
      <c r="L2418" s="9">
        <f t="shared" si="19"/>
        <v>2340</v>
      </c>
      <c r="M2418" s="10">
        <v>0.4</v>
      </c>
      <c r="O2418" s="15"/>
      <c r="P2418" s="13"/>
      <c r="Q2418" s="11"/>
      <c r="R2418" s="12"/>
    </row>
    <row r="2419" spans="1:18" ht="15.75" customHeight="1">
      <c r="A2419" s="1"/>
      <c r="B2419" s="5" t="s">
        <v>14</v>
      </c>
      <c r="C2419" s="5">
        <v>1185732</v>
      </c>
      <c r="D2419" s="6">
        <v>44386</v>
      </c>
      <c r="E2419" s="5" t="s">
        <v>46</v>
      </c>
      <c r="F2419" s="5" t="s">
        <v>90</v>
      </c>
      <c r="G2419" s="5" t="s">
        <v>91</v>
      </c>
      <c r="H2419" s="5" t="s">
        <v>18</v>
      </c>
      <c r="I2419" s="7">
        <v>0.60000000000000009</v>
      </c>
      <c r="J2419" s="8">
        <v>6500</v>
      </c>
      <c r="K2419" s="9">
        <f t="shared" si="18"/>
        <v>3900.0000000000005</v>
      </c>
      <c r="L2419" s="9">
        <f t="shared" si="19"/>
        <v>1365</v>
      </c>
      <c r="M2419" s="10">
        <v>0.35</v>
      </c>
      <c r="O2419" s="15"/>
      <c r="P2419" s="13"/>
      <c r="Q2419" s="11"/>
      <c r="R2419" s="12"/>
    </row>
    <row r="2420" spans="1:18" ht="15.75" customHeight="1">
      <c r="A2420" s="1"/>
      <c r="B2420" s="5" t="s">
        <v>14</v>
      </c>
      <c r="C2420" s="5">
        <v>1185732</v>
      </c>
      <c r="D2420" s="6">
        <v>44386</v>
      </c>
      <c r="E2420" s="5" t="s">
        <v>46</v>
      </c>
      <c r="F2420" s="5" t="s">
        <v>90</v>
      </c>
      <c r="G2420" s="5" t="s">
        <v>91</v>
      </c>
      <c r="H2420" s="5" t="s">
        <v>19</v>
      </c>
      <c r="I2420" s="7">
        <v>0.55000000000000004</v>
      </c>
      <c r="J2420" s="8">
        <v>5750</v>
      </c>
      <c r="K2420" s="9">
        <f t="shared" si="18"/>
        <v>3162.5000000000005</v>
      </c>
      <c r="L2420" s="9">
        <f t="shared" si="19"/>
        <v>1265.0000000000002</v>
      </c>
      <c r="M2420" s="10">
        <v>0.4</v>
      </c>
      <c r="O2420" s="15"/>
      <c r="P2420" s="13"/>
      <c r="Q2420" s="11"/>
      <c r="R2420" s="12"/>
    </row>
    <row r="2421" spans="1:18" ht="15.75" customHeight="1">
      <c r="A2421" s="1"/>
      <c r="B2421" s="5" t="s">
        <v>14</v>
      </c>
      <c r="C2421" s="5">
        <v>1185732</v>
      </c>
      <c r="D2421" s="6">
        <v>44386</v>
      </c>
      <c r="E2421" s="5" t="s">
        <v>46</v>
      </c>
      <c r="F2421" s="5" t="s">
        <v>90</v>
      </c>
      <c r="G2421" s="5" t="s">
        <v>91</v>
      </c>
      <c r="H2421" s="5" t="s">
        <v>20</v>
      </c>
      <c r="I2421" s="7">
        <v>0.55000000000000004</v>
      </c>
      <c r="J2421" s="8">
        <v>5250</v>
      </c>
      <c r="K2421" s="9">
        <f t="shared" si="18"/>
        <v>2887.5000000000005</v>
      </c>
      <c r="L2421" s="9">
        <f t="shared" si="19"/>
        <v>1155.0000000000002</v>
      </c>
      <c r="M2421" s="10">
        <v>0.4</v>
      </c>
      <c r="O2421" s="15"/>
      <c r="P2421" s="13"/>
      <c r="Q2421" s="11"/>
      <c r="R2421" s="12"/>
    </row>
    <row r="2422" spans="1:18" ht="15.75" customHeight="1">
      <c r="A2422" s="1"/>
      <c r="B2422" s="5" t="s">
        <v>14</v>
      </c>
      <c r="C2422" s="5">
        <v>1185732</v>
      </c>
      <c r="D2422" s="6">
        <v>44386</v>
      </c>
      <c r="E2422" s="5" t="s">
        <v>46</v>
      </c>
      <c r="F2422" s="5" t="s">
        <v>90</v>
      </c>
      <c r="G2422" s="5" t="s">
        <v>91</v>
      </c>
      <c r="H2422" s="5" t="s">
        <v>21</v>
      </c>
      <c r="I2422" s="7">
        <v>0.65</v>
      </c>
      <c r="J2422" s="8">
        <v>5500</v>
      </c>
      <c r="K2422" s="9">
        <f t="shared" si="18"/>
        <v>3575</v>
      </c>
      <c r="L2422" s="9">
        <f t="shared" si="19"/>
        <v>1251.25</v>
      </c>
      <c r="M2422" s="10">
        <v>0.35</v>
      </c>
      <c r="O2422" s="15"/>
      <c r="P2422" s="13"/>
      <c r="Q2422" s="11"/>
      <c r="R2422" s="12"/>
    </row>
    <row r="2423" spans="1:18" ht="15.75" customHeight="1">
      <c r="A2423" s="1"/>
      <c r="B2423" s="5" t="s">
        <v>14</v>
      </c>
      <c r="C2423" s="5">
        <v>1185732</v>
      </c>
      <c r="D2423" s="6">
        <v>44386</v>
      </c>
      <c r="E2423" s="5" t="s">
        <v>46</v>
      </c>
      <c r="F2423" s="5" t="s">
        <v>90</v>
      </c>
      <c r="G2423" s="5" t="s">
        <v>91</v>
      </c>
      <c r="H2423" s="5" t="s">
        <v>22</v>
      </c>
      <c r="I2423" s="7">
        <v>0.70000000000000007</v>
      </c>
      <c r="J2423" s="8">
        <v>7250</v>
      </c>
      <c r="K2423" s="9">
        <f t="shared" si="18"/>
        <v>5075.0000000000009</v>
      </c>
      <c r="L2423" s="9">
        <f t="shared" si="19"/>
        <v>2537.5000000000005</v>
      </c>
      <c r="M2423" s="10">
        <v>0.5</v>
      </c>
      <c r="O2423" s="15"/>
      <c r="P2423" s="13"/>
      <c r="Q2423" s="11"/>
      <c r="R2423" s="12"/>
    </row>
    <row r="2424" spans="1:18" ht="15.75" customHeight="1">
      <c r="A2424" s="1"/>
      <c r="B2424" s="5" t="s">
        <v>14</v>
      </c>
      <c r="C2424" s="5">
        <v>1185732</v>
      </c>
      <c r="D2424" s="6">
        <v>44418</v>
      </c>
      <c r="E2424" s="5" t="s">
        <v>46</v>
      </c>
      <c r="F2424" s="5" t="s">
        <v>90</v>
      </c>
      <c r="G2424" s="5" t="s">
        <v>91</v>
      </c>
      <c r="H2424" s="5" t="s">
        <v>17</v>
      </c>
      <c r="I2424" s="7">
        <v>0.65</v>
      </c>
      <c r="J2424" s="8">
        <v>8750</v>
      </c>
      <c r="K2424" s="9">
        <f t="shared" si="18"/>
        <v>5687.5</v>
      </c>
      <c r="L2424" s="9">
        <f t="shared" si="19"/>
        <v>2275</v>
      </c>
      <c r="M2424" s="10">
        <v>0.4</v>
      </c>
      <c r="O2424" s="15"/>
      <c r="P2424" s="13"/>
      <c r="Q2424" s="11"/>
      <c r="R2424" s="12"/>
    </row>
    <row r="2425" spans="1:18" ht="15.75" customHeight="1">
      <c r="A2425" s="1"/>
      <c r="B2425" s="5" t="s">
        <v>14</v>
      </c>
      <c r="C2425" s="5">
        <v>1185732</v>
      </c>
      <c r="D2425" s="6">
        <v>44418</v>
      </c>
      <c r="E2425" s="5" t="s">
        <v>46</v>
      </c>
      <c r="F2425" s="5" t="s">
        <v>90</v>
      </c>
      <c r="G2425" s="5" t="s">
        <v>91</v>
      </c>
      <c r="H2425" s="5" t="s">
        <v>18</v>
      </c>
      <c r="I2425" s="7">
        <v>0.60000000000000009</v>
      </c>
      <c r="J2425" s="8">
        <v>6500</v>
      </c>
      <c r="K2425" s="9">
        <f t="shared" si="18"/>
        <v>3900.0000000000005</v>
      </c>
      <c r="L2425" s="9">
        <f t="shared" si="19"/>
        <v>1365</v>
      </c>
      <c r="M2425" s="10">
        <v>0.35</v>
      </c>
      <c r="O2425" s="15"/>
      <c r="P2425" s="13"/>
      <c r="Q2425" s="11"/>
      <c r="R2425" s="12"/>
    </row>
    <row r="2426" spans="1:18" ht="15.75" customHeight="1">
      <c r="A2426" s="1"/>
      <c r="B2426" s="5" t="s">
        <v>14</v>
      </c>
      <c r="C2426" s="5">
        <v>1185732</v>
      </c>
      <c r="D2426" s="6">
        <v>44418</v>
      </c>
      <c r="E2426" s="5" t="s">
        <v>46</v>
      </c>
      <c r="F2426" s="5" t="s">
        <v>90</v>
      </c>
      <c r="G2426" s="5" t="s">
        <v>91</v>
      </c>
      <c r="H2426" s="5" t="s">
        <v>19</v>
      </c>
      <c r="I2426" s="7">
        <v>0.55000000000000004</v>
      </c>
      <c r="J2426" s="8">
        <v>5750</v>
      </c>
      <c r="K2426" s="9">
        <f t="shared" si="18"/>
        <v>3162.5000000000005</v>
      </c>
      <c r="L2426" s="9">
        <f t="shared" si="19"/>
        <v>1265.0000000000002</v>
      </c>
      <c r="M2426" s="10">
        <v>0.4</v>
      </c>
      <c r="O2426" s="15"/>
      <c r="P2426" s="13"/>
      <c r="Q2426" s="11"/>
      <c r="R2426" s="12"/>
    </row>
    <row r="2427" spans="1:18" ht="15.75" customHeight="1">
      <c r="A2427" s="1"/>
      <c r="B2427" s="5" t="s">
        <v>14</v>
      </c>
      <c r="C2427" s="5">
        <v>1185732</v>
      </c>
      <c r="D2427" s="6">
        <v>44418</v>
      </c>
      <c r="E2427" s="5" t="s">
        <v>46</v>
      </c>
      <c r="F2427" s="5" t="s">
        <v>90</v>
      </c>
      <c r="G2427" s="5" t="s">
        <v>91</v>
      </c>
      <c r="H2427" s="5" t="s">
        <v>20</v>
      </c>
      <c r="I2427" s="7">
        <v>0.45</v>
      </c>
      <c r="J2427" s="8">
        <v>5250</v>
      </c>
      <c r="K2427" s="9">
        <f t="shared" si="18"/>
        <v>2362.5</v>
      </c>
      <c r="L2427" s="9">
        <f t="shared" si="19"/>
        <v>945</v>
      </c>
      <c r="M2427" s="10">
        <v>0.4</v>
      </c>
      <c r="O2427" s="15"/>
      <c r="P2427" s="13"/>
      <c r="Q2427" s="11"/>
      <c r="R2427" s="12"/>
    </row>
    <row r="2428" spans="1:18" ht="15.75" customHeight="1">
      <c r="A2428" s="1"/>
      <c r="B2428" s="5" t="s">
        <v>14</v>
      </c>
      <c r="C2428" s="5">
        <v>1185732</v>
      </c>
      <c r="D2428" s="6">
        <v>44418</v>
      </c>
      <c r="E2428" s="5" t="s">
        <v>46</v>
      </c>
      <c r="F2428" s="5" t="s">
        <v>90</v>
      </c>
      <c r="G2428" s="5" t="s">
        <v>91</v>
      </c>
      <c r="H2428" s="5" t="s">
        <v>21</v>
      </c>
      <c r="I2428" s="7">
        <v>0.55000000000000004</v>
      </c>
      <c r="J2428" s="8">
        <v>5000</v>
      </c>
      <c r="K2428" s="9">
        <f t="shared" si="18"/>
        <v>2750</v>
      </c>
      <c r="L2428" s="9">
        <f t="shared" si="19"/>
        <v>962.49999999999989</v>
      </c>
      <c r="M2428" s="10">
        <v>0.35</v>
      </c>
      <c r="O2428" s="15"/>
      <c r="P2428" s="13"/>
      <c r="Q2428" s="11"/>
      <c r="R2428" s="12"/>
    </row>
    <row r="2429" spans="1:18" ht="15.75" customHeight="1">
      <c r="A2429" s="1"/>
      <c r="B2429" s="5" t="s">
        <v>14</v>
      </c>
      <c r="C2429" s="5">
        <v>1185732</v>
      </c>
      <c r="D2429" s="6">
        <v>44418</v>
      </c>
      <c r="E2429" s="5" t="s">
        <v>46</v>
      </c>
      <c r="F2429" s="5" t="s">
        <v>90</v>
      </c>
      <c r="G2429" s="5" t="s">
        <v>91</v>
      </c>
      <c r="H2429" s="5" t="s">
        <v>22</v>
      </c>
      <c r="I2429" s="7">
        <v>0.60000000000000009</v>
      </c>
      <c r="J2429" s="8">
        <v>6750</v>
      </c>
      <c r="K2429" s="9">
        <f t="shared" si="18"/>
        <v>4050.0000000000005</v>
      </c>
      <c r="L2429" s="9">
        <f t="shared" si="19"/>
        <v>2025.0000000000002</v>
      </c>
      <c r="M2429" s="10">
        <v>0.5</v>
      </c>
      <c r="O2429" s="15"/>
      <c r="P2429" s="13"/>
      <c r="Q2429" s="11"/>
      <c r="R2429" s="12"/>
    </row>
    <row r="2430" spans="1:18" ht="15.75" customHeight="1">
      <c r="A2430" s="1"/>
      <c r="B2430" s="5" t="s">
        <v>14</v>
      </c>
      <c r="C2430" s="5">
        <v>1185732</v>
      </c>
      <c r="D2430" s="6">
        <v>44448</v>
      </c>
      <c r="E2430" s="5" t="s">
        <v>46</v>
      </c>
      <c r="F2430" s="5" t="s">
        <v>90</v>
      </c>
      <c r="G2430" s="5" t="s">
        <v>91</v>
      </c>
      <c r="H2430" s="5" t="s">
        <v>17</v>
      </c>
      <c r="I2430" s="7">
        <v>0.55000000000000004</v>
      </c>
      <c r="J2430" s="8">
        <v>7750</v>
      </c>
      <c r="K2430" s="9">
        <f t="shared" si="18"/>
        <v>4262.5</v>
      </c>
      <c r="L2430" s="9">
        <f t="shared" si="19"/>
        <v>1705</v>
      </c>
      <c r="M2430" s="10">
        <v>0.4</v>
      </c>
      <c r="O2430" s="15"/>
      <c r="P2430" s="13"/>
      <c r="Q2430" s="11"/>
      <c r="R2430" s="12"/>
    </row>
    <row r="2431" spans="1:18" ht="15.75" customHeight="1">
      <c r="A2431" s="1"/>
      <c r="B2431" s="5" t="s">
        <v>14</v>
      </c>
      <c r="C2431" s="5">
        <v>1185732</v>
      </c>
      <c r="D2431" s="6">
        <v>44448</v>
      </c>
      <c r="E2431" s="5" t="s">
        <v>46</v>
      </c>
      <c r="F2431" s="5" t="s">
        <v>90</v>
      </c>
      <c r="G2431" s="5" t="s">
        <v>91</v>
      </c>
      <c r="H2431" s="5" t="s">
        <v>18</v>
      </c>
      <c r="I2431" s="7">
        <v>0.50000000000000011</v>
      </c>
      <c r="J2431" s="8">
        <v>5750</v>
      </c>
      <c r="K2431" s="9">
        <f t="shared" si="18"/>
        <v>2875.0000000000005</v>
      </c>
      <c r="L2431" s="9">
        <f t="shared" si="19"/>
        <v>1006.2500000000001</v>
      </c>
      <c r="M2431" s="10">
        <v>0.35</v>
      </c>
      <c r="O2431" s="15"/>
      <c r="P2431" s="13"/>
      <c r="Q2431" s="11"/>
      <c r="R2431" s="12"/>
    </row>
    <row r="2432" spans="1:18" ht="15.75" customHeight="1">
      <c r="A2432" s="1"/>
      <c r="B2432" s="5" t="s">
        <v>14</v>
      </c>
      <c r="C2432" s="5">
        <v>1185732</v>
      </c>
      <c r="D2432" s="6">
        <v>44448</v>
      </c>
      <c r="E2432" s="5" t="s">
        <v>46</v>
      </c>
      <c r="F2432" s="5" t="s">
        <v>90</v>
      </c>
      <c r="G2432" s="5" t="s">
        <v>91</v>
      </c>
      <c r="H2432" s="5" t="s">
        <v>19</v>
      </c>
      <c r="I2432" s="7">
        <v>0.25000000000000006</v>
      </c>
      <c r="J2432" s="8">
        <v>4750</v>
      </c>
      <c r="K2432" s="9">
        <f t="shared" si="18"/>
        <v>1187.5000000000002</v>
      </c>
      <c r="L2432" s="9">
        <f t="shared" si="19"/>
        <v>475.00000000000011</v>
      </c>
      <c r="M2432" s="10">
        <v>0.4</v>
      </c>
      <c r="O2432" s="15"/>
      <c r="P2432" s="13"/>
      <c r="Q2432" s="11"/>
      <c r="R2432" s="12"/>
    </row>
    <row r="2433" spans="1:18" ht="15.75" customHeight="1">
      <c r="A2433" s="1"/>
      <c r="B2433" s="5" t="s">
        <v>14</v>
      </c>
      <c r="C2433" s="5">
        <v>1185732</v>
      </c>
      <c r="D2433" s="6">
        <v>44448</v>
      </c>
      <c r="E2433" s="5" t="s">
        <v>46</v>
      </c>
      <c r="F2433" s="5" t="s">
        <v>90</v>
      </c>
      <c r="G2433" s="5" t="s">
        <v>91</v>
      </c>
      <c r="H2433" s="5" t="s">
        <v>20</v>
      </c>
      <c r="I2433" s="7">
        <v>0.25000000000000006</v>
      </c>
      <c r="J2433" s="8">
        <v>4500</v>
      </c>
      <c r="K2433" s="9">
        <f t="shared" si="18"/>
        <v>1125.0000000000002</v>
      </c>
      <c r="L2433" s="9">
        <f t="shared" si="19"/>
        <v>450.00000000000011</v>
      </c>
      <c r="M2433" s="10">
        <v>0.4</v>
      </c>
      <c r="O2433" s="15"/>
      <c r="P2433" s="13"/>
      <c r="Q2433" s="11"/>
      <c r="R2433" s="12"/>
    </row>
    <row r="2434" spans="1:18" ht="15.75" customHeight="1">
      <c r="A2434" s="1"/>
      <c r="B2434" s="5" t="s">
        <v>14</v>
      </c>
      <c r="C2434" s="5">
        <v>1185732</v>
      </c>
      <c r="D2434" s="6">
        <v>44448</v>
      </c>
      <c r="E2434" s="5" t="s">
        <v>46</v>
      </c>
      <c r="F2434" s="5" t="s">
        <v>90</v>
      </c>
      <c r="G2434" s="5" t="s">
        <v>91</v>
      </c>
      <c r="H2434" s="5" t="s">
        <v>21</v>
      </c>
      <c r="I2434" s="7">
        <v>0.35000000000000003</v>
      </c>
      <c r="J2434" s="8">
        <v>4500</v>
      </c>
      <c r="K2434" s="9">
        <f t="shared" si="18"/>
        <v>1575.0000000000002</v>
      </c>
      <c r="L2434" s="9">
        <f t="shared" si="19"/>
        <v>551.25</v>
      </c>
      <c r="M2434" s="10">
        <v>0.35</v>
      </c>
      <c r="O2434" s="15"/>
      <c r="P2434" s="13"/>
      <c r="Q2434" s="11"/>
      <c r="R2434" s="12"/>
    </row>
    <row r="2435" spans="1:18" ht="15.75" customHeight="1">
      <c r="A2435" s="1"/>
      <c r="B2435" s="5" t="s">
        <v>14</v>
      </c>
      <c r="C2435" s="5">
        <v>1185732</v>
      </c>
      <c r="D2435" s="6">
        <v>44448</v>
      </c>
      <c r="E2435" s="5" t="s">
        <v>46</v>
      </c>
      <c r="F2435" s="5" t="s">
        <v>90</v>
      </c>
      <c r="G2435" s="5" t="s">
        <v>91</v>
      </c>
      <c r="H2435" s="5" t="s">
        <v>22</v>
      </c>
      <c r="I2435" s="7">
        <v>0.40000000000000008</v>
      </c>
      <c r="J2435" s="8">
        <v>5500</v>
      </c>
      <c r="K2435" s="9">
        <f t="shared" si="18"/>
        <v>2200.0000000000005</v>
      </c>
      <c r="L2435" s="9">
        <f t="shared" si="19"/>
        <v>1100.0000000000002</v>
      </c>
      <c r="M2435" s="10">
        <v>0.5</v>
      </c>
      <c r="O2435" s="15"/>
      <c r="P2435" s="13"/>
      <c r="Q2435" s="11"/>
      <c r="R2435" s="12"/>
    </row>
    <row r="2436" spans="1:18" ht="15.75" customHeight="1">
      <c r="A2436" s="1"/>
      <c r="B2436" s="5" t="s">
        <v>14</v>
      </c>
      <c r="C2436" s="5">
        <v>1185732</v>
      </c>
      <c r="D2436" s="6">
        <v>44480</v>
      </c>
      <c r="E2436" s="5" t="s">
        <v>46</v>
      </c>
      <c r="F2436" s="5" t="s">
        <v>90</v>
      </c>
      <c r="G2436" s="5" t="s">
        <v>91</v>
      </c>
      <c r="H2436" s="5" t="s">
        <v>17</v>
      </c>
      <c r="I2436" s="7">
        <v>0.40000000000000008</v>
      </c>
      <c r="J2436" s="8">
        <v>7250</v>
      </c>
      <c r="K2436" s="9">
        <f t="shared" si="18"/>
        <v>2900.0000000000005</v>
      </c>
      <c r="L2436" s="9">
        <f t="shared" si="19"/>
        <v>1160.0000000000002</v>
      </c>
      <c r="M2436" s="10">
        <v>0.4</v>
      </c>
      <c r="O2436" s="15"/>
      <c r="P2436" s="13"/>
      <c r="Q2436" s="11"/>
      <c r="R2436" s="12"/>
    </row>
    <row r="2437" spans="1:18" ht="15.75" customHeight="1">
      <c r="A2437" s="1"/>
      <c r="B2437" s="5" t="s">
        <v>14</v>
      </c>
      <c r="C2437" s="5">
        <v>1185732</v>
      </c>
      <c r="D2437" s="6">
        <v>44480</v>
      </c>
      <c r="E2437" s="5" t="s">
        <v>46</v>
      </c>
      <c r="F2437" s="5" t="s">
        <v>90</v>
      </c>
      <c r="G2437" s="5" t="s">
        <v>91</v>
      </c>
      <c r="H2437" s="5" t="s">
        <v>18</v>
      </c>
      <c r="I2437" s="7">
        <v>0.3000000000000001</v>
      </c>
      <c r="J2437" s="8">
        <v>5500</v>
      </c>
      <c r="K2437" s="9">
        <f t="shared" si="18"/>
        <v>1650.0000000000005</v>
      </c>
      <c r="L2437" s="9">
        <f t="shared" si="19"/>
        <v>577.50000000000011</v>
      </c>
      <c r="M2437" s="10">
        <v>0.35</v>
      </c>
      <c r="O2437" s="15"/>
      <c r="P2437" s="13"/>
      <c r="Q2437" s="11"/>
      <c r="R2437" s="12"/>
    </row>
    <row r="2438" spans="1:18" ht="15.75" customHeight="1">
      <c r="A2438" s="1"/>
      <c r="B2438" s="5" t="s">
        <v>14</v>
      </c>
      <c r="C2438" s="5">
        <v>1185732</v>
      </c>
      <c r="D2438" s="6">
        <v>44480</v>
      </c>
      <c r="E2438" s="5" t="s">
        <v>46</v>
      </c>
      <c r="F2438" s="5" t="s">
        <v>90</v>
      </c>
      <c r="G2438" s="5" t="s">
        <v>91</v>
      </c>
      <c r="H2438" s="5" t="s">
        <v>19</v>
      </c>
      <c r="I2438" s="7">
        <v>0.3000000000000001</v>
      </c>
      <c r="J2438" s="8">
        <v>4250</v>
      </c>
      <c r="K2438" s="9">
        <f t="shared" si="18"/>
        <v>1275.0000000000005</v>
      </c>
      <c r="L2438" s="9">
        <f t="shared" si="19"/>
        <v>510.00000000000023</v>
      </c>
      <c r="M2438" s="10">
        <v>0.4</v>
      </c>
      <c r="O2438" s="15"/>
      <c r="P2438" s="13"/>
      <c r="Q2438" s="11"/>
      <c r="R2438" s="12"/>
    </row>
    <row r="2439" spans="1:18" ht="15.75" customHeight="1">
      <c r="A2439" s="1"/>
      <c r="B2439" s="5" t="s">
        <v>14</v>
      </c>
      <c r="C2439" s="5">
        <v>1185732</v>
      </c>
      <c r="D2439" s="6">
        <v>44480</v>
      </c>
      <c r="E2439" s="5" t="s">
        <v>46</v>
      </c>
      <c r="F2439" s="5" t="s">
        <v>90</v>
      </c>
      <c r="G2439" s="5" t="s">
        <v>91</v>
      </c>
      <c r="H2439" s="5" t="s">
        <v>20</v>
      </c>
      <c r="I2439" s="7">
        <v>0.3000000000000001</v>
      </c>
      <c r="J2439" s="8">
        <v>4000</v>
      </c>
      <c r="K2439" s="9">
        <f t="shared" si="18"/>
        <v>1200.0000000000005</v>
      </c>
      <c r="L2439" s="9">
        <f t="shared" si="19"/>
        <v>480.00000000000023</v>
      </c>
      <c r="M2439" s="10">
        <v>0.4</v>
      </c>
      <c r="O2439" s="15"/>
      <c r="P2439" s="13"/>
      <c r="Q2439" s="11"/>
      <c r="R2439" s="12"/>
    </row>
    <row r="2440" spans="1:18" ht="15.75" customHeight="1">
      <c r="A2440" s="1"/>
      <c r="B2440" s="5" t="s">
        <v>14</v>
      </c>
      <c r="C2440" s="5">
        <v>1185732</v>
      </c>
      <c r="D2440" s="6">
        <v>44480</v>
      </c>
      <c r="E2440" s="5" t="s">
        <v>46</v>
      </c>
      <c r="F2440" s="5" t="s">
        <v>90</v>
      </c>
      <c r="G2440" s="5" t="s">
        <v>91</v>
      </c>
      <c r="H2440" s="5" t="s">
        <v>21</v>
      </c>
      <c r="I2440" s="7">
        <v>0.40000000000000008</v>
      </c>
      <c r="J2440" s="8">
        <v>4000</v>
      </c>
      <c r="K2440" s="9">
        <f t="shared" si="18"/>
        <v>1600.0000000000002</v>
      </c>
      <c r="L2440" s="9">
        <f t="shared" si="19"/>
        <v>560</v>
      </c>
      <c r="M2440" s="10">
        <v>0.35</v>
      </c>
      <c r="O2440" s="15"/>
      <c r="P2440" s="13"/>
      <c r="Q2440" s="11"/>
      <c r="R2440" s="12"/>
    </row>
    <row r="2441" spans="1:18" ht="15.75" customHeight="1">
      <c r="A2441" s="1"/>
      <c r="B2441" s="5" t="s">
        <v>14</v>
      </c>
      <c r="C2441" s="5">
        <v>1185732</v>
      </c>
      <c r="D2441" s="6">
        <v>44480</v>
      </c>
      <c r="E2441" s="5" t="s">
        <v>46</v>
      </c>
      <c r="F2441" s="5" t="s">
        <v>90</v>
      </c>
      <c r="G2441" s="5" t="s">
        <v>91</v>
      </c>
      <c r="H2441" s="5" t="s">
        <v>22</v>
      </c>
      <c r="I2441" s="7">
        <v>0.4</v>
      </c>
      <c r="J2441" s="8">
        <v>5250</v>
      </c>
      <c r="K2441" s="9">
        <f t="shared" si="18"/>
        <v>2100</v>
      </c>
      <c r="L2441" s="9">
        <f t="shared" si="19"/>
        <v>1050</v>
      </c>
      <c r="M2441" s="10">
        <v>0.5</v>
      </c>
      <c r="O2441" s="15"/>
      <c r="P2441" s="13"/>
      <c r="Q2441" s="11"/>
      <c r="R2441" s="12"/>
    </row>
    <row r="2442" spans="1:18" ht="15.75" customHeight="1">
      <c r="A2442" s="1"/>
      <c r="B2442" s="5" t="s">
        <v>14</v>
      </c>
      <c r="C2442" s="5">
        <v>1185732</v>
      </c>
      <c r="D2442" s="6">
        <v>44510</v>
      </c>
      <c r="E2442" s="5" t="s">
        <v>46</v>
      </c>
      <c r="F2442" s="5" t="s">
        <v>90</v>
      </c>
      <c r="G2442" s="5" t="s">
        <v>91</v>
      </c>
      <c r="H2442" s="5" t="s">
        <v>17</v>
      </c>
      <c r="I2442" s="7">
        <v>0.35000000000000009</v>
      </c>
      <c r="J2442" s="8">
        <v>6750</v>
      </c>
      <c r="K2442" s="9">
        <f t="shared" si="18"/>
        <v>2362.5000000000005</v>
      </c>
      <c r="L2442" s="9">
        <f t="shared" si="19"/>
        <v>945.00000000000023</v>
      </c>
      <c r="M2442" s="10">
        <v>0.4</v>
      </c>
      <c r="O2442" s="15"/>
      <c r="P2442" s="13"/>
      <c r="Q2442" s="11"/>
      <c r="R2442" s="12"/>
    </row>
    <row r="2443" spans="1:18" ht="15.75" customHeight="1">
      <c r="A2443" s="1"/>
      <c r="B2443" s="5" t="s">
        <v>14</v>
      </c>
      <c r="C2443" s="5">
        <v>1185732</v>
      </c>
      <c r="D2443" s="6">
        <v>44510</v>
      </c>
      <c r="E2443" s="5" t="s">
        <v>46</v>
      </c>
      <c r="F2443" s="5" t="s">
        <v>90</v>
      </c>
      <c r="G2443" s="5" t="s">
        <v>91</v>
      </c>
      <c r="H2443" s="5" t="s">
        <v>18</v>
      </c>
      <c r="I2443" s="7">
        <v>0.25000000000000011</v>
      </c>
      <c r="J2443" s="8">
        <v>5000</v>
      </c>
      <c r="K2443" s="9">
        <f t="shared" si="18"/>
        <v>1250.0000000000005</v>
      </c>
      <c r="L2443" s="9">
        <f t="shared" si="19"/>
        <v>437.50000000000011</v>
      </c>
      <c r="M2443" s="10">
        <v>0.35</v>
      </c>
      <c r="O2443" s="15"/>
      <c r="P2443" s="13"/>
      <c r="Q2443" s="11"/>
      <c r="R2443" s="12"/>
    </row>
    <row r="2444" spans="1:18" ht="15.75" customHeight="1">
      <c r="A2444" s="1"/>
      <c r="B2444" s="5" t="s">
        <v>14</v>
      </c>
      <c r="C2444" s="5">
        <v>1185732</v>
      </c>
      <c r="D2444" s="6">
        <v>44510</v>
      </c>
      <c r="E2444" s="5" t="s">
        <v>46</v>
      </c>
      <c r="F2444" s="5" t="s">
        <v>90</v>
      </c>
      <c r="G2444" s="5" t="s">
        <v>91</v>
      </c>
      <c r="H2444" s="5" t="s">
        <v>19</v>
      </c>
      <c r="I2444" s="7">
        <v>0.35000000000000014</v>
      </c>
      <c r="J2444" s="8">
        <v>4450</v>
      </c>
      <c r="K2444" s="9">
        <f t="shared" si="18"/>
        <v>1557.5000000000007</v>
      </c>
      <c r="L2444" s="9">
        <f t="shared" si="19"/>
        <v>623.00000000000034</v>
      </c>
      <c r="M2444" s="10">
        <v>0.4</v>
      </c>
      <c r="O2444" s="15"/>
      <c r="P2444" s="13"/>
      <c r="Q2444" s="11"/>
      <c r="R2444" s="12"/>
    </row>
    <row r="2445" spans="1:18" ht="15.75" customHeight="1">
      <c r="A2445" s="1"/>
      <c r="B2445" s="5" t="s">
        <v>14</v>
      </c>
      <c r="C2445" s="5">
        <v>1185732</v>
      </c>
      <c r="D2445" s="6">
        <v>44510</v>
      </c>
      <c r="E2445" s="5" t="s">
        <v>46</v>
      </c>
      <c r="F2445" s="5" t="s">
        <v>90</v>
      </c>
      <c r="G2445" s="5" t="s">
        <v>91</v>
      </c>
      <c r="H2445" s="5" t="s">
        <v>20</v>
      </c>
      <c r="I2445" s="7">
        <v>0.65000000000000024</v>
      </c>
      <c r="J2445" s="8">
        <v>5000</v>
      </c>
      <c r="K2445" s="9">
        <f t="shared" si="18"/>
        <v>3250.0000000000014</v>
      </c>
      <c r="L2445" s="9">
        <f t="shared" si="19"/>
        <v>1300.0000000000007</v>
      </c>
      <c r="M2445" s="10">
        <v>0.4</v>
      </c>
      <c r="O2445" s="15"/>
      <c r="P2445" s="13"/>
      <c r="Q2445" s="11"/>
      <c r="R2445" s="12"/>
    </row>
    <row r="2446" spans="1:18" ht="15.75" customHeight="1">
      <c r="A2446" s="1"/>
      <c r="B2446" s="5" t="s">
        <v>14</v>
      </c>
      <c r="C2446" s="5">
        <v>1185732</v>
      </c>
      <c r="D2446" s="6">
        <v>44510</v>
      </c>
      <c r="E2446" s="5" t="s">
        <v>46</v>
      </c>
      <c r="F2446" s="5" t="s">
        <v>90</v>
      </c>
      <c r="G2446" s="5" t="s">
        <v>91</v>
      </c>
      <c r="H2446" s="5" t="s">
        <v>21</v>
      </c>
      <c r="I2446" s="7">
        <v>0.80000000000000016</v>
      </c>
      <c r="J2446" s="8">
        <v>4750</v>
      </c>
      <c r="K2446" s="9">
        <f t="shared" si="18"/>
        <v>3800.0000000000009</v>
      </c>
      <c r="L2446" s="9">
        <f t="shared" si="19"/>
        <v>1330.0000000000002</v>
      </c>
      <c r="M2446" s="10">
        <v>0.35</v>
      </c>
      <c r="O2446" s="15"/>
      <c r="P2446" s="13"/>
      <c r="Q2446" s="11"/>
      <c r="R2446" s="12"/>
    </row>
    <row r="2447" spans="1:18" ht="15.75" customHeight="1">
      <c r="A2447" s="1"/>
      <c r="B2447" s="5" t="s">
        <v>14</v>
      </c>
      <c r="C2447" s="5">
        <v>1185732</v>
      </c>
      <c r="D2447" s="6">
        <v>44510</v>
      </c>
      <c r="E2447" s="5" t="s">
        <v>46</v>
      </c>
      <c r="F2447" s="5" t="s">
        <v>90</v>
      </c>
      <c r="G2447" s="5" t="s">
        <v>91</v>
      </c>
      <c r="H2447" s="5" t="s">
        <v>22</v>
      </c>
      <c r="I2447" s="7">
        <v>0.8</v>
      </c>
      <c r="J2447" s="8">
        <v>5750</v>
      </c>
      <c r="K2447" s="9">
        <f t="shared" si="18"/>
        <v>4600</v>
      </c>
      <c r="L2447" s="9">
        <f t="shared" si="19"/>
        <v>2300</v>
      </c>
      <c r="M2447" s="10">
        <v>0.5</v>
      </c>
      <c r="O2447" s="15"/>
      <c r="P2447" s="13"/>
      <c r="Q2447" s="11"/>
      <c r="R2447" s="12"/>
    </row>
    <row r="2448" spans="1:18" ht="15.75" customHeight="1">
      <c r="A2448" s="1"/>
      <c r="B2448" s="5" t="s">
        <v>14</v>
      </c>
      <c r="C2448" s="5">
        <v>1185732</v>
      </c>
      <c r="D2448" s="6">
        <v>44539</v>
      </c>
      <c r="E2448" s="5" t="s">
        <v>46</v>
      </c>
      <c r="F2448" s="5" t="s">
        <v>90</v>
      </c>
      <c r="G2448" s="5" t="s">
        <v>91</v>
      </c>
      <c r="H2448" s="5" t="s">
        <v>17</v>
      </c>
      <c r="I2448" s="7">
        <v>0.75000000000000011</v>
      </c>
      <c r="J2448" s="8">
        <v>8250</v>
      </c>
      <c r="K2448" s="9">
        <f t="shared" si="18"/>
        <v>6187.5000000000009</v>
      </c>
      <c r="L2448" s="9">
        <f t="shared" si="19"/>
        <v>2475.0000000000005</v>
      </c>
      <c r="M2448" s="10">
        <v>0.4</v>
      </c>
      <c r="O2448" s="15"/>
      <c r="P2448" s="13"/>
      <c r="Q2448" s="11"/>
      <c r="R2448" s="12"/>
    </row>
    <row r="2449" spans="1:18" ht="15.75" customHeight="1">
      <c r="A2449" s="1"/>
      <c r="B2449" s="5" t="s">
        <v>14</v>
      </c>
      <c r="C2449" s="5">
        <v>1185732</v>
      </c>
      <c r="D2449" s="6">
        <v>44539</v>
      </c>
      <c r="E2449" s="5" t="s">
        <v>46</v>
      </c>
      <c r="F2449" s="5" t="s">
        <v>90</v>
      </c>
      <c r="G2449" s="5" t="s">
        <v>91</v>
      </c>
      <c r="H2449" s="5" t="s">
        <v>18</v>
      </c>
      <c r="I2449" s="7">
        <v>0.65000000000000013</v>
      </c>
      <c r="J2449" s="8">
        <v>6250</v>
      </c>
      <c r="K2449" s="9">
        <f t="shared" si="18"/>
        <v>4062.5000000000009</v>
      </c>
      <c r="L2449" s="9">
        <f t="shared" si="19"/>
        <v>1421.8750000000002</v>
      </c>
      <c r="M2449" s="10">
        <v>0.35</v>
      </c>
      <c r="O2449" s="15"/>
      <c r="P2449" s="13"/>
      <c r="Q2449" s="11"/>
      <c r="R2449" s="12"/>
    </row>
    <row r="2450" spans="1:18" ht="15.75" customHeight="1">
      <c r="A2450" s="1"/>
      <c r="B2450" s="5" t="s">
        <v>14</v>
      </c>
      <c r="C2450" s="5">
        <v>1185732</v>
      </c>
      <c r="D2450" s="6">
        <v>44539</v>
      </c>
      <c r="E2450" s="5" t="s">
        <v>46</v>
      </c>
      <c r="F2450" s="5" t="s">
        <v>90</v>
      </c>
      <c r="G2450" s="5" t="s">
        <v>91</v>
      </c>
      <c r="H2450" s="5" t="s">
        <v>19</v>
      </c>
      <c r="I2450" s="7">
        <v>0.65000000000000013</v>
      </c>
      <c r="J2450" s="8">
        <v>5750</v>
      </c>
      <c r="K2450" s="9">
        <f t="shared" si="18"/>
        <v>3737.5000000000009</v>
      </c>
      <c r="L2450" s="9">
        <f t="shared" si="19"/>
        <v>1495.0000000000005</v>
      </c>
      <c r="M2450" s="10">
        <v>0.4</v>
      </c>
      <c r="O2450" s="15"/>
      <c r="P2450" s="13"/>
      <c r="Q2450" s="11"/>
      <c r="R2450" s="12"/>
    </row>
    <row r="2451" spans="1:18" ht="15.75" customHeight="1">
      <c r="A2451" s="1"/>
      <c r="B2451" s="5" t="s">
        <v>14</v>
      </c>
      <c r="C2451" s="5">
        <v>1185732</v>
      </c>
      <c r="D2451" s="6">
        <v>44539</v>
      </c>
      <c r="E2451" s="5" t="s">
        <v>46</v>
      </c>
      <c r="F2451" s="5" t="s">
        <v>90</v>
      </c>
      <c r="G2451" s="5" t="s">
        <v>91</v>
      </c>
      <c r="H2451" s="5" t="s">
        <v>20</v>
      </c>
      <c r="I2451" s="7">
        <v>0.65000000000000013</v>
      </c>
      <c r="J2451" s="8">
        <v>5250</v>
      </c>
      <c r="K2451" s="9">
        <f t="shared" si="18"/>
        <v>3412.5000000000009</v>
      </c>
      <c r="L2451" s="9">
        <f t="shared" si="19"/>
        <v>1365.0000000000005</v>
      </c>
      <c r="M2451" s="10">
        <v>0.4</v>
      </c>
      <c r="O2451" s="15"/>
      <c r="P2451" s="13"/>
      <c r="Q2451" s="11"/>
      <c r="R2451" s="12"/>
    </row>
    <row r="2452" spans="1:18" ht="15.75" customHeight="1">
      <c r="A2452" s="1"/>
      <c r="B2452" s="5" t="s">
        <v>14</v>
      </c>
      <c r="C2452" s="5">
        <v>1185732</v>
      </c>
      <c r="D2452" s="6">
        <v>44539</v>
      </c>
      <c r="E2452" s="5" t="s">
        <v>46</v>
      </c>
      <c r="F2452" s="5" t="s">
        <v>90</v>
      </c>
      <c r="G2452" s="5" t="s">
        <v>91</v>
      </c>
      <c r="H2452" s="5" t="s">
        <v>21</v>
      </c>
      <c r="I2452" s="7">
        <v>0.75000000000000011</v>
      </c>
      <c r="J2452" s="8">
        <v>5250</v>
      </c>
      <c r="K2452" s="9">
        <f t="shared" si="18"/>
        <v>3937.5000000000005</v>
      </c>
      <c r="L2452" s="9">
        <f t="shared" si="19"/>
        <v>1378.125</v>
      </c>
      <c r="M2452" s="10">
        <v>0.35</v>
      </c>
      <c r="O2452" s="15"/>
      <c r="P2452" s="13"/>
      <c r="Q2452" s="11"/>
      <c r="R2452" s="12"/>
    </row>
    <row r="2453" spans="1:18" ht="15.75" customHeight="1">
      <c r="A2453" s="1"/>
      <c r="B2453" s="5" t="s">
        <v>14</v>
      </c>
      <c r="C2453" s="5">
        <v>1185732</v>
      </c>
      <c r="D2453" s="6">
        <v>44539</v>
      </c>
      <c r="E2453" s="5" t="s">
        <v>46</v>
      </c>
      <c r="F2453" s="5" t="s">
        <v>90</v>
      </c>
      <c r="G2453" s="5" t="s">
        <v>91</v>
      </c>
      <c r="H2453" s="5" t="s">
        <v>22</v>
      </c>
      <c r="I2453" s="7">
        <v>0.8</v>
      </c>
      <c r="J2453" s="8">
        <v>6250</v>
      </c>
      <c r="K2453" s="9">
        <f t="shared" si="18"/>
        <v>5000</v>
      </c>
      <c r="L2453" s="9">
        <f t="shared" si="19"/>
        <v>2500</v>
      </c>
      <c r="M2453" s="10">
        <v>0.5</v>
      </c>
      <c r="O2453" s="15"/>
      <c r="P2453" s="13"/>
      <c r="Q2453" s="11"/>
      <c r="R2453" s="12"/>
    </row>
    <row r="2454" spans="1:18" ht="15.75" customHeight="1">
      <c r="A2454" s="1" t="s">
        <v>39</v>
      </c>
      <c r="B2454" s="5" t="s">
        <v>14</v>
      </c>
      <c r="C2454" s="5">
        <v>1185732</v>
      </c>
      <c r="D2454" s="6">
        <v>44218</v>
      </c>
      <c r="E2454" s="5" t="s">
        <v>33</v>
      </c>
      <c r="F2454" s="5" t="s">
        <v>92</v>
      </c>
      <c r="G2454" s="5" t="s">
        <v>93</v>
      </c>
      <c r="H2454" s="5" t="s">
        <v>17</v>
      </c>
      <c r="I2454" s="7">
        <v>0.4</v>
      </c>
      <c r="J2454" s="8">
        <v>5000</v>
      </c>
      <c r="K2454" s="9">
        <f t="shared" si="18"/>
        <v>2000</v>
      </c>
      <c r="L2454" s="9">
        <f t="shared" si="19"/>
        <v>800</v>
      </c>
      <c r="M2454" s="10">
        <v>0.4</v>
      </c>
      <c r="O2454" s="15"/>
      <c r="P2454" s="13"/>
      <c r="Q2454" s="11"/>
      <c r="R2454" s="12"/>
    </row>
    <row r="2455" spans="1:18" ht="15.75" customHeight="1">
      <c r="A2455" s="1"/>
      <c r="B2455" s="5" t="s">
        <v>14</v>
      </c>
      <c r="C2455" s="5">
        <v>1185732</v>
      </c>
      <c r="D2455" s="6">
        <v>44218</v>
      </c>
      <c r="E2455" s="5" t="s">
        <v>33</v>
      </c>
      <c r="F2455" s="5" t="s">
        <v>92</v>
      </c>
      <c r="G2455" s="5" t="s">
        <v>93</v>
      </c>
      <c r="H2455" s="5" t="s">
        <v>18</v>
      </c>
      <c r="I2455" s="7">
        <v>0.4</v>
      </c>
      <c r="J2455" s="8">
        <v>3000</v>
      </c>
      <c r="K2455" s="9">
        <f t="shared" si="18"/>
        <v>1200</v>
      </c>
      <c r="L2455" s="9">
        <f t="shared" si="19"/>
        <v>420</v>
      </c>
      <c r="M2455" s="10">
        <v>0.35</v>
      </c>
      <c r="O2455" s="15"/>
      <c r="P2455" s="13"/>
      <c r="Q2455" s="11"/>
      <c r="R2455" s="12"/>
    </row>
    <row r="2456" spans="1:18" ht="15.75" customHeight="1">
      <c r="A2456" s="1"/>
      <c r="B2456" s="5" t="s">
        <v>14</v>
      </c>
      <c r="C2456" s="5">
        <v>1185732</v>
      </c>
      <c r="D2456" s="6">
        <v>44218</v>
      </c>
      <c r="E2456" s="5" t="s">
        <v>33</v>
      </c>
      <c r="F2456" s="5" t="s">
        <v>92</v>
      </c>
      <c r="G2456" s="5" t="s">
        <v>93</v>
      </c>
      <c r="H2456" s="5" t="s">
        <v>19</v>
      </c>
      <c r="I2456" s="7">
        <v>0.30000000000000004</v>
      </c>
      <c r="J2456" s="8">
        <v>3000</v>
      </c>
      <c r="K2456" s="9">
        <f t="shared" si="18"/>
        <v>900.00000000000011</v>
      </c>
      <c r="L2456" s="9">
        <f t="shared" si="19"/>
        <v>360.00000000000006</v>
      </c>
      <c r="M2456" s="10">
        <v>0.4</v>
      </c>
      <c r="O2456" s="15"/>
      <c r="P2456" s="13"/>
      <c r="Q2456" s="11"/>
      <c r="R2456" s="12"/>
    </row>
    <row r="2457" spans="1:18" ht="15.75" customHeight="1">
      <c r="A2457" s="1"/>
      <c r="B2457" s="5" t="s">
        <v>14</v>
      </c>
      <c r="C2457" s="5">
        <v>1185732</v>
      </c>
      <c r="D2457" s="6">
        <v>44218</v>
      </c>
      <c r="E2457" s="5" t="s">
        <v>33</v>
      </c>
      <c r="F2457" s="5" t="s">
        <v>92</v>
      </c>
      <c r="G2457" s="5" t="s">
        <v>93</v>
      </c>
      <c r="H2457" s="5" t="s">
        <v>20</v>
      </c>
      <c r="I2457" s="7">
        <v>0.35000000000000003</v>
      </c>
      <c r="J2457" s="8">
        <v>1500</v>
      </c>
      <c r="K2457" s="9">
        <f t="shared" si="18"/>
        <v>525</v>
      </c>
      <c r="L2457" s="9">
        <f t="shared" si="19"/>
        <v>210</v>
      </c>
      <c r="M2457" s="10">
        <v>0.4</v>
      </c>
      <c r="O2457" s="15"/>
      <c r="P2457" s="13"/>
      <c r="Q2457" s="11"/>
      <c r="R2457" s="12"/>
    </row>
    <row r="2458" spans="1:18" ht="15.75" customHeight="1">
      <c r="A2458" s="1"/>
      <c r="B2458" s="5" t="s">
        <v>14</v>
      </c>
      <c r="C2458" s="5">
        <v>1185732</v>
      </c>
      <c r="D2458" s="6">
        <v>44218</v>
      </c>
      <c r="E2458" s="5" t="s">
        <v>33</v>
      </c>
      <c r="F2458" s="5" t="s">
        <v>92</v>
      </c>
      <c r="G2458" s="5" t="s">
        <v>93</v>
      </c>
      <c r="H2458" s="5" t="s">
        <v>21</v>
      </c>
      <c r="I2458" s="7">
        <v>0.49999999999999994</v>
      </c>
      <c r="J2458" s="8">
        <v>2000</v>
      </c>
      <c r="K2458" s="9">
        <f t="shared" si="18"/>
        <v>999.99999999999989</v>
      </c>
      <c r="L2458" s="9">
        <f t="shared" si="19"/>
        <v>349.99999999999994</v>
      </c>
      <c r="M2458" s="10">
        <v>0.35</v>
      </c>
      <c r="O2458" s="15"/>
      <c r="P2458" s="13"/>
      <c r="Q2458" s="11"/>
      <c r="R2458" s="12"/>
    </row>
    <row r="2459" spans="1:18" ht="15.75" customHeight="1">
      <c r="A2459" s="1"/>
      <c r="B2459" s="5" t="s">
        <v>14</v>
      </c>
      <c r="C2459" s="5">
        <v>1185732</v>
      </c>
      <c r="D2459" s="6">
        <v>44218</v>
      </c>
      <c r="E2459" s="5" t="s">
        <v>33</v>
      </c>
      <c r="F2459" s="5" t="s">
        <v>92</v>
      </c>
      <c r="G2459" s="5" t="s">
        <v>93</v>
      </c>
      <c r="H2459" s="5" t="s">
        <v>22</v>
      </c>
      <c r="I2459" s="7">
        <v>0.4</v>
      </c>
      <c r="J2459" s="8">
        <v>3000</v>
      </c>
      <c r="K2459" s="9">
        <f t="shared" si="18"/>
        <v>1200</v>
      </c>
      <c r="L2459" s="9">
        <f t="shared" si="19"/>
        <v>480</v>
      </c>
      <c r="M2459" s="10">
        <v>0.4</v>
      </c>
      <c r="O2459" s="15"/>
      <c r="P2459" s="13"/>
      <c r="Q2459" s="11"/>
      <c r="R2459" s="12"/>
    </row>
    <row r="2460" spans="1:18" ht="15.75" customHeight="1">
      <c r="A2460" s="1"/>
      <c r="B2460" s="5" t="s">
        <v>14</v>
      </c>
      <c r="C2460" s="5">
        <v>1185732</v>
      </c>
      <c r="D2460" s="6">
        <v>44249</v>
      </c>
      <c r="E2460" s="5" t="s">
        <v>33</v>
      </c>
      <c r="F2460" s="5" t="s">
        <v>92</v>
      </c>
      <c r="G2460" s="5" t="s">
        <v>93</v>
      </c>
      <c r="H2460" s="5" t="s">
        <v>17</v>
      </c>
      <c r="I2460" s="7">
        <v>0.4</v>
      </c>
      <c r="J2460" s="8">
        <v>5500</v>
      </c>
      <c r="K2460" s="9">
        <f t="shared" si="18"/>
        <v>2200</v>
      </c>
      <c r="L2460" s="9">
        <f t="shared" si="19"/>
        <v>880</v>
      </c>
      <c r="M2460" s="10">
        <v>0.4</v>
      </c>
      <c r="O2460" s="15"/>
      <c r="P2460" s="13"/>
      <c r="Q2460" s="11"/>
      <c r="R2460" s="12"/>
    </row>
    <row r="2461" spans="1:18" ht="15.75" customHeight="1">
      <c r="A2461" s="1"/>
      <c r="B2461" s="5" t="s">
        <v>14</v>
      </c>
      <c r="C2461" s="5">
        <v>1185732</v>
      </c>
      <c r="D2461" s="6">
        <v>44249</v>
      </c>
      <c r="E2461" s="5" t="s">
        <v>33</v>
      </c>
      <c r="F2461" s="5" t="s">
        <v>92</v>
      </c>
      <c r="G2461" s="5" t="s">
        <v>93</v>
      </c>
      <c r="H2461" s="5" t="s">
        <v>18</v>
      </c>
      <c r="I2461" s="7">
        <v>0.4</v>
      </c>
      <c r="J2461" s="8">
        <v>2000</v>
      </c>
      <c r="K2461" s="9">
        <f t="shared" si="18"/>
        <v>800</v>
      </c>
      <c r="L2461" s="9">
        <f t="shared" si="19"/>
        <v>280</v>
      </c>
      <c r="M2461" s="10">
        <v>0.35</v>
      </c>
      <c r="O2461" s="15"/>
      <c r="P2461" s="13"/>
      <c r="Q2461" s="11"/>
      <c r="R2461" s="12"/>
    </row>
    <row r="2462" spans="1:18" ht="15.75" customHeight="1">
      <c r="A2462" s="1"/>
      <c r="B2462" s="5" t="s">
        <v>14</v>
      </c>
      <c r="C2462" s="5">
        <v>1185732</v>
      </c>
      <c r="D2462" s="6">
        <v>44249</v>
      </c>
      <c r="E2462" s="5" t="s">
        <v>33</v>
      </c>
      <c r="F2462" s="5" t="s">
        <v>92</v>
      </c>
      <c r="G2462" s="5" t="s">
        <v>93</v>
      </c>
      <c r="H2462" s="5" t="s">
        <v>19</v>
      </c>
      <c r="I2462" s="7">
        <v>0.30000000000000004</v>
      </c>
      <c r="J2462" s="8">
        <v>2500</v>
      </c>
      <c r="K2462" s="9">
        <f t="shared" si="18"/>
        <v>750.00000000000011</v>
      </c>
      <c r="L2462" s="9">
        <f t="shared" si="19"/>
        <v>300.00000000000006</v>
      </c>
      <c r="M2462" s="10">
        <v>0.4</v>
      </c>
      <c r="O2462" s="15"/>
      <c r="P2462" s="13"/>
      <c r="Q2462" s="11"/>
      <c r="R2462" s="12"/>
    </row>
    <row r="2463" spans="1:18" ht="15.75" customHeight="1">
      <c r="A2463" s="1"/>
      <c r="B2463" s="5" t="s">
        <v>14</v>
      </c>
      <c r="C2463" s="5">
        <v>1185732</v>
      </c>
      <c r="D2463" s="6">
        <v>44249</v>
      </c>
      <c r="E2463" s="5" t="s">
        <v>33</v>
      </c>
      <c r="F2463" s="5" t="s">
        <v>92</v>
      </c>
      <c r="G2463" s="5" t="s">
        <v>93</v>
      </c>
      <c r="H2463" s="5" t="s">
        <v>20</v>
      </c>
      <c r="I2463" s="7">
        <v>0.35000000000000003</v>
      </c>
      <c r="J2463" s="8">
        <v>1250</v>
      </c>
      <c r="K2463" s="9">
        <f t="shared" si="18"/>
        <v>437.50000000000006</v>
      </c>
      <c r="L2463" s="9">
        <f t="shared" si="19"/>
        <v>175.00000000000003</v>
      </c>
      <c r="M2463" s="10">
        <v>0.4</v>
      </c>
      <c r="O2463" s="15"/>
      <c r="P2463" s="13"/>
      <c r="Q2463" s="11"/>
      <c r="R2463" s="12"/>
    </row>
    <row r="2464" spans="1:18" ht="15.75" customHeight="1">
      <c r="A2464" s="1"/>
      <c r="B2464" s="5" t="s">
        <v>14</v>
      </c>
      <c r="C2464" s="5">
        <v>1185732</v>
      </c>
      <c r="D2464" s="6">
        <v>44249</v>
      </c>
      <c r="E2464" s="5" t="s">
        <v>33</v>
      </c>
      <c r="F2464" s="5" t="s">
        <v>92</v>
      </c>
      <c r="G2464" s="5" t="s">
        <v>93</v>
      </c>
      <c r="H2464" s="5" t="s">
        <v>21</v>
      </c>
      <c r="I2464" s="7">
        <v>0.49999999999999994</v>
      </c>
      <c r="J2464" s="8">
        <v>2000</v>
      </c>
      <c r="K2464" s="9">
        <f t="shared" si="18"/>
        <v>999.99999999999989</v>
      </c>
      <c r="L2464" s="9">
        <f t="shared" si="19"/>
        <v>349.99999999999994</v>
      </c>
      <c r="M2464" s="10">
        <v>0.35</v>
      </c>
      <c r="O2464" s="15"/>
      <c r="P2464" s="13"/>
      <c r="Q2464" s="11"/>
      <c r="R2464" s="12"/>
    </row>
    <row r="2465" spans="1:18" ht="15.75" customHeight="1">
      <c r="A2465" s="1"/>
      <c r="B2465" s="5" t="s">
        <v>14</v>
      </c>
      <c r="C2465" s="5">
        <v>1185732</v>
      </c>
      <c r="D2465" s="6">
        <v>44249</v>
      </c>
      <c r="E2465" s="5" t="s">
        <v>33</v>
      </c>
      <c r="F2465" s="5" t="s">
        <v>92</v>
      </c>
      <c r="G2465" s="5" t="s">
        <v>93</v>
      </c>
      <c r="H2465" s="5" t="s">
        <v>22</v>
      </c>
      <c r="I2465" s="7">
        <v>0.4</v>
      </c>
      <c r="J2465" s="8">
        <v>3000</v>
      </c>
      <c r="K2465" s="9">
        <f t="shared" si="18"/>
        <v>1200</v>
      </c>
      <c r="L2465" s="9">
        <f t="shared" si="19"/>
        <v>480</v>
      </c>
      <c r="M2465" s="10">
        <v>0.4</v>
      </c>
      <c r="O2465" s="15"/>
      <c r="P2465" s="13"/>
      <c r="Q2465" s="11"/>
      <c r="R2465" s="12"/>
    </row>
    <row r="2466" spans="1:18" ht="15.75" customHeight="1">
      <c r="A2466" s="1"/>
      <c r="B2466" s="5" t="s">
        <v>14</v>
      </c>
      <c r="C2466" s="5">
        <v>1185732</v>
      </c>
      <c r="D2466" s="6">
        <v>44276</v>
      </c>
      <c r="E2466" s="5" t="s">
        <v>33</v>
      </c>
      <c r="F2466" s="5" t="s">
        <v>92</v>
      </c>
      <c r="G2466" s="5" t="s">
        <v>93</v>
      </c>
      <c r="H2466" s="5" t="s">
        <v>17</v>
      </c>
      <c r="I2466" s="7">
        <v>0.45</v>
      </c>
      <c r="J2466" s="8">
        <v>5200</v>
      </c>
      <c r="K2466" s="9">
        <f t="shared" si="18"/>
        <v>2340</v>
      </c>
      <c r="L2466" s="9">
        <f t="shared" si="19"/>
        <v>936</v>
      </c>
      <c r="M2466" s="10">
        <v>0.4</v>
      </c>
      <c r="O2466" s="15"/>
      <c r="P2466" s="13"/>
      <c r="Q2466" s="11"/>
      <c r="R2466" s="12"/>
    </row>
    <row r="2467" spans="1:18" ht="15.75" customHeight="1">
      <c r="A2467" s="1"/>
      <c r="B2467" s="5" t="s">
        <v>14</v>
      </c>
      <c r="C2467" s="5">
        <v>1185732</v>
      </c>
      <c r="D2467" s="6">
        <v>44276</v>
      </c>
      <c r="E2467" s="5" t="s">
        <v>33</v>
      </c>
      <c r="F2467" s="5" t="s">
        <v>92</v>
      </c>
      <c r="G2467" s="5" t="s">
        <v>93</v>
      </c>
      <c r="H2467" s="5" t="s">
        <v>18</v>
      </c>
      <c r="I2467" s="7">
        <v>0.45</v>
      </c>
      <c r="J2467" s="8">
        <v>2250</v>
      </c>
      <c r="K2467" s="9">
        <f t="shared" si="18"/>
        <v>1012.5</v>
      </c>
      <c r="L2467" s="9">
        <f t="shared" si="19"/>
        <v>354.375</v>
      </c>
      <c r="M2467" s="10">
        <v>0.35</v>
      </c>
      <c r="O2467" s="15"/>
      <c r="P2467" s="13"/>
      <c r="Q2467" s="11"/>
      <c r="R2467" s="12"/>
    </row>
    <row r="2468" spans="1:18" ht="15.75" customHeight="1">
      <c r="A2468" s="1"/>
      <c r="B2468" s="5" t="s">
        <v>14</v>
      </c>
      <c r="C2468" s="5">
        <v>1185732</v>
      </c>
      <c r="D2468" s="6">
        <v>44276</v>
      </c>
      <c r="E2468" s="5" t="s">
        <v>33</v>
      </c>
      <c r="F2468" s="5" t="s">
        <v>92</v>
      </c>
      <c r="G2468" s="5" t="s">
        <v>93</v>
      </c>
      <c r="H2468" s="5" t="s">
        <v>19</v>
      </c>
      <c r="I2468" s="7">
        <v>0.35000000000000003</v>
      </c>
      <c r="J2468" s="8">
        <v>2500</v>
      </c>
      <c r="K2468" s="9">
        <f t="shared" si="18"/>
        <v>875.00000000000011</v>
      </c>
      <c r="L2468" s="9">
        <f t="shared" si="19"/>
        <v>350.00000000000006</v>
      </c>
      <c r="M2468" s="10">
        <v>0.4</v>
      </c>
      <c r="O2468" s="15"/>
      <c r="P2468" s="13"/>
      <c r="Q2468" s="11"/>
      <c r="R2468" s="12"/>
    </row>
    <row r="2469" spans="1:18" ht="15.75" customHeight="1">
      <c r="A2469" s="1"/>
      <c r="B2469" s="5" t="s">
        <v>14</v>
      </c>
      <c r="C2469" s="5">
        <v>1185732</v>
      </c>
      <c r="D2469" s="6">
        <v>44276</v>
      </c>
      <c r="E2469" s="5" t="s">
        <v>33</v>
      </c>
      <c r="F2469" s="5" t="s">
        <v>92</v>
      </c>
      <c r="G2469" s="5" t="s">
        <v>93</v>
      </c>
      <c r="H2469" s="5" t="s">
        <v>20</v>
      </c>
      <c r="I2469" s="7">
        <v>0.4</v>
      </c>
      <c r="J2469" s="8">
        <v>1000</v>
      </c>
      <c r="K2469" s="9">
        <f t="shared" si="18"/>
        <v>400</v>
      </c>
      <c r="L2469" s="9">
        <f t="shared" si="19"/>
        <v>160</v>
      </c>
      <c r="M2469" s="10">
        <v>0.4</v>
      </c>
      <c r="O2469" s="15"/>
      <c r="P2469" s="13"/>
      <c r="Q2469" s="11"/>
      <c r="R2469" s="12"/>
    </row>
    <row r="2470" spans="1:18" ht="15.75" customHeight="1">
      <c r="A2470" s="1"/>
      <c r="B2470" s="5" t="s">
        <v>14</v>
      </c>
      <c r="C2470" s="5">
        <v>1185732</v>
      </c>
      <c r="D2470" s="6">
        <v>44276</v>
      </c>
      <c r="E2470" s="5" t="s">
        <v>33</v>
      </c>
      <c r="F2470" s="5" t="s">
        <v>92</v>
      </c>
      <c r="G2470" s="5" t="s">
        <v>93</v>
      </c>
      <c r="H2470" s="5" t="s">
        <v>21</v>
      </c>
      <c r="I2470" s="7">
        <v>0.54999999999999993</v>
      </c>
      <c r="J2470" s="8">
        <v>1500</v>
      </c>
      <c r="K2470" s="9">
        <f t="shared" si="18"/>
        <v>824.99999999999989</v>
      </c>
      <c r="L2470" s="9">
        <f t="shared" si="19"/>
        <v>288.74999999999994</v>
      </c>
      <c r="M2470" s="10">
        <v>0.35</v>
      </c>
      <c r="O2470" s="15"/>
      <c r="P2470" s="13"/>
      <c r="Q2470" s="11"/>
      <c r="R2470" s="12"/>
    </row>
    <row r="2471" spans="1:18" ht="15.75" customHeight="1">
      <c r="A2471" s="1"/>
      <c r="B2471" s="5" t="s">
        <v>14</v>
      </c>
      <c r="C2471" s="5">
        <v>1185732</v>
      </c>
      <c r="D2471" s="6">
        <v>44276</v>
      </c>
      <c r="E2471" s="5" t="s">
        <v>33</v>
      </c>
      <c r="F2471" s="5" t="s">
        <v>92</v>
      </c>
      <c r="G2471" s="5" t="s">
        <v>93</v>
      </c>
      <c r="H2471" s="5" t="s">
        <v>22</v>
      </c>
      <c r="I2471" s="7">
        <v>0.45</v>
      </c>
      <c r="J2471" s="8">
        <v>2500</v>
      </c>
      <c r="K2471" s="9">
        <f t="shared" si="18"/>
        <v>1125</v>
      </c>
      <c r="L2471" s="9">
        <f t="shared" si="19"/>
        <v>450</v>
      </c>
      <c r="M2471" s="10">
        <v>0.4</v>
      </c>
      <c r="O2471" s="15"/>
      <c r="P2471" s="13"/>
      <c r="Q2471" s="11"/>
      <c r="R2471" s="12"/>
    </row>
    <row r="2472" spans="1:18" ht="15.75" customHeight="1">
      <c r="A2472" s="1"/>
      <c r="B2472" s="5" t="s">
        <v>14</v>
      </c>
      <c r="C2472" s="5">
        <v>1185732</v>
      </c>
      <c r="D2472" s="6">
        <v>44308</v>
      </c>
      <c r="E2472" s="5" t="s">
        <v>33</v>
      </c>
      <c r="F2472" s="5" t="s">
        <v>92</v>
      </c>
      <c r="G2472" s="5" t="s">
        <v>93</v>
      </c>
      <c r="H2472" s="5" t="s">
        <v>17</v>
      </c>
      <c r="I2472" s="7">
        <v>0.45</v>
      </c>
      <c r="J2472" s="8">
        <v>4750</v>
      </c>
      <c r="K2472" s="9">
        <f t="shared" si="18"/>
        <v>2137.5</v>
      </c>
      <c r="L2472" s="9">
        <f t="shared" si="19"/>
        <v>855</v>
      </c>
      <c r="M2472" s="10">
        <v>0.4</v>
      </c>
      <c r="O2472" s="15"/>
      <c r="P2472" s="13"/>
      <c r="Q2472" s="11"/>
      <c r="R2472" s="12"/>
    </row>
    <row r="2473" spans="1:18" ht="15.75" customHeight="1">
      <c r="A2473" s="1"/>
      <c r="B2473" s="5" t="s">
        <v>14</v>
      </c>
      <c r="C2473" s="5">
        <v>1185732</v>
      </c>
      <c r="D2473" s="6">
        <v>44308</v>
      </c>
      <c r="E2473" s="5" t="s">
        <v>33</v>
      </c>
      <c r="F2473" s="5" t="s">
        <v>92</v>
      </c>
      <c r="G2473" s="5" t="s">
        <v>93</v>
      </c>
      <c r="H2473" s="5" t="s">
        <v>18</v>
      </c>
      <c r="I2473" s="7">
        <v>0.45</v>
      </c>
      <c r="J2473" s="8">
        <v>1750</v>
      </c>
      <c r="K2473" s="9">
        <f t="shared" si="18"/>
        <v>787.5</v>
      </c>
      <c r="L2473" s="9">
        <f t="shared" si="19"/>
        <v>275.625</v>
      </c>
      <c r="M2473" s="10">
        <v>0.35</v>
      </c>
      <c r="O2473" s="15"/>
      <c r="P2473" s="13"/>
      <c r="Q2473" s="11"/>
      <c r="R2473" s="12"/>
    </row>
    <row r="2474" spans="1:18" ht="15.75" customHeight="1">
      <c r="A2474" s="1"/>
      <c r="B2474" s="5" t="s">
        <v>14</v>
      </c>
      <c r="C2474" s="5">
        <v>1185732</v>
      </c>
      <c r="D2474" s="6">
        <v>44308</v>
      </c>
      <c r="E2474" s="5" t="s">
        <v>33</v>
      </c>
      <c r="F2474" s="5" t="s">
        <v>92</v>
      </c>
      <c r="G2474" s="5" t="s">
        <v>93</v>
      </c>
      <c r="H2474" s="5" t="s">
        <v>19</v>
      </c>
      <c r="I2474" s="7">
        <v>0.4</v>
      </c>
      <c r="J2474" s="8">
        <v>1750</v>
      </c>
      <c r="K2474" s="9">
        <f t="shared" si="18"/>
        <v>700</v>
      </c>
      <c r="L2474" s="9">
        <f t="shared" si="19"/>
        <v>280</v>
      </c>
      <c r="M2474" s="10">
        <v>0.4</v>
      </c>
      <c r="O2474" s="15"/>
      <c r="P2474" s="13"/>
      <c r="Q2474" s="11"/>
      <c r="R2474" s="12"/>
    </row>
    <row r="2475" spans="1:18" ht="15.75" customHeight="1">
      <c r="A2475" s="1"/>
      <c r="B2475" s="5" t="s">
        <v>14</v>
      </c>
      <c r="C2475" s="5">
        <v>1185732</v>
      </c>
      <c r="D2475" s="6">
        <v>44308</v>
      </c>
      <c r="E2475" s="5" t="s">
        <v>33</v>
      </c>
      <c r="F2475" s="5" t="s">
        <v>92</v>
      </c>
      <c r="G2475" s="5" t="s">
        <v>93</v>
      </c>
      <c r="H2475" s="5" t="s">
        <v>20</v>
      </c>
      <c r="I2475" s="7">
        <v>0.45</v>
      </c>
      <c r="J2475" s="8">
        <v>1000</v>
      </c>
      <c r="K2475" s="9">
        <f t="shared" si="18"/>
        <v>450</v>
      </c>
      <c r="L2475" s="9">
        <f t="shared" si="19"/>
        <v>180</v>
      </c>
      <c r="M2475" s="10">
        <v>0.4</v>
      </c>
      <c r="O2475" s="15"/>
      <c r="P2475" s="13"/>
      <c r="Q2475" s="11"/>
      <c r="R2475" s="12"/>
    </row>
    <row r="2476" spans="1:18" ht="15.75" customHeight="1">
      <c r="A2476" s="1"/>
      <c r="B2476" s="5" t="s">
        <v>14</v>
      </c>
      <c r="C2476" s="5">
        <v>1185732</v>
      </c>
      <c r="D2476" s="6">
        <v>44308</v>
      </c>
      <c r="E2476" s="5" t="s">
        <v>33</v>
      </c>
      <c r="F2476" s="5" t="s">
        <v>92</v>
      </c>
      <c r="G2476" s="5" t="s">
        <v>93</v>
      </c>
      <c r="H2476" s="5" t="s">
        <v>21</v>
      </c>
      <c r="I2476" s="7">
        <v>0.5</v>
      </c>
      <c r="J2476" s="8">
        <v>1250</v>
      </c>
      <c r="K2476" s="9">
        <f t="shared" si="18"/>
        <v>625</v>
      </c>
      <c r="L2476" s="9">
        <f t="shared" si="19"/>
        <v>218.75</v>
      </c>
      <c r="M2476" s="10">
        <v>0.35</v>
      </c>
      <c r="O2476" s="15"/>
      <c r="P2476" s="13"/>
      <c r="Q2476" s="11"/>
      <c r="R2476" s="12"/>
    </row>
    <row r="2477" spans="1:18" ht="15.75" customHeight="1">
      <c r="A2477" s="1"/>
      <c r="B2477" s="5" t="s">
        <v>14</v>
      </c>
      <c r="C2477" s="5">
        <v>1185732</v>
      </c>
      <c r="D2477" s="6">
        <v>44308</v>
      </c>
      <c r="E2477" s="5" t="s">
        <v>33</v>
      </c>
      <c r="F2477" s="5" t="s">
        <v>92</v>
      </c>
      <c r="G2477" s="5" t="s">
        <v>93</v>
      </c>
      <c r="H2477" s="5" t="s">
        <v>22</v>
      </c>
      <c r="I2477" s="7">
        <v>0.4</v>
      </c>
      <c r="J2477" s="8">
        <v>2500</v>
      </c>
      <c r="K2477" s="9">
        <f t="shared" si="18"/>
        <v>1000</v>
      </c>
      <c r="L2477" s="9">
        <f t="shared" si="19"/>
        <v>400</v>
      </c>
      <c r="M2477" s="10">
        <v>0.4</v>
      </c>
      <c r="O2477" s="15"/>
      <c r="P2477" s="13"/>
      <c r="Q2477" s="11"/>
      <c r="R2477" s="12"/>
    </row>
    <row r="2478" spans="1:18" ht="15.75" customHeight="1">
      <c r="A2478" s="1"/>
      <c r="B2478" s="5" t="s">
        <v>14</v>
      </c>
      <c r="C2478" s="5">
        <v>1185732</v>
      </c>
      <c r="D2478" s="6">
        <v>44339</v>
      </c>
      <c r="E2478" s="5" t="s">
        <v>33</v>
      </c>
      <c r="F2478" s="5" t="s">
        <v>92</v>
      </c>
      <c r="G2478" s="5" t="s">
        <v>93</v>
      </c>
      <c r="H2478" s="5" t="s">
        <v>17</v>
      </c>
      <c r="I2478" s="7">
        <v>0.5</v>
      </c>
      <c r="J2478" s="8">
        <v>5200</v>
      </c>
      <c r="K2478" s="9">
        <f t="shared" si="18"/>
        <v>2600</v>
      </c>
      <c r="L2478" s="9">
        <f t="shared" si="19"/>
        <v>1040</v>
      </c>
      <c r="M2478" s="10">
        <v>0.4</v>
      </c>
      <c r="O2478" s="15"/>
      <c r="P2478" s="13"/>
      <c r="Q2478" s="11"/>
      <c r="R2478" s="12"/>
    </row>
    <row r="2479" spans="1:18" ht="15.75" customHeight="1">
      <c r="A2479" s="1"/>
      <c r="B2479" s="5" t="s">
        <v>14</v>
      </c>
      <c r="C2479" s="5">
        <v>1185732</v>
      </c>
      <c r="D2479" s="6">
        <v>44339</v>
      </c>
      <c r="E2479" s="5" t="s">
        <v>33</v>
      </c>
      <c r="F2479" s="5" t="s">
        <v>92</v>
      </c>
      <c r="G2479" s="5" t="s">
        <v>93</v>
      </c>
      <c r="H2479" s="5" t="s">
        <v>18</v>
      </c>
      <c r="I2479" s="7">
        <v>0.45000000000000007</v>
      </c>
      <c r="J2479" s="8">
        <v>2250</v>
      </c>
      <c r="K2479" s="9">
        <f t="shared" si="18"/>
        <v>1012.5000000000001</v>
      </c>
      <c r="L2479" s="9">
        <f t="shared" si="19"/>
        <v>354.375</v>
      </c>
      <c r="M2479" s="10">
        <v>0.35</v>
      </c>
      <c r="O2479" s="15"/>
      <c r="P2479" s="13"/>
      <c r="Q2479" s="11"/>
      <c r="R2479" s="12"/>
    </row>
    <row r="2480" spans="1:18" ht="15.75" customHeight="1">
      <c r="A2480" s="1"/>
      <c r="B2480" s="5" t="s">
        <v>14</v>
      </c>
      <c r="C2480" s="5">
        <v>1185732</v>
      </c>
      <c r="D2480" s="6">
        <v>44339</v>
      </c>
      <c r="E2480" s="5" t="s">
        <v>33</v>
      </c>
      <c r="F2480" s="5" t="s">
        <v>92</v>
      </c>
      <c r="G2480" s="5" t="s">
        <v>93</v>
      </c>
      <c r="H2480" s="5" t="s">
        <v>19</v>
      </c>
      <c r="I2480" s="7">
        <v>0.4</v>
      </c>
      <c r="J2480" s="8">
        <v>2000</v>
      </c>
      <c r="K2480" s="9">
        <f t="shared" si="18"/>
        <v>800</v>
      </c>
      <c r="L2480" s="9">
        <f t="shared" si="19"/>
        <v>320</v>
      </c>
      <c r="M2480" s="10">
        <v>0.4</v>
      </c>
      <c r="O2480" s="15"/>
      <c r="P2480" s="13"/>
      <c r="Q2480" s="11"/>
      <c r="R2480" s="12"/>
    </row>
    <row r="2481" spans="1:18" ht="15.75" customHeight="1">
      <c r="A2481" s="1"/>
      <c r="B2481" s="5" t="s">
        <v>14</v>
      </c>
      <c r="C2481" s="5">
        <v>1185732</v>
      </c>
      <c r="D2481" s="6">
        <v>44339</v>
      </c>
      <c r="E2481" s="5" t="s">
        <v>33</v>
      </c>
      <c r="F2481" s="5" t="s">
        <v>92</v>
      </c>
      <c r="G2481" s="5" t="s">
        <v>93</v>
      </c>
      <c r="H2481" s="5" t="s">
        <v>20</v>
      </c>
      <c r="I2481" s="7">
        <v>0.4</v>
      </c>
      <c r="J2481" s="8">
        <v>1250</v>
      </c>
      <c r="K2481" s="9">
        <f t="shared" si="18"/>
        <v>500</v>
      </c>
      <c r="L2481" s="9">
        <f t="shared" si="19"/>
        <v>200</v>
      </c>
      <c r="M2481" s="10">
        <v>0.4</v>
      </c>
      <c r="O2481" s="15"/>
      <c r="P2481" s="13"/>
      <c r="Q2481" s="11"/>
      <c r="R2481" s="12"/>
    </row>
    <row r="2482" spans="1:18" ht="15.75" customHeight="1">
      <c r="A2482" s="1"/>
      <c r="B2482" s="5" t="s">
        <v>14</v>
      </c>
      <c r="C2482" s="5">
        <v>1185732</v>
      </c>
      <c r="D2482" s="6">
        <v>44339</v>
      </c>
      <c r="E2482" s="5" t="s">
        <v>33</v>
      </c>
      <c r="F2482" s="5" t="s">
        <v>92</v>
      </c>
      <c r="G2482" s="5" t="s">
        <v>93</v>
      </c>
      <c r="H2482" s="5" t="s">
        <v>21</v>
      </c>
      <c r="I2482" s="7">
        <v>0.5</v>
      </c>
      <c r="J2482" s="8">
        <v>1500</v>
      </c>
      <c r="K2482" s="9">
        <f t="shared" si="18"/>
        <v>750</v>
      </c>
      <c r="L2482" s="9">
        <f t="shared" si="19"/>
        <v>262.5</v>
      </c>
      <c r="M2482" s="10">
        <v>0.35</v>
      </c>
      <c r="O2482" s="15"/>
      <c r="P2482" s="13"/>
      <c r="Q2482" s="11"/>
      <c r="R2482" s="12"/>
    </row>
    <row r="2483" spans="1:18" ht="15.75" customHeight="1">
      <c r="A2483" s="1"/>
      <c r="B2483" s="5" t="s">
        <v>14</v>
      </c>
      <c r="C2483" s="5">
        <v>1185732</v>
      </c>
      <c r="D2483" s="6">
        <v>44339</v>
      </c>
      <c r="E2483" s="5" t="s">
        <v>33</v>
      </c>
      <c r="F2483" s="5" t="s">
        <v>92</v>
      </c>
      <c r="G2483" s="5" t="s">
        <v>93</v>
      </c>
      <c r="H2483" s="5" t="s">
        <v>22</v>
      </c>
      <c r="I2483" s="7">
        <v>0.55000000000000004</v>
      </c>
      <c r="J2483" s="8">
        <v>2750</v>
      </c>
      <c r="K2483" s="9">
        <f t="shared" si="18"/>
        <v>1512.5000000000002</v>
      </c>
      <c r="L2483" s="9">
        <f t="shared" si="19"/>
        <v>605.00000000000011</v>
      </c>
      <c r="M2483" s="10">
        <v>0.4</v>
      </c>
      <c r="O2483" s="15"/>
      <c r="P2483" s="13"/>
      <c r="Q2483" s="11"/>
      <c r="R2483" s="12"/>
    </row>
    <row r="2484" spans="1:18" ht="15.75" customHeight="1">
      <c r="A2484" s="1"/>
      <c r="B2484" s="5" t="s">
        <v>14</v>
      </c>
      <c r="C2484" s="5">
        <v>1185732</v>
      </c>
      <c r="D2484" s="6">
        <v>44369</v>
      </c>
      <c r="E2484" s="5" t="s">
        <v>33</v>
      </c>
      <c r="F2484" s="5" t="s">
        <v>92</v>
      </c>
      <c r="G2484" s="5" t="s">
        <v>93</v>
      </c>
      <c r="H2484" s="5" t="s">
        <v>17</v>
      </c>
      <c r="I2484" s="7">
        <v>0.4</v>
      </c>
      <c r="J2484" s="8">
        <v>5250</v>
      </c>
      <c r="K2484" s="9">
        <f t="shared" si="18"/>
        <v>2100</v>
      </c>
      <c r="L2484" s="9">
        <f t="shared" si="19"/>
        <v>840</v>
      </c>
      <c r="M2484" s="10">
        <v>0.4</v>
      </c>
      <c r="O2484" s="15"/>
      <c r="P2484" s="13"/>
      <c r="Q2484" s="11"/>
      <c r="R2484" s="12"/>
    </row>
    <row r="2485" spans="1:18" ht="15.75" customHeight="1">
      <c r="A2485" s="1"/>
      <c r="B2485" s="5" t="s">
        <v>14</v>
      </c>
      <c r="C2485" s="5">
        <v>1185732</v>
      </c>
      <c r="D2485" s="6">
        <v>44369</v>
      </c>
      <c r="E2485" s="5" t="s">
        <v>33</v>
      </c>
      <c r="F2485" s="5" t="s">
        <v>92</v>
      </c>
      <c r="G2485" s="5" t="s">
        <v>93</v>
      </c>
      <c r="H2485" s="5" t="s">
        <v>18</v>
      </c>
      <c r="I2485" s="7">
        <v>0.35000000000000009</v>
      </c>
      <c r="J2485" s="8">
        <v>2750</v>
      </c>
      <c r="K2485" s="9">
        <f t="shared" si="18"/>
        <v>962.50000000000023</v>
      </c>
      <c r="L2485" s="9">
        <f t="shared" si="19"/>
        <v>336.87500000000006</v>
      </c>
      <c r="M2485" s="10">
        <v>0.35</v>
      </c>
      <c r="O2485" s="15"/>
      <c r="P2485" s="13"/>
      <c r="Q2485" s="11"/>
      <c r="R2485" s="12"/>
    </row>
    <row r="2486" spans="1:18" ht="15.75" customHeight="1">
      <c r="A2486" s="1"/>
      <c r="B2486" s="5" t="s">
        <v>14</v>
      </c>
      <c r="C2486" s="5">
        <v>1185732</v>
      </c>
      <c r="D2486" s="6">
        <v>44369</v>
      </c>
      <c r="E2486" s="5" t="s">
        <v>33</v>
      </c>
      <c r="F2486" s="5" t="s">
        <v>92</v>
      </c>
      <c r="G2486" s="5" t="s">
        <v>93</v>
      </c>
      <c r="H2486" s="5" t="s">
        <v>19</v>
      </c>
      <c r="I2486" s="7">
        <v>0.30000000000000004</v>
      </c>
      <c r="J2486" s="8">
        <v>2250</v>
      </c>
      <c r="K2486" s="9">
        <f t="shared" si="18"/>
        <v>675.00000000000011</v>
      </c>
      <c r="L2486" s="9">
        <f t="shared" si="19"/>
        <v>270.00000000000006</v>
      </c>
      <c r="M2486" s="10">
        <v>0.4</v>
      </c>
      <c r="O2486" s="15"/>
      <c r="P2486" s="13"/>
      <c r="Q2486" s="11"/>
      <c r="R2486" s="12"/>
    </row>
    <row r="2487" spans="1:18" ht="15.75" customHeight="1">
      <c r="A2487" s="1"/>
      <c r="B2487" s="5" t="s">
        <v>14</v>
      </c>
      <c r="C2487" s="5">
        <v>1185732</v>
      </c>
      <c r="D2487" s="6">
        <v>44369</v>
      </c>
      <c r="E2487" s="5" t="s">
        <v>33</v>
      </c>
      <c r="F2487" s="5" t="s">
        <v>92</v>
      </c>
      <c r="G2487" s="5" t="s">
        <v>93</v>
      </c>
      <c r="H2487" s="5" t="s">
        <v>20</v>
      </c>
      <c r="I2487" s="7">
        <v>0.30000000000000004</v>
      </c>
      <c r="J2487" s="8">
        <v>2000</v>
      </c>
      <c r="K2487" s="9">
        <f t="shared" si="18"/>
        <v>600.00000000000011</v>
      </c>
      <c r="L2487" s="9">
        <f t="shared" si="19"/>
        <v>240.00000000000006</v>
      </c>
      <c r="M2487" s="10">
        <v>0.4</v>
      </c>
      <c r="O2487" s="15"/>
      <c r="P2487" s="13"/>
      <c r="Q2487" s="11"/>
      <c r="R2487" s="12"/>
    </row>
    <row r="2488" spans="1:18" ht="15.75" customHeight="1">
      <c r="A2488" s="1"/>
      <c r="B2488" s="5" t="s">
        <v>14</v>
      </c>
      <c r="C2488" s="5">
        <v>1185732</v>
      </c>
      <c r="D2488" s="6">
        <v>44369</v>
      </c>
      <c r="E2488" s="5" t="s">
        <v>33</v>
      </c>
      <c r="F2488" s="5" t="s">
        <v>92</v>
      </c>
      <c r="G2488" s="5" t="s">
        <v>93</v>
      </c>
      <c r="H2488" s="5" t="s">
        <v>21</v>
      </c>
      <c r="I2488" s="7">
        <v>0.5</v>
      </c>
      <c r="J2488" s="8">
        <v>2000</v>
      </c>
      <c r="K2488" s="9">
        <f t="shared" si="18"/>
        <v>1000</v>
      </c>
      <c r="L2488" s="9">
        <f t="shared" si="19"/>
        <v>350</v>
      </c>
      <c r="M2488" s="10">
        <v>0.35</v>
      </c>
      <c r="O2488" s="15"/>
      <c r="P2488" s="13"/>
      <c r="Q2488" s="11"/>
      <c r="R2488" s="12"/>
    </row>
    <row r="2489" spans="1:18" ht="15.75" customHeight="1">
      <c r="A2489" s="1"/>
      <c r="B2489" s="5" t="s">
        <v>14</v>
      </c>
      <c r="C2489" s="5">
        <v>1185732</v>
      </c>
      <c r="D2489" s="6">
        <v>44369</v>
      </c>
      <c r="E2489" s="5" t="s">
        <v>33</v>
      </c>
      <c r="F2489" s="5" t="s">
        <v>92</v>
      </c>
      <c r="G2489" s="5" t="s">
        <v>93</v>
      </c>
      <c r="H2489" s="5" t="s">
        <v>22</v>
      </c>
      <c r="I2489" s="7">
        <v>0.55000000000000004</v>
      </c>
      <c r="J2489" s="8">
        <v>3750</v>
      </c>
      <c r="K2489" s="9">
        <f t="shared" si="18"/>
        <v>2062.5</v>
      </c>
      <c r="L2489" s="9">
        <f t="shared" si="19"/>
        <v>825</v>
      </c>
      <c r="M2489" s="10">
        <v>0.4</v>
      </c>
      <c r="O2489" s="15"/>
      <c r="P2489" s="13"/>
      <c r="Q2489" s="11"/>
      <c r="R2489" s="12"/>
    </row>
    <row r="2490" spans="1:18" ht="15.75" customHeight="1">
      <c r="A2490" s="1"/>
      <c r="B2490" s="5" t="s">
        <v>14</v>
      </c>
      <c r="C2490" s="5">
        <v>1185732</v>
      </c>
      <c r="D2490" s="6">
        <v>44398</v>
      </c>
      <c r="E2490" s="5" t="s">
        <v>33</v>
      </c>
      <c r="F2490" s="5" t="s">
        <v>92</v>
      </c>
      <c r="G2490" s="5" t="s">
        <v>93</v>
      </c>
      <c r="H2490" s="5" t="s">
        <v>17</v>
      </c>
      <c r="I2490" s="7">
        <v>0.5</v>
      </c>
      <c r="J2490" s="8">
        <v>6000</v>
      </c>
      <c r="K2490" s="9">
        <f t="shared" si="18"/>
        <v>3000</v>
      </c>
      <c r="L2490" s="9">
        <f t="shared" si="19"/>
        <v>1200</v>
      </c>
      <c r="M2490" s="10">
        <v>0.4</v>
      </c>
      <c r="O2490" s="15"/>
      <c r="P2490" s="13"/>
      <c r="Q2490" s="11"/>
      <c r="R2490" s="12"/>
    </row>
    <row r="2491" spans="1:18" ht="15.75" customHeight="1">
      <c r="A2491" s="1"/>
      <c r="B2491" s="5" t="s">
        <v>14</v>
      </c>
      <c r="C2491" s="5">
        <v>1185732</v>
      </c>
      <c r="D2491" s="6">
        <v>44398</v>
      </c>
      <c r="E2491" s="5" t="s">
        <v>33</v>
      </c>
      <c r="F2491" s="5" t="s">
        <v>92</v>
      </c>
      <c r="G2491" s="5" t="s">
        <v>93</v>
      </c>
      <c r="H2491" s="5" t="s">
        <v>18</v>
      </c>
      <c r="I2491" s="7">
        <v>0.45000000000000007</v>
      </c>
      <c r="J2491" s="8">
        <v>3500</v>
      </c>
      <c r="K2491" s="9">
        <f t="shared" si="18"/>
        <v>1575.0000000000002</v>
      </c>
      <c r="L2491" s="9">
        <f t="shared" si="19"/>
        <v>551.25</v>
      </c>
      <c r="M2491" s="10">
        <v>0.35</v>
      </c>
      <c r="O2491" s="15"/>
      <c r="P2491" s="13"/>
      <c r="Q2491" s="11"/>
      <c r="R2491" s="12"/>
    </row>
    <row r="2492" spans="1:18" ht="15.75" customHeight="1">
      <c r="A2492" s="1"/>
      <c r="B2492" s="5" t="s">
        <v>14</v>
      </c>
      <c r="C2492" s="5">
        <v>1185732</v>
      </c>
      <c r="D2492" s="6">
        <v>44398</v>
      </c>
      <c r="E2492" s="5" t="s">
        <v>33</v>
      </c>
      <c r="F2492" s="5" t="s">
        <v>92</v>
      </c>
      <c r="G2492" s="5" t="s">
        <v>93</v>
      </c>
      <c r="H2492" s="5" t="s">
        <v>19</v>
      </c>
      <c r="I2492" s="7">
        <v>0.4</v>
      </c>
      <c r="J2492" s="8">
        <v>2750</v>
      </c>
      <c r="K2492" s="9">
        <f t="shared" si="18"/>
        <v>1100</v>
      </c>
      <c r="L2492" s="9">
        <f t="shared" si="19"/>
        <v>440</v>
      </c>
      <c r="M2492" s="10">
        <v>0.4</v>
      </c>
      <c r="O2492" s="15"/>
      <c r="P2492" s="13"/>
      <c r="Q2492" s="11"/>
      <c r="R2492" s="12"/>
    </row>
    <row r="2493" spans="1:18" ht="15.75" customHeight="1">
      <c r="A2493" s="1"/>
      <c r="B2493" s="5" t="s">
        <v>14</v>
      </c>
      <c r="C2493" s="5">
        <v>1185732</v>
      </c>
      <c r="D2493" s="6">
        <v>44398</v>
      </c>
      <c r="E2493" s="5" t="s">
        <v>33</v>
      </c>
      <c r="F2493" s="5" t="s">
        <v>92</v>
      </c>
      <c r="G2493" s="5" t="s">
        <v>93</v>
      </c>
      <c r="H2493" s="5" t="s">
        <v>20</v>
      </c>
      <c r="I2493" s="7">
        <v>0.4</v>
      </c>
      <c r="J2493" s="8">
        <v>2250</v>
      </c>
      <c r="K2493" s="9">
        <f t="shared" si="18"/>
        <v>900</v>
      </c>
      <c r="L2493" s="9">
        <f t="shared" si="19"/>
        <v>360</v>
      </c>
      <c r="M2493" s="10">
        <v>0.4</v>
      </c>
      <c r="O2493" s="15"/>
      <c r="P2493" s="13"/>
      <c r="Q2493" s="11"/>
      <c r="R2493" s="12"/>
    </row>
    <row r="2494" spans="1:18" ht="15.75" customHeight="1">
      <c r="A2494" s="1"/>
      <c r="B2494" s="5" t="s">
        <v>14</v>
      </c>
      <c r="C2494" s="5">
        <v>1185732</v>
      </c>
      <c r="D2494" s="6">
        <v>44398</v>
      </c>
      <c r="E2494" s="5" t="s">
        <v>33</v>
      </c>
      <c r="F2494" s="5" t="s">
        <v>92</v>
      </c>
      <c r="G2494" s="5" t="s">
        <v>93</v>
      </c>
      <c r="H2494" s="5" t="s">
        <v>21</v>
      </c>
      <c r="I2494" s="7">
        <v>0.5</v>
      </c>
      <c r="J2494" s="8">
        <v>2500</v>
      </c>
      <c r="K2494" s="9">
        <f t="shared" si="18"/>
        <v>1250</v>
      </c>
      <c r="L2494" s="9">
        <f t="shared" si="19"/>
        <v>437.5</v>
      </c>
      <c r="M2494" s="10">
        <v>0.35</v>
      </c>
      <c r="O2494" s="15"/>
      <c r="P2494" s="13"/>
      <c r="Q2494" s="11"/>
      <c r="R2494" s="12"/>
    </row>
    <row r="2495" spans="1:18" ht="15.75" customHeight="1">
      <c r="A2495" s="1"/>
      <c r="B2495" s="5" t="s">
        <v>14</v>
      </c>
      <c r="C2495" s="5">
        <v>1185732</v>
      </c>
      <c r="D2495" s="6">
        <v>44398</v>
      </c>
      <c r="E2495" s="5" t="s">
        <v>33</v>
      </c>
      <c r="F2495" s="5" t="s">
        <v>92</v>
      </c>
      <c r="G2495" s="5" t="s">
        <v>93</v>
      </c>
      <c r="H2495" s="5" t="s">
        <v>22</v>
      </c>
      <c r="I2495" s="7">
        <v>0.55000000000000004</v>
      </c>
      <c r="J2495" s="8">
        <v>4250</v>
      </c>
      <c r="K2495" s="9">
        <f t="shared" si="18"/>
        <v>2337.5</v>
      </c>
      <c r="L2495" s="9">
        <f t="shared" si="19"/>
        <v>935</v>
      </c>
      <c r="M2495" s="10">
        <v>0.4</v>
      </c>
      <c r="O2495" s="15"/>
      <c r="P2495" s="13"/>
      <c r="Q2495" s="11"/>
      <c r="R2495" s="12"/>
    </row>
    <row r="2496" spans="1:18" ht="15.75" customHeight="1">
      <c r="A2496" s="1"/>
      <c r="B2496" s="5" t="s">
        <v>14</v>
      </c>
      <c r="C2496" s="5">
        <v>1185732</v>
      </c>
      <c r="D2496" s="6">
        <v>44430</v>
      </c>
      <c r="E2496" s="5" t="s">
        <v>33</v>
      </c>
      <c r="F2496" s="5" t="s">
        <v>92</v>
      </c>
      <c r="G2496" s="5" t="s">
        <v>93</v>
      </c>
      <c r="H2496" s="5" t="s">
        <v>17</v>
      </c>
      <c r="I2496" s="7">
        <v>0.5</v>
      </c>
      <c r="J2496" s="8">
        <v>5750</v>
      </c>
      <c r="K2496" s="9">
        <f t="shared" si="18"/>
        <v>2875</v>
      </c>
      <c r="L2496" s="9">
        <f t="shared" si="19"/>
        <v>1150</v>
      </c>
      <c r="M2496" s="10">
        <v>0.4</v>
      </c>
      <c r="O2496" s="15"/>
      <c r="P2496" s="13"/>
      <c r="Q2496" s="11"/>
      <c r="R2496" s="12"/>
    </row>
    <row r="2497" spans="1:18" ht="15.75" customHeight="1">
      <c r="A2497" s="1"/>
      <c r="B2497" s="5" t="s">
        <v>14</v>
      </c>
      <c r="C2497" s="5">
        <v>1185732</v>
      </c>
      <c r="D2497" s="6">
        <v>44430</v>
      </c>
      <c r="E2497" s="5" t="s">
        <v>33</v>
      </c>
      <c r="F2497" s="5" t="s">
        <v>92</v>
      </c>
      <c r="G2497" s="5" t="s">
        <v>93</v>
      </c>
      <c r="H2497" s="5" t="s">
        <v>18</v>
      </c>
      <c r="I2497" s="7">
        <v>0.45000000000000007</v>
      </c>
      <c r="J2497" s="8">
        <v>3500</v>
      </c>
      <c r="K2497" s="9">
        <f t="shared" si="18"/>
        <v>1575.0000000000002</v>
      </c>
      <c r="L2497" s="9">
        <f t="shared" si="19"/>
        <v>551.25</v>
      </c>
      <c r="M2497" s="10">
        <v>0.35</v>
      </c>
      <c r="O2497" s="15"/>
      <c r="P2497" s="13"/>
      <c r="Q2497" s="11"/>
      <c r="R2497" s="12"/>
    </row>
    <row r="2498" spans="1:18" ht="15.75" customHeight="1">
      <c r="A2498" s="1"/>
      <c r="B2498" s="5" t="s">
        <v>14</v>
      </c>
      <c r="C2498" s="5">
        <v>1185732</v>
      </c>
      <c r="D2498" s="6">
        <v>44430</v>
      </c>
      <c r="E2498" s="5" t="s">
        <v>33</v>
      </c>
      <c r="F2498" s="5" t="s">
        <v>92</v>
      </c>
      <c r="G2498" s="5" t="s">
        <v>93</v>
      </c>
      <c r="H2498" s="5" t="s">
        <v>19</v>
      </c>
      <c r="I2498" s="7">
        <v>0.4</v>
      </c>
      <c r="J2498" s="8">
        <v>2750</v>
      </c>
      <c r="K2498" s="9">
        <f t="shared" si="18"/>
        <v>1100</v>
      </c>
      <c r="L2498" s="9">
        <f t="shared" si="19"/>
        <v>440</v>
      </c>
      <c r="M2498" s="10">
        <v>0.4</v>
      </c>
      <c r="O2498" s="15"/>
      <c r="P2498" s="13"/>
      <c r="Q2498" s="11"/>
      <c r="R2498" s="12"/>
    </row>
    <row r="2499" spans="1:18" ht="15.75" customHeight="1">
      <c r="A2499" s="1"/>
      <c r="B2499" s="5" t="s">
        <v>14</v>
      </c>
      <c r="C2499" s="5">
        <v>1185732</v>
      </c>
      <c r="D2499" s="6">
        <v>44430</v>
      </c>
      <c r="E2499" s="5" t="s">
        <v>33</v>
      </c>
      <c r="F2499" s="5" t="s">
        <v>92</v>
      </c>
      <c r="G2499" s="5" t="s">
        <v>93</v>
      </c>
      <c r="H2499" s="5" t="s">
        <v>20</v>
      </c>
      <c r="I2499" s="7">
        <v>0.4</v>
      </c>
      <c r="J2499" s="8">
        <v>2500</v>
      </c>
      <c r="K2499" s="9">
        <f t="shared" si="18"/>
        <v>1000</v>
      </c>
      <c r="L2499" s="9">
        <f t="shared" si="19"/>
        <v>400</v>
      </c>
      <c r="M2499" s="10">
        <v>0.4</v>
      </c>
      <c r="O2499" s="15"/>
      <c r="P2499" s="13"/>
      <c r="Q2499" s="11"/>
      <c r="R2499" s="12"/>
    </row>
    <row r="2500" spans="1:18" ht="15.75" customHeight="1">
      <c r="A2500" s="1"/>
      <c r="B2500" s="5" t="s">
        <v>14</v>
      </c>
      <c r="C2500" s="5">
        <v>1185732</v>
      </c>
      <c r="D2500" s="6">
        <v>44430</v>
      </c>
      <c r="E2500" s="5" t="s">
        <v>33</v>
      </c>
      <c r="F2500" s="5" t="s">
        <v>92</v>
      </c>
      <c r="G2500" s="5" t="s">
        <v>93</v>
      </c>
      <c r="H2500" s="5" t="s">
        <v>21</v>
      </c>
      <c r="I2500" s="7">
        <v>0.5</v>
      </c>
      <c r="J2500" s="8">
        <v>2250</v>
      </c>
      <c r="K2500" s="9">
        <f t="shared" si="18"/>
        <v>1125</v>
      </c>
      <c r="L2500" s="9">
        <f t="shared" si="19"/>
        <v>393.75</v>
      </c>
      <c r="M2500" s="10">
        <v>0.35</v>
      </c>
      <c r="O2500" s="15"/>
      <c r="P2500" s="13"/>
      <c r="Q2500" s="11"/>
      <c r="R2500" s="12"/>
    </row>
    <row r="2501" spans="1:18" ht="15.75" customHeight="1">
      <c r="A2501" s="1"/>
      <c r="B2501" s="5" t="s">
        <v>14</v>
      </c>
      <c r="C2501" s="5">
        <v>1185732</v>
      </c>
      <c r="D2501" s="6">
        <v>44430</v>
      </c>
      <c r="E2501" s="5" t="s">
        <v>33</v>
      </c>
      <c r="F2501" s="5" t="s">
        <v>92</v>
      </c>
      <c r="G2501" s="5" t="s">
        <v>93</v>
      </c>
      <c r="H2501" s="5" t="s">
        <v>22</v>
      </c>
      <c r="I2501" s="7">
        <v>0.55000000000000004</v>
      </c>
      <c r="J2501" s="8">
        <v>4000</v>
      </c>
      <c r="K2501" s="9">
        <f t="shared" si="18"/>
        <v>2200</v>
      </c>
      <c r="L2501" s="9">
        <f t="shared" si="19"/>
        <v>880</v>
      </c>
      <c r="M2501" s="10">
        <v>0.4</v>
      </c>
      <c r="O2501" s="15"/>
      <c r="P2501" s="13"/>
      <c r="Q2501" s="11"/>
      <c r="R2501" s="12"/>
    </row>
    <row r="2502" spans="1:18" ht="15.75" customHeight="1">
      <c r="A2502" s="1"/>
      <c r="B2502" s="5" t="s">
        <v>14</v>
      </c>
      <c r="C2502" s="5">
        <v>1185732</v>
      </c>
      <c r="D2502" s="6">
        <v>44462</v>
      </c>
      <c r="E2502" s="5" t="s">
        <v>33</v>
      </c>
      <c r="F2502" s="5" t="s">
        <v>92</v>
      </c>
      <c r="G2502" s="5" t="s">
        <v>93</v>
      </c>
      <c r="H2502" s="5" t="s">
        <v>17</v>
      </c>
      <c r="I2502" s="7">
        <v>0.5</v>
      </c>
      <c r="J2502" s="8">
        <v>5250</v>
      </c>
      <c r="K2502" s="9">
        <f t="shared" si="18"/>
        <v>2625</v>
      </c>
      <c r="L2502" s="9">
        <f t="shared" si="19"/>
        <v>1050</v>
      </c>
      <c r="M2502" s="10">
        <v>0.4</v>
      </c>
      <c r="O2502" s="15"/>
      <c r="P2502" s="13"/>
      <c r="Q2502" s="11"/>
      <c r="R2502" s="12"/>
    </row>
    <row r="2503" spans="1:18" ht="15.75" customHeight="1">
      <c r="A2503" s="1"/>
      <c r="B2503" s="5" t="s">
        <v>14</v>
      </c>
      <c r="C2503" s="5">
        <v>1185732</v>
      </c>
      <c r="D2503" s="6">
        <v>44462</v>
      </c>
      <c r="E2503" s="5" t="s">
        <v>33</v>
      </c>
      <c r="F2503" s="5" t="s">
        <v>92</v>
      </c>
      <c r="G2503" s="5" t="s">
        <v>93</v>
      </c>
      <c r="H2503" s="5" t="s">
        <v>18</v>
      </c>
      <c r="I2503" s="7">
        <v>0.45000000000000007</v>
      </c>
      <c r="J2503" s="8">
        <v>3250</v>
      </c>
      <c r="K2503" s="9">
        <f t="shared" si="18"/>
        <v>1462.5000000000002</v>
      </c>
      <c r="L2503" s="9">
        <f t="shared" si="19"/>
        <v>511.87500000000006</v>
      </c>
      <c r="M2503" s="10">
        <v>0.35</v>
      </c>
      <c r="O2503" s="15"/>
      <c r="P2503" s="13"/>
      <c r="Q2503" s="11"/>
      <c r="R2503" s="12"/>
    </row>
    <row r="2504" spans="1:18" ht="15.75" customHeight="1">
      <c r="A2504" s="1"/>
      <c r="B2504" s="5" t="s">
        <v>14</v>
      </c>
      <c r="C2504" s="5">
        <v>1185732</v>
      </c>
      <c r="D2504" s="6">
        <v>44462</v>
      </c>
      <c r="E2504" s="5" t="s">
        <v>33</v>
      </c>
      <c r="F2504" s="5" t="s">
        <v>92</v>
      </c>
      <c r="G2504" s="5" t="s">
        <v>93</v>
      </c>
      <c r="H2504" s="5" t="s">
        <v>19</v>
      </c>
      <c r="I2504" s="7">
        <v>0.35000000000000003</v>
      </c>
      <c r="J2504" s="8">
        <v>2250</v>
      </c>
      <c r="K2504" s="9">
        <f t="shared" si="18"/>
        <v>787.50000000000011</v>
      </c>
      <c r="L2504" s="9">
        <f t="shared" si="19"/>
        <v>315.00000000000006</v>
      </c>
      <c r="M2504" s="10">
        <v>0.4</v>
      </c>
      <c r="O2504" s="15"/>
      <c r="P2504" s="13"/>
      <c r="Q2504" s="11"/>
      <c r="R2504" s="12"/>
    </row>
    <row r="2505" spans="1:18" ht="15.75" customHeight="1">
      <c r="A2505" s="1"/>
      <c r="B2505" s="5" t="s">
        <v>14</v>
      </c>
      <c r="C2505" s="5">
        <v>1185732</v>
      </c>
      <c r="D2505" s="6">
        <v>44462</v>
      </c>
      <c r="E2505" s="5" t="s">
        <v>33</v>
      </c>
      <c r="F2505" s="5" t="s">
        <v>92</v>
      </c>
      <c r="G2505" s="5" t="s">
        <v>93</v>
      </c>
      <c r="H2505" s="5" t="s">
        <v>20</v>
      </c>
      <c r="I2505" s="7">
        <v>0.35000000000000003</v>
      </c>
      <c r="J2505" s="8">
        <v>2000</v>
      </c>
      <c r="K2505" s="9">
        <f t="shared" si="18"/>
        <v>700.00000000000011</v>
      </c>
      <c r="L2505" s="9">
        <f t="shared" si="19"/>
        <v>280.00000000000006</v>
      </c>
      <c r="M2505" s="10">
        <v>0.4</v>
      </c>
      <c r="O2505" s="15"/>
      <c r="P2505" s="13"/>
      <c r="Q2505" s="11"/>
      <c r="R2505" s="12"/>
    </row>
    <row r="2506" spans="1:18" ht="15.75" customHeight="1">
      <c r="A2506" s="1"/>
      <c r="B2506" s="5" t="s">
        <v>14</v>
      </c>
      <c r="C2506" s="5">
        <v>1185732</v>
      </c>
      <c r="D2506" s="6">
        <v>44462</v>
      </c>
      <c r="E2506" s="5" t="s">
        <v>33</v>
      </c>
      <c r="F2506" s="5" t="s">
        <v>92</v>
      </c>
      <c r="G2506" s="5" t="s">
        <v>93</v>
      </c>
      <c r="H2506" s="5" t="s">
        <v>21</v>
      </c>
      <c r="I2506" s="7">
        <v>0.45</v>
      </c>
      <c r="J2506" s="8">
        <v>2000</v>
      </c>
      <c r="K2506" s="9">
        <f t="shared" si="18"/>
        <v>900</v>
      </c>
      <c r="L2506" s="9">
        <f t="shared" si="19"/>
        <v>315</v>
      </c>
      <c r="M2506" s="10">
        <v>0.35</v>
      </c>
      <c r="O2506" s="15"/>
      <c r="P2506" s="13"/>
      <c r="Q2506" s="11"/>
      <c r="R2506" s="12"/>
    </row>
    <row r="2507" spans="1:18" ht="15.75" customHeight="1">
      <c r="A2507" s="1"/>
      <c r="B2507" s="5" t="s">
        <v>14</v>
      </c>
      <c r="C2507" s="5">
        <v>1185732</v>
      </c>
      <c r="D2507" s="6">
        <v>44462</v>
      </c>
      <c r="E2507" s="5" t="s">
        <v>33</v>
      </c>
      <c r="F2507" s="5" t="s">
        <v>92</v>
      </c>
      <c r="G2507" s="5" t="s">
        <v>93</v>
      </c>
      <c r="H2507" s="5" t="s">
        <v>22</v>
      </c>
      <c r="I2507" s="7">
        <v>0.5</v>
      </c>
      <c r="J2507" s="8">
        <v>2750</v>
      </c>
      <c r="K2507" s="9">
        <f t="shared" si="18"/>
        <v>1375</v>
      </c>
      <c r="L2507" s="9">
        <f t="shared" si="19"/>
        <v>550</v>
      </c>
      <c r="M2507" s="10">
        <v>0.4</v>
      </c>
      <c r="O2507" s="15"/>
      <c r="P2507" s="13"/>
      <c r="Q2507" s="11"/>
      <c r="R2507" s="12"/>
    </row>
    <row r="2508" spans="1:18" ht="15.75" customHeight="1">
      <c r="A2508" s="1"/>
      <c r="B2508" s="5" t="s">
        <v>14</v>
      </c>
      <c r="C2508" s="5">
        <v>1185732</v>
      </c>
      <c r="D2508" s="6">
        <v>44491</v>
      </c>
      <c r="E2508" s="5" t="s">
        <v>33</v>
      </c>
      <c r="F2508" s="5" t="s">
        <v>92</v>
      </c>
      <c r="G2508" s="5" t="s">
        <v>93</v>
      </c>
      <c r="H2508" s="5" t="s">
        <v>17</v>
      </c>
      <c r="I2508" s="7">
        <v>0.54999999999999993</v>
      </c>
      <c r="J2508" s="8">
        <v>4500</v>
      </c>
      <c r="K2508" s="9">
        <f t="shared" si="18"/>
        <v>2474.9999999999995</v>
      </c>
      <c r="L2508" s="9">
        <f t="shared" si="19"/>
        <v>989.99999999999989</v>
      </c>
      <c r="M2508" s="10">
        <v>0.4</v>
      </c>
      <c r="O2508" s="15"/>
      <c r="P2508" s="13"/>
      <c r="Q2508" s="11"/>
      <c r="R2508" s="12"/>
    </row>
    <row r="2509" spans="1:18" ht="15.75" customHeight="1">
      <c r="A2509" s="1"/>
      <c r="B2509" s="5" t="s">
        <v>14</v>
      </c>
      <c r="C2509" s="5">
        <v>1185732</v>
      </c>
      <c r="D2509" s="6">
        <v>44491</v>
      </c>
      <c r="E2509" s="5" t="s">
        <v>33</v>
      </c>
      <c r="F2509" s="5" t="s">
        <v>92</v>
      </c>
      <c r="G2509" s="5" t="s">
        <v>93</v>
      </c>
      <c r="H2509" s="5" t="s">
        <v>18</v>
      </c>
      <c r="I2509" s="7">
        <v>0.45</v>
      </c>
      <c r="J2509" s="8">
        <v>2750</v>
      </c>
      <c r="K2509" s="9">
        <f t="shared" si="18"/>
        <v>1237.5</v>
      </c>
      <c r="L2509" s="9">
        <f t="shared" si="19"/>
        <v>433.125</v>
      </c>
      <c r="M2509" s="10">
        <v>0.35</v>
      </c>
      <c r="O2509" s="15"/>
      <c r="P2509" s="13"/>
      <c r="Q2509" s="11"/>
      <c r="R2509" s="12"/>
    </row>
    <row r="2510" spans="1:18" ht="15.75" customHeight="1">
      <c r="A2510" s="1"/>
      <c r="B2510" s="5" t="s">
        <v>14</v>
      </c>
      <c r="C2510" s="5">
        <v>1185732</v>
      </c>
      <c r="D2510" s="6">
        <v>44491</v>
      </c>
      <c r="E2510" s="5" t="s">
        <v>33</v>
      </c>
      <c r="F2510" s="5" t="s">
        <v>92</v>
      </c>
      <c r="G2510" s="5" t="s">
        <v>93</v>
      </c>
      <c r="H2510" s="5" t="s">
        <v>19</v>
      </c>
      <c r="I2510" s="7">
        <v>0.45</v>
      </c>
      <c r="J2510" s="8">
        <v>1750</v>
      </c>
      <c r="K2510" s="9">
        <f t="shared" si="18"/>
        <v>787.5</v>
      </c>
      <c r="L2510" s="9">
        <f t="shared" si="19"/>
        <v>315</v>
      </c>
      <c r="M2510" s="10">
        <v>0.4</v>
      </c>
      <c r="O2510" s="15"/>
      <c r="P2510" s="13"/>
      <c r="Q2510" s="11"/>
      <c r="R2510" s="12"/>
    </row>
    <row r="2511" spans="1:18" ht="15.75" customHeight="1">
      <c r="A2511" s="1"/>
      <c r="B2511" s="5" t="s">
        <v>14</v>
      </c>
      <c r="C2511" s="5">
        <v>1185732</v>
      </c>
      <c r="D2511" s="6">
        <v>44491</v>
      </c>
      <c r="E2511" s="5" t="s">
        <v>33</v>
      </c>
      <c r="F2511" s="5" t="s">
        <v>92</v>
      </c>
      <c r="G2511" s="5" t="s">
        <v>93</v>
      </c>
      <c r="H2511" s="5" t="s">
        <v>20</v>
      </c>
      <c r="I2511" s="7">
        <v>0.45</v>
      </c>
      <c r="J2511" s="8">
        <v>1500</v>
      </c>
      <c r="K2511" s="9">
        <f t="shared" si="18"/>
        <v>675</v>
      </c>
      <c r="L2511" s="9">
        <f t="shared" si="19"/>
        <v>270</v>
      </c>
      <c r="M2511" s="10">
        <v>0.4</v>
      </c>
      <c r="O2511" s="15"/>
      <c r="P2511" s="13"/>
      <c r="Q2511" s="11"/>
      <c r="R2511" s="12"/>
    </row>
    <row r="2512" spans="1:18" ht="15.75" customHeight="1">
      <c r="A2512" s="1"/>
      <c r="B2512" s="5" t="s">
        <v>14</v>
      </c>
      <c r="C2512" s="5">
        <v>1185732</v>
      </c>
      <c r="D2512" s="6">
        <v>44491</v>
      </c>
      <c r="E2512" s="5" t="s">
        <v>33</v>
      </c>
      <c r="F2512" s="5" t="s">
        <v>92</v>
      </c>
      <c r="G2512" s="5" t="s">
        <v>93</v>
      </c>
      <c r="H2512" s="5" t="s">
        <v>21</v>
      </c>
      <c r="I2512" s="7">
        <v>0.54999999999999993</v>
      </c>
      <c r="J2512" s="8">
        <v>1500</v>
      </c>
      <c r="K2512" s="9">
        <f t="shared" si="18"/>
        <v>824.99999999999989</v>
      </c>
      <c r="L2512" s="9">
        <f t="shared" si="19"/>
        <v>288.74999999999994</v>
      </c>
      <c r="M2512" s="10">
        <v>0.35</v>
      </c>
      <c r="O2512" s="15"/>
      <c r="P2512" s="13"/>
      <c r="Q2512" s="11"/>
      <c r="R2512" s="12"/>
    </row>
    <row r="2513" spans="1:18" ht="15.75" customHeight="1">
      <c r="A2513" s="1"/>
      <c r="B2513" s="5" t="s">
        <v>14</v>
      </c>
      <c r="C2513" s="5">
        <v>1185732</v>
      </c>
      <c r="D2513" s="6">
        <v>44491</v>
      </c>
      <c r="E2513" s="5" t="s">
        <v>33</v>
      </c>
      <c r="F2513" s="5" t="s">
        <v>92</v>
      </c>
      <c r="G2513" s="5" t="s">
        <v>93</v>
      </c>
      <c r="H2513" s="5" t="s">
        <v>22</v>
      </c>
      <c r="I2513" s="7">
        <v>0.54999999999999993</v>
      </c>
      <c r="J2513" s="8">
        <v>2750</v>
      </c>
      <c r="K2513" s="9">
        <f t="shared" si="18"/>
        <v>1512.4999999999998</v>
      </c>
      <c r="L2513" s="9">
        <f t="shared" si="19"/>
        <v>604.99999999999989</v>
      </c>
      <c r="M2513" s="10">
        <v>0.4</v>
      </c>
      <c r="O2513" s="15"/>
      <c r="P2513" s="13"/>
      <c r="Q2513" s="11"/>
      <c r="R2513" s="12"/>
    </row>
    <row r="2514" spans="1:18" ht="15.75" customHeight="1">
      <c r="A2514" s="1"/>
      <c r="B2514" s="5" t="s">
        <v>14</v>
      </c>
      <c r="C2514" s="5">
        <v>1185732</v>
      </c>
      <c r="D2514" s="6">
        <v>44522</v>
      </c>
      <c r="E2514" s="5" t="s">
        <v>33</v>
      </c>
      <c r="F2514" s="5" t="s">
        <v>92</v>
      </c>
      <c r="G2514" s="5" t="s">
        <v>93</v>
      </c>
      <c r="H2514" s="5" t="s">
        <v>17</v>
      </c>
      <c r="I2514" s="7">
        <v>0.5</v>
      </c>
      <c r="J2514" s="8">
        <v>4250</v>
      </c>
      <c r="K2514" s="9">
        <f t="shared" si="18"/>
        <v>2125</v>
      </c>
      <c r="L2514" s="9">
        <f t="shared" si="19"/>
        <v>850</v>
      </c>
      <c r="M2514" s="10">
        <v>0.4</v>
      </c>
      <c r="O2514" s="15"/>
      <c r="P2514" s="13"/>
      <c r="Q2514" s="11"/>
      <c r="R2514" s="12"/>
    </row>
    <row r="2515" spans="1:18" ht="15.75" customHeight="1">
      <c r="A2515" s="1"/>
      <c r="B2515" s="5" t="s">
        <v>14</v>
      </c>
      <c r="C2515" s="5">
        <v>1185732</v>
      </c>
      <c r="D2515" s="6">
        <v>44522</v>
      </c>
      <c r="E2515" s="5" t="s">
        <v>33</v>
      </c>
      <c r="F2515" s="5" t="s">
        <v>92</v>
      </c>
      <c r="G2515" s="5" t="s">
        <v>93</v>
      </c>
      <c r="H2515" s="5" t="s">
        <v>18</v>
      </c>
      <c r="I2515" s="7">
        <v>0.4</v>
      </c>
      <c r="J2515" s="8">
        <v>2750</v>
      </c>
      <c r="K2515" s="9">
        <f t="shared" si="18"/>
        <v>1100</v>
      </c>
      <c r="L2515" s="9">
        <f t="shared" si="19"/>
        <v>385</v>
      </c>
      <c r="M2515" s="10">
        <v>0.35</v>
      </c>
      <c r="O2515" s="15"/>
      <c r="P2515" s="13"/>
      <c r="Q2515" s="11"/>
      <c r="R2515" s="12"/>
    </row>
    <row r="2516" spans="1:18" ht="15.75" customHeight="1">
      <c r="A2516" s="1"/>
      <c r="B2516" s="5" t="s">
        <v>14</v>
      </c>
      <c r="C2516" s="5">
        <v>1185732</v>
      </c>
      <c r="D2516" s="6">
        <v>44522</v>
      </c>
      <c r="E2516" s="5" t="s">
        <v>33</v>
      </c>
      <c r="F2516" s="5" t="s">
        <v>92</v>
      </c>
      <c r="G2516" s="5" t="s">
        <v>93</v>
      </c>
      <c r="H2516" s="5" t="s">
        <v>19</v>
      </c>
      <c r="I2516" s="7">
        <v>0.45</v>
      </c>
      <c r="J2516" s="8">
        <v>2200</v>
      </c>
      <c r="K2516" s="9">
        <f t="shared" si="18"/>
        <v>990</v>
      </c>
      <c r="L2516" s="9">
        <f t="shared" si="19"/>
        <v>396</v>
      </c>
      <c r="M2516" s="10">
        <v>0.4</v>
      </c>
      <c r="O2516" s="15"/>
      <c r="P2516" s="13"/>
      <c r="Q2516" s="11"/>
      <c r="R2516" s="12"/>
    </row>
    <row r="2517" spans="1:18" ht="15.75" customHeight="1">
      <c r="A2517" s="1"/>
      <c r="B2517" s="5" t="s">
        <v>14</v>
      </c>
      <c r="C2517" s="5">
        <v>1185732</v>
      </c>
      <c r="D2517" s="6">
        <v>44522</v>
      </c>
      <c r="E2517" s="5" t="s">
        <v>33</v>
      </c>
      <c r="F2517" s="5" t="s">
        <v>92</v>
      </c>
      <c r="G2517" s="5" t="s">
        <v>93</v>
      </c>
      <c r="H2517" s="5" t="s">
        <v>20</v>
      </c>
      <c r="I2517" s="7">
        <v>0.55000000000000004</v>
      </c>
      <c r="J2517" s="8">
        <v>2000</v>
      </c>
      <c r="K2517" s="9">
        <f t="shared" si="18"/>
        <v>1100</v>
      </c>
      <c r="L2517" s="9">
        <f t="shared" si="19"/>
        <v>440</v>
      </c>
      <c r="M2517" s="10">
        <v>0.4</v>
      </c>
      <c r="O2517" s="15"/>
      <c r="P2517" s="13"/>
      <c r="Q2517" s="11"/>
      <c r="R2517" s="12"/>
    </row>
    <row r="2518" spans="1:18" ht="15.75" customHeight="1">
      <c r="A2518" s="1"/>
      <c r="B2518" s="5" t="s">
        <v>14</v>
      </c>
      <c r="C2518" s="5">
        <v>1185732</v>
      </c>
      <c r="D2518" s="6">
        <v>44522</v>
      </c>
      <c r="E2518" s="5" t="s">
        <v>33</v>
      </c>
      <c r="F2518" s="5" t="s">
        <v>92</v>
      </c>
      <c r="G2518" s="5" t="s">
        <v>93</v>
      </c>
      <c r="H2518" s="5" t="s">
        <v>21</v>
      </c>
      <c r="I2518" s="7">
        <v>0.65</v>
      </c>
      <c r="J2518" s="8">
        <v>1750</v>
      </c>
      <c r="K2518" s="9">
        <f t="shared" si="18"/>
        <v>1137.5</v>
      </c>
      <c r="L2518" s="9">
        <f t="shared" si="19"/>
        <v>398.125</v>
      </c>
      <c r="M2518" s="10">
        <v>0.35</v>
      </c>
      <c r="O2518" s="15"/>
      <c r="P2518" s="13"/>
      <c r="Q2518" s="11"/>
      <c r="R2518" s="12"/>
    </row>
    <row r="2519" spans="1:18" ht="15.75" customHeight="1">
      <c r="A2519" s="1"/>
      <c r="B2519" s="5" t="s">
        <v>14</v>
      </c>
      <c r="C2519" s="5">
        <v>1185732</v>
      </c>
      <c r="D2519" s="6">
        <v>44522</v>
      </c>
      <c r="E2519" s="5" t="s">
        <v>33</v>
      </c>
      <c r="F2519" s="5" t="s">
        <v>92</v>
      </c>
      <c r="G2519" s="5" t="s">
        <v>93</v>
      </c>
      <c r="H2519" s="5" t="s">
        <v>22</v>
      </c>
      <c r="I2519" s="7">
        <v>0.7</v>
      </c>
      <c r="J2519" s="8">
        <v>2750</v>
      </c>
      <c r="K2519" s="9">
        <f t="shared" si="18"/>
        <v>1924.9999999999998</v>
      </c>
      <c r="L2519" s="9">
        <f t="shared" si="19"/>
        <v>770</v>
      </c>
      <c r="M2519" s="10">
        <v>0.4</v>
      </c>
      <c r="O2519" s="15"/>
      <c r="P2519" s="13"/>
      <c r="Q2519" s="11"/>
      <c r="R2519" s="12"/>
    </row>
    <row r="2520" spans="1:18" ht="15.75" customHeight="1">
      <c r="A2520" s="1"/>
      <c r="B2520" s="5" t="s">
        <v>14</v>
      </c>
      <c r="C2520" s="5">
        <v>1185732</v>
      </c>
      <c r="D2520" s="6">
        <v>44551</v>
      </c>
      <c r="E2520" s="5" t="s">
        <v>33</v>
      </c>
      <c r="F2520" s="5" t="s">
        <v>92</v>
      </c>
      <c r="G2520" s="5" t="s">
        <v>93</v>
      </c>
      <c r="H2520" s="5" t="s">
        <v>17</v>
      </c>
      <c r="I2520" s="7">
        <v>0.65</v>
      </c>
      <c r="J2520" s="8">
        <v>5250</v>
      </c>
      <c r="K2520" s="9">
        <f t="shared" si="18"/>
        <v>3412.5</v>
      </c>
      <c r="L2520" s="9">
        <f t="shared" si="19"/>
        <v>1365</v>
      </c>
      <c r="M2520" s="10">
        <v>0.4</v>
      </c>
      <c r="O2520" s="15"/>
      <c r="P2520" s="13"/>
      <c r="Q2520" s="11"/>
      <c r="R2520" s="12"/>
    </row>
    <row r="2521" spans="1:18" ht="15.75" customHeight="1">
      <c r="A2521" s="1"/>
      <c r="B2521" s="5" t="s">
        <v>14</v>
      </c>
      <c r="C2521" s="5">
        <v>1185732</v>
      </c>
      <c r="D2521" s="6">
        <v>44551</v>
      </c>
      <c r="E2521" s="5" t="s">
        <v>33</v>
      </c>
      <c r="F2521" s="5" t="s">
        <v>92</v>
      </c>
      <c r="G2521" s="5" t="s">
        <v>93</v>
      </c>
      <c r="H2521" s="5" t="s">
        <v>18</v>
      </c>
      <c r="I2521" s="7">
        <v>0.55000000000000004</v>
      </c>
      <c r="J2521" s="8">
        <v>3250</v>
      </c>
      <c r="K2521" s="9">
        <f t="shared" si="18"/>
        <v>1787.5000000000002</v>
      </c>
      <c r="L2521" s="9">
        <f t="shared" si="19"/>
        <v>625.625</v>
      </c>
      <c r="M2521" s="10">
        <v>0.35</v>
      </c>
      <c r="O2521" s="15"/>
      <c r="P2521" s="13"/>
      <c r="Q2521" s="11"/>
      <c r="R2521" s="12"/>
    </row>
    <row r="2522" spans="1:18" ht="15.75" customHeight="1">
      <c r="A2522" s="1"/>
      <c r="B2522" s="5" t="s">
        <v>14</v>
      </c>
      <c r="C2522" s="5">
        <v>1185732</v>
      </c>
      <c r="D2522" s="6">
        <v>44551</v>
      </c>
      <c r="E2522" s="5" t="s">
        <v>33</v>
      </c>
      <c r="F2522" s="5" t="s">
        <v>92</v>
      </c>
      <c r="G2522" s="5" t="s">
        <v>93</v>
      </c>
      <c r="H2522" s="5" t="s">
        <v>19</v>
      </c>
      <c r="I2522" s="7">
        <v>0.55000000000000004</v>
      </c>
      <c r="J2522" s="8">
        <v>2750</v>
      </c>
      <c r="K2522" s="9">
        <f t="shared" si="18"/>
        <v>1512.5000000000002</v>
      </c>
      <c r="L2522" s="9">
        <f t="shared" si="19"/>
        <v>605.00000000000011</v>
      </c>
      <c r="M2522" s="10">
        <v>0.4</v>
      </c>
      <c r="O2522" s="15"/>
      <c r="P2522" s="13"/>
      <c r="Q2522" s="11"/>
      <c r="R2522" s="12"/>
    </row>
    <row r="2523" spans="1:18" ht="15.75" customHeight="1">
      <c r="A2523" s="1"/>
      <c r="B2523" s="5" t="s">
        <v>14</v>
      </c>
      <c r="C2523" s="5">
        <v>1185732</v>
      </c>
      <c r="D2523" s="6">
        <v>44551</v>
      </c>
      <c r="E2523" s="5" t="s">
        <v>33</v>
      </c>
      <c r="F2523" s="5" t="s">
        <v>92</v>
      </c>
      <c r="G2523" s="5" t="s">
        <v>93</v>
      </c>
      <c r="H2523" s="5" t="s">
        <v>20</v>
      </c>
      <c r="I2523" s="7">
        <v>0.5</v>
      </c>
      <c r="J2523" s="8">
        <v>2250</v>
      </c>
      <c r="K2523" s="9">
        <f t="shared" si="18"/>
        <v>1125</v>
      </c>
      <c r="L2523" s="9">
        <f t="shared" si="19"/>
        <v>450</v>
      </c>
      <c r="M2523" s="10">
        <v>0.4</v>
      </c>
      <c r="O2523" s="15"/>
      <c r="P2523" s="13"/>
      <c r="Q2523" s="11"/>
      <c r="R2523" s="12"/>
    </row>
    <row r="2524" spans="1:18" ht="15.75" customHeight="1">
      <c r="A2524" s="1"/>
      <c r="B2524" s="5" t="s">
        <v>14</v>
      </c>
      <c r="C2524" s="5">
        <v>1185732</v>
      </c>
      <c r="D2524" s="6">
        <v>44551</v>
      </c>
      <c r="E2524" s="5" t="s">
        <v>33</v>
      </c>
      <c r="F2524" s="5" t="s">
        <v>92</v>
      </c>
      <c r="G2524" s="5" t="s">
        <v>93</v>
      </c>
      <c r="H2524" s="5" t="s">
        <v>21</v>
      </c>
      <c r="I2524" s="7">
        <v>0.6</v>
      </c>
      <c r="J2524" s="8">
        <v>2250</v>
      </c>
      <c r="K2524" s="9">
        <f t="shared" si="18"/>
        <v>1350</v>
      </c>
      <c r="L2524" s="9">
        <f t="shared" si="19"/>
        <v>472.49999999999994</v>
      </c>
      <c r="M2524" s="10">
        <v>0.35</v>
      </c>
      <c r="O2524" s="15"/>
      <c r="P2524" s="13"/>
      <c r="Q2524" s="11"/>
      <c r="R2524" s="12"/>
    </row>
    <row r="2525" spans="1:18" ht="15.75" customHeight="1">
      <c r="A2525" s="1"/>
      <c r="B2525" s="5" t="s">
        <v>14</v>
      </c>
      <c r="C2525" s="5">
        <v>1185732</v>
      </c>
      <c r="D2525" s="6">
        <v>44551</v>
      </c>
      <c r="E2525" s="5" t="s">
        <v>33</v>
      </c>
      <c r="F2525" s="5" t="s">
        <v>92</v>
      </c>
      <c r="G2525" s="5" t="s">
        <v>93</v>
      </c>
      <c r="H2525" s="5" t="s">
        <v>22</v>
      </c>
      <c r="I2525" s="7">
        <v>0.64999999999999991</v>
      </c>
      <c r="J2525" s="8">
        <v>3250</v>
      </c>
      <c r="K2525" s="9">
        <f t="shared" si="18"/>
        <v>2112.4999999999995</v>
      </c>
      <c r="L2525" s="9">
        <f t="shared" si="19"/>
        <v>844.99999999999989</v>
      </c>
      <c r="M2525" s="10">
        <v>0.4</v>
      </c>
      <c r="O2525" s="15"/>
      <c r="P2525" s="13"/>
      <c r="Q2525" s="11"/>
      <c r="R2525" s="12"/>
    </row>
    <row r="2526" spans="1:18" ht="15.75" customHeight="1">
      <c r="A2526" s="1" t="s">
        <v>39</v>
      </c>
      <c r="B2526" s="5" t="s">
        <v>14</v>
      </c>
      <c r="C2526" s="5">
        <v>1185732</v>
      </c>
      <c r="D2526" s="6">
        <v>44216</v>
      </c>
      <c r="E2526" s="5" t="s">
        <v>46</v>
      </c>
      <c r="F2526" s="5" t="s">
        <v>94</v>
      </c>
      <c r="G2526" s="5" t="s">
        <v>95</v>
      </c>
      <c r="H2526" s="5" t="s">
        <v>17</v>
      </c>
      <c r="I2526" s="7">
        <v>0.30000000000000004</v>
      </c>
      <c r="J2526" s="8">
        <v>7250</v>
      </c>
      <c r="K2526" s="9">
        <f t="shared" si="18"/>
        <v>2175.0000000000005</v>
      </c>
      <c r="L2526" s="9">
        <f t="shared" si="19"/>
        <v>870.00000000000023</v>
      </c>
      <c r="M2526" s="10">
        <v>0.4</v>
      </c>
      <c r="O2526" s="15"/>
      <c r="P2526" s="13"/>
      <c r="Q2526" s="11"/>
      <c r="R2526" s="12"/>
    </row>
    <row r="2527" spans="1:18" ht="15.75" customHeight="1">
      <c r="A2527" s="1"/>
      <c r="B2527" s="5" t="s">
        <v>14</v>
      </c>
      <c r="C2527" s="5">
        <v>1185732</v>
      </c>
      <c r="D2527" s="6">
        <v>44216</v>
      </c>
      <c r="E2527" s="5" t="s">
        <v>46</v>
      </c>
      <c r="F2527" s="5" t="s">
        <v>94</v>
      </c>
      <c r="G2527" s="5" t="s">
        <v>95</v>
      </c>
      <c r="H2527" s="5" t="s">
        <v>18</v>
      </c>
      <c r="I2527" s="7">
        <v>0.30000000000000004</v>
      </c>
      <c r="J2527" s="8">
        <v>5250</v>
      </c>
      <c r="K2527" s="9">
        <f t="shared" si="18"/>
        <v>1575.0000000000002</v>
      </c>
      <c r="L2527" s="9">
        <f t="shared" si="19"/>
        <v>551.25</v>
      </c>
      <c r="M2527" s="10">
        <v>0.35</v>
      </c>
      <c r="O2527" s="15"/>
      <c r="P2527" s="13"/>
      <c r="Q2527" s="11"/>
      <c r="R2527" s="12"/>
    </row>
    <row r="2528" spans="1:18" ht="15.75" customHeight="1">
      <c r="A2528" s="1"/>
      <c r="B2528" s="5" t="s">
        <v>14</v>
      </c>
      <c r="C2528" s="5">
        <v>1185732</v>
      </c>
      <c r="D2528" s="6">
        <v>44216</v>
      </c>
      <c r="E2528" s="5" t="s">
        <v>46</v>
      </c>
      <c r="F2528" s="5" t="s">
        <v>94</v>
      </c>
      <c r="G2528" s="5" t="s">
        <v>95</v>
      </c>
      <c r="H2528" s="5" t="s">
        <v>19</v>
      </c>
      <c r="I2528" s="7">
        <v>0.20000000000000007</v>
      </c>
      <c r="J2528" s="8">
        <v>5250</v>
      </c>
      <c r="K2528" s="9">
        <f t="shared" si="18"/>
        <v>1050.0000000000005</v>
      </c>
      <c r="L2528" s="9">
        <f t="shared" si="19"/>
        <v>420.00000000000023</v>
      </c>
      <c r="M2528" s="10">
        <v>0.4</v>
      </c>
      <c r="O2528" s="15"/>
      <c r="P2528" s="13"/>
      <c r="Q2528" s="11"/>
      <c r="R2528" s="12"/>
    </row>
    <row r="2529" spans="1:18" ht="15.75" customHeight="1">
      <c r="A2529" s="1"/>
      <c r="B2529" s="5" t="s">
        <v>14</v>
      </c>
      <c r="C2529" s="5">
        <v>1185732</v>
      </c>
      <c r="D2529" s="6">
        <v>44216</v>
      </c>
      <c r="E2529" s="5" t="s">
        <v>46</v>
      </c>
      <c r="F2529" s="5" t="s">
        <v>94</v>
      </c>
      <c r="G2529" s="5" t="s">
        <v>95</v>
      </c>
      <c r="H2529" s="5" t="s">
        <v>20</v>
      </c>
      <c r="I2529" s="7">
        <v>0.25</v>
      </c>
      <c r="J2529" s="8">
        <v>3750</v>
      </c>
      <c r="K2529" s="9">
        <f t="shared" si="18"/>
        <v>937.5</v>
      </c>
      <c r="L2529" s="9">
        <f t="shared" si="19"/>
        <v>375</v>
      </c>
      <c r="M2529" s="10">
        <v>0.4</v>
      </c>
      <c r="O2529" s="15"/>
      <c r="P2529" s="13"/>
      <c r="Q2529" s="11"/>
      <c r="R2529" s="12"/>
    </row>
    <row r="2530" spans="1:18" ht="15.75" customHeight="1">
      <c r="A2530" s="1"/>
      <c r="B2530" s="5" t="s">
        <v>14</v>
      </c>
      <c r="C2530" s="5">
        <v>1185732</v>
      </c>
      <c r="D2530" s="6">
        <v>44216</v>
      </c>
      <c r="E2530" s="5" t="s">
        <v>46</v>
      </c>
      <c r="F2530" s="5" t="s">
        <v>94</v>
      </c>
      <c r="G2530" s="5" t="s">
        <v>95</v>
      </c>
      <c r="H2530" s="5" t="s">
        <v>21</v>
      </c>
      <c r="I2530" s="7">
        <v>0.4</v>
      </c>
      <c r="J2530" s="8">
        <v>4250</v>
      </c>
      <c r="K2530" s="9">
        <f t="shared" si="18"/>
        <v>1700</v>
      </c>
      <c r="L2530" s="9">
        <f t="shared" si="19"/>
        <v>595</v>
      </c>
      <c r="M2530" s="10">
        <v>0.35</v>
      </c>
      <c r="O2530" s="15"/>
      <c r="P2530" s="13"/>
      <c r="Q2530" s="11"/>
      <c r="R2530" s="12"/>
    </row>
    <row r="2531" spans="1:18" ht="15.75" customHeight="1">
      <c r="A2531" s="1"/>
      <c r="B2531" s="5" t="s">
        <v>14</v>
      </c>
      <c r="C2531" s="5">
        <v>1185732</v>
      </c>
      <c r="D2531" s="6">
        <v>44216</v>
      </c>
      <c r="E2531" s="5" t="s">
        <v>46</v>
      </c>
      <c r="F2531" s="5" t="s">
        <v>94</v>
      </c>
      <c r="G2531" s="5" t="s">
        <v>95</v>
      </c>
      <c r="H2531" s="5" t="s">
        <v>22</v>
      </c>
      <c r="I2531" s="7">
        <v>0.30000000000000004</v>
      </c>
      <c r="J2531" s="8">
        <v>5250</v>
      </c>
      <c r="K2531" s="9">
        <f t="shared" si="18"/>
        <v>1575.0000000000002</v>
      </c>
      <c r="L2531" s="9">
        <f t="shared" si="19"/>
        <v>787.50000000000011</v>
      </c>
      <c r="M2531" s="10">
        <v>0.5</v>
      </c>
      <c r="O2531" s="15"/>
      <c r="P2531" s="13"/>
      <c r="Q2531" s="11"/>
      <c r="R2531" s="12"/>
    </row>
    <row r="2532" spans="1:18" ht="15.75" customHeight="1">
      <c r="A2532" s="1"/>
      <c r="B2532" s="5" t="s">
        <v>14</v>
      </c>
      <c r="C2532" s="5">
        <v>1185732</v>
      </c>
      <c r="D2532" s="6">
        <v>44245</v>
      </c>
      <c r="E2532" s="5" t="s">
        <v>46</v>
      </c>
      <c r="F2532" s="5" t="s">
        <v>94</v>
      </c>
      <c r="G2532" s="5" t="s">
        <v>95</v>
      </c>
      <c r="H2532" s="5" t="s">
        <v>17</v>
      </c>
      <c r="I2532" s="7">
        <v>0.30000000000000004</v>
      </c>
      <c r="J2532" s="8">
        <v>7750</v>
      </c>
      <c r="K2532" s="9">
        <f t="shared" si="18"/>
        <v>2325.0000000000005</v>
      </c>
      <c r="L2532" s="9">
        <f t="shared" si="19"/>
        <v>930.00000000000023</v>
      </c>
      <c r="M2532" s="10">
        <v>0.4</v>
      </c>
      <c r="O2532" s="15"/>
      <c r="P2532" s="13"/>
      <c r="Q2532" s="11"/>
      <c r="R2532" s="12"/>
    </row>
    <row r="2533" spans="1:18" ht="15.75" customHeight="1">
      <c r="A2533" s="1"/>
      <c r="B2533" s="5" t="s">
        <v>14</v>
      </c>
      <c r="C2533" s="5">
        <v>1185732</v>
      </c>
      <c r="D2533" s="6">
        <v>44245</v>
      </c>
      <c r="E2533" s="5" t="s">
        <v>46</v>
      </c>
      <c r="F2533" s="5" t="s">
        <v>94</v>
      </c>
      <c r="G2533" s="5" t="s">
        <v>95</v>
      </c>
      <c r="H2533" s="5" t="s">
        <v>18</v>
      </c>
      <c r="I2533" s="7">
        <v>0.30000000000000004</v>
      </c>
      <c r="J2533" s="8">
        <v>4250</v>
      </c>
      <c r="K2533" s="9">
        <f t="shared" si="18"/>
        <v>1275.0000000000002</v>
      </c>
      <c r="L2533" s="9">
        <f t="shared" si="19"/>
        <v>446.25000000000006</v>
      </c>
      <c r="M2533" s="10">
        <v>0.35</v>
      </c>
      <c r="O2533" s="15"/>
      <c r="P2533" s="13"/>
      <c r="Q2533" s="11"/>
      <c r="R2533" s="12"/>
    </row>
    <row r="2534" spans="1:18" ht="15.75" customHeight="1">
      <c r="A2534" s="1"/>
      <c r="B2534" s="5" t="s">
        <v>14</v>
      </c>
      <c r="C2534" s="5">
        <v>1185732</v>
      </c>
      <c r="D2534" s="6">
        <v>44245</v>
      </c>
      <c r="E2534" s="5" t="s">
        <v>46</v>
      </c>
      <c r="F2534" s="5" t="s">
        <v>94</v>
      </c>
      <c r="G2534" s="5" t="s">
        <v>95</v>
      </c>
      <c r="H2534" s="5" t="s">
        <v>19</v>
      </c>
      <c r="I2534" s="7">
        <v>0.20000000000000007</v>
      </c>
      <c r="J2534" s="8">
        <v>4750</v>
      </c>
      <c r="K2534" s="9">
        <f t="shared" si="18"/>
        <v>950.00000000000034</v>
      </c>
      <c r="L2534" s="9">
        <f t="shared" si="19"/>
        <v>380.00000000000017</v>
      </c>
      <c r="M2534" s="10">
        <v>0.4</v>
      </c>
      <c r="O2534" s="15"/>
      <c r="P2534" s="13"/>
      <c r="Q2534" s="11"/>
      <c r="R2534" s="12"/>
    </row>
    <row r="2535" spans="1:18" ht="15.75" customHeight="1">
      <c r="A2535" s="1"/>
      <c r="B2535" s="5" t="s">
        <v>14</v>
      </c>
      <c r="C2535" s="5">
        <v>1185732</v>
      </c>
      <c r="D2535" s="6">
        <v>44245</v>
      </c>
      <c r="E2535" s="5" t="s">
        <v>46</v>
      </c>
      <c r="F2535" s="5" t="s">
        <v>94</v>
      </c>
      <c r="G2535" s="5" t="s">
        <v>95</v>
      </c>
      <c r="H2535" s="5" t="s">
        <v>20</v>
      </c>
      <c r="I2535" s="7">
        <v>0.25</v>
      </c>
      <c r="J2535" s="8">
        <v>3250</v>
      </c>
      <c r="K2535" s="9">
        <f t="shared" si="18"/>
        <v>812.5</v>
      </c>
      <c r="L2535" s="9">
        <f t="shared" si="19"/>
        <v>325</v>
      </c>
      <c r="M2535" s="10">
        <v>0.4</v>
      </c>
      <c r="O2535" s="15"/>
      <c r="P2535" s="13"/>
      <c r="Q2535" s="11"/>
      <c r="R2535" s="12"/>
    </row>
    <row r="2536" spans="1:18" ht="15.75" customHeight="1">
      <c r="A2536" s="1"/>
      <c r="B2536" s="5" t="s">
        <v>14</v>
      </c>
      <c r="C2536" s="5">
        <v>1185732</v>
      </c>
      <c r="D2536" s="6">
        <v>44245</v>
      </c>
      <c r="E2536" s="5" t="s">
        <v>46</v>
      </c>
      <c r="F2536" s="5" t="s">
        <v>94</v>
      </c>
      <c r="G2536" s="5" t="s">
        <v>95</v>
      </c>
      <c r="H2536" s="5" t="s">
        <v>21</v>
      </c>
      <c r="I2536" s="7">
        <v>0.4</v>
      </c>
      <c r="J2536" s="8">
        <v>4000</v>
      </c>
      <c r="K2536" s="9">
        <f t="shared" si="18"/>
        <v>1600</v>
      </c>
      <c r="L2536" s="9">
        <f t="shared" si="19"/>
        <v>560</v>
      </c>
      <c r="M2536" s="10">
        <v>0.35</v>
      </c>
      <c r="O2536" s="15"/>
      <c r="P2536" s="13"/>
      <c r="Q2536" s="11"/>
      <c r="R2536" s="12"/>
    </row>
    <row r="2537" spans="1:18" ht="15.75" customHeight="1">
      <c r="A2537" s="1"/>
      <c r="B2537" s="5" t="s">
        <v>14</v>
      </c>
      <c r="C2537" s="5">
        <v>1185732</v>
      </c>
      <c r="D2537" s="6">
        <v>44245</v>
      </c>
      <c r="E2537" s="5" t="s">
        <v>46</v>
      </c>
      <c r="F2537" s="5" t="s">
        <v>94</v>
      </c>
      <c r="G2537" s="5" t="s">
        <v>95</v>
      </c>
      <c r="H2537" s="5" t="s">
        <v>22</v>
      </c>
      <c r="I2537" s="7">
        <v>0.25</v>
      </c>
      <c r="J2537" s="8">
        <v>5000</v>
      </c>
      <c r="K2537" s="9">
        <f t="shared" si="18"/>
        <v>1250</v>
      </c>
      <c r="L2537" s="9">
        <f t="shared" si="19"/>
        <v>625</v>
      </c>
      <c r="M2537" s="10">
        <v>0.5</v>
      </c>
      <c r="O2537" s="15"/>
      <c r="P2537" s="13"/>
      <c r="Q2537" s="11"/>
      <c r="R2537" s="12"/>
    </row>
    <row r="2538" spans="1:18" ht="15.75" customHeight="1">
      <c r="A2538" s="1"/>
      <c r="B2538" s="5" t="s">
        <v>14</v>
      </c>
      <c r="C2538" s="5">
        <v>1185732</v>
      </c>
      <c r="D2538" s="6">
        <v>44271</v>
      </c>
      <c r="E2538" s="5" t="s">
        <v>46</v>
      </c>
      <c r="F2538" s="5" t="s">
        <v>94</v>
      </c>
      <c r="G2538" s="5" t="s">
        <v>95</v>
      </c>
      <c r="H2538" s="5" t="s">
        <v>17</v>
      </c>
      <c r="I2538" s="7">
        <v>0.25</v>
      </c>
      <c r="J2538" s="8">
        <v>7200</v>
      </c>
      <c r="K2538" s="9">
        <f t="shared" si="18"/>
        <v>1800</v>
      </c>
      <c r="L2538" s="9">
        <f t="shared" si="19"/>
        <v>720</v>
      </c>
      <c r="M2538" s="10">
        <v>0.4</v>
      </c>
      <c r="O2538" s="15"/>
      <c r="P2538" s="13"/>
      <c r="Q2538" s="11"/>
      <c r="R2538" s="12"/>
    </row>
    <row r="2539" spans="1:18" ht="15.75" customHeight="1">
      <c r="A2539" s="1"/>
      <c r="B2539" s="5" t="s">
        <v>14</v>
      </c>
      <c r="C2539" s="5">
        <v>1185732</v>
      </c>
      <c r="D2539" s="6">
        <v>44271</v>
      </c>
      <c r="E2539" s="5" t="s">
        <v>46</v>
      </c>
      <c r="F2539" s="5" t="s">
        <v>94</v>
      </c>
      <c r="G2539" s="5" t="s">
        <v>95</v>
      </c>
      <c r="H2539" s="5" t="s">
        <v>18</v>
      </c>
      <c r="I2539" s="7">
        <v>0.25</v>
      </c>
      <c r="J2539" s="8">
        <v>4000</v>
      </c>
      <c r="K2539" s="9">
        <f t="shared" si="18"/>
        <v>1000</v>
      </c>
      <c r="L2539" s="9">
        <f t="shared" si="19"/>
        <v>350</v>
      </c>
      <c r="M2539" s="10">
        <v>0.35</v>
      </c>
      <c r="O2539" s="15"/>
      <c r="P2539" s="13"/>
      <c r="Q2539" s="11"/>
      <c r="R2539" s="12"/>
    </row>
    <row r="2540" spans="1:18" ht="15.75" customHeight="1">
      <c r="A2540" s="1"/>
      <c r="B2540" s="5" t="s">
        <v>14</v>
      </c>
      <c r="C2540" s="5">
        <v>1185732</v>
      </c>
      <c r="D2540" s="6">
        <v>44271</v>
      </c>
      <c r="E2540" s="5" t="s">
        <v>46</v>
      </c>
      <c r="F2540" s="5" t="s">
        <v>94</v>
      </c>
      <c r="G2540" s="5" t="s">
        <v>95</v>
      </c>
      <c r="H2540" s="5" t="s">
        <v>19</v>
      </c>
      <c r="I2540" s="7">
        <v>0.15000000000000002</v>
      </c>
      <c r="J2540" s="8">
        <v>4250</v>
      </c>
      <c r="K2540" s="9">
        <f t="shared" si="18"/>
        <v>637.50000000000011</v>
      </c>
      <c r="L2540" s="9">
        <f t="shared" si="19"/>
        <v>255.00000000000006</v>
      </c>
      <c r="M2540" s="10">
        <v>0.4</v>
      </c>
      <c r="O2540" s="15"/>
      <c r="P2540" s="13"/>
      <c r="Q2540" s="11"/>
      <c r="R2540" s="12"/>
    </row>
    <row r="2541" spans="1:18" ht="15.75" customHeight="1">
      <c r="A2541" s="1"/>
      <c r="B2541" s="5" t="s">
        <v>14</v>
      </c>
      <c r="C2541" s="5">
        <v>1185732</v>
      </c>
      <c r="D2541" s="6">
        <v>44271</v>
      </c>
      <c r="E2541" s="5" t="s">
        <v>46</v>
      </c>
      <c r="F2541" s="5" t="s">
        <v>94</v>
      </c>
      <c r="G2541" s="5" t="s">
        <v>95</v>
      </c>
      <c r="H2541" s="5" t="s">
        <v>20</v>
      </c>
      <c r="I2541" s="7">
        <v>0.19999999999999996</v>
      </c>
      <c r="J2541" s="8">
        <v>2750</v>
      </c>
      <c r="K2541" s="9">
        <f t="shared" si="18"/>
        <v>549.99999999999989</v>
      </c>
      <c r="L2541" s="9">
        <f t="shared" si="19"/>
        <v>219.99999999999997</v>
      </c>
      <c r="M2541" s="10">
        <v>0.4</v>
      </c>
      <c r="O2541" s="15"/>
      <c r="P2541" s="13"/>
      <c r="Q2541" s="11"/>
      <c r="R2541" s="12"/>
    </row>
    <row r="2542" spans="1:18" ht="15.75" customHeight="1">
      <c r="A2542" s="1"/>
      <c r="B2542" s="5" t="s">
        <v>14</v>
      </c>
      <c r="C2542" s="5">
        <v>1185732</v>
      </c>
      <c r="D2542" s="6">
        <v>44271</v>
      </c>
      <c r="E2542" s="5" t="s">
        <v>46</v>
      </c>
      <c r="F2542" s="5" t="s">
        <v>94</v>
      </c>
      <c r="G2542" s="5" t="s">
        <v>95</v>
      </c>
      <c r="H2542" s="5" t="s">
        <v>21</v>
      </c>
      <c r="I2542" s="7">
        <v>0.35000000000000009</v>
      </c>
      <c r="J2542" s="8">
        <v>3250</v>
      </c>
      <c r="K2542" s="9">
        <f t="shared" si="18"/>
        <v>1137.5000000000002</v>
      </c>
      <c r="L2542" s="9">
        <f t="shared" si="19"/>
        <v>398.12500000000006</v>
      </c>
      <c r="M2542" s="10">
        <v>0.35</v>
      </c>
      <c r="O2542" s="15"/>
      <c r="P2542" s="13"/>
      <c r="Q2542" s="11"/>
      <c r="R2542" s="12"/>
    </row>
    <row r="2543" spans="1:18" ht="15.75" customHeight="1">
      <c r="A2543" s="1"/>
      <c r="B2543" s="5" t="s">
        <v>14</v>
      </c>
      <c r="C2543" s="5">
        <v>1185732</v>
      </c>
      <c r="D2543" s="6">
        <v>44271</v>
      </c>
      <c r="E2543" s="5" t="s">
        <v>46</v>
      </c>
      <c r="F2543" s="5" t="s">
        <v>94</v>
      </c>
      <c r="G2543" s="5" t="s">
        <v>95</v>
      </c>
      <c r="H2543" s="5" t="s">
        <v>22</v>
      </c>
      <c r="I2543" s="7">
        <v>0.25</v>
      </c>
      <c r="J2543" s="8">
        <v>4250</v>
      </c>
      <c r="K2543" s="9">
        <f t="shared" si="18"/>
        <v>1062.5</v>
      </c>
      <c r="L2543" s="9">
        <f t="shared" si="19"/>
        <v>531.25</v>
      </c>
      <c r="M2543" s="10">
        <v>0.5</v>
      </c>
      <c r="O2543" s="15"/>
      <c r="P2543" s="13"/>
      <c r="Q2543" s="11"/>
      <c r="R2543" s="12"/>
    </row>
    <row r="2544" spans="1:18" ht="15.75" customHeight="1">
      <c r="A2544" s="1"/>
      <c r="B2544" s="5" t="s">
        <v>14</v>
      </c>
      <c r="C2544" s="5">
        <v>1185732</v>
      </c>
      <c r="D2544" s="6">
        <v>44303</v>
      </c>
      <c r="E2544" s="5" t="s">
        <v>46</v>
      </c>
      <c r="F2544" s="5" t="s">
        <v>94</v>
      </c>
      <c r="G2544" s="5" t="s">
        <v>95</v>
      </c>
      <c r="H2544" s="5" t="s">
        <v>17</v>
      </c>
      <c r="I2544" s="7">
        <v>0.25</v>
      </c>
      <c r="J2544" s="8">
        <v>6750</v>
      </c>
      <c r="K2544" s="9">
        <f t="shared" si="18"/>
        <v>1687.5</v>
      </c>
      <c r="L2544" s="9">
        <f t="shared" si="19"/>
        <v>675</v>
      </c>
      <c r="M2544" s="10">
        <v>0.4</v>
      </c>
      <c r="O2544" s="15"/>
      <c r="P2544" s="13"/>
      <c r="Q2544" s="11"/>
      <c r="R2544" s="12"/>
    </row>
    <row r="2545" spans="1:18" ht="15.75" customHeight="1">
      <c r="A2545" s="1"/>
      <c r="B2545" s="5" t="s">
        <v>14</v>
      </c>
      <c r="C2545" s="5">
        <v>1185732</v>
      </c>
      <c r="D2545" s="6">
        <v>44303</v>
      </c>
      <c r="E2545" s="5" t="s">
        <v>46</v>
      </c>
      <c r="F2545" s="5" t="s">
        <v>94</v>
      </c>
      <c r="G2545" s="5" t="s">
        <v>95</v>
      </c>
      <c r="H2545" s="5" t="s">
        <v>18</v>
      </c>
      <c r="I2545" s="7">
        <v>0.25</v>
      </c>
      <c r="J2545" s="8">
        <v>3750</v>
      </c>
      <c r="K2545" s="9">
        <f t="shared" si="18"/>
        <v>937.5</v>
      </c>
      <c r="L2545" s="9">
        <f t="shared" si="19"/>
        <v>328.125</v>
      </c>
      <c r="M2545" s="10">
        <v>0.35</v>
      </c>
      <c r="O2545" s="15"/>
      <c r="P2545" s="13"/>
      <c r="Q2545" s="11"/>
      <c r="R2545" s="12"/>
    </row>
    <row r="2546" spans="1:18" ht="15.75" customHeight="1">
      <c r="A2546" s="1"/>
      <c r="B2546" s="5" t="s">
        <v>14</v>
      </c>
      <c r="C2546" s="5">
        <v>1185732</v>
      </c>
      <c r="D2546" s="6">
        <v>44303</v>
      </c>
      <c r="E2546" s="5" t="s">
        <v>46</v>
      </c>
      <c r="F2546" s="5" t="s">
        <v>94</v>
      </c>
      <c r="G2546" s="5" t="s">
        <v>95</v>
      </c>
      <c r="H2546" s="5" t="s">
        <v>19</v>
      </c>
      <c r="I2546" s="7">
        <v>0.15000000000000002</v>
      </c>
      <c r="J2546" s="8">
        <v>3750</v>
      </c>
      <c r="K2546" s="9">
        <f t="shared" si="18"/>
        <v>562.50000000000011</v>
      </c>
      <c r="L2546" s="9">
        <f t="shared" si="19"/>
        <v>225.00000000000006</v>
      </c>
      <c r="M2546" s="10">
        <v>0.4</v>
      </c>
      <c r="O2546" s="15"/>
      <c r="P2546" s="13"/>
      <c r="Q2546" s="11"/>
      <c r="R2546" s="12"/>
    </row>
    <row r="2547" spans="1:18" ht="15.75" customHeight="1">
      <c r="A2547" s="1"/>
      <c r="B2547" s="5" t="s">
        <v>14</v>
      </c>
      <c r="C2547" s="5">
        <v>1185732</v>
      </c>
      <c r="D2547" s="6">
        <v>44303</v>
      </c>
      <c r="E2547" s="5" t="s">
        <v>46</v>
      </c>
      <c r="F2547" s="5" t="s">
        <v>94</v>
      </c>
      <c r="G2547" s="5" t="s">
        <v>95</v>
      </c>
      <c r="H2547" s="5" t="s">
        <v>20</v>
      </c>
      <c r="I2547" s="7">
        <v>0.19999999999999996</v>
      </c>
      <c r="J2547" s="8">
        <v>3000</v>
      </c>
      <c r="K2547" s="9">
        <f t="shared" si="18"/>
        <v>599.99999999999989</v>
      </c>
      <c r="L2547" s="9">
        <f t="shared" si="19"/>
        <v>239.99999999999997</v>
      </c>
      <c r="M2547" s="10">
        <v>0.4</v>
      </c>
      <c r="O2547" s="15"/>
      <c r="P2547" s="13"/>
      <c r="Q2547" s="11"/>
      <c r="R2547" s="12"/>
    </row>
    <row r="2548" spans="1:18" ht="15.75" customHeight="1">
      <c r="A2548" s="1"/>
      <c r="B2548" s="5" t="s">
        <v>14</v>
      </c>
      <c r="C2548" s="5">
        <v>1185732</v>
      </c>
      <c r="D2548" s="6">
        <v>44303</v>
      </c>
      <c r="E2548" s="5" t="s">
        <v>46</v>
      </c>
      <c r="F2548" s="5" t="s">
        <v>94</v>
      </c>
      <c r="G2548" s="5" t="s">
        <v>95</v>
      </c>
      <c r="H2548" s="5" t="s">
        <v>21</v>
      </c>
      <c r="I2548" s="7">
        <v>0.4</v>
      </c>
      <c r="J2548" s="8">
        <v>3250</v>
      </c>
      <c r="K2548" s="9">
        <f t="shared" si="18"/>
        <v>1300</v>
      </c>
      <c r="L2548" s="9">
        <f t="shared" si="19"/>
        <v>454.99999999999994</v>
      </c>
      <c r="M2548" s="10">
        <v>0.35</v>
      </c>
      <c r="O2548" s="15"/>
      <c r="P2548" s="13"/>
      <c r="Q2548" s="11"/>
      <c r="R2548" s="12"/>
    </row>
    <row r="2549" spans="1:18" ht="15.75" customHeight="1">
      <c r="A2549" s="1"/>
      <c r="B2549" s="5" t="s">
        <v>14</v>
      </c>
      <c r="C2549" s="5">
        <v>1185732</v>
      </c>
      <c r="D2549" s="6">
        <v>44303</v>
      </c>
      <c r="E2549" s="5" t="s">
        <v>46</v>
      </c>
      <c r="F2549" s="5" t="s">
        <v>94</v>
      </c>
      <c r="G2549" s="5" t="s">
        <v>95</v>
      </c>
      <c r="H2549" s="5" t="s">
        <v>22</v>
      </c>
      <c r="I2549" s="7">
        <v>0.30000000000000004</v>
      </c>
      <c r="J2549" s="8">
        <v>4750</v>
      </c>
      <c r="K2549" s="9">
        <f t="shared" si="18"/>
        <v>1425.0000000000002</v>
      </c>
      <c r="L2549" s="9">
        <f t="shared" si="19"/>
        <v>712.50000000000011</v>
      </c>
      <c r="M2549" s="10">
        <v>0.5</v>
      </c>
      <c r="O2549" s="15"/>
      <c r="P2549" s="13"/>
      <c r="Q2549" s="11"/>
      <c r="R2549" s="12"/>
    </row>
    <row r="2550" spans="1:18" ht="15.75" customHeight="1">
      <c r="A2550" s="1"/>
      <c r="B2550" s="5" t="s">
        <v>14</v>
      </c>
      <c r="C2550" s="5">
        <v>1185732</v>
      </c>
      <c r="D2550" s="6">
        <v>44332</v>
      </c>
      <c r="E2550" s="5" t="s">
        <v>46</v>
      </c>
      <c r="F2550" s="5" t="s">
        <v>94</v>
      </c>
      <c r="G2550" s="5" t="s">
        <v>95</v>
      </c>
      <c r="H2550" s="5" t="s">
        <v>17</v>
      </c>
      <c r="I2550" s="7">
        <v>0.4</v>
      </c>
      <c r="J2550" s="8">
        <v>7450</v>
      </c>
      <c r="K2550" s="9">
        <f t="shared" si="18"/>
        <v>2980</v>
      </c>
      <c r="L2550" s="9">
        <f t="shared" si="19"/>
        <v>1192</v>
      </c>
      <c r="M2550" s="10">
        <v>0.4</v>
      </c>
      <c r="O2550" s="15"/>
      <c r="P2550" s="13"/>
      <c r="Q2550" s="11"/>
      <c r="R2550" s="12"/>
    </row>
    <row r="2551" spans="1:18" ht="15.75" customHeight="1">
      <c r="A2551" s="1"/>
      <c r="B2551" s="5" t="s">
        <v>14</v>
      </c>
      <c r="C2551" s="5">
        <v>1185732</v>
      </c>
      <c r="D2551" s="6">
        <v>44332</v>
      </c>
      <c r="E2551" s="5" t="s">
        <v>46</v>
      </c>
      <c r="F2551" s="5" t="s">
        <v>94</v>
      </c>
      <c r="G2551" s="5" t="s">
        <v>95</v>
      </c>
      <c r="H2551" s="5" t="s">
        <v>18</v>
      </c>
      <c r="I2551" s="7">
        <v>0.4</v>
      </c>
      <c r="J2551" s="8">
        <v>4500</v>
      </c>
      <c r="K2551" s="9">
        <f t="shared" si="18"/>
        <v>1800</v>
      </c>
      <c r="L2551" s="9">
        <f t="shared" si="19"/>
        <v>630</v>
      </c>
      <c r="M2551" s="10">
        <v>0.35</v>
      </c>
      <c r="O2551" s="15"/>
      <c r="P2551" s="13"/>
      <c r="Q2551" s="11"/>
      <c r="R2551" s="12"/>
    </row>
    <row r="2552" spans="1:18" ht="15.75" customHeight="1">
      <c r="A2552" s="1"/>
      <c r="B2552" s="5" t="s">
        <v>14</v>
      </c>
      <c r="C2552" s="5">
        <v>1185732</v>
      </c>
      <c r="D2552" s="6">
        <v>44332</v>
      </c>
      <c r="E2552" s="5" t="s">
        <v>46</v>
      </c>
      <c r="F2552" s="5" t="s">
        <v>94</v>
      </c>
      <c r="G2552" s="5" t="s">
        <v>95</v>
      </c>
      <c r="H2552" s="5" t="s">
        <v>19</v>
      </c>
      <c r="I2552" s="7">
        <v>0.35000000000000003</v>
      </c>
      <c r="J2552" s="8">
        <v>4250</v>
      </c>
      <c r="K2552" s="9">
        <f t="shared" si="18"/>
        <v>1487.5000000000002</v>
      </c>
      <c r="L2552" s="9">
        <f t="shared" si="19"/>
        <v>595.00000000000011</v>
      </c>
      <c r="M2552" s="10">
        <v>0.4</v>
      </c>
      <c r="O2552" s="15"/>
      <c r="P2552" s="13"/>
      <c r="Q2552" s="11"/>
      <c r="R2552" s="12"/>
    </row>
    <row r="2553" spans="1:18" ht="15.75" customHeight="1">
      <c r="A2553" s="1"/>
      <c r="B2553" s="5" t="s">
        <v>14</v>
      </c>
      <c r="C2553" s="5">
        <v>1185732</v>
      </c>
      <c r="D2553" s="6">
        <v>44332</v>
      </c>
      <c r="E2553" s="5" t="s">
        <v>46</v>
      </c>
      <c r="F2553" s="5" t="s">
        <v>94</v>
      </c>
      <c r="G2553" s="5" t="s">
        <v>95</v>
      </c>
      <c r="H2553" s="5" t="s">
        <v>20</v>
      </c>
      <c r="I2553" s="7">
        <v>0.35000000000000003</v>
      </c>
      <c r="J2553" s="8">
        <v>3750</v>
      </c>
      <c r="K2553" s="9">
        <f t="shared" si="18"/>
        <v>1312.5000000000002</v>
      </c>
      <c r="L2553" s="9">
        <f t="shared" si="19"/>
        <v>525.00000000000011</v>
      </c>
      <c r="M2553" s="10">
        <v>0.4</v>
      </c>
      <c r="O2553" s="15"/>
      <c r="P2553" s="13"/>
      <c r="Q2553" s="11"/>
      <c r="R2553" s="12"/>
    </row>
    <row r="2554" spans="1:18" ht="15.75" customHeight="1">
      <c r="A2554" s="1"/>
      <c r="B2554" s="5" t="s">
        <v>14</v>
      </c>
      <c r="C2554" s="5">
        <v>1185732</v>
      </c>
      <c r="D2554" s="6">
        <v>44332</v>
      </c>
      <c r="E2554" s="5" t="s">
        <v>46</v>
      </c>
      <c r="F2554" s="5" t="s">
        <v>94</v>
      </c>
      <c r="G2554" s="5" t="s">
        <v>95</v>
      </c>
      <c r="H2554" s="5" t="s">
        <v>21</v>
      </c>
      <c r="I2554" s="7">
        <v>0.44999999999999996</v>
      </c>
      <c r="J2554" s="8">
        <v>4000</v>
      </c>
      <c r="K2554" s="9">
        <f t="shared" si="18"/>
        <v>1799.9999999999998</v>
      </c>
      <c r="L2554" s="9">
        <f t="shared" si="19"/>
        <v>629.99999999999989</v>
      </c>
      <c r="M2554" s="10">
        <v>0.35</v>
      </c>
      <c r="O2554" s="15"/>
      <c r="P2554" s="13"/>
      <c r="Q2554" s="11"/>
      <c r="R2554" s="12"/>
    </row>
    <row r="2555" spans="1:18" ht="15.75" customHeight="1">
      <c r="A2555" s="1"/>
      <c r="B2555" s="5" t="s">
        <v>14</v>
      </c>
      <c r="C2555" s="5">
        <v>1185732</v>
      </c>
      <c r="D2555" s="6">
        <v>44332</v>
      </c>
      <c r="E2555" s="5" t="s">
        <v>46</v>
      </c>
      <c r="F2555" s="5" t="s">
        <v>94</v>
      </c>
      <c r="G2555" s="5" t="s">
        <v>95</v>
      </c>
      <c r="H2555" s="5" t="s">
        <v>22</v>
      </c>
      <c r="I2555" s="7">
        <v>0.49999999999999994</v>
      </c>
      <c r="J2555" s="8">
        <v>5000</v>
      </c>
      <c r="K2555" s="9">
        <f t="shared" si="18"/>
        <v>2499.9999999999995</v>
      </c>
      <c r="L2555" s="9">
        <f t="shared" si="19"/>
        <v>1249.9999999999998</v>
      </c>
      <c r="M2555" s="10">
        <v>0.5</v>
      </c>
      <c r="O2555" s="15"/>
      <c r="P2555" s="13"/>
      <c r="Q2555" s="11"/>
      <c r="R2555" s="12"/>
    </row>
    <row r="2556" spans="1:18" ht="15.75" customHeight="1">
      <c r="A2556" s="1"/>
      <c r="B2556" s="5" t="s">
        <v>14</v>
      </c>
      <c r="C2556" s="5">
        <v>1185732</v>
      </c>
      <c r="D2556" s="6">
        <v>44365</v>
      </c>
      <c r="E2556" s="5" t="s">
        <v>46</v>
      </c>
      <c r="F2556" s="5" t="s">
        <v>94</v>
      </c>
      <c r="G2556" s="5" t="s">
        <v>95</v>
      </c>
      <c r="H2556" s="5" t="s">
        <v>17</v>
      </c>
      <c r="I2556" s="7">
        <v>0.44999999999999996</v>
      </c>
      <c r="J2556" s="8">
        <v>7500</v>
      </c>
      <c r="K2556" s="9">
        <f t="shared" ref="K2556:K2810" si="20">I2556*J2556</f>
        <v>3374.9999999999995</v>
      </c>
      <c r="L2556" s="9">
        <f t="shared" ref="L2556:L2810" si="21">K2556*M2556</f>
        <v>1350</v>
      </c>
      <c r="M2556" s="10">
        <v>0.4</v>
      </c>
      <c r="O2556" s="15"/>
      <c r="P2556" s="13"/>
      <c r="Q2556" s="11"/>
      <c r="R2556" s="12"/>
    </row>
    <row r="2557" spans="1:18" ht="15.75" customHeight="1">
      <c r="A2557" s="1"/>
      <c r="B2557" s="5" t="s">
        <v>14</v>
      </c>
      <c r="C2557" s="5">
        <v>1185732</v>
      </c>
      <c r="D2557" s="6">
        <v>44365</v>
      </c>
      <c r="E2557" s="5" t="s">
        <v>46</v>
      </c>
      <c r="F2557" s="5" t="s">
        <v>94</v>
      </c>
      <c r="G2557" s="5" t="s">
        <v>95</v>
      </c>
      <c r="H2557" s="5" t="s">
        <v>18</v>
      </c>
      <c r="I2557" s="7">
        <v>0.4</v>
      </c>
      <c r="J2557" s="8">
        <v>5000</v>
      </c>
      <c r="K2557" s="9">
        <f t="shared" si="20"/>
        <v>2000</v>
      </c>
      <c r="L2557" s="9">
        <f t="shared" si="21"/>
        <v>700</v>
      </c>
      <c r="M2557" s="10">
        <v>0.35</v>
      </c>
      <c r="O2557" s="15"/>
      <c r="P2557" s="13"/>
      <c r="Q2557" s="11"/>
      <c r="R2557" s="12"/>
    </row>
    <row r="2558" spans="1:18" ht="15.75" customHeight="1">
      <c r="A2558" s="1"/>
      <c r="B2558" s="5" t="s">
        <v>14</v>
      </c>
      <c r="C2558" s="5">
        <v>1185732</v>
      </c>
      <c r="D2558" s="6">
        <v>44365</v>
      </c>
      <c r="E2558" s="5" t="s">
        <v>46</v>
      </c>
      <c r="F2558" s="5" t="s">
        <v>94</v>
      </c>
      <c r="G2558" s="5" t="s">
        <v>95</v>
      </c>
      <c r="H2558" s="5" t="s">
        <v>19</v>
      </c>
      <c r="I2558" s="7">
        <v>0.45</v>
      </c>
      <c r="J2558" s="8">
        <v>4750</v>
      </c>
      <c r="K2558" s="9">
        <f t="shared" si="20"/>
        <v>2137.5</v>
      </c>
      <c r="L2558" s="9">
        <f t="shared" si="21"/>
        <v>855</v>
      </c>
      <c r="M2558" s="10">
        <v>0.4</v>
      </c>
      <c r="O2558" s="15"/>
      <c r="P2558" s="13"/>
      <c r="Q2558" s="11"/>
      <c r="R2558" s="12"/>
    </row>
    <row r="2559" spans="1:18" ht="15.75" customHeight="1">
      <c r="A2559" s="1"/>
      <c r="B2559" s="5" t="s">
        <v>14</v>
      </c>
      <c r="C2559" s="5">
        <v>1185732</v>
      </c>
      <c r="D2559" s="6">
        <v>44365</v>
      </c>
      <c r="E2559" s="5" t="s">
        <v>46</v>
      </c>
      <c r="F2559" s="5" t="s">
        <v>94</v>
      </c>
      <c r="G2559" s="5" t="s">
        <v>95</v>
      </c>
      <c r="H2559" s="5" t="s">
        <v>20</v>
      </c>
      <c r="I2559" s="7">
        <v>0.45</v>
      </c>
      <c r="J2559" s="8">
        <v>4500</v>
      </c>
      <c r="K2559" s="9">
        <f t="shared" si="20"/>
        <v>2025</v>
      </c>
      <c r="L2559" s="9">
        <f t="shared" si="21"/>
        <v>810</v>
      </c>
      <c r="M2559" s="10">
        <v>0.4</v>
      </c>
      <c r="O2559" s="15"/>
      <c r="P2559" s="13"/>
      <c r="Q2559" s="11"/>
      <c r="R2559" s="12"/>
    </row>
    <row r="2560" spans="1:18" ht="15.75" customHeight="1">
      <c r="A2560" s="1"/>
      <c r="B2560" s="5" t="s">
        <v>14</v>
      </c>
      <c r="C2560" s="5">
        <v>1185732</v>
      </c>
      <c r="D2560" s="6">
        <v>44365</v>
      </c>
      <c r="E2560" s="5" t="s">
        <v>46</v>
      </c>
      <c r="F2560" s="5" t="s">
        <v>94</v>
      </c>
      <c r="G2560" s="5" t="s">
        <v>95</v>
      </c>
      <c r="H2560" s="5" t="s">
        <v>21</v>
      </c>
      <c r="I2560" s="7">
        <v>0.6</v>
      </c>
      <c r="J2560" s="8">
        <v>4500</v>
      </c>
      <c r="K2560" s="9">
        <f t="shared" si="20"/>
        <v>2700</v>
      </c>
      <c r="L2560" s="9">
        <f t="shared" si="21"/>
        <v>944.99999999999989</v>
      </c>
      <c r="M2560" s="10">
        <v>0.35</v>
      </c>
      <c r="O2560" s="15"/>
      <c r="P2560" s="13"/>
      <c r="Q2560" s="11"/>
      <c r="R2560" s="12"/>
    </row>
    <row r="2561" spans="1:18" ht="15.75" customHeight="1">
      <c r="A2561" s="1"/>
      <c r="B2561" s="5" t="s">
        <v>14</v>
      </c>
      <c r="C2561" s="5">
        <v>1185732</v>
      </c>
      <c r="D2561" s="6">
        <v>44365</v>
      </c>
      <c r="E2561" s="5" t="s">
        <v>46</v>
      </c>
      <c r="F2561" s="5" t="s">
        <v>94</v>
      </c>
      <c r="G2561" s="5" t="s">
        <v>95</v>
      </c>
      <c r="H2561" s="5" t="s">
        <v>22</v>
      </c>
      <c r="I2561" s="7">
        <v>0.65</v>
      </c>
      <c r="J2561" s="8">
        <v>6250</v>
      </c>
      <c r="K2561" s="9">
        <f t="shared" si="20"/>
        <v>4062.5</v>
      </c>
      <c r="L2561" s="9">
        <f t="shared" si="21"/>
        <v>2031.25</v>
      </c>
      <c r="M2561" s="10">
        <v>0.5</v>
      </c>
      <c r="O2561" s="15"/>
      <c r="P2561" s="13"/>
      <c r="Q2561" s="11"/>
      <c r="R2561" s="12"/>
    </row>
    <row r="2562" spans="1:18" ht="15.75" customHeight="1">
      <c r="A2562" s="1"/>
      <c r="B2562" s="5" t="s">
        <v>14</v>
      </c>
      <c r="C2562" s="5">
        <v>1185732</v>
      </c>
      <c r="D2562" s="6">
        <v>44393</v>
      </c>
      <c r="E2562" s="5" t="s">
        <v>46</v>
      </c>
      <c r="F2562" s="5" t="s">
        <v>94</v>
      </c>
      <c r="G2562" s="5" t="s">
        <v>95</v>
      </c>
      <c r="H2562" s="5" t="s">
        <v>17</v>
      </c>
      <c r="I2562" s="7">
        <v>0.6</v>
      </c>
      <c r="J2562" s="8">
        <v>8500</v>
      </c>
      <c r="K2562" s="9">
        <f t="shared" si="20"/>
        <v>5100</v>
      </c>
      <c r="L2562" s="9">
        <f t="shared" si="21"/>
        <v>2040</v>
      </c>
      <c r="M2562" s="10">
        <v>0.4</v>
      </c>
      <c r="O2562" s="15"/>
      <c r="P2562" s="13"/>
      <c r="Q2562" s="11"/>
      <c r="R2562" s="12"/>
    </row>
    <row r="2563" spans="1:18" ht="15.75" customHeight="1">
      <c r="A2563" s="1"/>
      <c r="B2563" s="5" t="s">
        <v>14</v>
      </c>
      <c r="C2563" s="5">
        <v>1185732</v>
      </c>
      <c r="D2563" s="6">
        <v>44393</v>
      </c>
      <c r="E2563" s="5" t="s">
        <v>46</v>
      </c>
      <c r="F2563" s="5" t="s">
        <v>94</v>
      </c>
      <c r="G2563" s="5" t="s">
        <v>95</v>
      </c>
      <c r="H2563" s="5" t="s">
        <v>18</v>
      </c>
      <c r="I2563" s="7">
        <v>0.55000000000000004</v>
      </c>
      <c r="J2563" s="8">
        <v>6000</v>
      </c>
      <c r="K2563" s="9">
        <f t="shared" si="20"/>
        <v>3300.0000000000005</v>
      </c>
      <c r="L2563" s="9">
        <f t="shared" si="21"/>
        <v>1155</v>
      </c>
      <c r="M2563" s="10">
        <v>0.35</v>
      </c>
      <c r="O2563" s="15"/>
      <c r="P2563" s="13"/>
      <c r="Q2563" s="11"/>
      <c r="R2563" s="12"/>
    </row>
    <row r="2564" spans="1:18" ht="15.75" customHeight="1">
      <c r="A2564" s="1"/>
      <c r="B2564" s="5" t="s">
        <v>14</v>
      </c>
      <c r="C2564" s="5">
        <v>1185732</v>
      </c>
      <c r="D2564" s="6">
        <v>44393</v>
      </c>
      <c r="E2564" s="5" t="s">
        <v>46</v>
      </c>
      <c r="F2564" s="5" t="s">
        <v>94</v>
      </c>
      <c r="G2564" s="5" t="s">
        <v>95</v>
      </c>
      <c r="H2564" s="5" t="s">
        <v>19</v>
      </c>
      <c r="I2564" s="7">
        <v>0.5</v>
      </c>
      <c r="J2564" s="8">
        <v>5250</v>
      </c>
      <c r="K2564" s="9">
        <f t="shared" si="20"/>
        <v>2625</v>
      </c>
      <c r="L2564" s="9">
        <f t="shared" si="21"/>
        <v>1050</v>
      </c>
      <c r="M2564" s="10">
        <v>0.4</v>
      </c>
      <c r="O2564" s="15"/>
      <c r="P2564" s="13"/>
      <c r="Q2564" s="11"/>
      <c r="R2564" s="12"/>
    </row>
    <row r="2565" spans="1:18" ht="15.75" customHeight="1">
      <c r="A2565" s="1"/>
      <c r="B2565" s="5" t="s">
        <v>14</v>
      </c>
      <c r="C2565" s="5">
        <v>1185732</v>
      </c>
      <c r="D2565" s="6">
        <v>44393</v>
      </c>
      <c r="E2565" s="5" t="s">
        <v>46</v>
      </c>
      <c r="F2565" s="5" t="s">
        <v>94</v>
      </c>
      <c r="G2565" s="5" t="s">
        <v>95</v>
      </c>
      <c r="H2565" s="5" t="s">
        <v>20</v>
      </c>
      <c r="I2565" s="7">
        <v>0.5</v>
      </c>
      <c r="J2565" s="8">
        <v>4750</v>
      </c>
      <c r="K2565" s="9">
        <f t="shared" si="20"/>
        <v>2375</v>
      </c>
      <c r="L2565" s="9">
        <f t="shared" si="21"/>
        <v>950</v>
      </c>
      <c r="M2565" s="10">
        <v>0.4</v>
      </c>
      <c r="O2565" s="15"/>
      <c r="P2565" s="13"/>
      <c r="Q2565" s="11"/>
      <c r="R2565" s="12"/>
    </row>
    <row r="2566" spans="1:18" ht="15.75" customHeight="1">
      <c r="A2566" s="1"/>
      <c r="B2566" s="5" t="s">
        <v>14</v>
      </c>
      <c r="C2566" s="5">
        <v>1185732</v>
      </c>
      <c r="D2566" s="6">
        <v>44393</v>
      </c>
      <c r="E2566" s="5" t="s">
        <v>46</v>
      </c>
      <c r="F2566" s="5" t="s">
        <v>94</v>
      </c>
      <c r="G2566" s="5" t="s">
        <v>95</v>
      </c>
      <c r="H2566" s="5" t="s">
        <v>21</v>
      </c>
      <c r="I2566" s="7">
        <v>0.6</v>
      </c>
      <c r="J2566" s="8">
        <v>5000</v>
      </c>
      <c r="K2566" s="9">
        <f t="shared" si="20"/>
        <v>3000</v>
      </c>
      <c r="L2566" s="9">
        <f t="shared" si="21"/>
        <v>1050</v>
      </c>
      <c r="M2566" s="10">
        <v>0.35</v>
      </c>
      <c r="O2566" s="15"/>
      <c r="P2566" s="13"/>
      <c r="Q2566" s="11"/>
      <c r="R2566" s="12"/>
    </row>
    <row r="2567" spans="1:18" ht="15.75" customHeight="1">
      <c r="A2567" s="1"/>
      <c r="B2567" s="5" t="s">
        <v>14</v>
      </c>
      <c r="C2567" s="5">
        <v>1185732</v>
      </c>
      <c r="D2567" s="6">
        <v>44393</v>
      </c>
      <c r="E2567" s="5" t="s">
        <v>46</v>
      </c>
      <c r="F2567" s="5" t="s">
        <v>94</v>
      </c>
      <c r="G2567" s="5" t="s">
        <v>95</v>
      </c>
      <c r="H2567" s="5" t="s">
        <v>22</v>
      </c>
      <c r="I2567" s="7">
        <v>0.65</v>
      </c>
      <c r="J2567" s="8">
        <v>6750</v>
      </c>
      <c r="K2567" s="9">
        <f t="shared" si="20"/>
        <v>4387.5</v>
      </c>
      <c r="L2567" s="9">
        <f t="shared" si="21"/>
        <v>2193.75</v>
      </c>
      <c r="M2567" s="10">
        <v>0.5</v>
      </c>
      <c r="O2567" s="15"/>
      <c r="P2567" s="13"/>
      <c r="Q2567" s="11"/>
      <c r="R2567" s="12"/>
    </row>
    <row r="2568" spans="1:18" ht="15.75" customHeight="1">
      <c r="A2568" s="1"/>
      <c r="B2568" s="5" t="s">
        <v>14</v>
      </c>
      <c r="C2568" s="5">
        <v>1185732</v>
      </c>
      <c r="D2568" s="6">
        <v>44425</v>
      </c>
      <c r="E2568" s="5" t="s">
        <v>46</v>
      </c>
      <c r="F2568" s="5" t="s">
        <v>94</v>
      </c>
      <c r="G2568" s="5" t="s">
        <v>95</v>
      </c>
      <c r="H2568" s="5" t="s">
        <v>17</v>
      </c>
      <c r="I2568" s="7">
        <v>0.6</v>
      </c>
      <c r="J2568" s="8">
        <v>8250</v>
      </c>
      <c r="K2568" s="9">
        <f t="shared" si="20"/>
        <v>4950</v>
      </c>
      <c r="L2568" s="9">
        <f t="shared" si="21"/>
        <v>1980</v>
      </c>
      <c r="M2568" s="10">
        <v>0.4</v>
      </c>
      <c r="O2568" s="15"/>
      <c r="P2568" s="13"/>
      <c r="Q2568" s="11"/>
      <c r="R2568" s="12"/>
    </row>
    <row r="2569" spans="1:18" ht="15.75" customHeight="1">
      <c r="A2569" s="1"/>
      <c r="B2569" s="5" t="s">
        <v>14</v>
      </c>
      <c r="C2569" s="5">
        <v>1185732</v>
      </c>
      <c r="D2569" s="6">
        <v>44425</v>
      </c>
      <c r="E2569" s="5" t="s">
        <v>46</v>
      </c>
      <c r="F2569" s="5" t="s">
        <v>94</v>
      </c>
      <c r="G2569" s="5" t="s">
        <v>95</v>
      </c>
      <c r="H2569" s="5" t="s">
        <v>18</v>
      </c>
      <c r="I2569" s="7">
        <v>0.55000000000000004</v>
      </c>
      <c r="J2569" s="8">
        <v>6000</v>
      </c>
      <c r="K2569" s="9">
        <f t="shared" si="20"/>
        <v>3300.0000000000005</v>
      </c>
      <c r="L2569" s="9">
        <f t="shared" si="21"/>
        <v>1155</v>
      </c>
      <c r="M2569" s="10">
        <v>0.35</v>
      </c>
      <c r="O2569" s="15"/>
      <c r="P2569" s="13"/>
      <c r="Q2569" s="11"/>
      <c r="R2569" s="12"/>
    </row>
    <row r="2570" spans="1:18" ht="15.75" customHeight="1">
      <c r="A2570" s="1"/>
      <c r="B2570" s="5" t="s">
        <v>14</v>
      </c>
      <c r="C2570" s="5">
        <v>1185732</v>
      </c>
      <c r="D2570" s="6">
        <v>44425</v>
      </c>
      <c r="E2570" s="5" t="s">
        <v>46</v>
      </c>
      <c r="F2570" s="5" t="s">
        <v>94</v>
      </c>
      <c r="G2570" s="5" t="s">
        <v>95</v>
      </c>
      <c r="H2570" s="5" t="s">
        <v>19</v>
      </c>
      <c r="I2570" s="7">
        <v>0.5</v>
      </c>
      <c r="J2570" s="8">
        <v>5250</v>
      </c>
      <c r="K2570" s="9">
        <f t="shared" si="20"/>
        <v>2625</v>
      </c>
      <c r="L2570" s="9">
        <f t="shared" si="21"/>
        <v>1050</v>
      </c>
      <c r="M2570" s="10">
        <v>0.4</v>
      </c>
      <c r="O2570" s="15"/>
      <c r="P2570" s="13"/>
      <c r="Q2570" s="11"/>
      <c r="R2570" s="12"/>
    </row>
    <row r="2571" spans="1:18" ht="15.75" customHeight="1">
      <c r="A2571" s="1"/>
      <c r="B2571" s="5" t="s">
        <v>14</v>
      </c>
      <c r="C2571" s="5">
        <v>1185732</v>
      </c>
      <c r="D2571" s="6">
        <v>44425</v>
      </c>
      <c r="E2571" s="5" t="s">
        <v>46</v>
      </c>
      <c r="F2571" s="5" t="s">
        <v>94</v>
      </c>
      <c r="G2571" s="5" t="s">
        <v>95</v>
      </c>
      <c r="H2571" s="5" t="s">
        <v>20</v>
      </c>
      <c r="I2571" s="7">
        <v>0.4</v>
      </c>
      <c r="J2571" s="8">
        <v>4750</v>
      </c>
      <c r="K2571" s="9">
        <f t="shared" si="20"/>
        <v>1900</v>
      </c>
      <c r="L2571" s="9">
        <f t="shared" si="21"/>
        <v>760</v>
      </c>
      <c r="M2571" s="10">
        <v>0.4</v>
      </c>
      <c r="O2571" s="15"/>
      <c r="P2571" s="13"/>
      <c r="Q2571" s="11"/>
      <c r="R2571" s="12"/>
    </row>
    <row r="2572" spans="1:18" ht="15.75" customHeight="1">
      <c r="A2572" s="1"/>
      <c r="B2572" s="5" t="s">
        <v>14</v>
      </c>
      <c r="C2572" s="5">
        <v>1185732</v>
      </c>
      <c r="D2572" s="6">
        <v>44425</v>
      </c>
      <c r="E2572" s="5" t="s">
        <v>46</v>
      </c>
      <c r="F2572" s="5" t="s">
        <v>94</v>
      </c>
      <c r="G2572" s="5" t="s">
        <v>95</v>
      </c>
      <c r="H2572" s="5" t="s">
        <v>21</v>
      </c>
      <c r="I2572" s="7">
        <v>0.5</v>
      </c>
      <c r="J2572" s="8">
        <v>4500</v>
      </c>
      <c r="K2572" s="9">
        <f t="shared" si="20"/>
        <v>2250</v>
      </c>
      <c r="L2572" s="9">
        <f t="shared" si="21"/>
        <v>787.5</v>
      </c>
      <c r="M2572" s="10">
        <v>0.35</v>
      </c>
      <c r="O2572" s="15"/>
      <c r="P2572" s="13"/>
      <c r="Q2572" s="11"/>
      <c r="R2572" s="12"/>
    </row>
    <row r="2573" spans="1:18" ht="15.75" customHeight="1">
      <c r="A2573" s="1"/>
      <c r="B2573" s="5" t="s">
        <v>14</v>
      </c>
      <c r="C2573" s="5">
        <v>1185732</v>
      </c>
      <c r="D2573" s="6">
        <v>44425</v>
      </c>
      <c r="E2573" s="5" t="s">
        <v>46</v>
      </c>
      <c r="F2573" s="5" t="s">
        <v>94</v>
      </c>
      <c r="G2573" s="5" t="s">
        <v>95</v>
      </c>
      <c r="H2573" s="5" t="s">
        <v>22</v>
      </c>
      <c r="I2573" s="7">
        <v>0.55000000000000004</v>
      </c>
      <c r="J2573" s="8">
        <v>6250</v>
      </c>
      <c r="K2573" s="9">
        <f t="shared" si="20"/>
        <v>3437.5000000000005</v>
      </c>
      <c r="L2573" s="9">
        <f t="shared" si="21"/>
        <v>1718.7500000000002</v>
      </c>
      <c r="M2573" s="10">
        <v>0.5</v>
      </c>
      <c r="O2573" s="15"/>
      <c r="P2573" s="13"/>
      <c r="Q2573" s="11"/>
      <c r="R2573" s="12"/>
    </row>
    <row r="2574" spans="1:18" ht="15.75" customHeight="1">
      <c r="A2574" s="1"/>
      <c r="B2574" s="5" t="s">
        <v>14</v>
      </c>
      <c r="C2574" s="5">
        <v>1185732</v>
      </c>
      <c r="D2574" s="6">
        <v>44455</v>
      </c>
      <c r="E2574" s="5" t="s">
        <v>46</v>
      </c>
      <c r="F2574" s="5" t="s">
        <v>94</v>
      </c>
      <c r="G2574" s="5" t="s">
        <v>95</v>
      </c>
      <c r="H2574" s="5" t="s">
        <v>17</v>
      </c>
      <c r="I2574" s="7">
        <v>0.5</v>
      </c>
      <c r="J2574" s="8">
        <v>7250</v>
      </c>
      <c r="K2574" s="9">
        <f t="shared" si="20"/>
        <v>3625</v>
      </c>
      <c r="L2574" s="9">
        <f t="shared" si="21"/>
        <v>1450</v>
      </c>
      <c r="M2574" s="10">
        <v>0.4</v>
      </c>
      <c r="O2574" s="15"/>
      <c r="P2574" s="13"/>
      <c r="Q2574" s="11"/>
      <c r="R2574" s="12"/>
    </row>
    <row r="2575" spans="1:18" ht="15.75" customHeight="1">
      <c r="A2575" s="1"/>
      <c r="B2575" s="5" t="s">
        <v>14</v>
      </c>
      <c r="C2575" s="5">
        <v>1185732</v>
      </c>
      <c r="D2575" s="6">
        <v>44455</v>
      </c>
      <c r="E2575" s="5" t="s">
        <v>46</v>
      </c>
      <c r="F2575" s="5" t="s">
        <v>94</v>
      </c>
      <c r="G2575" s="5" t="s">
        <v>95</v>
      </c>
      <c r="H2575" s="5" t="s">
        <v>18</v>
      </c>
      <c r="I2575" s="7">
        <v>0.45000000000000012</v>
      </c>
      <c r="J2575" s="8">
        <v>5250</v>
      </c>
      <c r="K2575" s="9">
        <f t="shared" si="20"/>
        <v>2362.5000000000005</v>
      </c>
      <c r="L2575" s="9">
        <f t="shared" si="21"/>
        <v>826.87500000000011</v>
      </c>
      <c r="M2575" s="10">
        <v>0.35</v>
      </c>
      <c r="O2575" s="15"/>
      <c r="P2575" s="13"/>
      <c r="Q2575" s="11"/>
      <c r="R2575" s="12"/>
    </row>
    <row r="2576" spans="1:18" ht="15.75" customHeight="1">
      <c r="A2576" s="1"/>
      <c r="B2576" s="5" t="s">
        <v>14</v>
      </c>
      <c r="C2576" s="5">
        <v>1185732</v>
      </c>
      <c r="D2576" s="6">
        <v>44455</v>
      </c>
      <c r="E2576" s="5" t="s">
        <v>46</v>
      </c>
      <c r="F2576" s="5" t="s">
        <v>94</v>
      </c>
      <c r="G2576" s="5" t="s">
        <v>95</v>
      </c>
      <c r="H2576" s="5" t="s">
        <v>19</v>
      </c>
      <c r="I2576" s="7">
        <v>0.20000000000000007</v>
      </c>
      <c r="J2576" s="8">
        <v>4250</v>
      </c>
      <c r="K2576" s="9">
        <f t="shared" si="20"/>
        <v>850.00000000000023</v>
      </c>
      <c r="L2576" s="9">
        <f t="shared" si="21"/>
        <v>340.00000000000011</v>
      </c>
      <c r="M2576" s="10">
        <v>0.4</v>
      </c>
      <c r="O2576" s="15"/>
      <c r="P2576" s="13"/>
      <c r="Q2576" s="11"/>
      <c r="R2576" s="12"/>
    </row>
    <row r="2577" spans="1:18" ht="15.75" customHeight="1">
      <c r="A2577" s="1"/>
      <c r="B2577" s="5" t="s">
        <v>14</v>
      </c>
      <c r="C2577" s="5">
        <v>1185732</v>
      </c>
      <c r="D2577" s="6">
        <v>44455</v>
      </c>
      <c r="E2577" s="5" t="s">
        <v>46</v>
      </c>
      <c r="F2577" s="5" t="s">
        <v>94</v>
      </c>
      <c r="G2577" s="5" t="s">
        <v>95</v>
      </c>
      <c r="H2577" s="5" t="s">
        <v>20</v>
      </c>
      <c r="I2577" s="7">
        <v>0.20000000000000007</v>
      </c>
      <c r="J2577" s="8">
        <v>4000</v>
      </c>
      <c r="K2577" s="9">
        <f t="shared" si="20"/>
        <v>800.00000000000023</v>
      </c>
      <c r="L2577" s="9">
        <f t="shared" si="21"/>
        <v>320.00000000000011</v>
      </c>
      <c r="M2577" s="10">
        <v>0.4</v>
      </c>
      <c r="O2577" s="15"/>
      <c r="P2577" s="13"/>
      <c r="Q2577" s="11"/>
      <c r="R2577" s="12"/>
    </row>
    <row r="2578" spans="1:18" ht="15.75" customHeight="1">
      <c r="A2578" s="1"/>
      <c r="B2578" s="5" t="s">
        <v>14</v>
      </c>
      <c r="C2578" s="5">
        <v>1185732</v>
      </c>
      <c r="D2578" s="6">
        <v>44455</v>
      </c>
      <c r="E2578" s="5" t="s">
        <v>46</v>
      </c>
      <c r="F2578" s="5" t="s">
        <v>94</v>
      </c>
      <c r="G2578" s="5" t="s">
        <v>95</v>
      </c>
      <c r="H2578" s="5" t="s">
        <v>21</v>
      </c>
      <c r="I2578" s="7">
        <v>0.30000000000000004</v>
      </c>
      <c r="J2578" s="8">
        <v>4000</v>
      </c>
      <c r="K2578" s="9">
        <f t="shared" si="20"/>
        <v>1200.0000000000002</v>
      </c>
      <c r="L2578" s="9">
        <f t="shared" si="21"/>
        <v>420.00000000000006</v>
      </c>
      <c r="M2578" s="10">
        <v>0.35</v>
      </c>
      <c r="O2578" s="15"/>
      <c r="P2578" s="13"/>
      <c r="Q2578" s="11"/>
      <c r="R2578" s="12"/>
    </row>
    <row r="2579" spans="1:18" ht="15.75" customHeight="1">
      <c r="A2579" s="1"/>
      <c r="B2579" s="5" t="s">
        <v>14</v>
      </c>
      <c r="C2579" s="5">
        <v>1185732</v>
      </c>
      <c r="D2579" s="6">
        <v>44455</v>
      </c>
      <c r="E2579" s="5" t="s">
        <v>46</v>
      </c>
      <c r="F2579" s="5" t="s">
        <v>94</v>
      </c>
      <c r="G2579" s="5" t="s">
        <v>95</v>
      </c>
      <c r="H2579" s="5" t="s">
        <v>22</v>
      </c>
      <c r="I2579" s="7">
        <v>0.35000000000000009</v>
      </c>
      <c r="J2579" s="8">
        <v>5000</v>
      </c>
      <c r="K2579" s="9">
        <f t="shared" si="20"/>
        <v>1750.0000000000005</v>
      </c>
      <c r="L2579" s="9">
        <f t="shared" si="21"/>
        <v>875.00000000000023</v>
      </c>
      <c r="M2579" s="10">
        <v>0.5</v>
      </c>
      <c r="O2579" s="15"/>
      <c r="P2579" s="13"/>
      <c r="Q2579" s="11"/>
      <c r="R2579" s="12"/>
    </row>
    <row r="2580" spans="1:18" ht="15.75" customHeight="1">
      <c r="A2580" s="1"/>
      <c r="B2580" s="5" t="s">
        <v>14</v>
      </c>
      <c r="C2580" s="5">
        <v>1185732</v>
      </c>
      <c r="D2580" s="6">
        <v>44487</v>
      </c>
      <c r="E2580" s="5" t="s">
        <v>46</v>
      </c>
      <c r="F2580" s="5" t="s">
        <v>94</v>
      </c>
      <c r="G2580" s="5" t="s">
        <v>95</v>
      </c>
      <c r="H2580" s="5" t="s">
        <v>17</v>
      </c>
      <c r="I2580" s="7">
        <v>0.35000000000000009</v>
      </c>
      <c r="J2580" s="8">
        <v>6750</v>
      </c>
      <c r="K2580" s="9">
        <f t="shared" si="20"/>
        <v>2362.5000000000005</v>
      </c>
      <c r="L2580" s="9">
        <f t="shared" si="21"/>
        <v>945.00000000000023</v>
      </c>
      <c r="M2580" s="10">
        <v>0.4</v>
      </c>
      <c r="O2580" s="15"/>
      <c r="P2580" s="13"/>
      <c r="Q2580" s="11"/>
      <c r="R2580" s="12"/>
    </row>
    <row r="2581" spans="1:18" ht="15.75" customHeight="1">
      <c r="A2581" s="1"/>
      <c r="B2581" s="5" t="s">
        <v>14</v>
      </c>
      <c r="C2581" s="5">
        <v>1185732</v>
      </c>
      <c r="D2581" s="6">
        <v>44487</v>
      </c>
      <c r="E2581" s="5" t="s">
        <v>46</v>
      </c>
      <c r="F2581" s="5" t="s">
        <v>94</v>
      </c>
      <c r="G2581" s="5" t="s">
        <v>95</v>
      </c>
      <c r="H2581" s="5" t="s">
        <v>18</v>
      </c>
      <c r="I2581" s="7">
        <v>0.25000000000000011</v>
      </c>
      <c r="J2581" s="8">
        <v>5000</v>
      </c>
      <c r="K2581" s="9">
        <f t="shared" si="20"/>
        <v>1250.0000000000005</v>
      </c>
      <c r="L2581" s="9">
        <f t="shared" si="21"/>
        <v>437.50000000000011</v>
      </c>
      <c r="M2581" s="10">
        <v>0.35</v>
      </c>
      <c r="O2581" s="15"/>
      <c r="P2581" s="13"/>
      <c r="Q2581" s="11"/>
      <c r="R2581" s="12"/>
    </row>
    <row r="2582" spans="1:18" ht="15.75" customHeight="1">
      <c r="A2582" s="1"/>
      <c r="B2582" s="5" t="s">
        <v>14</v>
      </c>
      <c r="C2582" s="5">
        <v>1185732</v>
      </c>
      <c r="D2582" s="6">
        <v>44487</v>
      </c>
      <c r="E2582" s="5" t="s">
        <v>46</v>
      </c>
      <c r="F2582" s="5" t="s">
        <v>94</v>
      </c>
      <c r="G2582" s="5" t="s">
        <v>95</v>
      </c>
      <c r="H2582" s="5" t="s">
        <v>19</v>
      </c>
      <c r="I2582" s="7">
        <v>0.25000000000000011</v>
      </c>
      <c r="J2582" s="8">
        <v>3750</v>
      </c>
      <c r="K2582" s="9">
        <f t="shared" si="20"/>
        <v>937.50000000000045</v>
      </c>
      <c r="L2582" s="9">
        <f t="shared" si="21"/>
        <v>375.00000000000023</v>
      </c>
      <c r="M2582" s="10">
        <v>0.4</v>
      </c>
      <c r="O2582" s="15"/>
      <c r="P2582" s="13"/>
      <c r="Q2582" s="11"/>
      <c r="R2582" s="12"/>
    </row>
    <row r="2583" spans="1:18" ht="15.75" customHeight="1">
      <c r="A2583" s="1"/>
      <c r="B2583" s="5" t="s">
        <v>14</v>
      </c>
      <c r="C2583" s="5">
        <v>1185732</v>
      </c>
      <c r="D2583" s="6">
        <v>44487</v>
      </c>
      <c r="E2583" s="5" t="s">
        <v>46</v>
      </c>
      <c r="F2583" s="5" t="s">
        <v>94</v>
      </c>
      <c r="G2583" s="5" t="s">
        <v>95</v>
      </c>
      <c r="H2583" s="5" t="s">
        <v>20</v>
      </c>
      <c r="I2583" s="7">
        <v>0.25000000000000011</v>
      </c>
      <c r="J2583" s="8">
        <v>3500</v>
      </c>
      <c r="K2583" s="9">
        <f t="shared" si="20"/>
        <v>875.00000000000034</v>
      </c>
      <c r="L2583" s="9">
        <f t="shared" si="21"/>
        <v>350.00000000000017</v>
      </c>
      <c r="M2583" s="10">
        <v>0.4</v>
      </c>
      <c r="O2583" s="15"/>
      <c r="P2583" s="13"/>
      <c r="Q2583" s="11"/>
      <c r="R2583" s="12"/>
    </row>
    <row r="2584" spans="1:18" ht="15.75" customHeight="1">
      <c r="A2584" s="1"/>
      <c r="B2584" s="5" t="s">
        <v>14</v>
      </c>
      <c r="C2584" s="5">
        <v>1185732</v>
      </c>
      <c r="D2584" s="6">
        <v>44487</v>
      </c>
      <c r="E2584" s="5" t="s">
        <v>46</v>
      </c>
      <c r="F2584" s="5" t="s">
        <v>94</v>
      </c>
      <c r="G2584" s="5" t="s">
        <v>95</v>
      </c>
      <c r="H2584" s="5" t="s">
        <v>21</v>
      </c>
      <c r="I2584" s="7">
        <v>0.35000000000000009</v>
      </c>
      <c r="J2584" s="8">
        <v>3500</v>
      </c>
      <c r="K2584" s="9">
        <f t="shared" si="20"/>
        <v>1225.0000000000002</v>
      </c>
      <c r="L2584" s="9">
        <f t="shared" si="21"/>
        <v>428.75000000000006</v>
      </c>
      <c r="M2584" s="10">
        <v>0.35</v>
      </c>
      <c r="O2584" s="15"/>
      <c r="P2584" s="13"/>
      <c r="Q2584" s="11"/>
      <c r="R2584" s="12"/>
    </row>
    <row r="2585" spans="1:18" ht="15.75" customHeight="1">
      <c r="A2585" s="1"/>
      <c r="B2585" s="5" t="s">
        <v>14</v>
      </c>
      <c r="C2585" s="5">
        <v>1185732</v>
      </c>
      <c r="D2585" s="6">
        <v>44487</v>
      </c>
      <c r="E2585" s="5" t="s">
        <v>46</v>
      </c>
      <c r="F2585" s="5" t="s">
        <v>94</v>
      </c>
      <c r="G2585" s="5" t="s">
        <v>95</v>
      </c>
      <c r="H2585" s="5" t="s">
        <v>22</v>
      </c>
      <c r="I2585" s="7">
        <v>0.35000000000000003</v>
      </c>
      <c r="J2585" s="8">
        <v>4750</v>
      </c>
      <c r="K2585" s="9">
        <f t="shared" si="20"/>
        <v>1662.5000000000002</v>
      </c>
      <c r="L2585" s="9">
        <f t="shared" si="21"/>
        <v>831.25000000000011</v>
      </c>
      <c r="M2585" s="10">
        <v>0.5</v>
      </c>
      <c r="O2585" s="15"/>
      <c r="P2585" s="13"/>
      <c r="Q2585" s="11"/>
      <c r="R2585" s="12"/>
    </row>
    <row r="2586" spans="1:18" ht="15.75" customHeight="1">
      <c r="A2586" s="1"/>
      <c r="B2586" s="5" t="s">
        <v>14</v>
      </c>
      <c r="C2586" s="5">
        <v>1185732</v>
      </c>
      <c r="D2586" s="6">
        <v>44517</v>
      </c>
      <c r="E2586" s="5" t="s">
        <v>46</v>
      </c>
      <c r="F2586" s="5" t="s">
        <v>94</v>
      </c>
      <c r="G2586" s="5" t="s">
        <v>95</v>
      </c>
      <c r="H2586" s="5" t="s">
        <v>17</v>
      </c>
      <c r="I2586" s="7">
        <v>0.3000000000000001</v>
      </c>
      <c r="J2586" s="8">
        <v>6250</v>
      </c>
      <c r="K2586" s="9">
        <f t="shared" si="20"/>
        <v>1875.0000000000007</v>
      </c>
      <c r="L2586" s="9">
        <f t="shared" si="21"/>
        <v>750.00000000000034</v>
      </c>
      <c r="M2586" s="10">
        <v>0.4</v>
      </c>
      <c r="O2586" s="15"/>
      <c r="P2586" s="13"/>
      <c r="Q2586" s="11"/>
      <c r="R2586" s="12"/>
    </row>
    <row r="2587" spans="1:18" ht="15.75" customHeight="1">
      <c r="A2587" s="1"/>
      <c r="B2587" s="5" t="s">
        <v>14</v>
      </c>
      <c r="C2587" s="5">
        <v>1185732</v>
      </c>
      <c r="D2587" s="6">
        <v>44517</v>
      </c>
      <c r="E2587" s="5" t="s">
        <v>46</v>
      </c>
      <c r="F2587" s="5" t="s">
        <v>94</v>
      </c>
      <c r="G2587" s="5" t="s">
        <v>95</v>
      </c>
      <c r="H2587" s="5" t="s">
        <v>18</v>
      </c>
      <c r="I2587" s="7">
        <v>0.20000000000000012</v>
      </c>
      <c r="J2587" s="8">
        <v>4500</v>
      </c>
      <c r="K2587" s="9">
        <f t="shared" si="20"/>
        <v>900.00000000000057</v>
      </c>
      <c r="L2587" s="9">
        <f t="shared" si="21"/>
        <v>315.00000000000017</v>
      </c>
      <c r="M2587" s="10">
        <v>0.35</v>
      </c>
      <c r="O2587" s="15"/>
      <c r="P2587" s="13"/>
      <c r="Q2587" s="11"/>
      <c r="R2587" s="12"/>
    </row>
    <row r="2588" spans="1:18" ht="15.75" customHeight="1">
      <c r="A2588" s="1"/>
      <c r="B2588" s="5" t="s">
        <v>14</v>
      </c>
      <c r="C2588" s="5">
        <v>1185732</v>
      </c>
      <c r="D2588" s="6">
        <v>44517</v>
      </c>
      <c r="E2588" s="5" t="s">
        <v>46</v>
      </c>
      <c r="F2588" s="5" t="s">
        <v>94</v>
      </c>
      <c r="G2588" s="5" t="s">
        <v>95</v>
      </c>
      <c r="H2588" s="5" t="s">
        <v>19</v>
      </c>
      <c r="I2588" s="7">
        <v>0.30000000000000016</v>
      </c>
      <c r="J2588" s="8">
        <v>3950</v>
      </c>
      <c r="K2588" s="9">
        <f t="shared" si="20"/>
        <v>1185.0000000000007</v>
      </c>
      <c r="L2588" s="9">
        <f t="shared" si="21"/>
        <v>474.00000000000028</v>
      </c>
      <c r="M2588" s="10">
        <v>0.4</v>
      </c>
      <c r="O2588" s="15"/>
      <c r="P2588" s="13"/>
      <c r="Q2588" s="11"/>
      <c r="R2588" s="12"/>
    </row>
    <row r="2589" spans="1:18" ht="15.75" customHeight="1">
      <c r="A2589" s="1"/>
      <c r="B2589" s="5" t="s">
        <v>14</v>
      </c>
      <c r="C2589" s="5">
        <v>1185732</v>
      </c>
      <c r="D2589" s="6">
        <v>44517</v>
      </c>
      <c r="E2589" s="5" t="s">
        <v>46</v>
      </c>
      <c r="F2589" s="5" t="s">
        <v>94</v>
      </c>
      <c r="G2589" s="5" t="s">
        <v>95</v>
      </c>
      <c r="H2589" s="5" t="s">
        <v>20</v>
      </c>
      <c r="I2589" s="7">
        <v>0.6000000000000002</v>
      </c>
      <c r="J2589" s="8">
        <v>4500</v>
      </c>
      <c r="K2589" s="9">
        <f t="shared" si="20"/>
        <v>2700.0000000000009</v>
      </c>
      <c r="L2589" s="9">
        <f t="shared" si="21"/>
        <v>1080.0000000000005</v>
      </c>
      <c r="M2589" s="10">
        <v>0.4</v>
      </c>
      <c r="O2589" s="15"/>
      <c r="P2589" s="13"/>
      <c r="Q2589" s="11"/>
      <c r="R2589" s="12"/>
    </row>
    <row r="2590" spans="1:18" ht="15.75" customHeight="1">
      <c r="A2590" s="1"/>
      <c r="B2590" s="5" t="s">
        <v>14</v>
      </c>
      <c r="C2590" s="5">
        <v>1185732</v>
      </c>
      <c r="D2590" s="6">
        <v>44517</v>
      </c>
      <c r="E2590" s="5" t="s">
        <v>46</v>
      </c>
      <c r="F2590" s="5" t="s">
        <v>94</v>
      </c>
      <c r="G2590" s="5" t="s">
        <v>95</v>
      </c>
      <c r="H2590" s="5" t="s">
        <v>21</v>
      </c>
      <c r="I2590" s="7">
        <v>0.75000000000000011</v>
      </c>
      <c r="J2590" s="8">
        <v>4250</v>
      </c>
      <c r="K2590" s="9">
        <f t="shared" si="20"/>
        <v>3187.5000000000005</v>
      </c>
      <c r="L2590" s="9">
        <f t="shared" si="21"/>
        <v>1115.625</v>
      </c>
      <c r="M2590" s="10">
        <v>0.35</v>
      </c>
      <c r="O2590" s="15"/>
      <c r="P2590" s="13"/>
      <c r="Q2590" s="11"/>
      <c r="R2590" s="12"/>
    </row>
    <row r="2591" spans="1:18" ht="15.75" customHeight="1">
      <c r="A2591" s="1"/>
      <c r="B2591" s="5" t="s">
        <v>14</v>
      </c>
      <c r="C2591" s="5">
        <v>1185732</v>
      </c>
      <c r="D2591" s="6">
        <v>44517</v>
      </c>
      <c r="E2591" s="5" t="s">
        <v>46</v>
      </c>
      <c r="F2591" s="5" t="s">
        <v>94</v>
      </c>
      <c r="G2591" s="5" t="s">
        <v>95</v>
      </c>
      <c r="H2591" s="5" t="s">
        <v>22</v>
      </c>
      <c r="I2591" s="7">
        <v>0.75</v>
      </c>
      <c r="J2591" s="8">
        <v>5250</v>
      </c>
      <c r="K2591" s="9">
        <f t="shared" si="20"/>
        <v>3937.5</v>
      </c>
      <c r="L2591" s="9">
        <f t="shared" si="21"/>
        <v>1968.75</v>
      </c>
      <c r="M2591" s="10">
        <v>0.5</v>
      </c>
      <c r="O2591" s="15"/>
      <c r="P2591" s="13"/>
      <c r="Q2591" s="11"/>
      <c r="R2591" s="12"/>
    </row>
    <row r="2592" spans="1:18" ht="15.75" customHeight="1">
      <c r="A2592" s="1"/>
      <c r="B2592" s="5" t="s">
        <v>14</v>
      </c>
      <c r="C2592" s="5">
        <v>1185732</v>
      </c>
      <c r="D2592" s="6">
        <v>44546</v>
      </c>
      <c r="E2592" s="5" t="s">
        <v>46</v>
      </c>
      <c r="F2592" s="5" t="s">
        <v>94</v>
      </c>
      <c r="G2592" s="5" t="s">
        <v>95</v>
      </c>
      <c r="H2592" s="5" t="s">
        <v>17</v>
      </c>
      <c r="I2592" s="7">
        <v>0.70000000000000007</v>
      </c>
      <c r="J2592" s="8">
        <v>7750</v>
      </c>
      <c r="K2592" s="9">
        <f t="shared" si="20"/>
        <v>5425.0000000000009</v>
      </c>
      <c r="L2592" s="9">
        <f t="shared" si="21"/>
        <v>2170.0000000000005</v>
      </c>
      <c r="M2592" s="10">
        <v>0.4</v>
      </c>
      <c r="O2592" s="15"/>
      <c r="P2592" s="13"/>
      <c r="Q2592" s="11"/>
      <c r="R2592" s="12"/>
    </row>
    <row r="2593" spans="1:18" ht="15.75" customHeight="1">
      <c r="A2593" s="1"/>
      <c r="B2593" s="5" t="s">
        <v>14</v>
      </c>
      <c r="C2593" s="5">
        <v>1185732</v>
      </c>
      <c r="D2593" s="6">
        <v>44546</v>
      </c>
      <c r="E2593" s="5" t="s">
        <v>46</v>
      </c>
      <c r="F2593" s="5" t="s">
        <v>94</v>
      </c>
      <c r="G2593" s="5" t="s">
        <v>95</v>
      </c>
      <c r="H2593" s="5" t="s">
        <v>18</v>
      </c>
      <c r="I2593" s="7">
        <v>0.60000000000000009</v>
      </c>
      <c r="J2593" s="8">
        <v>5750</v>
      </c>
      <c r="K2593" s="9">
        <f t="shared" si="20"/>
        <v>3450.0000000000005</v>
      </c>
      <c r="L2593" s="9">
        <f t="shared" si="21"/>
        <v>1207.5</v>
      </c>
      <c r="M2593" s="10">
        <v>0.35</v>
      </c>
      <c r="O2593" s="15"/>
      <c r="P2593" s="13"/>
      <c r="Q2593" s="11"/>
      <c r="R2593" s="12"/>
    </row>
    <row r="2594" spans="1:18" ht="15.75" customHeight="1">
      <c r="A2594" s="1"/>
      <c r="B2594" s="5" t="s">
        <v>14</v>
      </c>
      <c r="C2594" s="5">
        <v>1185732</v>
      </c>
      <c r="D2594" s="6">
        <v>44546</v>
      </c>
      <c r="E2594" s="5" t="s">
        <v>46</v>
      </c>
      <c r="F2594" s="5" t="s">
        <v>94</v>
      </c>
      <c r="G2594" s="5" t="s">
        <v>95</v>
      </c>
      <c r="H2594" s="5" t="s">
        <v>19</v>
      </c>
      <c r="I2594" s="7">
        <v>0.60000000000000009</v>
      </c>
      <c r="J2594" s="8">
        <v>5250</v>
      </c>
      <c r="K2594" s="9">
        <f t="shared" si="20"/>
        <v>3150.0000000000005</v>
      </c>
      <c r="L2594" s="9">
        <f t="shared" si="21"/>
        <v>1260.0000000000002</v>
      </c>
      <c r="M2594" s="10">
        <v>0.4</v>
      </c>
      <c r="O2594" s="15"/>
      <c r="P2594" s="13"/>
      <c r="Q2594" s="11"/>
      <c r="R2594" s="12"/>
    </row>
    <row r="2595" spans="1:18" ht="15.75" customHeight="1">
      <c r="A2595" s="1"/>
      <c r="B2595" s="5" t="s">
        <v>14</v>
      </c>
      <c r="C2595" s="5">
        <v>1185732</v>
      </c>
      <c r="D2595" s="6">
        <v>44546</v>
      </c>
      <c r="E2595" s="5" t="s">
        <v>46</v>
      </c>
      <c r="F2595" s="5" t="s">
        <v>94</v>
      </c>
      <c r="G2595" s="5" t="s">
        <v>95</v>
      </c>
      <c r="H2595" s="5" t="s">
        <v>20</v>
      </c>
      <c r="I2595" s="7">
        <v>0.60000000000000009</v>
      </c>
      <c r="J2595" s="8">
        <v>4750</v>
      </c>
      <c r="K2595" s="9">
        <f t="shared" si="20"/>
        <v>2850.0000000000005</v>
      </c>
      <c r="L2595" s="9">
        <f t="shared" si="21"/>
        <v>1140.0000000000002</v>
      </c>
      <c r="M2595" s="10">
        <v>0.4</v>
      </c>
      <c r="O2595" s="15"/>
      <c r="P2595" s="13"/>
      <c r="Q2595" s="11"/>
      <c r="R2595" s="12"/>
    </row>
    <row r="2596" spans="1:18" ht="15.75" customHeight="1">
      <c r="A2596" s="1"/>
      <c r="B2596" s="5" t="s">
        <v>14</v>
      </c>
      <c r="C2596" s="5">
        <v>1185732</v>
      </c>
      <c r="D2596" s="6">
        <v>44546</v>
      </c>
      <c r="E2596" s="5" t="s">
        <v>46</v>
      </c>
      <c r="F2596" s="5" t="s">
        <v>94</v>
      </c>
      <c r="G2596" s="5" t="s">
        <v>95</v>
      </c>
      <c r="H2596" s="5" t="s">
        <v>21</v>
      </c>
      <c r="I2596" s="7">
        <v>0.70000000000000007</v>
      </c>
      <c r="J2596" s="8">
        <v>4750</v>
      </c>
      <c r="K2596" s="9">
        <f t="shared" si="20"/>
        <v>3325.0000000000005</v>
      </c>
      <c r="L2596" s="9">
        <f t="shared" si="21"/>
        <v>1163.75</v>
      </c>
      <c r="M2596" s="10">
        <v>0.35</v>
      </c>
      <c r="O2596" s="15"/>
      <c r="P2596" s="13"/>
      <c r="Q2596" s="11"/>
      <c r="R2596" s="12"/>
    </row>
    <row r="2597" spans="1:18" ht="15.75" customHeight="1">
      <c r="A2597" s="1"/>
      <c r="B2597" s="5" t="s">
        <v>14</v>
      </c>
      <c r="C2597" s="5">
        <v>1185732</v>
      </c>
      <c r="D2597" s="6">
        <v>44546</v>
      </c>
      <c r="E2597" s="5" t="s">
        <v>46</v>
      </c>
      <c r="F2597" s="5" t="s">
        <v>94</v>
      </c>
      <c r="G2597" s="5" t="s">
        <v>95</v>
      </c>
      <c r="H2597" s="5" t="s">
        <v>22</v>
      </c>
      <c r="I2597" s="7">
        <v>0.75</v>
      </c>
      <c r="J2597" s="8">
        <v>5750</v>
      </c>
      <c r="K2597" s="9">
        <f t="shared" si="20"/>
        <v>4312.5</v>
      </c>
      <c r="L2597" s="9">
        <f t="shared" si="21"/>
        <v>2156.25</v>
      </c>
      <c r="M2597" s="10">
        <v>0.5</v>
      </c>
      <c r="O2597" s="15"/>
      <c r="P2597" s="13"/>
      <c r="Q2597" s="11"/>
      <c r="R2597" s="12"/>
    </row>
    <row r="2598" spans="1:18" ht="15.75" customHeight="1">
      <c r="A2598" s="1" t="s">
        <v>39</v>
      </c>
      <c r="B2598" s="5" t="s">
        <v>23</v>
      </c>
      <c r="C2598" s="5">
        <v>1197831</v>
      </c>
      <c r="D2598" s="6">
        <v>44219</v>
      </c>
      <c r="E2598" s="5" t="s">
        <v>24</v>
      </c>
      <c r="F2598" s="5" t="s">
        <v>96</v>
      </c>
      <c r="G2598" s="5" t="s">
        <v>97</v>
      </c>
      <c r="H2598" s="5" t="s">
        <v>17</v>
      </c>
      <c r="I2598" s="7">
        <v>0.25000000000000006</v>
      </c>
      <c r="J2598" s="8">
        <v>6500</v>
      </c>
      <c r="K2598" s="9">
        <f t="shared" si="20"/>
        <v>1625.0000000000005</v>
      </c>
      <c r="L2598" s="9">
        <f t="shared" si="21"/>
        <v>650.00000000000023</v>
      </c>
      <c r="M2598" s="10">
        <v>0.4</v>
      </c>
      <c r="O2598" s="15"/>
      <c r="P2598" s="13"/>
      <c r="Q2598" s="11"/>
      <c r="R2598" s="12"/>
    </row>
    <row r="2599" spans="1:18" ht="15.75" customHeight="1">
      <c r="A2599" s="1"/>
      <c r="B2599" s="5" t="s">
        <v>23</v>
      </c>
      <c r="C2599" s="5">
        <v>1197831</v>
      </c>
      <c r="D2599" s="6">
        <v>44219</v>
      </c>
      <c r="E2599" s="5" t="s">
        <v>24</v>
      </c>
      <c r="F2599" s="5" t="s">
        <v>96</v>
      </c>
      <c r="G2599" s="5" t="s">
        <v>97</v>
      </c>
      <c r="H2599" s="5" t="s">
        <v>18</v>
      </c>
      <c r="I2599" s="7">
        <v>0.25000000000000006</v>
      </c>
      <c r="J2599" s="8">
        <v>4500</v>
      </c>
      <c r="K2599" s="9">
        <f t="shared" si="20"/>
        <v>1125.0000000000002</v>
      </c>
      <c r="L2599" s="9">
        <f t="shared" si="21"/>
        <v>393.75000000000006</v>
      </c>
      <c r="M2599" s="10">
        <v>0.35</v>
      </c>
      <c r="O2599" s="15"/>
      <c r="P2599" s="13"/>
      <c r="Q2599" s="11"/>
      <c r="R2599" s="12"/>
    </row>
    <row r="2600" spans="1:18" ht="15.75" customHeight="1">
      <c r="A2600" s="1"/>
      <c r="B2600" s="5" t="s">
        <v>23</v>
      </c>
      <c r="C2600" s="5">
        <v>1197831</v>
      </c>
      <c r="D2600" s="6">
        <v>44219</v>
      </c>
      <c r="E2600" s="5" t="s">
        <v>24</v>
      </c>
      <c r="F2600" s="5" t="s">
        <v>96</v>
      </c>
      <c r="G2600" s="5" t="s">
        <v>97</v>
      </c>
      <c r="H2600" s="5" t="s">
        <v>19</v>
      </c>
      <c r="I2600" s="7">
        <v>0.15000000000000008</v>
      </c>
      <c r="J2600" s="8">
        <v>4500</v>
      </c>
      <c r="K2600" s="9">
        <f t="shared" si="20"/>
        <v>675.00000000000034</v>
      </c>
      <c r="L2600" s="9">
        <f t="shared" si="21"/>
        <v>270.00000000000017</v>
      </c>
      <c r="M2600" s="10">
        <v>0.4</v>
      </c>
      <c r="O2600" s="15"/>
      <c r="P2600" s="13"/>
      <c r="Q2600" s="11"/>
      <c r="R2600" s="12"/>
    </row>
    <row r="2601" spans="1:18" ht="15.75" customHeight="1">
      <c r="A2601" s="1"/>
      <c r="B2601" s="5" t="s">
        <v>23</v>
      </c>
      <c r="C2601" s="5">
        <v>1197831</v>
      </c>
      <c r="D2601" s="6">
        <v>44219</v>
      </c>
      <c r="E2601" s="5" t="s">
        <v>24</v>
      </c>
      <c r="F2601" s="5" t="s">
        <v>96</v>
      </c>
      <c r="G2601" s="5" t="s">
        <v>97</v>
      </c>
      <c r="H2601" s="5" t="s">
        <v>20</v>
      </c>
      <c r="I2601" s="7">
        <v>0.2</v>
      </c>
      <c r="J2601" s="8">
        <v>3000</v>
      </c>
      <c r="K2601" s="9">
        <f t="shared" si="20"/>
        <v>600</v>
      </c>
      <c r="L2601" s="9">
        <f t="shared" si="21"/>
        <v>240</v>
      </c>
      <c r="M2601" s="10">
        <v>0.4</v>
      </c>
      <c r="O2601" s="15"/>
      <c r="P2601" s="13"/>
      <c r="Q2601" s="11"/>
      <c r="R2601" s="12"/>
    </row>
    <row r="2602" spans="1:18" ht="15.75" customHeight="1">
      <c r="A2602" s="1"/>
      <c r="B2602" s="5" t="s">
        <v>23</v>
      </c>
      <c r="C2602" s="5">
        <v>1197831</v>
      </c>
      <c r="D2602" s="6">
        <v>44219</v>
      </c>
      <c r="E2602" s="5" t="s">
        <v>24</v>
      </c>
      <c r="F2602" s="5" t="s">
        <v>96</v>
      </c>
      <c r="G2602" s="5" t="s">
        <v>97</v>
      </c>
      <c r="H2602" s="5" t="s">
        <v>21</v>
      </c>
      <c r="I2602" s="7">
        <v>0.35000000000000003</v>
      </c>
      <c r="J2602" s="8">
        <v>3500</v>
      </c>
      <c r="K2602" s="9">
        <f t="shared" si="20"/>
        <v>1225.0000000000002</v>
      </c>
      <c r="L2602" s="9">
        <f t="shared" si="21"/>
        <v>428.75000000000006</v>
      </c>
      <c r="M2602" s="10">
        <v>0.35</v>
      </c>
      <c r="O2602" s="15"/>
      <c r="P2602" s="13"/>
      <c r="Q2602" s="11"/>
      <c r="R2602" s="12"/>
    </row>
    <row r="2603" spans="1:18" ht="15.75" customHeight="1">
      <c r="A2603" s="1"/>
      <c r="B2603" s="5" t="s">
        <v>23</v>
      </c>
      <c r="C2603" s="5">
        <v>1197831</v>
      </c>
      <c r="D2603" s="6">
        <v>44219</v>
      </c>
      <c r="E2603" s="5" t="s">
        <v>24</v>
      </c>
      <c r="F2603" s="5" t="s">
        <v>96</v>
      </c>
      <c r="G2603" s="5" t="s">
        <v>97</v>
      </c>
      <c r="H2603" s="5" t="s">
        <v>22</v>
      </c>
      <c r="I2603" s="7">
        <v>0.25000000000000006</v>
      </c>
      <c r="J2603" s="8">
        <v>4500</v>
      </c>
      <c r="K2603" s="9">
        <f t="shared" si="20"/>
        <v>1125.0000000000002</v>
      </c>
      <c r="L2603" s="9">
        <f t="shared" si="21"/>
        <v>450.00000000000011</v>
      </c>
      <c r="M2603" s="10">
        <v>0.4</v>
      </c>
      <c r="O2603" s="15"/>
      <c r="P2603" s="13"/>
      <c r="Q2603" s="11"/>
      <c r="R2603" s="12"/>
    </row>
    <row r="2604" spans="1:18" ht="15.75" customHeight="1">
      <c r="A2604" s="1"/>
      <c r="B2604" s="5" t="s">
        <v>23</v>
      </c>
      <c r="C2604" s="5">
        <v>1197831</v>
      </c>
      <c r="D2604" s="6">
        <v>44248</v>
      </c>
      <c r="E2604" s="5" t="s">
        <v>24</v>
      </c>
      <c r="F2604" s="5" t="s">
        <v>96</v>
      </c>
      <c r="G2604" s="5" t="s">
        <v>97</v>
      </c>
      <c r="H2604" s="5" t="s">
        <v>17</v>
      </c>
      <c r="I2604" s="7">
        <v>0.25000000000000006</v>
      </c>
      <c r="J2604" s="8">
        <v>7000</v>
      </c>
      <c r="K2604" s="9">
        <f t="shared" si="20"/>
        <v>1750.0000000000005</v>
      </c>
      <c r="L2604" s="9">
        <f t="shared" si="21"/>
        <v>700.00000000000023</v>
      </c>
      <c r="M2604" s="10">
        <v>0.4</v>
      </c>
      <c r="O2604" s="15"/>
      <c r="P2604" s="13"/>
      <c r="Q2604" s="11"/>
      <c r="R2604" s="12"/>
    </row>
    <row r="2605" spans="1:18" ht="15.75" customHeight="1">
      <c r="A2605" s="1"/>
      <c r="B2605" s="5" t="s">
        <v>23</v>
      </c>
      <c r="C2605" s="5">
        <v>1197831</v>
      </c>
      <c r="D2605" s="6">
        <v>44248</v>
      </c>
      <c r="E2605" s="5" t="s">
        <v>24</v>
      </c>
      <c r="F2605" s="5" t="s">
        <v>96</v>
      </c>
      <c r="G2605" s="5" t="s">
        <v>97</v>
      </c>
      <c r="H2605" s="5" t="s">
        <v>18</v>
      </c>
      <c r="I2605" s="7">
        <v>0.25000000000000006</v>
      </c>
      <c r="J2605" s="8">
        <v>3500</v>
      </c>
      <c r="K2605" s="9">
        <f t="shared" si="20"/>
        <v>875.00000000000023</v>
      </c>
      <c r="L2605" s="9">
        <f t="shared" si="21"/>
        <v>306.25000000000006</v>
      </c>
      <c r="M2605" s="10">
        <v>0.35</v>
      </c>
      <c r="O2605" s="15"/>
      <c r="P2605" s="13"/>
      <c r="Q2605" s="11"/>
      <c r="R2605" s="12"/>
    </row>
    <row r="2606" spans="1:18" ht="15.75" customHeight="1">
      <c r="A2606" s="1"/>
      <c r="B2606" s="5" t="s">
        <v>23</v>
      </c>
      <c r="C2606" s="5">
        <v>1197831</v>
      </c>
      <c r="D2606" s="6">
        <v>44248</v>
      </c>
      <c r="E2606" s="5" t="s">
        <v>24</v>
      </c>
      <c r="F2606" s="5" t="s">
        <v>96</v>
      </c>
      <c r="G2606" s="5" t="s">
        <v>97</v>
      </c>
      <c r="H2606" s="5" t="s">
        <v>19</v>
      </c>
      <c r="I2606" s="7">
        <v>0.15000000000000008</v>
      </c>
      <c r="J2606" s="8">
        <v>4000</v>
      </c>
      <c r="K2606" s="9">
        <f t="shared" si="20"/>
        <v>600.00000000000034</v>
      </c>
      <c r="L2606" s="9">
        <f t="shared" si="21"/>
        <v>240.00000000000014</v>
      </c>
      <c r="M2606" s="10">
        <v>0.4</v>
      </c>
      <c r="O2606" s="15"/>
      <c r="P2606" s="13"/>
      <c r="Q2606" s="11"/>
      <c r="R2606" s="12"/>
    </row>
    <row r="2607" spans="1:18" ht="15.75" customHeight="1">
      <c r="A2607" s="1"/>
      <c r="B2607" s="5" t="s">
        <v>23</v>
      </c>
      <c r="C2607" s="5">
        <v>1197831</v>
      </c>
      <c r="D2607" s="6">
        <v>44248</v>
      </c>
      <c r="E2607" s="5" t="s">
        <v>24</v>
      </c>
      <c r="F2607" s="5" t="s">
        <v>96</v>
      </c>
      <c r="G2607" s="5" t="s">
        <v>97</v>
      </c>
      <c r="H2607" s="5" t="s">
        <v>20</v>
      </c>
      <c r="I2607" s="7">
        <v>0.2</v>
      </c>
      <c r="J2607" s="8">
        <v>2500</v>
      </c>
      <c r="K2607" s="9">
        <f t="shared" si="20"/>
        <v>500</v>
      </c>
      <c r="L2607" s="9">
        <f t="shared" si="21"/>
        <v>200</v>
      </c>
      <c r="M2607" s="10">
        <v>0.4</v>
      </c>
      <c r="O2607" s="15"/>
      <c r="P2607" s="13"/>
      <c r="Q2607" s="11"/>
      <c r="R2607" s="12"/>
    </row>
    <row r="2608" spans="1:18" ht="15.75" customHeight="1">
      <c r="A2608" s="1"/>
      <c r="B2608" s="5" t="s">
        <v>23</v>
      </c>
      <c r="C2608" s="5">
        <v>1197831</v>
      </c>
      <c r="D2608" s="6">
        <v>44248</v>
      </c>
      <c r="E2608" s="5" t="s">
        <v>24</v>
      </c>
      <c r="F2608" s="5" t="s">
        <v>96</v>
      </c>
      <c r="G2608" s="5" t="s">
        <v>97</v>
      </c>
      <c r="H2608" s="5" t="s">
        <v>21</v>
      </c>
      <c r="I2608" s="7">
        <v>0.35000000000000003</v>
      </c>
      <c r="J2608" s="8">
        <v>3250</v>
      </c>
      <c r="K2608" s="9">
        <f t="shared" si="20"/>
        <v>1137.5</v>
      </c>
      <c r="L2608" s="9">
        <f t="shared" si="21"/>
        <v>398.125</v>
      </c>
      <c r="M2608" s="10">
        <v>0.35</v>
      </c>
      <c r="O2608" s="15"/>
      <c r="P2608" s="13"/>
      <c r="Q2608" s="11"/>
      <c r="R2608" s="12"/>
    </row>
    <row r="2609" spans="1:18" ht="15.75" customHeight="1">
      <c r="A2609" s="1"/>
      <c r="B2609" s="5" t="s">
        <v>23</v>
      </c>
      <c r="C2609" s="5">
        <v>1197831</v>
      </c>
      <c r="D2609" s="6">
        <v>44248</v>
      </c>
      <c r="E2609" s="5" t="s">
        <v>24</v>
      </c>
      <c r="F2609" s="5" t="s">
        <v>96</v>
      </c>
      <c r="G2609" s="5" t="s">
        <v>97</v>
      </c>
      <c r="H2609" s="5" t="s">
        <v>22</v>
      </c>
      <c r="I2609" s="7">
        <v>0.2</v>
      </c>
      <c r="J2609" s="8">
        <v>4250</v>
      </c>
      <c r="K2609" s="9">
        <f t="shared" si="20"/>
        <v>850</v>
      </c>
      <c r="L2609" s="9">
        <f t="shared" si="21"/>
        <v>340</v>
      </c>
      <c r="M2609" s="10">
        <v>0.4</v>
      </c>
      <c r="O2609" s="15"/>
      <c r="P2609" s="13"/>
      <c r="Q2609" s="11"/>
      <c r="R2609" s="12"/>
    </row>
    <row r="2610" spans="1:18" ht="15.75" customHeight="1">
      <c r="A2610" s="1"/>
      <c r="B2610" s="5" t="s">
        <v>23</v>
      </c>
      <c r="C2610" s="5">
        <v>1197831</v>
      </c>
      <c r="D2610" s="6">
        <v>44274</v>
      </c>
      <c r="E2610" s="5" t="s">
        <v>24</v>
      </c>
      <c r="F2610" s="5" t="s">
        <v>96</v>
      </c>
      <c r="G2610" s="5" t="s">
        <v>97</v>
      </c>
      <c r="H2610" s="5" t="s">
        <v>17</v>
      </c>
      <c r="I2610" s="7">
        <v>0.2</v>
      </c>
      <c r="J2610" s="8">
        <v>6450</v>
      </c>
      <c r="K2610" s="9">
        <f t="shared" si="20"/>
        <v>1290</v>
      </c>
      <c r="L2610" s="9">
        <f t="shared" si="21"/>
        <v>516</v>
      </c>
      <c r="M2610" s="10">
        <v>0.4</v>
      </c>
      <c r="O2610" s="15"/>
      <c r="P2610" s="13"/>
      <c r="Q2610" s="11"/>
      <c r="R2610" s="12"/>
    </row>
    <row r="2611" spans="1:18" ht="15.75" customHeight="1">
      <c r="A2611" s="1"/>
      <c r="B2611" s="5" t="s">
        <v>23</v>
      </c>
      <c r="C2611" s="5">
        <v>1197831</v>
      </c>
      <c r="D2611" s="6">
        <v>44274</v>
      </c>
      <c r="E2611" s="5" t="s">
        <v>24</v>
      </c>
      <c r="F2611" s="5" t="s">
        <v>96</v>
      </c>
      <c r="G2611" s="5" t="s">
        <v>97</v>
      </c>
      <c r="H2611" s="5" t="s">
        <v>18</v>
      </c>
      <c r="I2611" s="7">
        <v>0.2</v>
      </c>
      <c r="J2611" s="8">
        <v>3250</v>
      </c>
      <c r="K2611" s="9">
        <f t="shared" si="20"/>
        <v>650</v>
      </c>
      <c r="L2611" s="9">
        <f t="shared" si="21"/>
        <v>227.49999999999997</v>
      </c>
      <c r="M2611" s="10">
        <v>0.35</v>
      </c>
      <c r="O2611" s="15"/>
      <c r="P2611" s="13"/>
      <c r="Q2611" s="11"/>
      <c r="R2611" s="12"/>
    </row>
    <row r="2612" spans="1:18" ht="15.75" customHeight="1">
      <c r="A2612" s="1"/>
      <c r="B2612" s="5" t="s">
        <v>23</v>
      </c>
      <c r="C2612" s="5">
        <v>1197831</v>
      </c>
      <c r="D2612" s="6">
        <v>44274</v>
      </c>
      <c r="E2612" s="5" t="s">
        <v>24</v>
      </c>
      <c r="F2612" s="5" t="s">
        <v>96</v>
      </c>
      <c r="G2612" s="5" t="s">
        <v>97</v>
      </c>
      <c r="H2612" s="5" t="s">
        <v>19</v>
      </c>
      <c r="I2612" s="7">
        <v>0.10000000000000002</v>
      </c>
      <c r="J2612" s="8">
        <v>3500</v>
      </c>
      <c r="K2612" s="9">
        <f t="shared" si="20"/>
        <v>350.00000000000006</v>
      </c>
      <c r="L2612" s="9">
        <f t="shared" si="21"/>
        <v>140.00000000000003</v>
      </c>
      <c r="M2612" s="10">
        <v>0.4</v>
      </c>
      <c r="O2612" s="15"/>
      <c r="P2612" s="13"/>
      <c r="Q2612" s="11"/>
      <c r="R2612" s="12"/>
    </row>
    <row r="2613" spans="1:18" ht="15.75" customHeight="1">
      <c r="A2613" s="1"/>
      <c r="B2613" s="5" t="s">
        <v>23</v>
      </c>
      <c r="C2613" s="5">
        <v>1197831</v>
      </c>
      <c r="D2613" s="6">
        <v>44274</v>
      </c>
      <c r="E2613" s="5" t="s">
        <v>24</v>
      </c>
      <c r="F2613" s="5" t="s">
        <v>96</v>
      </c>
      <c r="G2613" s="5" t="s">
        <v>97</v>
      </c>
      <c r="H2613" s="5" t="s">
        <v>20</v>
      </c>
      <c r="I2613" s="7">
        <v>0.19999999999999996</v>
      </c>
      <c r="J2613" s="8">
        <v>2000</v>
      </c>
      <c r="K2613" s="9">
        <f t="shared" si="20"/>
        <v>399.99999999999989</v>
      </c>
      <c r="L2613" s="9">
        <f t="shared" si="21"/>
        <v>159.99999999999997</v>
      </c>
      <c r="M2613" s="10">
        <v>0.4</v>
      </c>
      <c r="O2613" s="15"/>
      <c r="P2613" s="13"/>
      <c r="Q2613" s="11"/>
      <c r="R2613" s="12"/>
    </row>
    <row r="2614" spans="1:18" ht="15.75" customHeight="1">
      <c r="A2614" s="1"/>
      <c r="B2614" s="5" t="s">
        <v>23</v>
      </c>
      <c r="C2614" s="5">
        <v>1197831</v>
      </c>
      <c r="D2614" s="6">
        <v>44274</v>
      </c>
      <c r="E2614" s="5" t="s">
        <v>24</v>
      </c>
      <c r="F2614" s="5" t="s">
        <v>96</v>
      </c>
      <c r="G2614" s="5" t="s">
        <v>97</v>
      </c>
      <c r="H2614" s="5" t="s">
        <v>21</v>
      </c>
      <c r="I2614" s="7">
        <v>0.35000000000000009</v>
      </c>
      <c r="J2614" s="8">
        <v>2500</v>
      </c>
      <c r="K2614" s="9">
        <f t="shared" si="20"/>
        <v>875.00000000000023</v>
      </c>
      <c r="L2614" s="9">
        <f t="shared" si="21"/>
        <v>306.25000000000006</v>
      </c>
      <c r="M2614" s="10">
        <v>0.35</v>
      </c>
      <c r="O2614" s="15"/>
      <c r="P2614" s="13"/>
      <c r="Q2614" s="11"/>
      <c r="R2614" s="12"/>
    </row>
    <row r="2615" spans="1:18" ht="15.75" customHeight="1">
      <c r="A2615" s="1"/>
      <c r="B2615" s="5" t="s">
        <v>23</v>
      </c>
      <c r="C2615" s="5">
        <v>1197831</v>
      </c>
      <c r="D2615" s="6">
        <v>44274</v>
      </c>
      <c r="E2615" s="5" t="s">
        <v>24</v>
      </c>
      <c r="F2615" s="5" t="s">
        <v>96</v>
      </c>
      <c r="G2615" s="5" t="s">
        <v>97</v>
      </c>
      <c r="H2615" s="5" t="s">
        <v>22</v>
      </c>
      <c r="I2615" s="7">
        <v>0.25</v>
      </c>
      <c r="J2615" s="8">
        <v>3500</v>
      </c>
      <c r="K2615" s="9">
        <f t="shared" si="20"/>
        <v>875</v>
      </c>
      <c r="L2615" s="9">
        <f t="shared" si="21"/>
        <v>350</v>
      </c>
      <c r="M2615" s="10">
        <v>0.4</v>
      </c>
      <c r="O2615" s="15"/>
      <c r="P2615" s="13"/>
      <c r="Q2615" s="11"/>
      <c r="R2615" s="12"/>
    </row>
    <row r="2616" spans="1:18" ht="15.75" customHeight="1">
      <c r="A2616" s="1"/>
      <c r="B2616" s="5" t="s">
        <v>23</v>
      </c>
      <c r="C2616" s="5">
        <v>1197831</v>
      </c>
      <c r="D2616" s="6">
        <v>44306</v>
      </c>
      <c r="E2616" s="5" t="s">
        <v>24</v>
      </c>
      <c r="F2616" s="5" t="s">
        <v>96</v>
      </c>
      <c r="G2616" s="5" t="s">
        <v>97</v>
      </c>
      <c r="H2616" s="5" t="s">
        <v>17</v>
      </c>
      <c r="I2616" s="7">
        <v>0.25</v>
      </c>
      <c r="J2616" s="8">
        <v>6000</v>
      </c>
      <c r="K2616" s="9">
        <f t="shared" si="20"/>
        <v>1500</v>
      </c>
      <c r="L2616" s="9">
        <f t="shared" si="21"/>
        <v>600</v>
      </c>
      <c r="M2616" s="10">
        <v>0.4</v>
      </c>
      <c r="O2616" s="15"/>
      <c r="P2616" s="13"/>
      <c r="Q2616" s="11"/>
      <c r="R2616" s="12"/>
    </row>
    <row r="2617" spans="1:18" ht="15.75" customHeight="1">
      <c r="A2617" s="1"/>
      <c r="B2617" s="5" t="s">
        <v>23</v>
      </c>
      <c r="C2617" s="5">
        <v>1197831</v>
      </c>
      <c r="D2617" s="6">
        <v>44306</v>
      </c>
      <c r="E2617" s="5" t="s">
        <v>24</v>
      </c>
      <c r="F2617" s="5" t="s">
        <v>96</v>
      </c>
      <c r="G2617" s="5" t="s">
        <v>97</v>
      </c>
      <c r="H2617" s="5" t="s">
        <v>18</v>
      </c>
      <c r="I2617" s="7">
        <v>0.25</v>
      </c>
      <c r="J2617" s="8">
        <v>3000</v>
      </c>
      <c r="K2617" s="9">
        <f t="shared" si="20"/>
        <v>750</v>
      </c>
      <c r="L2617" s="9">
        <f t="shared" si="21"/>
        <v>262.5</v>
      </c>
      <c r="M2617" s="10">
        <v>0.35</v>
      </c>
      <c r="O2617" s="15"/>
      <c r="P2617" s="13"/>
      <c r="Q2617" s="11"/>
      <c r="R2617" s="12"/>
    </row>
    <row r="2618" spans="1:18" ht="15.75" customHeight="1">
      <c r="A2618" s="1"/>
      <c r="B2618" s="5" t="s">
        <v>23</v>
      </c>
      <c r="C2618" s="5">
        <v>1197831</v>
      </c>
      <c r="D2618" s="6">
        <v>44306</v>
      </c>
      <c r="E2618" s="5" t="s">
        <v>24</v>
      </c>
      <c r="F2618" s="5" t="s">
        <v>96</v>
      </c>
      <c r="G2618" s="5" t="s">
        <v>97</v>
      </c>
      <c r="H2618" s="5" t="s">
        <v>19</v>
      </c>
      <c r="I2618" s="7">
        <v>0.15000000000000002</v>
      </c>
      <c r="J2618" s="8">
        <v>3000</v>
      </c>
      <c r="K2618" s="9">
        <f t="shared" si="20"/>
        <v>450.00000000000006</v>
      </c>
      <c r="L2618" s="9">
        <f t="shared" si="21"/>
        <v>180.00000000000003</v>
      </c>
      <c r="M2618" s="10">
        <v>0.4</v>
      </c>
      <c r="O2618" s="15"/>
      <c r="P2618" s="13"/>
      <c r="Q2618" s="11"/>
      <c r="R2618" s="12"/>
    </row>
    <row r="2619" spans="1:18" ht="15.75" customHeight="1">
      <c r="A2619" s="1"/>
      <c r="B2619" s="5" t="s">
        <v>23</v>
      </c>
      <c r="C2619" s="5">
        <v>1197831</v>
      </c>
      <c r="D2619" s="6">
        <v>44306</v>
      </c>
      <c r="E2619" s="5" t="s">
        <v>24</v>
      </c>
      <c r="F2619" s="5" t="s">
        <v>96</v>
      </c>
      <c r="G2619" s="5" t="s">
        <v>97</v>
      </c>
      <c r="H2619" s="5" t="s">
        <v>20</v>
      </c>
      <c r="I2619" s="7">
        <v>0.19999999999999996</v>
      </c>
      <c r="J2619" s="8">
        <v>2250</v>
      </c>
      <c r="K2619" s="9">
        <f t="shared" si="20"/>
        <v>449.99999999999989</v>
      </c>
      <c r="L2619" s="9">
        <f t="shared" si="21"/>
        <v>179.99999999999997</v>
      </c>
      <c r="M2619" s="10">
        <v>0.4</v>
      </c>
      <c r="O2619" s="15"/>
      <c r="P2619" s="13"/>
      <c r="Q2619" s="11"/>
      <c r="R2619" s="12"/>
    </row>
    <row r="2620" spans="1:18" ht="15.75" customHeight="1">
      <c r="A2620" s="1"/>
      <c r="B2620" s="5" t="s">
        <v>23</v>
      </c>
      <c r="C2620" s="5">
        <v>1197831</v>
      </c>
      <c r="D2620" s="6">
        <v>44306</v>
      </c>
      <c r="E2620" s="5" t="s">
        <v>24</v>
      </c>
      <c r="F2620" s="5" t="s">
        <v>96</v>
      </c>
      <c r="G2620" s="5" t="s">
        <v>97</v>
      </c>
      <c r="H2620" s="5" t="s">
        <v>21</v>
      </c>
      <c r="I2620" s="7">
        <v>0.4</v>
      </c>
      <c r="J2620" s="8">
        <v>2500</v>
      </c>
      <c r="K2620" s="9">
        <f t="shared" si="20"/>
        <v>1000</v>
      </c>
      <c r="L2620" s="9">
        <f t="shared" si="21"/>
        <v>350</v>
      </c>
      <c r="M2620" s="10">
        <v>0.35</v>
      </c>
      <c r="O2620" s="15"/>
      <c r="P2620" s="13"/>
      <c r="Q2620" s="11"/>
      <c r="R2620" s="12"/>
    </row>
    <row r="2621" spans="1:18" ht="15.75" customHeight="1">
      <c r="A2621" s="1"/>
      <c r="B2621" s="5" t="s">
        <v>23</v>
      </c>
      <c r="C2621" s="5">
        <v>1197831</v>
      </c>
      <c r="D2621" s="6">
        <v>44306</v>
      </c>
      <c r="E2621" s="5" t="s">
        <v>24</v>
      </c>
      <c r="F2621" s="5" t="s">
        <v>96</v>
      </c>
      <c r="G2621" s="5" t="s">
        <v>97</v>
      </c>
      <c r="H2621" s="5" t="s">
        <v>22</v>
      </c>
      <c r="I2621" s="7">
        <v>0.30000000000000004</v>
      </c>
      <c r="J2621" s="8">
        <v>4000</v>
      </c>
      <c r="K2621" s="9">
        <f t="shared" si="20"/>
        <v>1200.0000000000002</v>
      </c>
      <c r="L2621" s="9">
        <f t="shared" si="21"/>
        <v>480.00000000000011</v>
      </c>
      <c r="M2621" s="10">
        <v>0.4</v>
      </c>
      <c r="O2621" s="15"/>
      <c r="P2621" s="13"/>
      <c r="Q2621" s="11"/>
      <c r="R2621" s="12"/>
    </row>
    <row r="2622" spans="1:18" ht="15.75" customHeight="1">
      <c r="A2622" s="1"/>
      <c r="B2622" s="5" t="s">
        <v>23</v>
      </c>
      <c r="C2622" s="5">
        <v>1197831</v>
      </c>
      <c r="D2622" s="6">
        <v>44335</v>
      </c>
      <c r="E2622" s="5" t="s">
        <v>24</v>
      </c>
      <c r="F2622" s="5" t="s">
        <v>96</v>
      </c>
      <c r="G2622" s="5" t="s">
        <v>97</v>
      </c>
      <c r="H2622" s="5" t="s">
        <v>17</v>
      </c>
      <c r="I2622" s="7">
        <v>0.4</v>
      </c>
      <c r="J2622" s="8">
        <v>6700</v>
      </c>
      <c r="K2622" s="9">
        <f t="shared" si="20"/>
        <v>2680</v>
      </c>
      <c r="L2622" s="9">
        <f t="shared" si="21"/>
        <v>1072</v>
      </c>
      <c r="M2622" s="10">
        <v>0.4</v>
      </c>
      <c r="O2622" s="15"/>
      <c r="P2622" s="13"/>
      <c r="Q2622" s="11"/>
      <c r="R2622" s="12"/>
    </row>
    <row r="2623" spans="1:18" ht="15.75" customHeight="1">
      <c r="A2623" s="1"/>
      <c r="B2623" s="5" t="s">
        <v>23</v>
      </c>
      <c r="C2623" s="5">
        <v>1197831</v>
      </c>
      <c r="D2623" s="6">
        <v>44335</v>
      </c>
      <c r="E2623" s="5" t="s">
        <v>24</v>
      </c>
      <c r="F2623" s="5" t="s">
        <v>96</v>
      </c>
      <c r="G2623" s="5" t="s">
        <v>97</v>
      </c>
      <c r="H2623" s="5" t="s">
        <v>18</v>
      </c>
      <c r="I2623" s="7">
        <v>0.4</v>
      </c>
      <c r="J2623" s="8">
        <v>3750</v>
      </c>
      <c r="K2623" s="9">
        <f t="shared" si="20"/>
        <v>1500</v>
      </c>
      <c r="L2623" s="9">
        <f t="shared" si="21"/>
        <v>525</v>
      </c>
      <c r="M2623" s="10">
        <v>0.35</v>
      </c>
      <c r="O2623" s="15"/>
      <c r="P2623" s="13"/>
      <c r="Q2623" s="11"/>
      <c r="R2623" s="12"/>
    </row>
    <row r="2624" spans="1:18" ht="15.75" customHeight="1">
      <c r="A2624" s="1"/>
      <c r="B2624" s="5" t="s">
        <v>23</v>
      </c>
      <c r="C2624" s="5">
        <v>1197831</v>
      </c>
      <c r="D2624" s="6">
        <v>44335</v>
      </c>
      <c r="E2624" s="5" t="s">
        <v>24</v>
      </c>
      <c r="F2624" s="5" t="s">
        <v>96</v>
      </c>
      <c r="G2624" s="5" t="s">
        <v>97</v>
      </c>
      <c r="H2624" s="5" t="s">
        <v>19</v>
      </c>
      <c r="I2624" s="7">
        <v>0.35000000000000003</v>
      </c>
      <c r="J2624" s="8">
        <v>3500</v>
      </c>
      <c r="K2624" s="9">
        <f t="shared" si="20"/>
        <v>1225.0000000000002</v>
      </c>
      <c r="L2624" s="9">
        <f t="shared" si="21"/>
        <v>490.00000000000011</v>
      </c>
      <c r="M2624" s="10">
        <v>0.4</v>
      </c>
      <c r="O2624" s="15"/>
      <c r="P2624" s="13"/>
      <c r="Q2624" s="11"/>
      <c r="R2624" s="12"/>
    </row>
    <row r="2625" spans="1:18" ht="15.75" customHeight="1">
      <c r="A2625" s="1"/>
      <c r="B2625" s="5" t="s">
        <v>23</v>
      </c>
      <c r="C2625" s="5">
        <v>1197831</v>
      </c>
      <c r="D2625" s="6">
        <v>44335</v>
      </c>
      <c r="E2625" s="5" t="s">
        <v>24</v>
      </c>
      <c r="F2625" s="5" t="s">
        <v>96</v>
      </c>
      <c r="G2625" s="5" t="s">
        <v>97</v>
      </c>
      <c r="H2625" s="5" t="s">
        <v>20</v>
      </c>
      <c r="I2625" s="7">
        <v>0.35000000000000003</v>
      </c>
      <c r="J2625" s="8">
        <v>3000</v>
      </c>
      <c r="K2625" s="9">
        <f t="shared" si="20"/>
        <v>1050</v>
      </c>
      <c r="L2625" s="9">
        <f t="shared" si="21"/>
        <v>420</v>
      </c>
      <c r="M2625" s="10">
        <v>0.4</v>
      </c>
      <c r="O2625" s="15"/>
      <c r="P2625" s="13"/>
      <c r="Q2625" s="11"/>
      <c r="R2625" s="12"/>
    </row>
    <row r="2626" spans="1:18" ht="15.75" customHeight="1">
      <c r="A2626" s="1"/>
      <c r="B2626" s="5" t="s">
        <v>23</v>
      </c>
      <c r="C2626" s="5">
        <v>1197831</v>
      </c>
      <c r="D2626" s="6">
        <v>44335</v>
      </c>
      <c r="E2626" s="5" t="s">
        <v>24</v>
      </c>
      <c r="F2626" s="5" t="s">
        <v>96</v>
      </c>
      <c r="G2626" s="5" t="s">
        <v>97</v>
      </c>
      <c r="H2626" s="5" t="s">
        <v>21</v>
      </c>
      <c r="I2626" s="7">
        <v>0.44999999999999996</v>
      </c>
      <c r="J2626" s="8">
        <v>3250</v>
      </c>
      <c r="K2626" s="9">
        <f t="shared" si="20"/>
        <v>1462.4999999999998</v>
      </c>
      <c r="L2626" s="9">
        <f t="shared" si="21"/>
        <v>511.87499999999989</v>
      </c>
      <c r="M2626" s="10">
        <v>0.35</v>
      </c>
      <c r="O2626" s="15"/>
      <c r="P2626" s="13"/>
      <c r="Q2626" s="11"/>
      <c r="R2626" s="12"/>
    </row>
    <row r="2627" spans="1:18" ht="15.75" customHeight="1">
      <c r="A2627" s="1"/>
      <c r="B2627" s="5" t="s">
        <v>23</v>
      </c>
      <c r="C2627" s="5">
        <v>1197831</v>
      </c>
      <c r="D2627" s="6">
        <v>44335</v>
      </c>
      <c r="E2627" s="5" t="s">
        <v>24</v>
      </c>
      <c r="F2627" s="5" t="s">
        <v>96</v>
      </c>
      <c r="G2627" s="5" t="s">
        <v>97</v>
      </c>
      <c r="H2627" s="5" t="s">
        <v>22</v>
      </c>
      <c r="I2627" s="7">
        <v>0.44999999999999996</v>
      </c>
      <c r="J2627" s="8">
        <v>4250</v>
      </c>
      <c r="K2627" s="9">
        <f t="shared" si="20"/>
        <v>1912.4999999999998</v>
      </c>
      <c r="L2627" s="9">
        <f t="shared" si="21"/>
        <v>765</v>
      </c>
      <c r="M2627" s="10">
        <v>0.4</v>
      </c>
      <c r="O2627" s="15"/>
      <c r="P2627" s="13"/>
      <c r="Q2627" s="11"/>
      <c r="R2627" s="12"/>
    </row>
    <row r="2628" spans="1:18" ht="15.75" customHeight="1">
      <c r="A2628" s="1"/>
      <c r="B2628" s="5" t="s">
        <v>23</v>
      </c>
      <c r="C2628" s="5">
        <v>1197831</v>
      </c>
      <c r="D2628" s="6">
        <v>44368</v>
      </c>
      <c r="E2628" s="5" t="s">
        <v>24</v>
      </c>
      <c r="F2628" s="5" t="s">
        <v>96</v>
      </c>
      <c r="G2628" s="5" t="s">
        <v>97</v>
      </c>
      <c r="H2628" s="5" t="s">
        <v>17</v>
      </c>
      <c r="I2628" s="7">
        <v>0.39999999999999997</v>
      </c>
      <c r="J2628" s="8">
        <v>6750</v>
      </c>
      <c r="K2628" s="9">
        <f t="shared" si="20"/>
        <v>2700</v>
      </c>
      <c r="L2628" s="9">
        <f t="shared" si="21"/>
        <v>1080</v>
      </c>
      <c r="M2628" s="10">
        <v>0.4</v>
      </c>
      <c r="O2628" s="15"/>
      <c r="P2628" s="13"/>
      <c r="Q2628" s="11"/>
      <c r="R2628" s="12"/>
    </row>
    <row r="2629" spans="1:18" ht="15.75" customHeight="1">
      <c r="A2629" s="1"/>
      <c r="B2629" s="5" t="s">
        <v>23</v>
      </c>
      <c r="C2629" s="5">
        <v>1197831</v>
      </c>
      <c r="D2629" s="6">
        <v>44368</v>
      </c>
      <c r="E2629" s="5" t="s">
        <v>24</v>
      </c>
      <c r="F2629" s="5" t="s">
        <v>96</v>
      </c>
      <c r="G2629" s="5" t="s">
        <v>97</v>
      </c>
      <c r="H2629" s="5" t="s">
        <v>18</v>
      </c>
      <c r="I2629" s="7">
        <v>0.35000000000000003</v>
      </c>
      <c r="J2629" s="8">
        <v>4250</v>
      </c>
      <c r="K2629" s="9">
        <f t="shared" si="20"/>
        <v>1487.5000000000002</v>
      </c>
      <c r="L2629" s="9">
        <f t="shared" si="21"/>
        <v>520.625</v>
      </c>
      <c r="M2629" s="10">
        <v>0.35</v>
      </c>
      <c r="O2629" s="15"/>
      <c r="P2629" s="13"/>
      <c r="Q2629" s="11"/>
      <c r="R2629" s="12"/>
    </row>
    <row r="2630" spans="1:18" ht="15.75" customHeight="1">
      <c r="A2630" s="1"/>
      <c r="B2630" s="5" t="s">
        <v>23</v>
      </c>
      <c r="C2630" s="5">
        <v>1197831</v>
      </c>
      <c r="D2630" s="6">
        <v>44368</v>
      </c>
      <c r="E2630" s="5" t="s">
        <v>24</v>
      </c>
      <c r="F2630" s="5" t="s">
        <v>96</v>
      </c>
      <c r="G2630" s="5" t="s">
        <v>97</v>
      </c>
      <c r="H2630" s="5" t="s">
        <v>19</v>
      </c>
      <c r="I2630" s="7">
        <v>0.4</v>
      </c>
      <c r="J2630" s="8">
        <v>4000</v>
      </c>
      <c r="K2630" s="9">
        <f t="shared" si="20"/>
        <v>1600</v>
      </c>
      <c r="L2630" s="9">
        <f t="shared" si="21"/>
        <v>640</v>
      </c>
      <c r="M2630" s="10">
        <v>0.4</v>
      </c>
      <c r="O2630" s="15"/>
      <c r="P2630" s="13"/>
      <c r="Q2630" s="11"/>
      <c r="R2630" s="12"/>
    </row>
    <row r="2631" spans="1:18" ht="15.75" customHeight="1">
      <c r="A2631" s="1"/>
      <c r="B2631" s="5" t="s">
        <v>23</v>
      </c>
      <c r="C2631" s="5">
        <v>1197831</v>
      </c>
      <c r="D2631" s="6">
        <v>44368</v>
      </c>
      <c r="E2631" s="5" t="s">
        <v>24</v>
      </c>
      <c r="F2631" s="5" t="s">
        <v>96</v>
      </c>
      <c r="G2631" s="5" t="s">
        <v>97</v>
      </c>
      <c r="H2631" s="5" t="s">
        <v>20</v>
      </c>
      <c r="I2631" s="7">
        <v>0.4</v>
      </c>
      <c r="J2631" s="8">
        <v>3750</v>
      </c>
      <c r="K2631" s="9">
        <f t="shared" si="20"/>
        <v>1500</v>
      </c>
      <c r="L2631" s="9">
        <f t="shared" si="21"/>
        <v>600</v>
      </c>
      <c r="M2631" s="10">
        <v>0.4</v>
      </c>
      <c r="O2631" s="15"/>
      <c r="P2631" s="13"/>
      <c r="Q2631" s="11"/>
      <c r="R2631" s="12"/>
    </row>
    <row r="2632" spans="1:18" ht="15.75" customHeight="1">
      <c r="A2632" s="1"/>
      <c r="B2632" s="5" t="s">
        <v>23</v>
      </c>
      <c r="C2632" s="5">
        <v>1197831</v>
      </c>
      <c r="D2632" s="6">
        <v>44368</v>
      </c>
      <c r="E2632" s="5" t="s">
        <v>24</v>
      </c>
      <c r="F2632" s="5" t="s">
        <v>96</v>
      </c>
      <c r="G2632" s="5" t="s">
        <v>97</v>
      </c>
      <c r="H2632" s="5" t="s">
        <v>21</v>
      </c>
      <c r="I2632" s="7">
        <v>0.54999999999999993</v>
      </c>
      <c r="J2632" s="8">
        <v>3750</v>
      </c>
      <c r="K2632" s="9">
        <f t="shared" si="20"/>
        <v>2062.4999999999995</v>
      </c>
      <c r="L2632" s="9">
        <f t="shared" si="21"/>
        <v>721.87499999999977</v>
      </c>
      <c r="M2632" s="10">
        <v>0.35</v>
      </c>
      <c r="O2632" s="15"/>
      <c r="P2632" s="13"/>
      <c r="Q2632" s="11"/>
      <c r="R2632" s="12"/>
    </row>
    <row r="2633" spans="1:18" ht="15.75" customHeight="1">
      <c r="A2633" s="1"/>
      <c r="B2633" s="5" t="s">
        <v>23</v>
      </c>
      <c r="C2633" s="5">
        <v>1197831</v>
      </c>
      <c r="D2633" s="6">
        <v>44368</v>
      </c>
      <c r="E2633" s="5" t="s">
        <v>24</v>
      </c>
      <c r="F2633" s="5" t="s">
        <v>96</v>
      </c>
      <c r="G2633" s="5" t="s">
        <v>97</v>
      </c>
      <c r="H2633" s="5" t="s">
        <v>22</v>
      </c>
      <c r="I2633" s="7">
        <v>0.6</v>
      </c>
      <c r="J2633" s="8">
        <v>5500</v>
      </c>
      <c r="K2633" s="9">
        <f t="shared" si="20"/>
        <v>3300</v>
      </c>
      <c r="L2633" s="9">
        <f t="shared" si="21"/>
        <v>1320</v>
      </c>
      <c r="M2633" s="10">
        <v>0.4</v>
      </c>
      <c r="O2633" s="15"/>
      <c r="P2633" s="13"/>
      <c r="Q2633" s="11"/>
      <c r="R2633" s="12"/>
    </row>
    <row r="2634" spans="1:18" ht="15.75" customHeight="1">
      <c r="A2634" s="1"/>
      <c r="B2634" s="5" t="s">
        <v>23</v>
      </c>
      <c r="C2634" s="5">
        <v>1197831</v>
      </c>
      <c r="D2634" s="6">
        <v>44396</v>
      </c>
      <c r="E2634" s="5" t="s">
        <v>24</v>
      </c>
      <c r="F2634" s="5" t="s">
        <v>96</v>
      </c>
      <c r="G2634" s="5" t="s">
        <v>97</v>
      </c>
      <c r="H2634" s="5" t="s">
        <v>17</v>
      </c>
      <c r="I2634" s="7">
        <v>0.54999999999999993</v>
      </c>
      <c r="J2634" s="8">
        <v>7750</v>
      </c>
      <c r="K2634" s="9">
        <f t="shared" si="20"/>
        <v>4262.4999999999991</v>
      </c>
      <c r="L2634" s="9">
        <f t="shared" si="21"/>
        <v>1704.9999999999998</v>
      </c>
      <c r="M2634" s="10">
        <v>0.4</v>
      </c>
      <c r="O2634" s="15"/>
      <c r="P2634" s="13"/>
      <c r="Q2634" s="11"/>
      <c r="R2634" s="12"/>
    </row>
    <row r="2635" spans="1:18" ht="15.75" customHeight="1">
      <c r="A2635" s="1"/>
      <c r="B2635" s="5" t="s">
        <v>23</v>
      </c>
      <c r="C2635" s="5">
        <v>1197831</v>
      </c>
      <c r="D2635" s="6">
        <v>44396</v>
      </c>
      <c r="E2635" s="5" t="s">
        <v>24</v>
      </c>
      <c r="F2635" s="5" t="s">
        <v>96</v>
      </c>
      <c r="G2635" s="5" t="s">
        <v>97</v>
      </c>
      <c r="H2635" s="5" t="s">
        <v>18</v>
      </c>
      <c r="I2635" s="7">
        <v>0.5</v>
      </c>
      <c r="J2635" s="8">
        <v>5250</v>
      </c>
      <c r="K2635" s="9">
        <f t="shared" si="20"/>
        <v>2625</v>
      </c>
      <c r="L2635" s="9">
        <f t="shared" si="21"/>
        <v>918.74999999999989</v>
      </c>
      <c r="M2635" s="10">
        <v>0.35</v>
      </c>
      <c r="O2635" s="15"/>
      <c r="P2635" s="13"/>
      <c r="Q2635" s="11"/>
      <c r="R2635" s="12"/>
    </row>
    <row r="2636" spans="1:18" ht="15.75" customHeight="1">
      <c r="A2636" s="1"/>
      <c r="B2636" s="5" t="s">
        <v>23</v>
      </c>
      <c r="C2636" s="5">
        <v>1197831</v>
      </c>
      <c r="D2636" s="6">
        <v>44396</v>
      </c>
      <c r="E2636" s="5" t="s">
        <v>24</v>
      </c>
      <c r="F2636" s="5" t="s">
        <v>96</v>
      </c>
      <c r="G2636" s="5" t="s">
        <v>97</v>
      </c>
      <c r="H2636" s="5" t="s">
        <v>19</v>
      </c>
      <c r="I2636" s="7">
        <v>0.45</v>
      </c>
      <c r="J2636" s="8">
        <v>4500</v>
      </c>
      <c r="K2636" s="9">
        <f t="shared" si="20"/>
        <v>2025</v>
      </c>
      <c r="L2636" s="9">
        <f t="shared" si="21"/>
        <v>810</v>
      </c>
      <c r="M2636" s="10">
        <v>0.4</v>
      </c>
      <c r="O2636" s="15"/>
      <c r="P2636" s="13"/>
      <c r="Q2636" s="11"/>
      <c r="R2636" s="12"/>
    </row>
    <row r="2637" spans="1:18" ht="15.75" customHeight="1">
      <c r="A2637" s="1"/>
      <c r="B2637" s="5" t="s">
        <v>23</v>
      </c>
      <c r="C2637" s="5">
        <v>1197831</v>
      </c>
      <c r="D2637" s="6">
        <v>44396</v>
      </c>
      <c r="E2637" s="5" t="s">
        <v>24</v>
      </c>
      <c r="F2637" s="5" t="s">
        <v>96</v>
      </c>
      <c r="G2637" s="5" t="s">
        <v>97</v>
      </c>
      <c r="H2637" s="5" t="s">
        <v>20</v>
      </c>
      <c r="I2637" s="7">
        <v>0.45</v>
      </c>
      <c r="J2637" s="8">
        <v>4000</v>
      </c>
      <c r="K2637" s="9">
        <f t="shared" si="20"/>
        <v>1800</v>
      </c>
      <c r="L2637" s="9">
        <f t="shared" si="21"/>
        <v>720</v>
      </c>
      <c r="M2637" s="10">
        <v>0.4</v>
      </c>
      <c r="O2637" s="15"/>
      <c r="P2637" s="13"/>
      <c r="Q2637" s="11"/>
      <c r="R2637" s="12"/>
    </row>
    <row r="2638" spans="1:18" ht="15.75" customHeight="1">
      <c r="A2638" s="1"/>
      <c r="B2638" s="5" t="s">
        <v>23</v>
      </c>
      <c r="C2638" s="5">
        <v>1197831</v>
      </c>
      <c r="D2638" s="6">
        <v>44396</v>
      </c>
      <c r="E2638" s="5" t="s">
        <v>24</v>
      </c>
      <c r="F2638" s="5" t="s">
        <v>96</v>
      </c>
      <c r="G2638" s="5" t="s">
        <v>97</v>
      </c>
      <c r="H2638" s="5" t="s">
        <v>21</v>
      </c>
      <c r="I2638" s="7">
        <v>0.6</v>
      </c>
      <c r="J2638" s="8">
        <v>4250</v>
      </c>
      <c r="K2638" s="9">
        <f t="shared" si="20"/>
        <v>2550</v>
      </c>
      <c r="L2638" s="9">
        <f t="shared" si="21"/>
        <v>892.5</v>
      </c>
      <c r="M2638" s="10">
        <v>0.35</v>
      </c>
      <c r="O2638" s="15"/>
      <c r="P2638" s="13"/>
      <c r="Q2638" s="11"/>
      <c r="R2638" s="12"/>
    </row>
    <row r="2639" spans="1:18" ht="15.75" customHeight="1">
      <c r="A2639" s="1"/>
      <c r="B2639" s="5" t="s">
        <v>23</v>
      </c>
      <c r="C2639" s="5">
        <v>1197831</v>
      </c>
      <c r="D2639" s="6">
        <v>44396</v>
      </c>
      <c r="E2639" s="5" t="s">
        <v>24</v>
      </c>
      <c r="F2639" s="5" t="s">
        <v>96</v>
      </c>
      <c r="G2639" s="5" t="s">
        <v>97</v>
      </c>
      <c r="H2639" s="5" t="s">
        <v>22</v>
      </c>
      <c r="I2639" s="7">
        <v>0.65</v>
      </c>
      <c r="J2639" s="8">
        <v>6000</v>
      </c>
      <c r="K2639" s="9">
        <f t="shared" si="20"/>
        <v>3900</v>
      </c>
      <c r="L2639" s="9">
        <f t="shared" si="21"/>
        <v>1560</v>
      </c>
      <c r="M2639" s="10">
        <v>0.4</v>
      </c>
      <c r="O2639" s="15"/>
      <c r="P2639" s="13"/>
      <c r="Q2639" s="11"/>
      <c r="R2639" s="12"/>
    </row>
    <row r="2640" spans="1:18" ht="15.75" customHeight="1">
      <c r="A2640" s="1"/>
      <c r="B2640" s="5" t="s">
        <v>23</v>
      </c>
      <c r="C2640" s="5">
        <v>1197831</v>
      </c>
      <c r="D2640" s="6">
        <v>44428</v>
      </c>
      <c r="E2640" s="5" t="s">
        <v>24</v>
      </c>
      <c r="F2640" s="5" t="s">
        <v>96</v>
      </c>
      <c r="G2640" s="5" t="s">
        <v>97</v>
      </c>
      <c r="H2640" s="5" t="s">
        <v>17</v>
      </c>
      <c r="I2640" s="7">
        <v>0.6</v>
      </c>
      <c r="J2640" s="8">
        <v>7500</v>
      </c>
      <c r="K2640" s="9">
        <f t="shared" si="20"/>
        <v>4500</v>
      </c>
      <c r="L2640" s="9">
        <f t="shared" si="21"/>
        <v>1800</v>
      </c>
      <c r="M2640" s="10">
        <v>0.4</v>
      </c>
      <c r="O2640" s="15"/>
      <c r="P2640" s="13"/>
      <c r="Q2640" s="11"/>
      <c r="R2640" s="12"/>
    </row>
    <row r="2641" spans="1:18" ht="15.75" customHeight="1">
      <c r="A2641" s="1"/>
      <c r="B2641" s="5" t="s">
        <v>23</v>
      </c>
      <c r="C2641" s="5">
        <v>1197831</v>
      </c>
      <c r="D2641" s="6">
        <v>44428</v>
      </c>
      <c r="E2641" s="5" t="s">
        <v>24</v>
      </c>
      <c r="F2641" s="5" t="s">
        <v>96</v>
      </c>
      <c r="G2641" s="5" t="s">
        <v>97</v>
      </c>
      <c r="H2641" s="5" t="s">
        <v>18</v>
      </c>
      <c r="I2641" s="7">
        <v>0.55000000000000004</v>
      </c>
      <c r="J2641" s="8">
        <v>5250</v>
      </c>
      <c r="K2641" s="9">
        <f t="shared" si="20"/>
        <v>2887.5000000000005</v>
      </c>
      <c r="L2641" s="9">
        <f t="shared" si="21"/>
        <v>1010.6250000000001</v>
      </c>
      <c r="M2641" s="10">
        <v>0.35</v>
      </c>
      <c r="O2641" s="15"/>
      <c r="P2641" s="13"/>
      <c r="Q2641" s="11"/>
      <c r="R2641" s="12"/>
    </row>
    <row r="2642" spans="1:18" ht="15.75" customHeight="1">
      <c r="A2642" s="1"/>
      <c r="B2642" s="5" t="s">
        <v>23</v>
      </c>
      <c r="C2642" s="5">
        <v>1197831</v>
      </c>
      <c r="D2642" s="6">
        <v>44428</v>
      </c>
      <c r="E2642" s="5" t="s">
        <v>24</v>
      </c>
      <c r="F2642" s="5" t="s">
        <v>96</v>
      </c>
      <c r="G2642" s="5" t="s">
        <v>97</v>
      </c>
      <c r="H2642" s="5" t="s">
        <v>19</v>
      </c>
      <c r="I2642" s="7">
        <v>0.5</v>
      </c>
      <c r="J2642" s="8">
        <v>4500</v>
      </c>
      <c r="K2642" s="9">
        <f t="shared" si="20"/>
        <v>2250</v>
      </c>
      <c r="L2642" s="9">
        <f t="shared" si="21"/>
        <v>900</v>
      </c>
      <c r="M2642" s="10">
        <v>0.4</v>
      </c>
      <c r="O2642" s="15"/>
      <c r="P2642" s="13"/>
      <c r="Q2642" s="11"/>
      <c r="R2642" s="12"/>
    </row>
    <row r="2643" spans="1:18" ht="15.75" customHeight="1">
      <c r="A2643" s="1"/>
      <c r="B2643" s="5" t="s">
        <v>23</v>
      </c>
      <c r="C2643" s="5">
        <v>1197831</v>
      </c>
      <c r="D2643" s="6">
        <v>44428</v>
      </c>
      <c r="E2643" s="5" t="s">
        <v>24</v>
      </c>
      <c r="F2643" s="5" t="s">
        <v>96</v>
      </c>
      <c r="G2643" s="5" t="s">
        <v>97</v>
      </c>
      <c r="H2643" s="5" t="s">
        <v>20</v>
      </c>
      <c r="I2643" s="7">
        <v>0.4</v>
      </c>
      <c r="J2643" s="8">
        <v>4000</v>
      </c>
      <c r="K2643" s="9">
        <f t="shared" si="20"/>
        <v>1600</v>
      </c>
      <c r="L2643" s="9">
        <f t="shared" si="21"/>
        <v>640</v>
      </c>
      <c r="M2643" s="10">
        <v>0.4</v>
      </c>
      <c r="O2643" s="15"/>
      <c r="P2643" s="13"/>
      <c r="Q2643" s="11"/>
      <c r="R2643" s="12"/>
    </row>
    <row r="2644" spans="1:18" ht="15.75" customHeight="1">
      <c r="A2644" s="1"/>
      <c r="B2644" s="5" t="s">
        <v>23</v>
      </c>
      <c r="C2644" s="5">
        <v>1197831</v>
      </c>
      <c r="D2644" s="6">
        <v>44428</v>
      </c>
      <c r="E2644" s="5" t="s">
        <v>24</v>
      </c>
      <c r="F2644" s="5" t="s">
        <v>96</v>
      </c>
      <c r="G2644" s="5" t="s">
        <v>97</v>
      </c>
      <c r="H2644" s="5" t="s">
        <v>21</v>
      </c>
      <c r="I2644" s="7">
        <v>0.5</v>
      </c>
      <c r="J2644" s="8">
        <v>3750</v>
      </c>
      <c r="K2644" s="9">
        <f t="shared" si="20"/>
        <v>1875</v>
      </c>
      <c r="L2644" s="9">
        <f t="shared" si="21"/>
        <v>656.25</v>
      </c>
      <c r="M2644" s="10">
        <v>0.35</v>
      </c>
      <c r="O2644" s="15"/>
      <c r="P2644" s="13"/>
      <c r="Q2644" s="11"/>
      <c r="R2644" s="12"/>
    </row>
    <row r="2645" spans="1:18" ht="15.75" customHeight="1">
      <c r="A2645" s="1"/>
      <c r="B2645" s="5" t="s">
        <v>23</v>
      </c>
      <c r="C2645" s="5">
        <v>1197831</v>
      </c>
      <c r="D2645" s="6">
        <v>44428</v>
      </c>
      <c r="E2645" s="5" t="s">
        <v>24</v>
      </c>
      <c r="F2645" s="5" t="s">
        <v>96</v>
      </c>
      <c r="G2645" s="5" t="s">
        <v>97</v>
      </c>
      <c r="H2645" s="5" t="s">
        <v>22</v>
      </c>
      <c r="I2645" s="7">
        <v>0.55000000000000004</v>
      </c>
      <c r="J2645" s="8">
        <v>5500</v>
      </c>
      <c r="K2645" s="9">
        <f t="shared" si="20"/>
        <v>3025.0000000000005</v>
      </c>
      <c r="L2645" s="9">
        <f t="shared" si="21"/>
        <v>1210.0000000000002</v>
      </c>
      <c r="M2645" s="10">
        <v>0.4</v>
      </c>
      <c r="O2645" s="15"/>
      <c r="P2645" s="13"/>
      <c r="Q2645" s="11"/>
      <c r="R2645" s="12"/>
    </row>
    <row r="2646" spans="1:18" ht="15.75" customHeight="1">
      <c r="A2646" s="1"/>
      <c r="B2646" s="5" t="s">
        <v>23</v>
      </c>
      <c r="C2646" s="5">
        <v>1197831</v>
      </c>
      <c r="D2646" s="6">
        <v>44458</v>
      </c>
      <c r="E2646" s="5" t="s">
        <v>24</v>
      </c>
      <c r="F2646" s="5" t="s">
        <v>96</v>
      </c>
      <c r="G2646" s="5" t="s">
        <v>97</v>
      </c>
      <c r="H2646" s="5" t="s">
        <v>17</v>
      </c>
      <c r="I2646" s="7">
        <v>0.5</v>
      </c>
      <c r="J2646" s="8">
        <v>6500</v>
      </c>
      <c r="K2646" s="9">
        <f t="shared" si="20"/>
        <v>3250</v>
      </c>
      <c r="L2646" s="9">
        <f t="shared" si="21"/>
        <v>1300</v>
      </c>
      <c r="M2646" s="10">
        <v>0.4</v>
      </c>
      <c r="O2646" s="15"/>
      <c r="P2646" s="13"/>
      <c r="Q2646" s="11"/>
      <c r="R2646" s="12"/>
    </row>
    <row r="2647" spans="1:18" ht="15.75" customHeight="1">
      <c r="A2647" s="1"/>
      <c r="B2647" s="5" t="s">
        <v>23</v>
      </c>
      <c r="C2647" s="5">
        <v>1197831</v>
      </c>
      <c r="D2647" s="6">
        <v>44458</v>
      </c>
      <c r="E2647" s="5" t="s">
        <v>24</v>
      </c>
      <c r="F2647" s="5" t="s">
        <v>96</v>
      </c>
      <c r="G2647" s="5" t="s">
        <v>97</v>
      </c>
      <c r="H2647" s="5" t="s">
        <v>18</v>
      </c>
      <c r="I2647" s="7">
        <v>0.40000000000000013</v>
      </c>
      <c r="J2647" s="8">
        <v>4500</v>
      </c>
      <c r="K2647" s="9">
        <f t="shared" si="20"/>
        <v>1800.0000000000007</v>
      </c>
      <c r="L2647" s="9">
        <f t="shared" si="21"/>
        <v>630.00000000000023</v>
      </c>
      <c r="M2647" s="10">
        <v>0.35</v>
      </c>
      <c r="O2647" s="15"/>
      <c r="P2647" s="13"/>
      <c r="Q2647" s="11"/>
      <c r="R2647" s="12"/>
    </row>
    <row r="2648" spans="1:18" ht="15.75" customHeight="1">
      <c r="A2648" s="1"/>
      <c r="B2648" s="5" t="s">
        <v>23</v>
      </c>
      <c r="C2648" s="5">
        <v>1197831</v>
      </c>
      <c r="D2648" s="6">
        <v>44458</v>
      </c>
      <c r="E2648" s="5" t="s">
        <v>24</v>
      </c>
      <c r="F2648" s="5" t="s">
        <v>96</v>
      </c>
      <c r="G2648" s="5" t="s">
        <v>97</v>
      </c>
      <c r="H2648" s="5" t="s">
        <v>19</v>
      </c>
      <c r="I2648" s="7">
        <v>0.15000000000000008</v>
      </c>
      <c r="J2648" s="8">
        <v>3500</v>
      </c>
      <c r="K2648" s="9">
        <f t="shared" si="20"/>
        <v>525.00000000000023</v>
      </c>
      <c r="L2648" s="9">
        <f t="shared" si="21"/>
        <v>210.00000000000011</v>
      </c>
      <c r="M2648" s="10">
        <v>0.4</v>
      </c>
      <c r="O2648" s="15"/>
      <c r="P2648" s="13"/>
      <c r="Q2648" s="11"/>
      <c r="R2648" s="12"/>
    </row>
    <row r="2649" spans="1:18" ht="15.75" customHeight="1">
      <c r="A2649" s="1"/>
      <c r="B2649" s="5" t="s">
        <v>23</v>
      </c>
      <c r="C2649" s="5">
        <v>1197831</v>
      </c>
      <c r="D2649" s="6">
        <v>44458</v>
      </c>
      <c r="E2649" s="5" t="s">
        <v>24</v>
      </c>
      <c r="F2649" s="5" t="s">
        <v>96</v>
      </c>
      <c r="G2649" s="5" t="s">
        <v>97</v>
      </c>
      <c r="H2649" s="5" t="s">
        <v>20</v>
      </c>
      <c r="I2649" s="7">
        <v>0.15000000000000008</v>
      </c>
      <c r="J2649" s="8">
        <v>3250</v>
      </c>
      <c r="K2649" s="9">
        <f t="shared" si="20"/>
        <v>487.50000000000023</v>
      </c>
      <c r="L2649" s="9">
        <f t="shared" si="21"/>
        <v>195.00000000000011</v>
      </c>
      <c r="M2649" s="10">
        <v>0.4</v>
      </c>
      <c r="O2649" s="15"/>
      <c r="P2649" s="13"/>
      <c r="Q2649" s="11"/>
      <c r="R2649" s="12"/>
    </row>
    <row r="2650" spans="1:18" ht="15.75" customHeight="1">
      <c r="A2650" s="1"/>
      <c r="B2650" s="5" t="s">
        <v>23</v>
      </c>
      <c r="C2650" s="5">
        <v>1197831</v>
      </c>
      <c r="D2650" s="6">
        <v>44458</v>
      </c>
      <c r="E2650" s="5" t="s">
        <v>24</v>
      </c>
      <c r="F2650" s="5" t="s">
        <v>96</v>
      </c>
      <c r="G2650" s="5" t="s">
        <v>97</v>
      </c>
      <c r="H2650" s="5" t="s">
        <v>21</v>
      </c>
      <c r="I2650" s="7">
        <v>0.25000000000000006</v>
      </c>
      <c r="J2650" s="8">
        <v>3250</v>
      </c>
      <c r="K2650" s="9">
        <f t="shared" si="20"/>
        <v>812.50000000000023</v>
      </c>
      <c r="L2650" s="9">
        <f t="shared" si="21"/>
        <v>284.37500000000006</v>
      </c>
      <c r="M2650" s="10">
        <v>0.35</v>
      </c>
      <c r="O2650" s="15"/>
      <c r="P2650" s="13"/>
      <c r="Q2650" s="11"/>
      <c r="R2650" s="12"/>
    </row>
    <row r="2651" spans="1:18" ht="15.75" customHeight="1">
      <c r="A2651" s="1"/>
      <c r="B2651" s="5" t="s">
        <v>23</v>
      </c>
      <c r="C2651" s="5">
        <v>1197831</v>
      </c>
      <c r="D2651" s="6">
        <v>44458</v>
      </c>
      <c r="E2651" s="5" t="s">
        <v>24</v>
      </c>
      <c r="F2651" s="5" t="s">
        <v>96</v>
      </c>
      <c r="G2651" s="5" t="s">
        <v>97</v>
      </c>
      <c r="H2651" s="5" t="s">
        <v>22</v>
      </c>
      <c r="I2651" s="7">
        <v>0.3000000000000001</v>
      </c>
      <c r="J2651" s="8">
        <v>4250</v>
      </c>
      <c r="K2651" s="9">
        <f t="shared" si="20"/>
        <v>1275.0000000000005</v>
      </c>
      <c r="L2651" s="9">
        <f t="shared" si="21"/>
        <v>510.00000000000023</v>
      </c>
      <c r="M2651" s="10">
        <v>0.4</v>
      </c>
      <c r="O2651" s="15"/>
      <c r="P2651" s="13"/>
      <c r="Q2651" s="11"/>
      <c r="R2651" s="12"/>
    </row>
    <row r="2652" spans="1:18" ht="15.75" customHeight="1">
      <c r="A2652" s="1"/>
      <c r="B2652" s="5" t="s">
        <v>23</v>
      </c>
      <c r="C2652" s="5">
        <v>1197831</v>
      </c>
      <c r="D2652" s="6">
        <v>44490</v>
      </c>
      <c r="E2652" s="5" t="s">
        <v>24</v>
      </c>
      <c r="F2652" s="5" t="s">
        <v>96</v>
      </c>
      <c r="G2652" s="5" t="s">
        <v>97</v>
      </c>
      <c r="H2652" s="5" t="s">
        <v>17</v>
      </c>
      <c r="I2652" s="7">
        <v>0.3000000000000001</v>
      </c>
      <c r="J2652" s="8">
        <v>6000</v>
      </c>
      <c r="K2652" s="9">
        <f t="shared" si="20"/>
        <v>1800.0000000000007</v>
      </c>
      <c r="L2652" s="9">
        <f t="shared" si="21"/>
        <v>720.00000000000034</v>
      </c>
      <c r="M2652" s="10">
        <v>0.4</v>
      </c>
      <c r="O2652" s="15"/>
      <c r="P2652" s="13"/>
      <c r="Q2652" s="11"/>
      <c r="R2652" s="12"/>
    </row>
    <row r="2653" spans="1:18" ht="15.75" customHeight="1">
      <c r="A2653" s="1"/>
      <c r="B2653" s="5" t="s">
        <v>23</v>
      </c>
      <c r="C2653" s="5">
        <v>1197831</v>
      </c>
      <c r="D2653" s="6">
        <v>44490</v>
      </c>
      <c r="E2653" s="5" t="s">
        <v>24</v>
      </c>
      <c r="F2653" s="5" t="s">
        <v>96</v>
      </c>
      <c r="G2653" s="5" t="s">
        <v>97</v>
      </c>
      <c r="H2653" s="5" t="s">
        <v>18</v>
      </c>
      <c r="I2653" s="7">
        <v>0.20000000000000012</v>
      </c>
      <c r="J2653" s="8">
        <v>4250</v>
      </c>
      <c r="K2653" s="9">
        <f t="shared" si="20"/>
        <v>850.00000000000057</v>
      </c>
      <c r="L2653" s="9">
        <f t="shared" si="21"/>
        <v>297.50000000000017</v>
      </c>
      <c r="M2653" s="10">
        <v>0.35</v>
      </c>
      <c r="O2653" s="15"/>
      <c r="P2653" s="13"/>
      <c r="Q2653" s="11"/>
      <c r="R2653" s="12"/>
    </row>
    <row r="2654" spans="1:18" ht="15.75" customHeight="1">
      <c r="A2654" s="1"/>
      <c r="B2654" s="5" t="s">
        <v>23</v>
      </c>
      <c r="C2654" s="5">
        <v>1197831</v>
      </c>
      <c r="D2654" s="6">
        <v>44490</v>
      </c>
      <c r="E2654" s="5" t="s">
        <v>24</v>
      </c>
      <c r="F2654" s="5" t="s">
        <v>96</v>
      </c>
      <c r="G2654" s="5" t="s">
        <v>97</v>
      </c>
      <c r="H2654" s="5" t="s">
        <v>19</v>
      </c>
      <c r="I2654" s="7">
        <v>0.20000000000000012</v>
      </c>
      <c r="J2654" s="8">
        <v>3000</v>
      </c>
      <c r="K2654" s="9">
        <f t="shared" si="20"/>
        <v>600.00000000000034</v>
      </c>
      <c r="L2654" s="9">
        <f t="shared" si="21"/>
        <v>240.00000000000014</v>
      </c>
      <c r="M2654" s="10">
        <v>0.4</v>
      </c>
      <c r="O2654" s="15"/>
      <c r="P2654" s="13"/>
      <c r="Q2654" s="11"/>
      <c r="R2654" s="12"/>
    </row>
    <row r="2655" spans="1:18" ht="15.75" customHeight="1">
      <c r="A2655" s="1"/>
      <c r="B2655" s="5" t="s">
        <v>23</v>
      </c>
      <c r="C2655" s="5">
        <v>1197831</v>
      </c>
      <c r="D2655" s="6">
        <v>44490</v>
      </c>
      <c r="E2655" s="5" t="s">
        <v>24</v>
      </c>
      <c r="F2655" s="5" t="s">
        <v>96</v>
      </c>
      <c r="G2655" s="5" t="s">
        <v>97</v>
      </c>
      <c r="H2655" s="5" t="s">
        <v>20</v>
      </c>
      <c r="I2655" s="7">
        <v>0.20000000000000012</v>
      </c>
      <c r="J2655" s="8">
        <v>2750</v>
      </c>
      <c r="K2655" s="9">
        <f t="shared" si="20"/>
        <v>550.00000000000034</v>
      </c>
      <c r="L2655" s="9">
        <f t="shared" si="21"/>
        <v>220.00000000000014</v>
      </c>
      <c r="M2655" s="10">
        <v>0.4</v>
      </c>
      <c r="O2655" s="15"/>
      <c r="P2655" s="13"/>
      <c r="Q2655" s="11"/>
      <c r="R2655" s="12"/>
    </row>
    <row r="2656" spans="1:18" ht="15.75" customHeight="1">
      <c r="A2656" s="1"/>
      <c r="B2656" s="5" t="s">
        <v>23</v>
      </c>
      <c r="C2656" s="5">
        <v>1197831</v>
      </c>
      <c r="D2656" s="6">
        <v>44490</v>
      </c>
      <c r="E2656" s="5" t="s">
        <v>24</v>
      </c>
      <c r="F2656" s="5" t="s">
        <v>96</v>
      </c>
      <c r="G2656" s="5" t="s">
        <v>97</v>
      </c>
      <c r="H2656" s="5" t="s">
        <v>21</v>
      </c>
      <c r="I2656" s="7">
        <v>0.3000000000000001</v>
      </c>
      <c r="J2656" s="8">
        <v>2750</v>
      </c>
      <c r="K2656" s="9">
        <f t="shared" si="20"/>
        <v>825.00000000000023</v>
      </c>
      <c r="L2656" s="9">
        <f t="shared" si="21"/>
        <v>288.75000000000006</v>
      </c>
      <c r="M2656" s="10">
        <v>0.35</v>
      </c>
      <c r="O2656" s="15"/>
      <c r="P2656" s="13"/>
      <c r="Q2656" s="11"/>
      <c r="R2656" s="12"/>
    </row>
    <row r="2657" spans="1:18" ht="15.75" customHeight="1">
      <c r="A2657" s="1"/>
      <c r="B2657" s="5" t="s">
        <v>23</v>
      </c>
      <c r="C2657" s="5">
        <v>1197831</v>
      </c>
      <c r="D2657" s="6">
        <v>44490</v>
      </c>
      <c r="E2657" s="5" t="s">
        <v>24</v>
      </c>
      <c r="F2657" s="5" t="s">
        <v>96</v>
      </c>
      <c r="G2657" s="5" t="s">
        <v>97</v>
      </c>
      <c r="H2657" s="5" t="s">
        <v>22</v>
      </c>
      <c r="I2657" s="7">
        <v>0.30000000000000004</v>
      </c>
      <c r="J2657" s="8">
        <v>4000</v>
      </c>
      <c r="K2657" s="9">
        <f t="shared" si="20"/>
        <v>1200.0000000000002</v>
      </c>
      <c r="L2657" s="9">
        <f t="shared" si="21"/>
        <v>480.00000000000011</v>
      </c>
      <c r="M2657" s="10">
        <v>0.4</v>
      </c>
      <c r="O2657" s="15"/>
      <c r="P2657" s="13"/>
      <c r="Q2657" s="11"/>
      <c r="R2657" s="12"/>
    </row>
    <row r="2658" spans="1:18" ht="15.75" customHeight="1">
      <c r="A2658" s="1"/>
      <c r="B2658" s="5" t="s">
        <v>23</v>
      </c>
      <c r="C2658" s="5">
        <v>1197831</v>
      </c>
      <c r="D2658" s="6">
        <v>44520</v>
      </c>
      <c r="E2658" s="5" t="s">
        <v>24</v>
      </c>
      <c r="F2658" s="5" t="s">
        <v>96</v>
      </c>
      <c r="G2658" s="5" t="s">
        <v>97</v>
      </c>
      <c r="H2658" s="5" t="s">
        <v>17</v>
      </c>
      <c r="I2658" s="7">
        <v>0.25000000000000011</v>
      </c>
      <c r="J2658" s="8">
        <v>5500</v>
      </c>
      <c r="K2658" s="9">
        <f t="shared" si="20"/>
        <v>1375.0000000000007</v>
      </c>
      <c r="L2658" s="9">
        <f t="shared" si="21"/>
        <v>550.00000000000034</v>
      </c>
      <c r="M2658" s="10">
        <v>0.4</v>
      </c>
      <c r="O2658" s="15"/>
      <c r="P2658" s="13"/>
      <c r="Q2658" s="11"/>
      <c r="R2658" s="12"/>
    </row>
    <row r="2659" spans="1:18" ht="15.75" customHeight="1">
      <c r="A2659" s="1"/>
      <c r="B2659" s="5" t="s">
        <v>23</v>
      </c>
      <c r="C2659" s="5">
        <v>1197831</v>
      </c>
      <c r="D2659" s="6">
        <v>44520</v>
      </c>
      <c r="E2659" s="5" t="s">
        <v>24</v>
      </c>
      <c r="F2659" s="5" t="s">
        <v>96</v>
      </c>
      <c r="G2659" s="5" t="s">
        <v>97</v>
      </c>
      <c r="H2659" s="5" t="s">
        <v>18</v>
      </c>
      <c r="I2659" s="7">
        <v>0.15000000000000013</v>
      </c>
      <c r="J2659" s="8">
        <v>3750</v>
      </c>
      <c r="K2659" s="9">
        <f t="shared" si="20"/>
        <v>562.50000000000045</v>
      </c>
      <c r="L2659" s="9">
        <f t="shared" si="21"/>
        <v>196.87500000000014</v>
      </c>
      <c r="M2659" s="10">
        <v>0.35</v>
      </c>
      <c r="O2659" s="15"/>
      <c r="P2659" s="13"/>
      <c r="Q2659" s="11"/>
      <c r="R2659" s="12"/>
    </row>
    <row r="2660" spans="1:18" ht="15.75" customHeight="1">
      <c r="A2660" s="1"/>
      <c r="B2660" s="5" t="s">
        <v>23</v>
      </c>
      <c r="C2660" s="5">
        <v>1197831</v>
      </c>
      <c r="D2660" s="6">
        <v>44520</v>
      </c>
      <c r="E2660" s="5" t="s">
        <v>24</v>
      </c>
      <c r="F2660" s="5" t="s">
        <v>96</v>
      </c>
      <c r="G2660" s="5" t="s">
        <v>97</v>
      </c>
      <c r="H2660" s="5" t="s">
        <v>19</v>
      </c>
      <c r="I2660" s="7">
        <v>0.25000000000000017</v>
      </c>
      <c r="J2660" s="8">
        <v>3200</v>
      </c>
      <c r="K2660" s="9">
        <f t="shared" si="20"/>
        <v>800.00000000000057</v>
      </c>
      <c r="L2660" s="9">
        <f t="shared" si="21"/>
        <v>320.00000000000023</v>
      </c>
      <c r="M2660" s="10">
        <v>0.4</v>
      </c>
      <c r="O2660" s="15"/>
      <c r="P2660" s="13"/>
      <c r="Q2660" s="11"/>
      <c r="R2660" s="12"/>
    </row>
    <row r="2661" spans="1:18" ht="15.75" customHeight="1">
      <c r="A2661" s="1"/>
      <c r="B2661" s="5" t="s">
        <v>23</v>
      </c>
      <c r="C2661" s="5">
        <v>1197831</v>
      </c>
      <c r="D2661" s="6">
        <v>44520</v>
      </c>
      <c r="E2661" s="5" t="s">
        <v>24</v>
      </c>
      <c r="F2661" s="5" t="s">
        <v>96</v>
      </c>
      <c r="G2661" s="5" t="s">
        <v>97</v>
      </c>
      <c r="H2661" s="5" t="s">
        <v>20</v>
      </c>
      <c r="I2661" s="7">
        <v>0.55000000000000016</v>
      </c>
      <c r="J2661" s="8">
        <v>3750</v>
      </c>
      <c r="K2661" s="9">
        <f t="shared" si="20"/>
        <v>2062.5000000000005</v>
      </c>
      <c r="L2661" s="9">
        <f t="shared" si="21"/>
        <v>825.00000000000023</v>
      </c>
      <c r="M2661" s="10">
        <v>0.4</v>
      </c>
      <c r="O2661" s="15"/>
      <c r="P2661" s="13"/>
      <c r="Q2661" s="11"/>
      <c r="R2661" s="12"/>
    </row>
    <row r="2662" spans="1:18" ht="15.75" customHeight="1">
      <c r="A2662" s="1"/>
      <c r="B2662" s="5" t="s">
        <v>23</v>
      </c>
      <c r="C2662" s="5">
        <v>1197831</v>
      </c>
      <c r="D2662" s="6">
        <v>44520</v>
      </c>
      <c r="E2662" s="5" t="s">
        <v>24</v>
      </c>
      <c r="F2662" s="5" t="s">
        <v>96</v>
      </c>
      <c r="G2662" s="5" t="s">
        <v>97</v>
      </c>
      <c r="H2662" s="5" t="s">
        <v>21</v>
      </c>
      <c r="I2662" s="7">
        <v>0.75000000000000011</v>
      </c>
      <c r="J2662" s="8">
        <v>3500</v>
      </c>
      <c r="K2662" s="9">
        <f t="shared" si="20"/>
        <v>2625.0000000000005</v>
      </c>
      <c r="L2662" s="9">
        <f t="shared" si="21"/>
        <v>918.75000000000011</v>
      </c>
      <c r="M2662" s="10">
        <v>0.35</v>
      </c>
      <c r="O2662" s="15"/>
      <c r="P2662" s="13"/>
      <c r="Q2662" s="11"/>
      <c r="R2662" s="12"/>
    </row>
    <row r="2663" spans="1:18" ht="15.75" customHeight="1">
      <c r="A2663" s="1"/>
      <c r="B2663" s="5" t="s">
        <v>23</v>
      </c>
      <c r="C2663" s="5">
        <v>1197831</v>
      </c>
      <c r="D2663" s="6">
        <v>44520</v>
      </c>
      <c r="E2663" s="5" t="s">
        <v>24</v>
      </c>
      <c r="F2663" s="5" t="s">
        <v>96</v>
      </c>
      <c r="G2663" s="5" t="s">
        <v>97</v>
      </c>
      <c r="H2663" s="5" t="s">
        <v>22</v>
      </c>
      <c r="I2663" s="7">
        <v>0.75</v>
      </c>
      <c r="J2663" s="8">
        <v>4500</v>
      </c>
      <c r="K2663" s="9">
        <f t="shared" si="20"/>
        <v>3375</v>
      </c>
      <c r="L2663" s="9">
        <f t="shared" si="21"/>
        <v>1350</v>
      </c>
      <c r="M2663" s="10">
        <v>0.4</v>
      </c>
      <c r="O2663" s="15"/>
      <c r="P2663" s="13"/>
      <c r="Q2663" s="11"/>
      <c r="R2663" s="12"/>
    </row>
    <row r="2664" spans="1:18" ht="15.75" customHeight="1">
      <c r="A2664" s="1"/>
      <c r="B2664" s="5" t="s">
        <v>23</v>
      </c>
      <c r="C2664" s="5">
        <v>1197831</v>
      </c>
      <c r="D2664" s="6">
        <v>44549</v>
      </c>
      <c r="E2664" s="5" t="s">
        <v>24</v>
      </c>
      <c r="F2664" s="5" t="s">
        <v>96</v>
      </c>
      <c r="G2664" s="5" t="s">
        <v>97</v>
      </c>
      <c r="H2664" s="5" t="s">
        <v>17</v>
      </c>
      <c r="I2664" s="7">
        <v>0.70000000000000007</v>
      </c>
      <c r="J2664" s="8">
        <v>7000</v>
      </c>
      <c r="K2664" s="9">
        <f t="shared" si="20"/>
        <v>4900.0000000000009</v>
      </c>
      <c r="L2664" s="9">
        <f t="shared" si="21"/>
        <v>1960.0000000000005</v>
      </c>
      <c r="M2664" s="10">
        <v>0.4</v>
      </c>
      <c r="O2664" s="15"/>
      <c r="P2664" s="13"/>
      <c r="Q2664" s="11"/>
      <c r="R2664" s="12"/>
    </row>
    <row r="2665" spans="1:18" ht="15.75" customHeight="1">
      <c r="A2665" s="1"/>
      <c r="B2665" s="5" t="s">
        <v>23</v>
      </c>
      <c r="C2665" s="5">
        <v>1197831</v>
      </c>
      <c r="D2665" s="6">
        <v>44549</v>
      </c>
      <c r="E2665" s="5" t="s">
        <v>24</v>
      </c>
      <c r="F2665" s="5" t="s">
        <v>96</v>
      </c>
      <c r="G2665" s="5" t="s">
        <v>97</v>
      </c>
      <c r="H2665" s="5" t="s">
        <v>18</v>
      </c>
      <c r="I2665" s="7">
        <v>0.60000000000000009</v>
      </c>
      <c r="J2665" s="8">
        <v>5000</v>
      </c>
      <c r="K2665" s="9">
        <f t="shared" si="20"/>
        <v>3000.0000000000005</v>
      </c>
      <c r="L2665" s="9">
        <f t="shared" si="21"/>
        <v>1050</v>
      </c>
      <c r="M2665" s="10">
        <v>0.35</v>
      </c>
      <c r="O2665" s="15"/>
      <c r="P2665" s="13"/>
      <c r="Q2665" s="11"/>
      <c r="R2665" s="12"/>
    </row>
    <row r="2666" spans="1:18" ht="15.75" customHeight="1">
      <c r="A2666" s="1"/>
      <c r="B2666" s="5" t="s">
        <v>23</v>
      </c>
      <c r="C2666" s="5">
        <v>1197831</v>
      </c>
      <c r="D2666" s="6">
        <v>44549</v>
      </c>
      <c r="E2666" s="5" t="s">
        <v>24</v>
      </c>
      <c r="F2666" s="5" t="s">
        <v>96</v>
      </c>
      <c r="G2666" s="5" t="s">
        <v>97</v>
      </c>
      <c r="H2666" s="5" t="s">
        <v>19</v>
      </c>
      <c r="I2666" s="7">
        <v>0.60000000000000009</v>
      </c>
      <c r="J2666" s="8">
        <v>4500</v>
      </c>
      <c r="K2666" s="9">
        <f t="shared" si="20"/>
        <v>2700.0000000000005</v>
      </c>
      <c r="L2666" s="9">
        <f t="shared" si="21"/>
        <v>1080.0000000000002</v>
      </c>
      <c r="M2666" s="10">
        <v>0.4</v>
      </c>
      <c r="O2666" s="15"/>
      <c r="P2666" s="13"/>
      <c r="Q2666" s="11"/>
      <c r="R2666" s="12"/>
    </row>
    <row r="2667" spans="1:18" ht="15.75" customHeight="1">
      <c r="A2667" s="1"/>
      <c r="B2667" s="5" t="s">
        <v>23</v>
      </c>
      <c r="C2667" s="5">
        <v>1197831</v>
      </c>
      <c r="D2667" s="6">
        <v>44549</v>
      </c>
      <c r="E2667" s="5" t="s">
        <v>24</v>
      </c>
      <c r="F2667" s="5" t="s">
        <v>96</v>
      </c>
      <c r="G2667" s="5" t="s">
        <v>97</v>
      </c>
      <c r="H2667" s="5" t="s">
        <v>20</v>
      </c>
      <c r="I2667" s="7">
        <v>0.60000000000000009</v>
      </c>
      <c r="J2667" s="8">
        <v>4000</v>
      </c>
      <c r="K2667" s="9">
        <f t="shared" si="20"/>
        <v>2400.0000000000005</v>
      </c>
      <c r="L2667" s="9">
        <f t="shared" si="21"/>
        <v>960.00000000000023</v>
      </c>
      <c r="M2667" s="10">
        <v>0.4</v>
      </c>
      <c r="O2667" s="15"/>
      <c r="P2667" s="13"/>
      <c r="Q2667" s="11"/>
      <c r="R2667" s="12"/>
    </row>
    <row r="2668" spans="1:18" ht="15.75" customHeight="1">
      <c r="A2668" s="1"/>
      <c r="B2668" s="5" t="s">
        <v>23</v>
      </c>
      <c r="C2668" s="5">
        <v>1197831</v>
      </c>
      <c r="D2668" s="6">
        <v>44549</v>
      </c>
      <c r="E2668" s="5" t="s">
        <v>24</v>
      </c>
      <c r="F2668" s="5" t="s">
        <v>96</v>
      </c>
      <c r="G2668" s="5" t="s">
        <v>97</v>
      </c>
      <c r="H2668" s="5" t="s">
        <v>21</v>
      </c>
      <c r="I2668" s="7">
        <v>0.70000000000000007</v>
      </c>
      <c r="J2668" s="8">
        <v>4000</v>
      </c>
      <c r="K2668" s="9">
        <f t="shared" si="20"/>
        <v>2800.0000000000005</v>
      </c>
      <c r="L2668" s="9">
        <f t="shared" si="21"/>
        <v>980.00000000000011</v>
      </c>
      <c r="M2668" s="10">
        <v>0.35</v>
      </c>
      <c r="O2668" s="15"/>
      <c r="P2668" s="13"/>
      <c r="Q2668" s="11"/>
      <c r="R2668" s="12"/>
    </row>
    <row r="2669" spans="1:18" ht="15.75" customHeight="1">
      <c r="A2669" s="1"/>
      <c r="B2669" s="5" t="s">
        <v>23</v>
      </c>
      <c r="C2669" s="5">
        <v>1197831</v>
      </c>
      <c r="D2669" s="6">
        <v>44549</v>
      </c>
      <c r="E2669" s="5" t="s">
        <v>24</v>
      </c>
      <c r="F2669" s="5" t="s">
        <v>96</v>
      </c>
      <c r="G2669" s="5" t="s">
        <v>97</v>
      </c>
      <c r="H2669" s="5" t="s">
        <v>22</v>
      </c>
      <c r="I2669" s="7">
        <v>0.75</v>
      </c>
      <c r="J2669" s="8">
        <v>5000</v>
      </c>
      <c r="K2669" s="9">
        <f t="shared" si="20"/>
        <v>3750</v>
      </c>
      <c r="L2669" s="9">
        <f t="shared" si="21"/>
        <v>1500</v>
      </c>
      <c r="M2669" s="10">
        <v>0.4</v>
      </c>
      <c r="O2669" s="15"/>
      <c r="P2669" s="13"/>
      <c r="Q2669" s="11"/>
      <c r="R2669" s="12"/>
    </row>
    <row r="2670" spans="1:18" ht="15.75" customHeight="1">
      <c r="A2670" s="1" t="s">
        <v>39</v>
      </c>
      <c r="B2670" s="5" t="s">
        <v>23</v>
      </c>
      <c r="C2670" s="5">
        <v>1197831</v>
      </c>
      <c r="D2670" s="6">
        <v>44219</v>
      </c>
      <c r="E2670" s="5" t="s">
        <v>24</v>
      </c>
      <c r="F2670" s="5" t="s">
        <v>98</v>
      </c>
      <c r="G2670" s="5" t="s">
        <v>99</v>
      </c>
      <c r="H2670" s="5" t="s">
        <v>17</v>
      </c>
      <c r="I2670" s="7">
        <v>0.25000000000000006</v>
      </c>
      <c r="J2670" s="8">
        <v>5750</v>
      </c>
      <c r="K2670" s="9">
        <f t="shared" si="20"/>
        <v>1437.5000000000002</v>
      </c>
      <c r="L2670" s="9">
        <f t="shared" si="21"/>
        <v>575.00000000000011</v>
      </c>
      <c r="M2670" s="10">
        <v>0.4</v>
      </c>
      <c r="O2670" s="15"/>
      <c r="P2670" s="13"/>
      <c r="Q2670" s="11"/>
      <c r="R2670" s="12"/>
    </row>
    <row r="2671" spans="1:18" ht="15.75" customHeight="1">
      <c r="A2671" s="1"/>
      <c r="B2671" s="5" t="s">
        <v>23</v>
      </c>
      <c r="C2671" s="5">
        <v>1197831</v>
      </c>
      <c r="D2671" s="6">
        <v>44219</v>
      </c>
      <c r="E2671" s="5" t="s">
        <v>24</v>
      </c>
      <c r="F2671" s="5" t="s">
        <v>98</v>
      </c>
      <c r="G2671" s="5" t="s">
        <v>99</v>
      </c>
      <c r="H2671" s="5" t="s">
        <v>18</v>
      </c>
      <c r="I2671" s="7">
        <v>0.25000000000000006</v>
      </c>
      <c r="J2671" s="8">
        <v>3750</v>
      </c>
      <c r="K2671" s="9">
        <f t="shared" si="20"/>
        <v>937.50000000000023</v>
      </c>
      <c r="L2671" s="9">
        <f t="shared" si="21"/>
        <v>328.12500000000006</v>
      </c>
      <c r="M2671" s="10">
        <v>0.35</v>
      </c>
      <c r="O2671" s="15"/>
      <c r="P2671" s="13"/>
      <c r="Q2671" s="11"/>
      <c r="R2671" s="12"/>
    </row>
    <row r="2672" spans="1:18" ht="15.75" customHeight="1">
      <c r="A2672" s="1"/>
      <c r="B2672" s="5" t="s">
        <v>23</v>
      </c>
      <c r="C2672" s="5">
        <v>1197831</v>
      </c>
      <c r="D2672" s="6">
        <v>44219</v>
      </c>
      <c r="E2672" s="5" t="s">
        <v>24</v>
      </c>
      <c r="F2672" s="5" t="s">
        <v>98</v>
      </c>
      <c r="G2672" s="5" t="s">
        <v>99</v>
      </c>
      <c r="H2672" s="5" t="s">
        <v>19</v>
      </c>
      <c r="I2672" s="7">
        <v>0.15000000000000008</v>
      </c>
      <c r="J2672" s="8">
        <v>3750</v>
      </c>
      <c r="K2672" s="9">
        <f t="shared" si="20"/>
        <v>562.50000000000034</v>
      </c>
      <c r="L2672" s="9">
        <f t="shared" si="21"/>
        <v>225.00000000000014</v>
      </c>
      <c r="M2672" s="10">
        <v>0.4</v>
      </c>
      <c r="O2672" s="15"/>
      <c r="P2672" s="13"/>
      <c r="Q2672" s="11"/>
      <c r="R2672" s="12"/>
    </row>
    <row r="2673" spans="1:18" ht="15.75" customHeight="1">
      <c r="A2673" s="1"/>
      <c r="B2673" s="5" t="s">
        <v>23</v>
      </c>
      <c r="C2673" s="5">
        <v>1197831</v>
      </c>
      <c r="D2673" s="6">
        <v>44219</v>
      </c>
      <c r="E2673" s="5" t="s">
        <v>24</v>
      </c>
      <c r="F2673" s="5" t="s">
        <v>98</v>
      </c>
      <c r="G2673" s="5" t="s">
        <v>99</v>
      </c>
      <c r="H2673" s="5" t="s">
        <v>20</v>
      </c>
      <c r="I2673" s="7">
        <v>0.2</v>
      </c>
      <c r="J2673" s="8">
        <v>2250</v>
      </c>
      <c r="K2673" s="9">
        <f t="shared" si="20"/>
        <v>450</v>
      </c>
      <c r="L2673" s="9">
        <f t="shared" si="21"/>
        <v>180</v>
      </c>
      <c r="M2673" s="10">
        <v>0.4</v>
      </c>
      <c r="O2673" s="15"/>
      <c r="P2673" s="13"/>
      <c r="Q2673" s="11"/>
      <c r="R2673" s="12"/>
    </row>
    <row r="2674" spans="1:18" ht="15.75" customHeight="1">
      <c r="A2674" s="1"/>
      <c r="B2674" s="5" t="s">
        <v>23</v>
      </c>
      <c r="C2674" s="5">
        <v>1197831</v>
      </c>
      <c r="D2674" s="6">
        <v>44219</v>
      </c>
      <c r="E2674" s="5" t="s">
        <v>24</v>
      </c>
      <c r="F2674" s="5" t="s">
        <v>98</v>
      </c>
      <c r="G2674" s="5" t="s">
        <v>99</v>
      </c>
      <c r="H2674" s="5" t="s">
        <v>21</v>
      </c>
      <c r="I2674" s="7">
        <v>0.35000000000000003</v>
      </c>
      <c r="J2674" s="8">
        <v>2750</v>
      </c>
      <c r="K2674" s="9">
        <f t="shared" si="20"/>
        <v>962.50000000000011</v>
      </c>
      <c r="L2674" s="9">
        <f t="shared" si="21"/>
        <v>336.875</v>
      </c>
      <c r="M2674" s="10">
        <v>0.35</v>
      </c>
      <c r="O2674" s="15"/>
      <c r="P2674" s="13"/>
      <c r="Q2674" s="11"/>
      <c r="R2674" s="12"/>
    </row>
    <row r="2675" spans="1:18" ht="15.75" customHeight="1">
      <c r="A2675" s="1"/>
      <c r="B2675" s="5" t="s">
        <v>23</v>
      </c>
      <c r="C2675" s="5">
        <v>1197831</v>
      </c>
      <c r="D2675" s="6">
        <v>44219</v>
      </c>
      <c r="E2675" s="5" t="s">
        <v>24</v>
      </c>
      <c r="F2675" s="5" t="s">
        <v>98</v>
      </c>
      <c r="G2675" s="5" t="s">
        <v>99</v>
      </c>
      <c r="H2675" s="5" t="s">
        <v>22</v>
      </c>
      <c r="I2675" s="7">
        <v>0.25000000000000006</v>
      </c>
      <c r="J2675" s="8">
        <v>3750</v>
      </c>
      <c r="K2675" s="9">
        <f t="shared" si="20"/>
        <v>937.50000000000023</v>
      </c>
      <c r="L2675" s="9">
        <f t="shared" si="21"/>
        <v>375.00000000000011</v>
      </c>
      <c r="M2675" s="10">
        <v>0.4</v>
      </c>
      <c r="O2675" s="15"/>
      <c r="P2675" s="13"/>
      <c r="Q2675" s="11"/>
      <c r="R2675" s="12"/>
    </row>
    <row r="2676" spans="1:18" ht="15.75" customHeight="1">
      <c r="A2676" s="1"/>
      <c r="B2676" s="5" t="s">
        <v>23</v>
      </c>
      <c r="C2676" s="5">
        <v>1197831</v>
      </c>
      <c r="D2676" s="6">
        <v>44248</v>
      </c>
      <c r="E2676" s="5" t="s">
        <v>24</v>
      </c>
      <c r="F2676" s="5" t="s">
        <v>98</v>
      </c>
      <c r="G2676" s="5" t="s">
        <v>99</v>
      </c>
      <c r="H2676" s="5" t="s">
        <v>17</v>
      </c>
      <c r="I2676" s="7">
        <v>0.25000000000000006</v>
      </c>
      <c r="J2676" s="8">
        <v>6250</v>
      </c>
      <c r="K2676" s="9">
        <f t="shared" si="20"/>
        <v>1562.5000000000005</v>
      </c>
      <c r="L2676" s="9">
        <f t="shared" si="21"/>
        <v>625.00000000000023</v>
      </c>
      <c r="M2676" s="10">
        <v>0.4</v>
      </c>
      <c r="O2676" s="15"/>
      <c r="P2676" s="13"/>
      <c r="Q2676" s="11"/>
      <c r="R2676" s="12"/>
    </row>
    <row r="2677" spans="1:18" ht="15.75" customHeight="1">
      <c r="A2677" s="1"/>
      <c r="B2677" s="5" t="s">
        <v>23</v>
      </c>
      <c r="C2677" s="5">
        <v>1197831</v>
      </c>
      <c r="D2677" s="6">
        <v>44248</v>
      </c>
      <c r="E2677" s="5" t="s">
        <v>24</v>
      </c>
      <c r="F2677" s="5" t="s">
        <v>98</v>
      </c>
      <c r="G2677" s="5" t="s">
        <v>99</v>
      </c>
      <c r="H2677" s="5" t="s">
        <v>18</v>
      </c>
      <c r="I2677" s="7">
        <v>0.25000000000000006</v>
      </c>
      <c r="J2677" s="8">
        <v>2750</v>
      </c>
      <c r="K2677" s="9">
        <f t="shared" si="20"/>
        <v>687.50000000000011</v>
      </c>
      <c r="L2677" s="9">
        <f t="shared" si="21"/>
        <v>240.62500000000003</v>
      </c>
      <c r="M2677" s="10">
        <v>0.35</v>
      </c>
      <c r="O2677" s="15"/>
      <c r="P2677" s="13"/>
      <c r="Q2677" s="11"/>
      <c r="R2677" s="12"/>
    </row>
    <row r="2678" spans="1:18" ht="15.75" customHeight="1">
      <c r="A2678" s="1"/>
      <c r="B2678" s="5" t="s">
        <v>23</v>
      </c>
      <c r="C2678" s="5">
        <v>1197831</v>
      </c>
      <c r="D2678" s="6">
        <v>44248</v>
      </c>
      <c r="E2678" s="5" t="s">
        <v>24</v>
      </c>
      <c r="F2678" s="5" t="s">
        <v>98</v>
      </c>
      <c r="G2678" s="5" t="s">
        <v>99</v>
      </c>
      <c r="H2678" s="5" t="s">
        <v>19</v>
      </c>
      <c r="I2678" s="7">
        <v>0.15000000000000008</v>
      </c>
      <c r="J2678" s="8">
        <v>3250</v>
      </c>
      <c r="K2678" s="9">
        <f t="shared" si="20"/>
        <v>487.50000000000023</v>
      </c>
      <c r="L2678" s="9">
        <f t="shared" si="21"/>
        <v>195.00000000000011</v>
      </c>
      <c r="M2678" s="10">
        <v>0.4</v>
      </c>
      <c r="O2678" s="15"/>
      <c r="P2678" s="13"/>
      <c r="Q2678" s="11"/>
      <c r="R2678" s="12"/>
    </row>
    <row r="2679" spans="1:18" ht="15.75" customHeight="1">
      <c r="A2679" s="1"/>
      <c r="B2679" s="5" t="s">
        <v>23</v>
      </c>
      <c r="C2679" s="5">
        <v>1197831</v>
      </c>
      <c r="D2679" s="6">
        <v>44248</v>
      </c>
      <c r="E2679" s="5" t="s">
        <v>24</v>
      </c>
      <c r="F2679" s="5" t="s">
        <v>98</v>
      </c>
      <c r="G2679" s="5" t="s">
        <v>99</v>
      </c>
      <c r="H2679" s="5" t="s">
        <v>20</v>
      </c>
      <c r="I2679" s="7">
        <v>0.2</v>
      </c>
      <c r="J2679" s="8">
        <v>1750</v>
      </c>
      <c r="K2679" s="9">
        <f t="shared" si="20"/>
        <v>350</v>
      </c>
      <c r="L2679" s="9">
        <f t="shared" si="21"/>
        <v>140</v>
      </c>
      <c r="M2679" s="10">
        <v>0.4</v>
      </c>
      <c r="O2679" s="15"/>
      <c r="P2679" s="13"/>
      <c r="Q2679" s="11"/>
      <c r="R2679" s="12"/>
    </row>
    <row r="2680" spans="1:18" ht="15.75" customHeight="1">
      <c r="A2680" s="1"/>
      <c r="B2680" s="5" t="s">
        <v>23</v>
      </c>
      <c r="C2680" s="5">
        <v>1197831</v>
      </c>
      <c r="D2680" s="6">
        <v>44248</v>
      </c>
      <c r="E2680" s="5" t="s">
        <v>24</v>
      </c>
      <c r="F2680" s="5" t="s">
        <v>98</v>
      </c>
      <c r="G2680" s="5" t="s">
        <v>99</v>
      </c>
      <c r="H2680" s="5" t="s">
        <v>21</v>
      </c>
      <c r="I2680" s="7">
        <v>0.35000000000000003</v>
      </c>
      <c r="J2680" s="8">
        <v>2500</v>
      </c>
      <c r="K2680" s="9">
        <f t="shared" si="20"/>
        <v>875.00000000000011</v>
      </c>
      <c r="L2680" s="9">
        <f t="shared" si="21"/>
        <v>306.25</v>
      </c>
      <c r="M2680" s="10">
        <v>0.35</v>
      </c>
      <c r="O2680" s="15"/>
      <c r="P2680" s="13"/>
      <c r="Q2680" s="11"/>
      <c r="R2680" s="12"/>
    </row>
    <row r="2681" spans="1:18" ht="15.75" customHeight="1">
      <c r="A2681" s="1"/>
      <c r="B2681" s="5" t="s">
        <v>23</v>
      </c>
      <c r="C2681" s="5">
        <v>1197831</v>
      </c>
      <c r="D2681" s="6">
        <v>44248</v>
      </c>
      <c r="E2681" s="5" t="s">
        <v>24</v>
      </c>
      <c r="F2681" s="5" t="s">
        <v>98</v>
      </c>
      <c r="G2681" s="5" t="s">
        <v>99</v>
      </c>
      <c r="H2681" s="5" t="s">
        <v>22</v>
      </c>
      <c r="I2681" s="7">
        <v>0.2</v>
      </c>
      <c r="J2681" s="8">
        <v>3500</v>
      </c>
      <c r="K2681" s="9">
        <f t="shared" si="20"/>
        <v>700</v>
      </c>
      <c r="L2681" s="9">
        <f t="shared" si="21"/>
        <v>280</v>
      </c>
      <c r="M2681" s="10">
        <v>0.4</v>
      </c>
      <c r="O2681" s="15"/>
      <c r="P2681" s="13"/>
      <c r="Q2681" s="11"/>
      <c r="R2681" s="12"/>
    </row>
    <row r="2682" spans="1:18" ht="15.75" customHeight="1">
      <c r="A2682" s="1"/>
      <c r="B2682" s="5" t="s">
        <v>23</v>
      </c>
      <c r="C2682" s="5">
        <v>1197831</v>
      </c>
      <c r="D2682" s="6">
        <v>44274</v>
      </c>
      <c r="E2682" s="5" t="s">
        <v>24</v>
      </c>
      <c r="F2682" s="5" t="s">
        <v>98</v>
      </c>
      <c r="G2682" s="5" t="s">
        <v>99</v>
      </c>
      <c r="H2682" s="5" t="s">
        <v>17</v>
      </c>
      <c r="I2682" s="7">
        <v>0.2</v>
      </c>
      <c r="J2682" s="8">
        <v>5700</v>
      </c>
      <c r="K2682" s="9">
        <f t="shared" si="20"/>
        <v>1140</v>
      </c>
      <c r="L2682" s="9">
        <f t="shared" si="21"/>
        <v>456</v>
      </c>
      <c r="M2682" s="10">
        <v>0.4</v>
      </c>
      <c r="O2682" s="15"/>
      <c r="P2682" s="13"/>
      <c r="Q2682" s="11"/>
      <c r="R2682" s="12"/>
    </row>
    <row r="2683" spans="1:18" ht="15.75" customHeight="1">
      <c r="A2683" s="1"/>
      <c r="B2683" s="5" t="s">
        <v>23</v>
      </c>
      <c r="C2683" s="5">
        <v>1197831</v>
      </c>
      <c r="D2683" s="6">
        <v>44274</v>
      </c>
      <c r="E2683" s="5" t="s">
        <v>24</v>
      </c>
      <c r="F2683" s="5" t="s">
        <v>98</v>
      </c>
      <c r="G2683" s="5" t="s">
        <v>99</v>
      </c>
      <c r="H2683" s="5" t="s">
        <v>18</v>
      </c>
      <c r="I2683" s="7">
        <v>0.2</v>
      </c>
      <c r="J2683" s="8">
        <v>2500</v>
      </c>
      <c r="K2683" s="9">
        <f t="shared" si="20"/>
        <v>500</v>
      </c>
      <c r="L2683" s="9">
        <f t="shared" si="21"/>
        <v>175</v>
      </c>
      <c r="M2683" s="10">
        <v>0.35</v>
      </c>
      <c r="O2683" s="15"/>
      <c r="P2683" s="13"/>
      <c r="Q2683" s="11"/>
      <c r="R2683" s="12"/>
    </row>
    <row r="2684" spans="1:18" ht="15.75" customHeight="1">
      <c r="A2684" s="1"/>
      <c r="B2684" s="5" t="s">
        <v>23</v>
      </c>
      <c r="C2684" s="5">
        <v>1197831</v>
      </c>
      <c r="D2684" s="6">
        <v>44274</v>
      </c>
      <c r="E2684" s="5" t="s">
        <v>24</v>
      </c>
      <c r="F2684" s="5" t="s">
        <v>98</v>
      </c>
      <c r="G2684" s="5" t="s">
        <v>99</v>
      </c>
      <c r="H2684" s="5" t="s">
        <v>19</v>
      </c>
      <c r="I2684" s="7">
        <v>0.10000000000000002</v>
      </c>
      <c r="J2684" s="8">
        <v>2750</v>
      </c>
      <c r="K2684" s="9">
        <f t="shared" si="20"/>
        <v>275.00000000000006</v>
      </c>
      <c r="L2684" s="9">
        <f t="shared" si="21"/>
        <v>110.00000000000003</v>
      </c>
      <c r="M2684" s="10">
        <v>0.4</v>
      </c>
      <c r="O2684" s="15"/>
      <c r="P2684" s="13"/>
      <c r="Q2684" s="11"/>
      <c r="R2684" s="12"/>
    </row>
    <row r="2685" spans="1:18" ht="15.75" customHeight="1">
      <c r="A2685" s="1"/>
      <c r="B2685" s="5" t="s">
        <v>23</v>
      </c>
      <c r="C2685" s="5">
        <v>1197831</v>
      </c>
      <c r="D2685" s="6">
        <v>44274</v>
      </c>
      <c r="E2685" s="5" t="s">
        <v>24</v>
      </c>
      <c r="F2685" s="5" t="s">
        <v>98</v>
      </c>
      <c r="G2685" s="5" t="s">
        <v>99</v>
      </c>
      <c r="H2685" s="5" t="s">
        <v>20</v>
      </c>
      <c r="I2685" s="7">
        <v>0.19999999999999996</v>
      </c>
      <c r="J2685" s="8">
        <v>1250</v>
      </c>
      <c r="K2685" s="9">
        <f t="shared" si="20"/>
        <v>249.99999999999994</v>
      </c>
      <c r="L2685" s="9">
        <f t="shared" si="21"/>
        <v>99.999999999999986</v>
      </c>
      <c r="M2685" s="10">
        <v>0.4</v>
      </c>
      <c r="O2685" s="15"/>
      <c r="P2685" s="13"/>
      <c r="Q2685" s="11"/>
      <c r="R2685" s="12"/>
    </row>
    <row r="2686" spans="1:18" ht="15.75" customHeight="1">
      <c r="A2686" s="1"/>
      <c r="B2686" s="5" t="s">
        <v>23</v>
      </c>
      <c r="C2686" s="5">
        <v>1197831</v>
      </c>
      <c r="D2686" s="6">
        <v>44274</v>
      </c>
      <c r="E2686" s="5" t="s">
        <v>24</v>
      </c>
      <c r="F2686" s="5" t="s">
        <v>98</v>
      </c>
      <c r="G2686" s="5" t="s">
        <v>99</v>
      </c>
      <c r="H2686" s="5" t="s">
        <v>21</v>
      </c>
      <c r="I2686" s="7">
        <v>0.35000000000000009</v>
      </c>
      <c r="J2686" s="8">
        <v>1750</v>
      </c>
      <c r="K2686" s="9">
        <f t="shared" si="20"/>
        <v>612.50000000000011</v>
      </c>
      <c r="L2686" s="9">
        <f t="shared" si="21"/>
        <v>214.37500000000003</v>
      </c>
      <c r="M2686" s="10">
        <v>0.35</v>
      </c>
      <c r="O2686" s="15"/>
      <c r="P2686" s="13"/>
      <c r="Q2686" s="11"/>
      <c r="R2686" s="12"/>
    </row>
    <row r="2687" spans="1:18" ht="15.75" customHeight="1">
      <c r="A2687" s="1"/>
      <c r="B2687" s="5" t="s">
        <v>23</v>
      </c>
      <c r="C2687" s="5">
        <v>1197831</v>
      </c>
      <c r="D2687" s="6">
        <v>44274</v>
      </c>
      <c r="E2687" s="5" t="s">
        <v>24</v>
      </c>
      <c r="F2687" s="5" t="s">
        <v>98</v>
      </c>
      <c r="G2687" s="5" t="s">
        <v>99</v>
      </c>
      <c r="H2687" s="5" t="s">
        <v>22</v>
      </c>
      <c r="I2687" s="7">
        <v>0.25</v>
      </c>
      <c r="J2687" s="8">
        <v>2750</v>
      </c>
      <c r="K2687" s="9">
        <f t="shared" si="20"/>
        <v>687.5</v>
      </c>
      <c r="L2687" s="9">
        <f t="shared" si="21"/>
        <v>275</v>
      </c>
      <c r="M2687" s="10">
        <v>0.4</v>
      </c>
      <c r="O2687" s="15"/>
      <c r="P2687" s="13"/>
      <c r="Q2687" s="11"/>
      <c r="R2687" s="12"/>
    </row>
    <row r="2688" spans="1:18" ht="15.75" customHeight="1">
      <c r="A2688" s="1"/>
      <c r="B2688" s="5" t="s">
        <v>23</v>
      </c>
      <c r="C2688" s="5">
        <v>1197831</v>
      </c>
      <c r="D2688" s="6">
        <v>44306</v>
      </c>
      <c r="E2688" s="5" t="s">
        <v>24</v>
      </c>
      <c r="F2688" s="5" t="s">
        <v>98</v>
      </c>
      <c r="G2688" s="5" t="s">
        <v>99</v>
      </c>
      <c r="H2688" s="5" t="s">
        <v>17</v>
      </c>
      <c r="I2688" s="7">
        <v>0.25</v>
      </c>
      <c r="J2688" s="8">
        <v>5250</v>
      </c>
      <c r="K2688" s="9">
        <f t="shared" si="20"/>
        <v>1312.5</v>
      </c>
      <c r="L2688" s="9">
        <f t="shared" si="21"/>
        <v>525</v>
      </c>
      <c r="M2688" s="10">
        <v>0.4</v>
      </c>
      <c r="O2688" s="15"/>
      <c r="P2688" s="13"/>
      <c r="Q2688" s="11"/>
      <c r="R2688" s="12"/>
    </row>
    <row r="2689" spans="1:18" ht="15.75" customHeight="1">
      <c r="A2689" s="1"/>
      <c r="B2689" s="5" t="s">
        <v>23</v>
      </c>
      <c r="C2689" s="5">
        <v>1197831</v>
      </c>
      <c r="D2689" s="6">
        <v>44306</v>
      </c>
      <c r="E2689" s="5" t="s">
        <v>24</v>
      </c>
      <c r="F2689" s="5" t="s">
        <v>98</v>
      </c>
      <c r="G2689" s="5" t="s">
        <v>99</v>
      </c>
      <c r="H2689" s="5" t="s">
        <v>18</v>
      </c>
      <c r="I2689" s="7">
        <v>0.25</v>
      </c>
      <c r="J2689" s="8">
        <v>2250</v>
      </c>
      <c r="K2689" s="9">
        <f t="shared" si="20"/>
        <v>562.5</v>
      </c>
      <c r="L2689" s="9">
        <f t="shared" si="21"/>
        <v>196.875</v>
      </c>
      <c r="M2689" s="10">
        <v>0.35</v>
      </c>
      <c r="O2689" s="15"/>
      <c r="P2689" s="13"/>
      <c r="Q2689" s="11"/>
      <c r="R2689" s="12"/>
    </row>
    <row r="2690" spans="1:18" ht="15.75" customHeight="1">
      <c r="A2690" s="1"/>
      <c r="B2690" s="5" t="s">
        <v>23</v>
      </c>
      <c r="C2690" s="5">
        <v>1197831</v>
      </c>
      <c r="D2690" s="6">
        <v>44306</v>
      </c>
      <c r="E2690" s="5" t="s">
        <v>24</v>
      </c>
      <c r="F2690" s="5" t="s">
        <v>98</v>
      </c>
      <c r="G2690" s="5" t="s">
        <v>99</v>
      </c>
      <c r="H2690" s="5" t="s">
        <v>19</v>
      </c>
      <c r="I2690" s="7">
        <v>0.15000000000000002</v>
      </c>
      <c r="J2690" s="8">
        <v>2250</v>
      </c>
      <c r="K2690" s="9">
        <f t="shared" si="20"/>
        <v>337.50000000000006</v>
      </c>
      <c r="L2690" s="9">
        <f t="shared" si="21"/>
        <v>135.00000000000003</v>
      </c>
      <c r="M2690" s="10">
        <v>0.4</v>
      </c>
      <c r="O2690" s="15"/>
      <c r="P2690" s="13"/>
      <c r="Q2690" s="11"/>
      <c r="R2690" s="12"/>
    </row>
    <row r="2691" spans="1:18" ht="15.75" customHeight="1">
      <c r="A2691" s="1"/>
      <c r="B2691" s="5" t="s">
        <v>23</v>
      </c>
      <c r="C2691" s="5">
        <v>1197831</v>
      </c>
      <c r="D2691" s="6">
        <v>44306</v>
      </c>
      <c r="E2691" s="5" t="s">
        <v>24</v>
      </c>
      <c r="F2691" s="5" t="s">
        <v>98</v>
      </c>
      <c r="G2691" s="5" t="s">
        <v>99</v>
      </c>
      <c r="H2691" s="5" t="s">
        <v>20</v>
      </c>
      <c r="I2691" s="7">
        <v>0.19999999999999996</v>
      </c>
      <c r="J2691" s="8">
        <v>1500</v>
      </c>
      <c r="K2691" s="9">
        <f t="shared" si="20"/>
        <v>299.99999999999994</v>
      </c>
      <c r="L2691" s="9">
        <f t="shared" si="21"/>
        <v>119.99999999999999</v>
      </c>
      <c r="M2691" s="10">
        <v>0.4</v>
      </c>
      <c r="O2691" s="15"/>
      <c r="P2691" s="13"/>
      <c r="Q2691" s="11"/>
      <c r="R2691" s="12"/>
    </row>
    <row r="2692" spans="1:18" ht="15.75" customHeight="1">
      <c r="A2692" s="1"/>
      <c r="B2692" s="5" t="s">
        <v>23</v>
      </c>
      <c r="C2692" s="5">
        <v>1197831</v>
      </c>
      <c r="D2692" s="6">
        <v>44306</v>
      </c>
      <c r="E2692" s="5" t="s">
        <v>24</v>
      </c>
      <c r="F2692" s="5" t="s">
        <v>98</v>
      </c>
      <c r="G2692" s="5" t="s">
        <v>99</v>
      </c>
      <c r="H2692" s="5" t="s">
        <v>21</v>
      </c>
      <c r="I2692" s="7">
        <v>0.4</v>
      </c>
      <c r="J2692" s="8">
        <v>1750</v>
      </c>
      <c r="K2692" s="9">
        <f t="shared" si="20"/>
        <v>700</v>
      </c>
      <c r="L2692" s="9">
        <f t="shared" si="21"/>
        <v>244.99999999999997</v>
      </c>
      <c r="M2692" s="10">
        <v>0.35</v>
      </c>
      <c r="O2692" s="15"/>
      <c r="P2692" s="13"/>
      <c r="Q2692" s="11"/>
      <c r="R2692" s="12"/>
    </row>
    <row r="2693" spans="1:18" ht="15.75" customHeight="1">
      <c r="A2693" s="1"/>
      <c r="B2693" s="5" t="s">
        <v>23</v>
      </c>
      <c r="C2693" s="5">
        <v>1197831</v>
      </c>
      <c r="D2693" s="6">
        <v>44306</v>
      </c>
      <c r="E2693" s="5" t="s">
        <v>24</v>
      </c>
      <c r="F2693" s="5" t="s">
        <v>98</v>
      </c>
      <c r="G2693" s="5" t="s">
        <v>99</v>
      </c>
      <c r="H2693" s="5" t="s">
        <v>22</v>
      </c>
      <c r="I2693" s="7">
        <v>0.30000000000000004</v>
      </c>
      <c r="J2693" s="8">
        <v>3250</v>
      </c>
      <c r="K2693" s="9">
        <f t="shared" si="20"/>
        <v>975.00000000000011</v>
      </c>
      <c r="L2693" s="9">
        <f t="shared" si="21"/>
        <v>390.00000000000006</v>
      </c>
      <c r="M2693" s="10">
        <v>0.4</v>
      </c>
      <c r="O2693" s="15"/>
      <c r="P2693" s="13"/>
      <c r="Q2693" s="11"/>
      <c r="R2693" s="12"/>
    </row>
    <row r="2694" spans="1:18" ht="15.75" customHeight="1">
      <c r="A2694" s="1"/>
      <c r="B2694" s="5" t="s">
        <v>23</v>
      </c>
      <c r="C2694" s="5">
        <v>1197831</v>
      </c>
      <c r="D2694" s="6">
        <v>44335</v>
      </c>
      <c r="E2694" s="5" t="s">
        <v>24</v>
      </c>
      <c r="F2694" s="5" t="s">
        <v>98</v>
      </c>
      <c r="G2694" s="5" t="s">
        <v>99</v>
      </c>
      <c r="H2694" s="5" t="s">
        <v>17</v>
      </c>
      <c r="I2694" s="7">
        <v>0.4</v>
      </c>
      <c r="J2694" s="8">
        <v>5950</v>
      </c>
      <c r="K2694" s="9">
        <f t="shared" si="20"/>
        <v>2380</v>
      </c>
      <c r="L2694" s="9">
        <f t="shared" si="21"/>
        <v>952</v>
      </c>
      <c r="M2694" s="10">
        <v>0.4</v>
      </c>
      <c r="O2694" s="15"/>
      <c r="P2694" s="13"/>
      <c r="Q2694" s="11"/>
      <c r="R2694" s="12"/>
    </row>
    <row r="2695" spans="1:18" ht="15.75" customHeight="1">
      <c r="A2695" s="1"/>
      <c r="B2695" s="5" t="s">
        <v>23</v>
      </c>
      <c r="C2695" s="5">
        <v>1197831</v>
      </c>
      <c r="D2695" s="6">
        <v>44335</v>
      </c>
      <c r="E2695" s="5" t="s">
        <v>24</v>
      </c>
      <c r="F2695" s="5" t="s">
        <v>98</v>
      </c>
      <c r="G2695" s="5" t="s">
        <v>99</v>
      </c>
      <c r="H2695" s="5" t="s">
        <v>18</v>
      </c>
      <c r="I2695" s="7">
        <v>0.4</v>
      </c>
      <c r="J2695" s="8">
        <v>3000</v>
      </c>
      <c r="K2695" s="9">
        <f t="shared" si="20"/>
        <v>1200</v>
      </c>
      <c r="L2695" s="9">
        <f t="shared" si="21"/>
        <v>420</v>
      </c>
      <c r="M2695" s="10">
        <v>0.35</v>
      </c>
      <c r="O2695" s="15"/>
      <c r="P2695" s="13"/>
      <c r="Q2695" s="11"/>
      <c r="R2695" s="12"/>
    </row>
    <row r="2696" spans="1:18" ht="15.75" customHeight="1">
      <c r="A2696" s="1"/>
      <c r="B2696" s="5" t="s">
        <v>23</v>
      </c>
      <c r="C2696" s="5">
        <v>1197831</v>
      </c>
      <c r="D2696" s="6">
        <v>44335</v>
      </c>
      <c r="E2696" s="5" t="s">
        <v>24</v>
      </c>
      <c r="F2696" s="5" t="s">
        <v>98</v>
      </c>
      <c r="G2696" s="5" t="s">
        <v>99</v>
      </c>
      <c r="H2696" s="5" t="s">
        <v>19</v>
      </c>
      <c r="I2696" s="7">
        <v>0.35000000000000003</v>
      </c>
      <c r="J2696" s="8">
        <v>2750</v>
      </c>
      <c r="K2696" s="9">
        <f t="shared" si="20"/>
        <v>962.50000000000011</v>
      </c>
      <c r="L2696" s="9">
        <f t="shared" si="21"/>
        <v>385.00000000000006</v>
      </c>
      <c r="M2696" s="10">
        <v>0.4</v>
      </c>
      <c r="O2696" s="15"/>
      <c r="P2696" s="13"/>
      <c r="Q2696" s="11"/>
      <c r="R2696" s="12"/>
    </row>
    <row r="2697" spans="1:18" ht="15.75" customHeight="1">
      <c r="A2697" s="1"/>
      <c r="B2697" s="5" t="s">
        <v>23</v>
      </c>
      <c r="C2697" s="5">
        <v>1197831</v>
      </c>
      <c r="D2697" s="6">
        <v>44335</v>
      </c>
      <c r="E2697" s="5" t="s">
        <v>24</v>
      </c>
      <c r="F2697" s="5" t="s">
        <v>98</v>
      </c>
      <c r="G2697" s="5" t="s">
        <v>99</v>
      </c>
      <c r="H2697" s="5" t="s">
        <v>20</v>
      </c>
      <c r="I2697" s="7">
        <v>0.35000000000000003</v>
      </c>
      <c r="J2697" s="8">
        <v>2250</v>
      </c>
      <c r="K2697" s="9">
        <f t="shared" si="20"/>
        <v>787.50000000000011</v>
      </c>
      <c r="L2697" s="9">
        <f t="shared" si="21"/>
        <v>315.00000000000006</v>
      </c>
      <c r="M2697" s="10">
        <v>0.4</v>
      </c>
      <c r="O2697" s="15"/>
      <c r="P2697" s="13"/>
      <c r="Q2697" s="11"/>
      <c r="R2697" s="12"/>
    </row>
    <row r="2698" spans="1:18" ht="15.75" customHeight="1">
      <c r="A2698" s="1"/>
      <c r="B2698" s="5" t="s">
        <v>23</v>
      </c>
      <c r="C2698" s="5">
        <v>1197831</v>
      </c>
      <c r="D2698" s="6">
        <v>44335</v>
      </c>
      <c r="E2698" s="5" t="s">
        <v>24</v>
      </c>
      <c r="F2698" s="5" t="s">
        <v>98</v>
      </c>
      <c r="G2698" s="5" t="s">
        <v>99</v>
      </c>
      <c r="H2698" s="5" t="s">
        <v>21</v>
      </c>
      <c r="I2698" s="7">
        <v>0.44999999999999996</v>
      </c>
      <c r="J2698" s="8">
        <v>2500</v>
      </c>
      <c r="K2698" s="9">
        <f t="shared" si="20"/>
        <v>1125</v>
      </c>
      <c r="L2698" s="9">
        <f t="shared" si="21"/>
        <v>393.75</v>
      </c>
      <c r="M2698" s="10">
        <v>0.35</v>
      </c>
      <c r="O2698" s="15"/>
      <c r="P2698" s="13"/>
      <c r="Q2698" s="11"/>
      <c r="R2698" s="12"/>
    </row>
    <row r="2699" spans="1:18" ht="15.75" customHeight="1">
      <c r="A2699" s="1"/>
      <c r="B2699" s="5" t="s">
        <v>23</v>
      </c>
      <c r="C2699" s="5">
        <v>1197831</v>
      </c>
      <c r="D2699" s="6">
        <v>44335</v>
      </c>
      <c r="E2699" s="5" t="s">
        <v>24</v>
      </c>
      <c r="F2699" s="5" t="s">
        <v>98</v>
      </c>
      <c r="G2699" s="5" t="s">
        <v>99</v>
      </c>
      <c r="H2699" s="5" t="s">
        <v>22</v>
      </c>
      <c r="I2699" s="7">
        <v>0.44999999999999996</v>
      </c>
      <c r="J2699" s="8">
        <v>3500</v>
      </c>
      <c r="K2699" s="9">
        <f t="shared" si="20"/>
        <v>1574.9999999999998</v>
      </c>
      <c r="L2699" s="9">
        <f t="shared" si="21"/>
        <v>630</v>
      </c>
      <c r="M2699" s="10">
        <v>0.4</v>
      </c>
      <c r="O2699" s="15"/>
      <c r="P2699" s="13"/>
      <c r="Q2699" s="11"/>
      <c r="R2699" s="12"/>
    </row>
    <row r="2700" spans="1:18" ht="15.75" customHeight="1">
      <c r="A2700" s="1"/>
      <c r="B2700" s="5" t="s">
        <v>23</v>
      </c>
      <c r="C2700" s="5">
        <v>1197831</v>
      </c>
      <c r="D2700" s="6">
        <v>44368</v>
      </c>
      <c r="E2700" s="5" t="s">
        <v>24</v>
      </c>
      <c r="F2700" s="5" t="s">
        <v>98</v>
      </c>
      <c r="G2700" s="5" t="s">
        <v>99</v>
      </c>
      <c r="H2700" s="5" t="s">
        <v>17</v>
      </c>
      <c r="I2700" s="7">
        <v>0.39999999999999997</v>
      </c>
      <c r="J2700" s="8">
        <v>6000</v>
      </c>
      <c r="K2700" s="9">
        <f t="shared" si="20"/>
        <v>2400</v>
      </c>
      <c r="L2700" s="9">
        <f t="shared" si="21"/>
        <v>960</v>
      </c>
      <c r="M2700" s="10">
        <v>0.4</v>
      </c>
      <c r="O2700" s="15"/>
      <c r="P2700" s="13"/>
      <c r="Q2700" s="11"/>
      <c r="R2700" s="12"/>
    </row>
    <row r="2701" spans="1:18" ht="15.75" customHeight="1">
      <c r="A2701" s="1"/>
      <c r="B2701" s="5" t="s">
        <v>23</v>
      </c>
      <c r="C2701" s="5">
        <v>1197831</v>
      </c>
      <c r="D2701" s="6">
        <v>44368</v>
      </c>
      <c r="E2701" s="5" t="s">
        <v>24</v>
      </c>
      <c r="F2701" s="5" t="s">
        <v>98</v>
      </c>
      <c r="G2701" s="5" t="s">
        <v>99</v>
      </c>
      <c r="H2701" s="5" t="s">
        <v>18</v>
      </c>
      <c r="I2701" s="7">
        <v>0.35000000000000003</v>
      </c>
      <c r="J2701" s="8">
        <v>3500</v>
      </c>
      <c r="K2701" s="9">
        <f t="shared" si="20"/>
        <v>1225.0000000000002</v>
      </c>
      <c r="L2701" s="9">
        <f t="shared" si="21"/>
        <v>428.75000000000006</v>
      </c>
      <c r="M2701" s="10">
        <v>0.35</v>
      </c>
      <c r="O2701" s="15"/>
      <c r="P2701" s="13"/>
      <c r="Q2701" s="11"/>
      <c r="R2701" s="12"/>
    </row>
    <row r="2702" spans="1:18" ht="15.75" customHeight="1">
      <c r="A2702" s="1"/>
      <c r="B2702" s="5" t="s">
        <v>23</v>
      </c>
      <c r="C2702" s="5">
        <v>1197831</v>
      </c>
      <c r="D2702" s="6">
        <v>44368</v>
      </c>
      <c r="E2702" s="5" t="s">
        <v>24</v>
      </c>
      <c r="F2702" s="5" t="s">
        <v>98</v>
      </c>
      <c r="G2702" s="5" t="s">
        <v>99</v>
      </c>
      <c r="H2702" s="5" t="s">
        <v>19</v>
      </c>
      <c r="I2702" s="7">
        <v>0.4</v>
      </c>
      <c r="J2702" s="8">
        <v>3250</v>
      </c>
      <c r="K2702" s="9">
        <f t="shared" si="20"/>
        <v>1300</v>
      </c>
      <c r="L2702" s="9">
        <f t="shared" si="21"/>
        <v>520</v>
      </c>
      <c r="M2702" s="10">
        <v>0.4</v>
      </c>
      <c r="O2702" s="15"/>
      <c r="P2702" s="13"/>
      <c r="Q2702" s="11"/>
      <c r="R2702" s="12"/>
    </row>
    <row r="2703" spans="1:18" ht="15.75" customHeight="1">
      <c r="A2703" s="1"/>
      <c r="B2703" s="5" t="s">
        <v>23</v>
      </c>
      <c r="C2703" s="5">
        <v>1197831</v>
      </c>
      <c r="D2703" s="6">
        <v>44368</v>
      </c>
      <c r="E2703" s="5" t="s">
        <v>24</v>
      </c>
      <c r="F2703" s="5" t="s">
        <v>98</v>
      </c>
      <c r="G2703" s="5" t="s">
        <v>99</v>
      </c>
      <c r="H2703" s="5" t="s">
        <v>20</v>
      </c>
      <c r="I2703" s="7">
        <v>0.4</v>
      </c>
      <c r="J2703" s="8">
        <v>3000</v>
      </c>
      <c r="K2703" s="9">
        <f t="shared" si="20"/>
        <v>1200</v>
      </c>
      <c r="L2703" s="9">
        <f t="shared" si="21"/>
        <v>480</v>
      </c>
      <c r="M2703" s="10">
        <v>0.4</v>
      </c>
      <c r="O2703" s="15"/>
      <c r="P2703" s="13"/>
      <c r="Q2703" s="11"/>
      <c r="R2703" s="12"/>
    </row>
    <row r="2704" spans="1:18" ht="15.75" customHeight="1">
      <c r="A2704" s="1"/>
      <c r="B2704" s="5" t="s">
        <v>23</v>
      </c>
      <c r="C2704" s="5">
        <v>1197831</v>
      </c>
      <c r="D2704" s="6">
        <v>44368</v>
      </c>
      <c r="E2704" s="5" t="s">
        <v>24</v>
      </c>
      <c r="F2704" s="5" t="s">
        <v>98</v>
      </c>
      <c r="G2704" s="5" t="s">
        <v>99</v>
      </c>
      <c r="H2704" s="5" t="s">
        <v>21</v>
      </c>
      <c r="I2704" s="7">
        <v>0.54999999999999993</v>
      </c>
      <c r="J2704" s="8">
        <v>3000</v>
      </c>
      <c r="K2704" s="9">
        <f t="shared" si="20"/>
        <v>1649.9999999999998</v>
      </c>
      <c r="L2704" s="9">
        <f t="shared" si="21"/>
        <v>577.49999999999989</v>
      </c>
      <c r="M2704" s="10">
        <v>0.35</v>
      </c>
      <c r="O2704" s="15"/>
      <c r="P2704" s="13"/>
      <c r="Q2704" s="11"/>
      <c r="R2704" s="12"/>
    </row>
    <row r="2705" spans="1:18" ht="15.75" customHeight="1">
      <c r="A2705" s="1"/>
      <c r="B2705" s="5" t="s">
        <v>23</v>
      </c>
      <c r="C2705" s="5">
        <v>1197831</v>
      </c>
      <c r="D2705" s="6">
        <v>44368</v>
      </c>
      <c r="E2705" s="5" t="s">
        <v>24</v>
      </c>
      <c r="F2705" s="5" t="s">
        <v>98</v>
      </c>
      <c r="G2705" s="5" t="s">
        <v>99</v>
      </c>
      <c r="H2705" s="5" t="s">
        <v>22</v>
      </c>
      <c r="I2705" s="7">
        <v>0.6</v>
      </c>
      <c r="J2705" s="8">
        <v>4750</v>
      </c>
      <c r="K2705" s="9">
        <f t="shared" si="20"/>
        <v>2850</v>
      </c>
      <c r="L2705" s="9">
        <f t="shared" si="21"/>
        <v>1140</v>
      </c>
      <c r="M2705" s="10">
        <v>0.4</v>
      </c>
      <c r="O2705" s="15"/>
      <c r="P2705" s="13"/>
      <c r="Q2705" s="11"/>
      <c r="R2705" s="12"/>
    </row>
    <row r="2706" spans="1:18" ht="15.75" customHeight="1">
      <c r="A2706" s="1"/>
      <c r="B2706" s="5" t="s">
        <v>23</v>
      </c>
      <c r="C2706" s="5">
        <v>1197831</v>
      </c>
      <c r="D2706" s="6">
        <v>44396</v>
      </c>
      <c r="E2706" s="5" t="s">
        <v>24</v>
      </c>
      <c r="F2706" s="5" t="s">
        <v>98</v>
      </c>
      <c r="G2706" s="5" t="s">
        <v>99</v>
      </c>
      <c r="H2706" s="5" t="s">
        <v>17</v>
      </c>
      <c r="I2706" s="7">
        <v>0.54999999999999993</v>
      </c>
      <c r="J2706" s="8">
        <v>7000</v>
      </c>
      <c r="K2706" s="9">
        <f t="shared" si="20"/>
        <v>3849.9999999999995</v>
      </c>
      <c r="L2706" s="9">
        <f t="shared" si="21"/>
        <v>1540</v>
      </c>
      <c r="M2706" s="10">
        <v>0.4</v>
      </c>
      <c r="O2706" s="15"/>
      <c r="P2706" s="13"/>
      <c r="Q2706" s="11"/>
      <c r="R2706" s="12"/>
    </row>
    <row r="2707" spans="1:18" ht="15.75" customHeight="1">
      <c r="A2707" s="1"/>
      <c r="B2707" s="5" t="s">
        <v>23</v>
      </c>
      <c r="C2707" s="5">
        <v>1197831</v>
      </c>
      <c r="D2707" s="6">
        <v>44396</v>
      </c>
      <c r="E2707" s="5" t="s">
        <v>24</v>
      </c>
      <c r="F2707" s="5" t="s">
        <v>98</v>
      </c>
      <c r="G2707" s="5" t="s">
        <v>99</v>
      </c>
      <c r="H2707" s="5" t="s">
        <v>18</v>
      </c>
      <c r="I2707" s="7">
        <v>0.5</v>
      </c>
      <c r="J2707" s="8">
        <v>4500</v>
      </c>
      <c r="K2707" s="9">
        <f t="shared" si="20"/>
        <v>2250</v>
      </c>
      <c r="L2707" s="9">
        <f t="shared" si="21"/>
        <v>787.5</v>
      </c>
      <c r="M2707" s="10">
        <v>0.35</v>
      </c>
      <c r="O2707" s="15"/>
      <c r="P2707" s="13"/>
      <c r="Q2707" s="11"/>
      <c r="R2707" s="12"/>
    </row>
    <row r="2708" spans="1:18" ht="15.75" customHeight="1">
      <c r="A2708" s="1"/>
      <c r="B2708" s="5" t="s">
        <v>23</v>
      </c>
      <c r="C2708" s="5">
        <v>1197831</v>
      </c>
      <c r="D2708" s="6">
        <v>44396</v>
      </c>
      <c r="E2708" s="5" t="s">
        <v>24</v>
      </c>
      <c r="F2708" s="5" t="s">
        <v>98</v>
      </c>
      <c r="G2708" s="5" t="s">
        <v>99</v>
      </c>
      <c r="H2708" s="5" t="s">
        <v>19</v>
      </c>
      <c r="I2708" s="7">
        <v>0.45</v>
      </c>
      <c r="J2708" s="8">
        <v>3750</v>
      </c>
      <c r="K2708" s="9">
        <f t="shared" si="20"/>
        <v>1687.5</v>
      </c>
      <c r="L2708" s="9">
        <f t="shared" si="21"/>
        <v>675</v>
      </c>
      <c r="M2708" s="10">
        <v>0.4</v>
      </c>
      <c r="O2708" s="15"/>
      <c r="P2708" s="13"/>
      <c r="Q2708" s="11"/>
      <c r="R2708" s="12"/>
    </row>
    <row r="2709" spans="1:18" ht="15.75" customHeight="1">
      <c r="A2709" s="1"/>
      <c r="B2709" s="5" t="s">
        <v>23</v>
      </c>
      <c r="C2709" s="5">
        <v>1197831</v>
      </c>
      <c r="D2709" s="6">
        <v>44396</v>
      </c>
      <c r="E2709" s="5" t="s">
        <v>24</v>
      </c>
      <c r="F2709" s="5" t="s">
        <v>98</v>
      </c>
      <c r="G2709" s="5" t="s">
        <v>99</v>
      </c>
      <c r="H2709" s="5" t="s">
        <v>20</v>
      </c>
      <c r="I2709" s="7">
        <v>0.45</v>
      </c>
      <c r="J2709" s="8">
        <v>3250</v>
      </c>
      <c r="K2709" s="9">
        <f t="shared" si="20"/>
        <v>1462.5</v>
      </c>
      <c r="L2709" s="9">
        <f t="shared" si="21"/>
        <v>585</v>
      </c>
      <c r="M2709" s="10">
        <v>0.4</v>
      </c>
      <c r="O2709" s="15"/>
      <c r="P2709" s="13"/>
      <c r="Q2709" s="11"/>
      <c r="R2709" s="12"/>
    </row>
    <row r="2710" spans="1:18" ht="15.75" customHeight="1">
      <c r="A2710" s="1"/>
      <c r="B2710" s="5" t="s">
        <v>23</v>
      </c>
      <c r="C2710" s="5">
        <v>1197831</v>
      </c>
      <c r="D2710" s="6">
        <v>44396</v>
      </c>
      <c r="E2710" s="5" t="s">
        <v>24</v>
      </c>
      <c r="F2710" s="5" t="s">
        <v>98</v>
      </c>
      <c r="G2710" s="5" t="s">
        <v>99</v>
      </c>
      <c r="H2710" s="5" t="s">
        <v>21</v>
      </c>
      <c r="I2710" s="7">
        <v>0.6</v>
      </c>
      <c r="J2710" s="8">
        <v>3500</v>
      </c>
      <c r="K2710" s="9">
        <f t="shared" si="20"/>
        <v>2100</v>
      </c>
      <c r="L2710" s="9">
        <f t="shared" si="21"/>
        <v>735</v>
      </c>
      <c r="M2710" s="10">
        <v>0.35</v>
      </c>
      <c r="O2710" s="15"/>
      <c r="P2710" s="13"/>
      <c r="Q2710" s="11"/>
      <c r="R2710" s="12"/>
    </row>
    <row r="2711" spans="1:18" ht="15.75" customHeight="1">
      <c r="A2711" s="1"/>
      <c r="B2711" s="5" t="s">
        <v>23</v>
      </c>
      <c r="C2711" s="5">
        <v>1197831</v>
      </c>
      <c r="D2711" s="6">
        <v>44396</v>
      </c>
      <c r="E2711" s="5" t="s">
        <v>24</v>
      </c>
      <c r="F2711" s="5" t="s">
        <v>98</v>
      </c>
      <c r="G2711" s="5" t="s">
        <v>99</v>
      </c>
      <c r="H2711" s="5" t="s">
        <v>22</v>
      </c>
      <c r="I2711" s="7">
        <v>0.65</v>
      </c>
      <c r="J2711" s="8">
        <v>5250</v>
      </c>
      <c r="K2711" s="9">
        <f t="shared" si="20"/>
        <v>3412.5</v>
      </c>
      <c r="L2711" s="9">
        <f t="shared" si="21"/>
        <v>1365</v>
      </c>
      <c r="M2711" s="10">
        <v>0.4</v>
      </c>
      <c r="O2711" s="15"/>
      <c r="P2711" s="13"/>
      <c r="Q2711" s="11"/>
      <c r="R2711" s="12"/>
    </row>
    <row r="2712" spans="1:18" ht="15.75" customHeight="1">
      <c r="A2712" s="1"/>
      <c r="B2712" s="5" t="s">
        <v>23</v>
      </c>
      <c r="C2712" s="5">
        <v>1197831</v>
      </c>
      <c r="D2712" s="6">
        <v>44428</v>
      </c>
      <c r="E2712" s="5" t="s">
        <v>24</v>
      </c>
      <c r="F2712" s="5" t="s">
        <v>98</v>
      </c>
      <c r="G2712" s="5" t="s">
        <v>99</v>
      </c>
      <c r="H2712" s="5" t="s">
        <v>17</v>
      </c>
      <c r="I2712" s="7">
        <v>0.6</v>
      </c>
      <c r="J2712" s="8">
        <v>6750</v>
      </c>
      <c r="K2712" s="9">
        <f t="shared" si="20"/>
        <v>4050</v>
      </c>
      <c r="L2712" s="9">
        <f t="shared" si="21"/>
        <v>1620</v>
      </c>
      <c r="M2712" s="10">
        <v>0.4</v>
      </c>
      <c r="O2712" s="15"/>
      <c r="P2712" s="13"/>
      <c r="Q2712" s="11"/>
      <c r="R2712" s="12"/>
    </row>
    <row r="2713" spans="1:18" ht="15.75" customHeight="1">
      <c r="A2713" s="1"/>
      <c r="B2713" s="5" t="s">
        <v>23</v>
      </c>
      <c r="C2713" s="5">
        <v>1197831</v>
      </c>
      <c r="D2713" s="6">
        <v>44428</v>
      </c>
      <c r="E2713" s="5" t="s">
        <v>24</v>
      </c>
      <c r="F2713" s="5" t="s">
        <v>98</v>
      </c>
      <c r="G2713" s="5" t="s">
        <v>99</v>
      </c>
      <c r="H2713" s="5" t="s">
        <v>18</v>
      </c>
      <c r="I2713" s="7">
        <v>0.55000000000000004</v>
      </c>
      <c r="J2713" s="8">
        <v>4500</v>
      </c>
      <c r="K2713" s="9">
        <f t="shared" si="20"/>
        <v>2475</v>
      </c>
      <c r="L2713" s="9">
        <f t="shared" si="21"/>
        <v>866.25</v>
      </c>
      <c r="M2713" s="10">
        <v>0.35</v>
      </c>
      <c r="O2713" s="15"/>
      <c r="P2713" s="13"/>
      <c r="Q2713" s="11"/>
      <c r="R2713" s="12"/>
    </row>
    <row r="2714" spans="1:18" ht="15.75" customHeight="1">
      <c r="A2714" s="1"/>
      <c r="B2714" s="5" t="s">
        <v>23</v>
      </c>
      <c r="C2714" s="5">
        <v>1197831</v>
      </c>
      <c r="D2714" s="6">
        <v>44428</v>
      </c>
      <c r="E2714" s="5" t="s">
        <v>24</v>
      </c>
      <c r="F2714" s="5" t="s">
        <v>98</v>
      </c>
      <c r="G2714" s="5" t="s">
        <v>99</v>
      </c>
      <c r="H2714" s="5" t="s">
        <v>19</v>
      </c>
      <c r="I2714" s="7">
        <v>0.5</v>
      </c>
      <c r="J2714" s="8">
        <v>3750</v>
      </c>
      <c r="K2714" s="9">
        <f t="shared" si="20"/>
        <v>1875</v>
      </c>
      <c r="L2714" s="9">
        <f t="shared" si="21"/>
        <v>750</v>
      </c>
      <c r="M2714" s="10">
        <v>0.4</v>
      </c>
      <c r="O2714" s="15"/>
      <c r="P2714" s="13"/>
      <c r="Q2714" s="11"/>
      <c r="R2714" s="12"/>
    </row>
    <row r="2715" spans="1:18" ht="15.75" customHeight="1">
      <c r="A2715" s="1"/>
      <c r="B2715" s="5" t="s">
        <v>23</v>
      </c>
      <c r="C2715" s="5">
        <v>1197831</v>
      </c>
      <c r="D2715" s="6">
        <v>44428</v>
      </c>
      <c r="E2715" s="5" t="s">
        <v>24</v>
      </c>
      <c r="F2715" s="5" t="s">
        <v>98</v>
      </c>
      <c r="G2715" s="5" t="s">
        <v>99</v>
      </c>
      <c r="H2715" s="5" t="s">
        <v>20</v>
      </c>
      <c r="I2715" s="7">
        <v>0.4</v>
      </c>
      <c r="J2715" s="8">
        <v>3250</v>
      </c>
      <c r="K2715" s="9">
        <f t="shared" si="20"/>
        <v>1300</v>
      </c>
      <c r="L2715" s="9">
        <f t="shared" si="21"/>
        <v>520</v>
      </c>
      <c r="M2715" s="10">
        <v>0.4</v>
      </c>
      <c r="O2715" s="15"/>
      <c r="P2715" s="13"/>
      <c r="Q2715" s="11"/>
      <c r="R2715" s="12"/>
    </row>
    <row r="2716" spans="1:18" ht="15.75" customHeight="1">
      <c r="A2716" s="1"/>
      <c r="B2716" s="5" t="s">
        <v>23</v>
      </c>
      <c r="C2716" s="5">
        <v>1197831</v>
      </c>
      <c r="D2716" s="6">
        <v>44428</v>
      </c>
      <c r="E2716" s="5" t="s">
        <v>24</v>
      </c>
      <c r="F2716" s="5" t="s">
        <v>98</v>
      </c>
      <c r="G2716" s="5" t="s">
        <v>99</v>
      </c>
      <c r="H2716" s="5" t="s">
        <v>21</v>
      </c>
      <c r="I2716" s="7">
        <v>0.5</v>
      </c>
      <c r="J2716" s="8">
        <v>3000</v>
      </c>
      <c r="K2716" s="9">
        <f t="shared" si="20"/>
        <v>1500</v>
      </c>
      <c r="L2716" s="9">
        <f t="shared" si="21"/>
        <v>525</v>
      </c>
      <c r="M2716" s="10">
        <v>0.35</v>
      </c>
      <c r="O2716" s="15"/>
      <c r="P2716" s="13"/>
      <c r="Q2716" s="11"/>
      <c r="R2716" s="12"/>
    </row>
    <row r="2717" spans="1:18" ht="15.75" customHeight="1">
      <c r="A2717" s="1"/>
      <c r="B2717" s="5" t="s">
        <v>23</v>
      </c>
      <c r="C2717" s="5">
        <v>1197831</v>
      </c>
      <c r="D2717" s="6">
        <v>44428</v>
      </c>
      <c r="E2717" s="5" t="s">
        <v>24</v>
      </c>
      <c r="F2717" s="5" t="s">
        <v>98</v>
      </c>
      <c r="G2717" s="5" t="s">
        <v>99</v>
      </c>
      <c r="H2717" s="5" t="s">
        <v>22</v>
      </c>
      <c r="I2717" s="7">
        <v>0.55000000000000004</v>
      </c>
      <c r="J2717" s="8">
        <v>4750</v>
      </c>
      <c r="K2717" s="9">
        <f t="shared" si="20"/>
        <v>2612.5</v>
      </c>
      <c r="L2717" s="9">
        <f t="shared" si="21"/>
        <v>1045</v>
      </c>
      <c r="M2717" s="10">
        <v>0.4</v>
      </c>
      <c r="O2717" s="15"/>
      <c r="P2717" s="13"/>
      <c r="Q2717" s="11"/>
      <c r="R2717" s="12"/>
    </row>
    <row r="2718" spans="1:18" ht="15.75" customHeight="1">
      <c r="A2718" s="1"/>
      <c r="B2718" s="5" t="s">
        <v>23</v>
      </c>
      <c r="C2718" s="5">
        <v>1197831</v>
      </c>
      <c r="D2718" s="6">
        <v>44458</v>
      </c>
      <c r="E2718" s="5" t="s">
        <v>24</v>
      </c>
      <c r="F2718" s="5" t="s">
        <v>98</v>
      </c>
      <c r="G2718" s="5" t="s">
        <v>99</v>
      </c>
      <c r="H2718" s="5" t="s">
        <v>17</v>
      </c>
      <c r="I2718" s="7">
        <v>0.5</v>
      </c>
      <c r="J2718" s="8">
        <v>5750</v>
      </c>
      <c r="K2718" s="9">
        <f t="shared" si="20"/>
        <v>2875</v>
      </c>
      <c r="L2718" s="9">
        <f t="shared" si="21"/>
        <v>1150</v>
      </c>
      <c r="M2718" s="10">
        <v>0.4</v>
      </c>
      <c r="O2718" s="15"/>
      <c r="P2718" s="13"/>
      <c r="Q2718" s="11"/>
      <c r="R2718" s="12"/>
    </row>
    <row r="2719" spans="1:18" ht="15.75" customHeight="1">
      <c r="A2719" s="1"/>
      <c r="B2719" s="5" t="s">
        <v>23</v>
      </c>
      <c r="C2719" s="5">
        <v>1197831</v>
      </c>
      <c r="D2719" s="6">
        <v>44458</v>
      </c>
      <c r="E2719" s="5" t="s">
        <v>24</v>
      </c>
      <c r="F2719" s="5" t="s">
        <v>98</v>
      </c>
      <c r="G2719" s="5" t="s">
        <v>99</v>
      </c>
      <c r="H2719" s="5" t="s">
        <v>18</v>
      </c>
      <c r="I2719" s="7">
        <v>0.40000000000000013</v>
      </c>
      <c r="J2719" s="8">
        <v>3750</v>
      </c>
      <c r="K2719" s="9">
        <f t="shared" si="20"/>
        <v>1500.0000000000005</v>
      </c>
      <c r="L2719" s="9">
        <f t="shared" si="21"/>
        <v>525.00000000000011</v>
      </c>
      <c r="M2719" s="10">
        <v>0.35</v>
      </c>
      <c r="O2719" s="15"/>
      <c r="P2719" s="13"/>
      <c r="Q2719" s="11"/>
      <c r="R2719" s="12"/>
    </row>
    <row r="2720" spans="1:18" ht="15.75" customHeight="1">
      <c r="A2720" s="1"/>
      <c r="B2720" s="5" t="s">
        <v>23</v>
      </c>
      <c r="C2720" s="5">
        <v>1197831</v>
      </c>
      <c r="D2720" s="6">
        <v>44458</v>
      </c>
      <c r="E2720" s="5" t="s">
        <v>24</v>
      </c>
      <c r="F2720" s="5" t="s">
        <v>98</v>
      </c>
      <c r="G2720" s="5" t="s">
        <v>99</v>
      </c>
      <c r="H2720" s="5" t="s">
        <v>19</v>
      </c>
      <c r="I2720" s="7">
        <v>0.15000000000000008</v>
      </c>
      <c r="J2720" s="8">
        <v>2750</v>
      </c>
      <c r="K2720" s="9">
        <f t="shared" si="20"/>
        <v>412.50000000000023</v>
      </c>
      <c r="L2720" s="9">
        <f t="shared" si="21"/>
        <v>165.00000000000011</v>
      </c>
      <c r="M2720" s="10">
        <v>0.4</v>
      </c>
      <c r="O2720" s="15"/>
      <c r="P2720" s="13"/>
      <c r="Q2720" s="11"/>
      <c r="R2720" s="12"/>
    </row>
    <row r="2721" spans="1:18" ht="15.75" customHeight="1">
      <c r="A2721" s="1"/>
      <c r="B2721" s="5" t="s">
        <v>23</v>
      </c>
      <c r="C2721" s="5">
        <v>1197831</v>
      </c>
      <c r="D2721" s="6">
        <v>44458</v>
      </c>
      <c r="E2721" s="5" t="s">
        <v>24</v>
      </c>
      <c r="F2721" s="5" t="s">
        <v>98</v>
      </c>
      <c r="G2721" s="5" t="s">
        <v>99</v>
      </c>
      <c r="H2721" s="5" t="s">
        <v>20</v>
      </c>
      <c r="I2721" s="7">
        <v>0.15000000000000008</v>
      </c>
      <c r="J2721" s="8">
        <v>2500</v>
      </c>
      <c r="K2721" s="9">
        <f t="shared" si="20"/>
        <v>375.00000000000017</v>
      </c>
      <c r="L2721" s="9">
        <f t="shared" si="21"/>
        <v>150.00000000000009</v>
      </c>
      <c r="M2721" s="10">
        <v>0.4</v>
      </c>
      <c r="O2721" s="15"/>
      <c r="P2721" s="13"/>
      <c r="Q2721" s="11"/>
      <c r="R2721" s="12"/>
    </row>
    <row r="2722" spans="1:18" ht="15.75" customHeight="1">
      <c r="A2722" s="1"/>
      <c r="B2722" s="5" t="s">
        <v>23</v>
      </c>
      <c r="C2722" s="5">
        <v>1197831</v>
      </c>
      <c r="D2722" s="6">
        <v>44458</v>
      </c>
      <c r="E2722" s="5" t="s">
        <v>24</v>
      </c>
      <c r="F2722" s="5" t="s">
        <v>98</v>
      </c>
      <c r="G2722" s="5" t="s">
        <v>99</v>
      </c>
      <c r="H2722" s="5" t="s">
        <v>21</v>
      </c>
      <c r="I2722" s="7">
        <v>0.25000000000000006</v>
      </c>
      <c r="J2722" s="8">
        <v>2500</v>
      </c>
      <c r="K2722" s="9">
        <f t="shared" si="20"/>
        <v>625.00000000000011</v>
      </c>
      <c r="L2722" s="9">
        <f t="shared" si="21"/>
        <v>218.75000000000003</v>
      </c>
      <c r="M2722" s="10">
        <v>0.35</v>
      </c>
      <c r="O2722" s="15"/>
      <c r="P2722" s="13"/>
      <c r="Q2722" s="11"/>
      <c r="R2722" s="12"/>
    </row>
    <row r="2723" spans="1:18" ht="15.75" customHeight="1">
      <c r="A2723" s="1"/>
      <c r="B2723" s="5" t="s">
        <v>23</v>
      </c>
      <c r="C2723" s="5">
        <v>1197831</v>
      </c>
      <c r="D2723" s="6">
        <v>44458</v>
      </c>
      <c r="E2723" s="5" t="s">
        <v>24</v>
      </c>
      <c r="F2723" s="5" t="s">
        <v>98</v>
      </c>
      <c r="G2723" s="5" t="s">
        <v>99</v>
      </c>
      <c r="H2723" s="5" t="s">
        <v>22</v>
      </c>
      <c r="I2723" s="7">
        <v>0.3000000000000001</v>
      </c>
      <c r="J2723" s="8">
        <v>3500</v>
      </c>
      <c r="K2723" s="9">
        <f t="shared" si="20"/>
        <v>1050.0000000000005</v>
      </c>
      <c r="L2723" s="9">
        <f t="shared" si="21"/>
        <v>420.00000000000023</v>
      </c>
      <c r="M2723" s="10">
        <v>0.4</v>
      </c>
      <c r="O2723" s="15"/>
      <c r="P2723" s="13"/>
      <c r="Q2723" s="11"/>
      <c r="R2723" s="12"/>
    </row>
    <row r="2724" spans="1:18" ht="15.75" customHeight="1">
      <c r="A2724" s="1"/>
      <c r="B2724" s="5" t="s">
        <v>23</v>
      </c>
      <c r="C2724" s="5">
        <v>1197831</v>
      </c>
      <c r="D2724" s="6">
        <v>44490</v>
      </c>
      <c r="E2724" s="5" t="s">
        <v>24</v>
      </c>
      <c r="F2724" s="5" t="s">
        <v>98</v>
      </c>
      <c r="G2724" s="5" t="s">
        <v>99</v>
      </c>
      <c r="H2724" s="5" t="s">
        <v>17</v>
      </c>
      <c r="I2724" s="7">
        <v>0.3000000000000001</v>
      </c>
      <c r="J2724" s="8">
        <v>5250</v>
      </c>
      <c r="K2724" s="9">
        <f t="shared" si="20"/>
        <v>1575.0000000000005</v>
      </c>
      <c r="L2724" s="9">
        <f t="shared" si="21"/>
        <v>630.00000000000023</v>
      </c>
      <c r="M2724" s="10">
        <v>0.4</v>
      </c>
      <c r="O2724" s="15"/>
      <c r="P2724" s="13"/>
      <c r="Q2724" s="11"/>
      <c r="R2724" s="12"/>
    </row>
    <row r="2725" spans="1:18" ht="15.75" customHeight="1">
      <c r="A2725" s="1"/>
      <c r="B2725" s="5" t="s">
        <v>23</v>
      </c>
      <c r="C2725" s="5">
        <v>1197831</v>
      </c>
      <c r="D2725" s="6">
        <v>44490</v>
      </c>
      <c r="E2725" s="5" t="s">
        <v>24</v>
      </c>
      <c r="F2725" s="5" t="s">
        <v>98</v>
      </c>
      <c r="G2725" s="5" t="s">
        <v>99</v>
      </c>
      <c r="H2725" s="5" t="s">
        <v>18</v>
      </c>
      <c r="I2725" s="7">
        <v>0.20000000000000012</v>
      </c>
      <c r="J2725" s="8">
        <v>3500</v>
      </c>
      <c r="K2725" s="9">
        <f t="shared" si="20"/>
        <v>700.00000000000045</v>
      </c>
      <c r="L2725" s="9">
        <f t="shared" si="21"/>
        <v>245.00000000000014</v>
      </c>
      <c r="M2725" s="10">
        <v>0.35</v>
      </c>
      <c r="O2725" s="15"/>
      <c r="P2725" s="13"/>
      <c r="Q2725" s="11"/>
      <c r="R2725" s="12"/>
    </row>
    <row r="2726" spans="1:18" ht="15.75" customHeight="1">
      <c r="A2726" s="1"/>
      <c r="B2726" s="5" t="s">
        <v>23</v>
      </c>
      <c r="C2726" s="5">
        <v>1197831</v>
      </c>
      <c r="D2726" s="6">
        <v>44490</v>
      </c>
      <c r="E2726" s="5" t="s">
        <v>24</v>
      </c>
      <c r="F2726" s="5" t="s">
        <v>98</v>
      </c>
      <c r="G2726" s="5" t="s">
        <v>99</v>
      </c>
      <c r="H2726" s="5" t="s">
        <v>19</v>
      </c>
      <c r="I2726" s="7">
        <v>0.20000000000000012</v>
      </c>
      <c r="J2726" s="8">
        <v>2250</v>
      </c>
      <c r="K2726" s="9">
        <f t="shared" si="20"/>
        <v>450.00000000000028</v>
      </c>
      <c r="L2726" s="9">
        <f t="shared" si="21"/>
        <v>180.00000000000011</v>
      </c>
      <c r="M2726" s="10">
        <v>0.4</v>
      </c>
      <c r="O2726" s="15"/>
      <c r="P2726" s="13"/>
      <c r="Q2726" s="11"/>
      <c r="R2726" s="12"/>
    </row>
    <row r="2727" spans="1:18" ht="15.75" customHeight="1">
      <c r="A2727" s="1"/>
      <c r="B2727" s="5" t="s">
        <v>23</v>
      </c>
      <c r="C2727" s="5">
        <v>1197831</v>
      </c>
      <c r="D2727" s="6">
        <v>44490</v>
      </c>
      <c r="E2727" s="5" t="s">
        <v>24</v>
      </c>
      <c r="F2727" s="5" t="s">
        <v>98</v>
      </c>
      <c r="G2727" s="5" t="s">
        <v>99</v>
      </c>
      <c r="H2727" s="5" t="s">
        <v>20</v>
      </c>
      <c r="I2727" s="7">
        <v>0.20000000000000012</v>
      </c>
      <c r="J2727" s="8">
        <v>2000</v>
      </c>
      <c r="K2727" s="9">
        <f t="shared" si="20"/>
        <v>400.00000000000023</v>
      </c>
      <c r="L2727" s="9">
        <f t="shared" si="21"/>
        <v>160.00000000000011</v>
      </c>
      <c r="M2727" s="10">
        <v>0.4</v>
      </c>
      <c r="O2727" s="15"/>
      <c r="P2727" s="13"/>
      <c r="Q2727" s="11"/>
      <c r="R2727" s="12"/>
    </row>
    <row r="2728" spans="1:18" ht="15.75" customHeight="1">
      <c r="A2728" s="1"/>
      <c r="B2728" s="5" t="s">
        <v>23</v>
      </c>
      <c r="C2728" s="5">
        <v>1197831</v>
      </c>
      <c r="D2728" s="6">
        <v>44490</v>
      </c>
      <c r="E2728" s="5" t="s">
        <v>24</v>
      </c>
      <c r="F2728" s="5" t="s">
        <v>98</v>
      </c>
      <c r="G2728" s="5" t="s">
        <v>99</v>
      </c>
      <c r="H2728" s="5" t="s">
        <v>21</v>
      </c>
      <c r="I2728" s="7">
        <v>0.3000000000000001</v>
      </c>
      <c r="J2728" s="8">
        <v>2000</v>
      </c>
      <c r="K2728" s="9">
        <f t="shared" si="20"/>
        <v>600.00000000000023</v>
      </c>
      <c r="L2728" s="9">
        <f t="shared" si="21"/>
        <v>210.00000000000006</v>
      </c>
      <c r="M2728" s="10">
        <v>0.35</v>
      </c>
      <c r="O2728" s="15"/>
      <c r="P2728" s="13"/>
      <c r="Q2728" s="11"/>
      <c r="R2728" s="12"/>
    </row>
    <row r="2729" spans="1:18" ht="15.75" customHeight="1">
      <c r="A2729" s="1"/>
      <c r="B2729" s="5" t="s">
        <v>23</v>
      </c>
      <c r="C2729" s="5">
        <v>1197831</v>
      </c>
      <c r="D2729" s="6">
        <v>44490</v>
      </c>
      <c r="E2729" s="5" t="s">
        <v>24</v>
      </c>
      <c r="F2729" s="5" t="s">
        <v>98</v>
      </c>
      <c r="G2729" s="5" t="s">
        <v>99</v>
      </c>
      <c r="H2729" s="5" t="s">
        <v>22</v>
      </c>
      <c r="I2729" s="7">
        <v>0.30000000000000004</v>
      </c>
      <c r="J2729" s="8">
        <v>3250</v>
      </c>
      <c r="K2729" s="9">
        <f t="shared" si="20"/>
        <v>975.00000000000011</v>
      </c>
      <c r="L2729" s="9">
        <f t="shared" si="21"/>
        <v>390.00000000000006</v>
      </c>
      <c r="M2729" s="10">
        <v>0.4</v>
      </c>
      <c r="O2729" s="15"/>
      <c r="P2729" s="13"/>
      <c r="Q2729" s="11"/>
      <c r="R2729" s="12"/>
    </row>
    <row r="2730" spans="1:18" ht="15.75" customHeight="1">
      <c r="A2730" s="1"/>
      <c r="B2730" s="5" t="s">
        <v>23</v>
      </c>
      <c r="C2730" s="5">
        <v>1197831</v>
      </c>
      <c r="D2730" s="6">
        <v>44520</v>
      </c>
      <c r="E2730" s="5" t="s">
        <v>24</v>
      </c>
      <c r="F2730" s="5" t="s">
        <v>98</v>
      </c>
      <c r="G2730" s="5" t="s">
        <v>99</v>
      </c>
      <c r="H2730" s="5" t="s">
        <v>17</v>
      </c>
      <c r="I2730" s="7">
        <v>0.25000000000000011</v>
      </c>
      <c r="J2730" s="8">
        <v>4750</v>
      </c>
      <c r="K2730" s="9">
        <f t="shared" si="20"/>
        <v>1187.5000000000005</v>
      </c>
      <c r="L2730" s="9">
        <f t="shared" si="21"/>
        <v>475.00000000000023</v>
      </c>
      <c r="M2730" s="10">
        <v>0.4</v>
      </c>
      <c r="O2730" s="15"/>
      <c r="P2730" s="13"/>
      <c r="Q2730" s="11"/>
      <c r="R2730" s="12"/>
    </row>
    <row r="2731" spans="1:18" ht="15.75" customHeight="1">
      <c r="A2731" s="1"/>
      <c r="B2731" s="5" t="s">
        <v>23</v>
      </c>
      <c r="C2731" s="5">
        <v>1197831</v>
      </c>
      <c r="D2731" s="6">
        <v>44520</v>
      </c>
      <c r="E2731" s="5" t="s">
        <v>24</v>
      </c>
      <c r="F2731" s="5" t="s">
        <v>98</v>
      </c>
      <c r="G2731" s="5" t="s">
        <v>99</v>
      </c>
      <c r="H2731" s="5" t="s">
        <v>18</v>
      </c>
      <c r="I2731" s="7">
        <v>0.15000000000000013</v>
      </c>
      <c r="J2731" s="8">
        <v>3000</v>
      </c>
      <c r="K2731" s="9">
        <f t="shared" si="20"/>
        <v>450.0000000000004</v>
      </c>
      <c r="L2731" s="9">
        <f t="shared" si="21"/>
        <v>157.50000000000014</v>
      </c>
      <c r="M2731" s="10">
        <v>0.35</v>
      </c>
      <c r="O2731" s="15"/>
      <c r="P2731" s="13"/>
      <c r="Q2731" s="11"/>
      <c r="R2731" s="12"/>
    </row>
    <row r="2732" spans="1:18" ht="15.75" customHeight="1">
      <c r="A2732" s="1"/>
      <c r="B2732" s="5" t="s">
        <v>23</v>
      </c>
      <c r="C2732" s="5">
        <v>1197831</v>
      </c>
      <c r="D2732" s="6">
        <v>44520</v>
      </c>
      <c r="E2732" s="5" t="s">
        <v>24</v>
      </c>
      <c r="F2732" s="5" t="s">
        <v>98</v>
      </c>
      <c r="G2732" s="5" t="s">
        <v>99</v>
      </c>
      <c r="H2732" s="5" t="s">
        <v>19</v>
      </c>
      <c r="I2732" s="7">
        <v>0.25000000000000017</v>
      </c>
      <c r="J2732" s="8">
        <v>2450</v>
      </c>
      <c r="K2732" s="9">
        <f t="shared" si="20"/>
        <v>612.50000000000045</v>
      </c>
      <c r="L2732" s="9">
        <f t="shared" si="21"/>
        <v>245.0000000000002</v>
      </c>
      <c r="M2732" s="10">
        <v>0.4</v>
      </c>
      <c r="O2732" s="15"/>
      <c r="P2732" s="13"/>
      <c r="Q2732" s="11"/>
      <c r="R2732" s="12"/>
    </row>
    <row r="2733" spans="1:18" ht="15.75" customHeight="1">
      <c r="A2733" s="1"/>
      <c r="B2733" s="5" t="s">
        <v>23</v>
      </c>
      <c r="C2733" s="5">
        <v>1197831</v>
      </c>
      <c r="D2733" s="6">
        <v>44520</v>
      </c>
      <c r="E2733" s="5" t="s">
        <v>24</v>
      </c>
      <c r="F2733" s="5" t="s">
        <v>98</v>
      </c>
      <c r="G2733" s="5" t="s">
        <v>99</v>
      </c>
      <c r="H2733" s="5" t="s">
        <v>20</v>
      </c>
      <c r="I2733" s="7">
        <v>0.55000000000000016</v>
      </c>
      <c r="J2733" s="8">
        <v>3000</v>
      </c>
      <c r="K2733" s="9">
        <f t="shared" si="20"/>
        <v>1650.0000000000005</v>
      </c>
      <c r="L2733" s="9">
        <f t="shared" si="21"/>
        <v>660.00000000000023</v>
      </c>
      <c r="M2733" s="10">
        <v>0.4</v>
      </c>
      <c r="O2733" s="15"/>
      <c r="P2733" s="13"/>
      <c r="Q2733" s="11"/>
      <c r="R2733" s="12"/>
    </row>
    <row r="2734" spans="1:18" ht="15.75" customHeight="1">
      <c r="A2734" s="1"/>
      <c r="B2734" s="5" t="s">
        <v>23</v>
      </c>
      <c r="C2734" s="5">
        <v>1197831</v>
      </c>
      <c r="D2734" s="6">
        <v>44520</v>
      </c>
      <c r="E2734" s="5" t="s">
        <v>24</v>
      </c>
      <c r="F2734" s="5" t="s">
        <v>98</v>
      </c>
      <c r="G2734" s="5" t="s">
        <v>99</v>
      </c>
      <c r="H2734" s="5" t="s">
        <v>21</v>
      </c>
      <c r="I2734" s="7">
        <v>0.75000000000000011</v>
      </c>
      <c r="J2734" s="8">
        <v>2750</v>
      </c>
      <c r="K2734" s="9">
        <f t="shared" si="20"/>
        <v>2062.5000000000005</v>
      </c>
      <c r="L2734" s="9">
        <f t="shared" si="21"/>
        <v>721.87500000000011</v>
      </c>
      <c r="M2734" s="10">
        <v>0.35</v>
      </c>
      <c r="O2734" s="15"/>
      <c r="P2734" s="13"/>
      <c r="Q2734" s="11"/>
      <c r="R2734" s="12"/>
    </row>
    <row r="2735" spans="1:18" ht="15.75" customHeight="1">
      <c r="A2735" s="1"/>
      <c r="B2735" s="5" t="s">
        <v>23</v>
      </c>
      <c r="C2735" s="5">
        <v>1197831</v>
      </c>
      <c r="D2735" s="6">
        <v>44520</v>
      </c>
      <c r="E2735" s="5" t="s">
        <v>24</v>
      </c>
      <c r="F2735" s="5" t="s">
        <v>98</v>
      </c>
      <c r="G2735" s="5" t="s">
        <v>99</v>
      </c>
      <c r="H2735" s="5" t="s">
        <v>22</v>
      </c>
      <c r="I2735" s="7">
        <v>0.75</v>
      </c>
      <c r="J2735" s="8">
        <v>3750</v>
      </c>
      <c r="K2735" s="9">
        <f t="shared" si="20"/>
        <v>2812.5</v>
      </c>
      <c r="L2735" s="9">
        <f t="shared" si="21"/>
        <v>1125</v>
      </c>
      <c r="M2735" s="10">
        <v>0.4</v>
      </c>
      <c r="O2735" s="15"/>
      <c r="P2735" s="13"/>
      <c r="Q2735" s="11"/>
      <c r="R2735" s="12"/>
    </row>
    <row r="2736" spans="1:18" ht="15.75" customHeight="1">
      <c r="A2736" s="1"/>
      <c r="B2736" s="5" t="s">
        <v>23</v>
      </c>
      <c r="C2736" s="5">
        <v>1197831</v>
      </c>
      <c r="D2736" s="6">
        <v>44549</v>
      </c>
      <c r="E2736" s="5" t="s">
        <v>24</v>
      </c>
      <c r="F2736" s="5" t="s">
        <v>98</v>
      </c>
      <c r="G2736" s="5" t="s">
        <v>99</v>
      </c>
      <c r="H2736" s="5" t="s">
        <v>17</v>
      </c>
      <c r="I2736" s="7">
        <v>0.70000000000000007</v>
      </c>
      <c r="J2736" s="8">
        <v>6250</v>
      </c>
      <c r="K2736" s="9">
        <f t="shared" si="20"/>
        <v>4375</v>
      </c>
      <c r="L2736" s="9">
        <f t="shared" si="21"/>
        <v>1750</v>
      </c>
      <c r="M2736" s="10">
        <v>0.4</v>
      </c>
      <c r="O2736" s="15"/>
      <c r="P2736" s="13"/>
      <c r="Q2736" s="11"/>
      <c r="R2736" s="12"/>
    </row>
    <row r="2737" spans="1:18" ht="15.75" customHeight="1">
      <c r="A2737" s="1"/>
      <c r="B2737" s="5" t="s">
        <v>23</v>
      </c>
      <c r="C2737" s="5">
        <v>1197831</v>
      </c>
      <c r="D2737" s="6">
        <v>44549</v>
      </c>
      <c r="E2737" s="5" t="s">
        <v>24</v>
      </c>
      <c r="F2737" s="5" t="s">
        <v>98</v>
      </c>
      <c r="G2737" s="5" t="s">
        <v>99</v>
      </c>
      <c r="H2737" s="5" t="s">
        <v>18</v>
      </c>
      <c r="I2737" s="7">
        <v>0.60000000000000009</v>
      </c>
      <c r="J2737" s="8">
        <v>4250</v>
      </c>
      <c r="K2737" s="9">
        <f t="shared" si="20"/>
        <v>2550.0000000000005</v>
      </c>
      <c r="L2737" s="9">
        <f t="shared" si="21"/>
        <v>892.50000000000011</v>
      </c>
      <c r="M2737" s="10">
        <v>0.35</v>
      </c>
      <c r="O2737" s="15"/>
      <c r="P2737" s="13"/>
      <c r="Q2737" s="11"/>
      <c r="R2737" s="12"/>
    </row>
    <row r="2738" spans="1:18" ht="15.75" customHeight="1">
      <c r="A2738" s="1"/>
      <c r="B2738" s="5" t="s">
        <v>23</v>
      </c>
      <c r="C2738" s="5">
        <v>1197831</v>
      </c>
      <c r="D2738" s="6">
        <v>44549</v>
      </c>
      <c r="E2738" s="5" t="s">
        <v>24</v>
      </c>
      <c r="F2738" s="5" t="s">
        <v>98</v>
      </c>
      <c r="G2738" s="5" t="s">
        <v>99</v>
      </c>
      <c r="H2738" s="5" t="s">
        <v>19</v>
      </c>
      <c r="I2738" s="7">
        <v>0.60000000000000009</v>
      </c>
      <c r="J2738" s="8">
        <v>3750</v>
      </c>
      <c r="K2738" s="9">
        <f t="shared" si="20"/>
        <v>2250.0000000000005</v>
      </c>
      <c r="L2738" s="9">
        <f t="shared" si="21"/>
        <v>900.00000000000023</v>
      </c>
      <c r="M2738" s="10">
        <v>0.4</v>
      </c>
      <c r="O2738" s="15"/>
      <c r="P2738" s="13"/>
      <c r="Q2738" s="11"/>
      <c r="R2738" s="12"/>
    </row>
    <row r="2739" spans="1:18" ht="15.75" customHeight="1">
      <c r="A2739" s="1"/>
      <c r="B2739" s="5" t="s">
        <v>23</v>
      </c>
      <c r="C2739" s="5">
        <v>1197831</v>
      </c>
      <c r="D2739" s="6">
        <v>44549</v>
      </c>
      <c r="E2739" s="5" t="s">
        <v>24</v>
      </c>
      <c r="F2739" s="5" t="s">
        <v>98</v>
      </c>
      <c r="G2739" s="5" t="s">
        <v>99</v>
      </c>
      <c r="H2739" s="5" t="s">
        <v>20</v>
      </c>
      <c r="I2739" s="7">
        <v>0.60000000000000009</v>
      </c>
      <c r="J2739" s="8">
        <v>3250</v>
      </c>
      <c r="K2739" s="9">
        <f t="shared" si="20"/>
        <v>1950.0000000000002</v>
      </c>
      <c r="L2739" s="9">
        <f t="shared" si="21"/>
        <v>780.00000000000011</v>
      </c>
      <c r="M2739" s="10">
        <v>0.4</v>
      </c>
      <c r="O2739" s="15"/>
      <c r="P2739" s="13"/>
      <c r="Q2739" s="11"/>
      <c r="R2739" s="12"/>
    </row>
    <row r="2740" spans="1:18" ht="15.75" customHeight="1">
      <c r="A2740" s="1"/>
      <c r="B2740" s="5" t="s">
        <v>23</v>
      </c>
      <c r="C2740" s="5">
        <v>1197831</v>
      </c>
      <c r="D2740" s="6">
        <v>44549</v>
      </c>
      <c r="E2740" s="5" t="s">
        <v>24</v>
      </c>
      <c r="F2740" s="5" t="s">
        <v>98</v>
      </c>
      <c r="G2740" s="5" t="s">
        <v>99</v>
      </c>
      <c r="H2740" s="5" t="s">
        <v>21</v>
      </c>
      <c r="I2740" s="7">
        <v>0.70000000000000007</v>
      </c>
      <c r="J2740" s="8">
        <v>3250</v>
      </c>
      <c r="K2740" s="9">
        <f t="shared" si="20"/>
        <v>2275</v>
      </c>
      <c r="L2740" s="9">
        <f t="shared" si="21"/>
        <v>796.25</v>
      </c>
      <c r="M2740" s="10">
        <v>0.35</v>
      </c>
      <c r="O2740" s="15"/>
      <c r="P2740" s="13"/>
      <c r="Q2740" s="11"/>
      <c r="R2740" s="12"/>
    </row>
    <row r="2741" spans="1:18" ht="15.75" customHeight="1">
      <c r="A2741" s="1"/>
      <c r="B2741" s="5" t="s">
        <v>23</v>
      </c>
      <c r="C2741" s="5">
        <v>1197831</v>
      </c>
      <c r="D2741" s="6">
        <v>44549</v>
      </c>
      <c r="E2741" s="5" t="s">
        <v>24</v>
      </c>
      <c r="F2741" s="5" t="s">
        <v>98</v>
      </c>
      <c r="G2741" s="5" t="s">
        <v>99</v>
      </c>
      <c r="H2741" s="5" t="s">
        <v>22</v>
      </c>
      <c r="I2741" s="7">
        <v>0.75</v>
      </c>
      <c r="J2741" s="8">
        <v>4250</v>
      </c>
      <c r="K2741" s="9">
        <f t="shared" si="20"/>
        <v>3187.5</v>
      </c>
      <c r="L2741" s="9">
        <f t="shared" si="21"/>
        <v>1275</v>
      </c>
      <c r="M2741" s="10">
        <v>0.4</v>
      </c>
      <c r="O2741" s="15"/>
      <c r="P2741" s="13"/>
      <c r="Q2741" s="11"/>
      <c r="R2741" s="12"/>
    </row>
    <row r="2742" spans="1:18" ht="15.75" customHeight="1">
      <c r="A2742" s="1" t="s">
        <v>39</v>
      </c>
      <c r="B2742" s="5" t="s">
        <v>23</v>
      </c>
      <c r="C2742" s="5">
        <v>1197831</v>
      </c>
      <c r="D2742" s="6">
        <v>44212</v>
      </c>
      <c r="E2742" s="5" t="s">
        <v>24</v>
      </c>
      <c r="F2742" s="5" t="s">
        <v>100</v>
      </c>
      <c r="G2742" s="5" t="s">
        <v>101</v>
      </c>
      <c r="H2742" s="5" t="s">
        <v>17</v>
      </c>
      <c r="I2742" s="7">
        <v>0.25000000000000006</v>
      </c>
      <c r="J2742" s="8">
        <v>5500</v>
      </c>
      <c r="K2742" s="9">
        <f t="shared" si="20"/>
        <v>1375.0000000000002</v>
      </c>
      <c r="L2742" s="9">
        <f t="shared" si="21"/>
        <v>481.25000000000006</v>
      </c>
      <c r="M2742" s="10">
        <v>0.35</v>
      </c>
      <c r="O2742" s="15"/>
      <c r="P2742" s="13"/>
      <c r="Q2742" s="11"/>
      <c r="R2742" s="12"/>
    </row>
    <row r="2743" spans="1:18" ht="15.75" customHeight="1">
      <c r="A2743" s="1"/>
      <c r="B2743" s="5" t="s">
        <v>23</v>
      </c>
      <c r="C2743" s="5">
        <v>1197831</v>
      </c>
      <c r="D2743" s="6">
        <v>44212</v>
      </c>
      <c r="E2743" s="5" t="s">
        <v>24</v>
      </c>
      <c r="F2743" s="5" t="s">
        <v>100</v>
      </c>
      <c r="G2743" s="5" t="s">
        <v>101</v>
      </c>
      <c r="H2743" s="5" t="s">
        <v>18</v>
      </c>
      <c r="I2743" s="7">
        <v>0.25000000000000006</v>
      </c>
      <c r="J2743" s="8">
        <v>3500</v>
      </c>
      <c r="K2743" s="9">
        <f t="shared" si="20"/>
        <v>875.00000000000023</v>
      </c>
      <c r="L2743" s="9">
        <f t="shared" si="21"/>
        <v>306.25000000000006</v>
      </c>
      <c r="M2743" s="10">
        <v>0.35</v>
      </c>
      <c r="O2743" s="15"/>
      <c r="P2743" s="13"/>
      <c r="Q2743" s="11"/>
      <c r="R2743" s="12"/>
    </row>
    <row r="2744" spans="1:18" ht="15.75" customHeight="1">
      <c r="A2744" s="1"/>
      <c r="B2744" s="5" t="s">
        <v>23</v>
      </c>
      <c r="C2744" s="5">
        <v>1197831</v>
      </c>
      <c r="D2744" s="6">
        <v>44212</v>
      </c>
      <c r="E2744" s="5" t="s">
        <v>24</v>
      </c>
      <c r="F2744" s="5" t="s">
        <v>100</v>
      </c>
      <c r="G2744" s="5" t="s">
        <v>101</v>
      </c>
      <c r="H2744" s="5" t="s">
        <v>19</v>
      </c>
      <c r="I2744" s="7">
        <v>0.15000000000000008</v>
      </c>
      <c r="J2744" s="8">
        <v>3500</v>
      </c>
      <c r="K2744" s="9">
        <f t="shared" si="20"/>
        <v>525.00000000000023</v>
      </c>
      <c r="L2744" s="9">
        <f t="shared" si="21"/>
        <v>183.75000000000006</v>
      </c>
      <c r="M2744" s="10">
        <v>0.35</v>
      </c>
      <c r="O2744" s="15"/>
      <c r="P2744" s="13"/>
      <c r="Q2744" s="11"/>
      <c r="R2744" s="12"/>
    </row>
    <row r="2745" spans="1:18" ht="15.75" customHeight="1">
      <c r="A2745" s="1"/>
      <c r="B2745" s="5" t="s">
        <v>23</v>
      </c>
      <c r="C2745" s="5">
        <v>1197831</v>
      </c>
      <c r="D2745" s="6">
        <v>44212</v>
      </c>
      <c r="E2745" s="5" t="s">
        <v>24</v>
      </c>
      <c r="F2745" s="5" t="s">
        <v>100</v>
      </c>
      <c r="G2745" s="5" t="s">
        <v>101</v>
      </c>
      <c r="H2745" s="5" t="s">
        <v>20</v>
      </c>
      <c r="I2745" s="7">
        <v>0.2</v>
      </c>
      <c r="J2745" s="8">
        <v>2000</v>
      </c>
      <c r="K2745" s="9">
        <f t="shared" si="20"/>
        <v>400</v>
      </c>
      <c r="L2745" s="9">
        <f t="shared" si="21"/>
        <v>140</v>
      </c>
      <c r="M2745" s="10">
        <v>0.35</v>
      </c>
      <c r="O2745" s="15"/>
      <c r="P2745" s="13"/>
      <c r="Q2745" s="11"/>
      <c r="R2745" s="12"/>
    </row>
    <row r="2746" spans="1:18" ht="15.75" customHeight="1">
      <c r="A2746" s="1"/>
      <c r="B2746" s="5" t="s">
        <v>23</v>
      </c>
      <c r="C2746" s="5">
        <v>1197831</v>
      </c>
      <c r="D2746" s="6">
        <v>44212</v>
      </c>
      <c r="E2746" s="5" t="s">
        <v>24</v>
      </c>
      <c r="F2746" s="5" t="s">
        <v>100</v>
      </c>
      <c r="G2746" s="5" t="s">
        <v>101</v>
      </c>
      <c r="H2746" s="5" t="s">
        <v>21</v>
      </c>
      <c r="I2746" s="7">
        <v>0.35000000000000003</v>
      </c>
      <c r="J2746" s="8">
        <v>2500</v>
      </c>
      <c r="K2746" s="9">
        <f t="shared" si="20"/>
        <v>875.00000000000011</v>
      </c>
      <c r="L2746" s="9">
        <f t="shared" si="21"/>
        <v>306.25</v>
      </c>
      <c r="M2746" s="10">
        <v>0.35</v>
      </c>
      <c r="O2746" s="15"/>
      <c r="P2746" s="13"/>
      <c r="Q2746" s="11"/>
      <c r="R2746" s="12"/>
    </row>
    <row r="2747" spans="1:18" ht="15.75" customHeight="1">
      <c r="A2747" s="1"/>
      <c r="B2747" s="5" t="s">
        <v>23</v>
      </c>
      <c r="C2747" s="5">
        <v>1197831</v>
      </c>
      <c r="D2747" s="6">
        <v>44212</v>
      </c>
      <c r="E2747" s="5" t="s">
        <v>24</v>
      </c>
      <c r="F2747" s="5" t="s">
        <v>100</v>
      </c>
      <c r="G2747" s="5" t="s">
        <v>101</v>
      </c>
      <c r="H2747" s="5" t="s">
        <v>22</v>
      </c>
      <c r="I2747" s="7">
        <v>0.25000000000000006</v>
      </c>
      <c r="J2747" s="8">
        <v>3500</v>
      </c>
      <c r="K2747" s="9">
        <f t="shared" si="20"/>
        <v>875.00000000000023</v>
      </c>
      <c r="L2747" s="9">
        <f t="shared" si="21"/>
        <v>306.25000000000006</v>
      </c>
      <c r="M2747" s="10">
        <v>0.35</v>
      </c>
      <c r="O2747" s="15"/>
      <c r="P2747" s="13"/>
      <c r="Q2747" s="11"/>
      <c r="R2747" s="12"/>
    </row>
    <row r="2748" spans="1:18" ht="15.75" customHeight="1">
      <c r="A2748" s="1"/>
      <c r="B2748" s="5" t="s">
        <v>23</v>
      </c>
      <c r="C2748" s="5">
        <v>1197831</v>
      </c>
      <c r="D2748" s="6">
        <v>44241</v>
      </c>
      <c r="E2748" s="5" t="s">
        <v>24</v>
      </c>
      <c r="F2748" s="5" t="s">
        <v>100</v>
      </c>
      <c r="G2748" s="5" t="s">
        <v>101</v>
      </c>
      <c r="H2748" s="5" t="s">
        <v>17</v>
      </c>
      <c r="I2748" s="7">
        <v>0.25000000000000006</v>
      </c>
      <c r="J2748" s="8">
        <v>6000</v>
      </c>
      <c r="K2748" s="9">
        <f t="shared" si="20"/>
        <v>1500.0000000000002</v>
      </c>
      <c r="L2748" s="9">
        <f t="shared" si="21"/>
        <v>525</v>
      </c>
      <c r="M2748" s="10">
        <v>0.35</v>
      </c>
      <c r="O2748" s="15"/>
      <c r="P2748" s="13"/>
      <c r="Q2748" s="11"/>
      <c r="R2748" s="12"/>
    </row>
    <row r="2749" spans="1:18" ht="15.75" customHeight="1">
      <c r="A2749" s="1"/>
      <c r="B2749" s="5" t="s">
        <v>23</v>
      </c>
      <c r="C2749" s="5">
        <v>1197831</v>
      </c>
      <c r="D2749" s="6">
        <v>44241</v>
      </c>
      <c r="E2749" s="5" t="s">
        <v>24</v>
      </c>
      <c r="F2749" s="5" t="s">
        <v>100</v>
      </c>
      <c r="G2749" s="5" t="s">
        <v>101</v>
      </c>
      <c r="H2749" s="5" t="s">
        <v>18</v>
      </c>
      <c r="I2749" s="7">
        <v>0.25000000000000006</v>
      </c>
      <c r="J2749" s="8">
        <v>2500</v>
      </c>
      <c r="K2749" s="9">
        <f t="shared" si="20"/>
        <v>625.00000000000011</v>
      </c>
      <c r="L2749" s="9">
        <f t="shared" si="21"/>
        <v>218.75000000000003</v>
      </c>
      <c r="M2749" s="10">
        <v>0.35</v>
      </c>
      <c r="O2749" s="15"/>
      <c r="P2749" s="13"/>
      <c r="Q2749" s="11"/>
      <c r="R2749" s="12"/>
    </row>
    <row r="2750" spans="1:18" ht="15.75" customHeight="1">
      <c r="A2750" s="1"/>
      <c r="B2750" s="5" t="s">
        <v>23</v>
      </c>
      <c r="C2750" s="5">
        <v>1197831</v>
      </c>
      <c r="D2750" s="6">
        <v>44241</v>
      </c>
      <c r="E2750" s="5" t="s">
        <v>24</v>
      </c>
      <c r="F2750" s="5" t="s">
        <v>100</v>
      </c>
      <c r="G2750" s="5" t="s">
        <v>101</v>
      </c>
      <c r="H2750" s="5" t="s">
        <v>19</v>
      </c>
      <c r="I2750" s="7">
        <v>0.15000000000000008</v>
      </c>
      <c r="J2750" s="8">
        <v>3000</v>
      </c>
      <c r="K2750" s="9">
        <f t="shared" si="20"/>
        <v>450.00000000000023</v>
      </c>
      <c r="L2750" s="9">
        <f t="shared" si="21"/>
        <v>157.50000000000006</v>
      </c>
      <c r="M2750" s="10">
        <v>0.35</v>
      </c>
      <c r="O2750" s="15"/>
      <c r="P2750" s="13"/>
      <c r="Q2750" s="11"/>
      <c r="R2750" s="12"/>
    </row>
    <row r="2751" spans="1:18" ht="15.75" customHeight="1">
      <c r="A2751" s="1"/>
      <c r="B2751" s="5" t="s">
        <v>23</v>
      </c>
      <c r="C2751" s="5">
        <v>1197831</v>
      </c>
      <c r="D2751" s="6">
        <v>44241</v>
      </c>
      <c r="E2751" s="5" t="s">
        <v>24</v>
      </c>
      <c r="F2751" s="5" t="s">
        <v>100</v>
      </c>
      <c r="G2751" s="5" t="s">
        <v>101</v>
      </c>
      <c r="H2751" s="5" t="s">
        <v>20</v>
      </c>
      <c r="I2751" s="7">
        <v>0.2</v>
      </c>
      <c r="J2751" s="8">
        <v>1500</v>
      </c>
      <c r="K2751" s="9">
        <f t="shared" si="20"/>
        <v>300</v>
      </c>
      <c r="L2751" s="9">
        <f t="shared" si="21"/>
        <v>105</v>
      </c>
      <c r="M2751" s="10">
        <v>0.35</v>
      </c>
      <c r="O2751" s="15"/>
      <c r="P2751" s="13"/>
      <c r="Q2751" s="11"/>
      <c r="R2751" s="12"/>
    </row>
    <row r="2752" spans="1:18" ht="15.75" customHeight="1">
      <c r="A2752" s="1"/>
      <c r="B2752" s="5" t="s">
        <v>23</v>
      </c>
      <c r="C2752" s="5">
        <v>1197831</v>
      </c>
      <c r="D2752" s="6">
        <v>44241</v>
      </c>
      <c r="E2752" s="5" t="s">
        <v>24</v>
      </c>
      <c r="F2752" s="5" t="s">
        <v>100</v>
      </c>
      <c r="G2752" s="5" t="s">
        <v>101</v>
      </c>
      <c r="H2752" s="5" t="s">
        <v>21</v>
      </c>
      <c r="I2752" s="7">
        <v>0.35000000000000003</v>
      </c>
      <c r="J2752" s="8">
        <v>2250</v>
      </c>
      <c r="K2752" s="9">
        <f t="shared" si="20"/>
        <v>787.50000000000011</v>
      </c>
      <c r="L2752" s="9">
        <f t="shared" si="21"/>
        <v>275.625</v>
      </c>
      <c r="M2752" s="10">
        <v>0.35</v>
      </c>
      <c r="O2752" s="15"/>
      <c r="P2752" s="13"/>
      <c r="Q2752" s="11"/>
      <c r="R2752" s="12"/>
    </row>
    <row r="2753" spans="1:18" ht="15.75" customHeight="1">
      <c r="A2753" s="1"/>
      <c r="B2753" s="5" t="s">
        <v>23</v>
      </c>
      <c r="C2753" s="5">
        <v>1197831</v>
      </c>
      <c r="D2753" s="6">
        <v>44241</v>
      </c>
      <c r="E2753" s="5" t="s">
        <v>24</v>
      </c>
      <c r="F2753" s="5" t="s">
        <v>100</v>
      </c>
      <c r="G2753" s="5" t="s">
        <v>101</v>
      </c>
      <c r="H2753" s="5" t="s">
        <v>22</v>
      </c>
      <c r="I2753" s="7">
        <v>0.2</v>
      </c>
      <c r="J2753" s="8">
        <v>3250</v>
      </c>
      <c r="K2753" s="9">
        <f t="shared" si="20"/>
        <v>650</v>
      </c>
      <c r="L2753" s="9">
        <f t="shared" si="21"/>
        <v>227.49999999999997</v>
      </c>
      <c r="M2753" s="10">
        <v>0.35</v>
      </c>
      <c r="O2753" s="15"/>
      <c r="P2753" s="13"/>
      <c r="Q2753" s="11"/>
      <c r="R2753" s="12"/>
    </row>
    <row r="2754" spans="1:18" ht="15.75" customHeight="1">
      <c r="A2754" s="1"/>
      <c r="B2754" s="5" t="s">
        <v>23</v>
      </c>
      <c r="C2754" s="5">
        <v>1197831</v>
      </c>
      <c r="D2754" s="6">
        <v>44267</v>
      </c>
      <c r="E2754" s="5" t="s">
        <v>24</v>
      </c>
      <c r="F2754" s="5" t="s">
        <v>100</v>
      </c>
      <c r="G2754" s="5" t="s">
        <v>101</v>
      </c>
      <c r="H2754" s="5" t="s">
        <v>17</v>
      </c>
      <c r="I2754" s="7">
        <v>0.2</v>
      </c>
      <c r="J2754" s="8">
        <v>5450</v>
      </c>
      <c r="K2754" s="9">
        <f t="shared" si="20"/>
        <v>1090</v>
      </c>
      <c r="L2754" s="9">
        <f t="shared" si="21"/>
        <v>381.5</v>
      </c>
      <c r="M2754" s="10">
        <v>0.35</v>
      </c>
      <c r="O2754" s="15"/>
      <c r="P2754" s="13"/>
      <c r="Q2754" s="11"/>
      <c r="R2754" s="12"/>
    </row>
    <row r="2755" spans="1:18" ht="15.75" customHeight="1">
      <c r="A2755" s="1"/>
      <c r="B2755" s="5" t="s">
        <v>23</v>
      </c>
      <c r="C2755" s="5">
        <v>1197831</v>
      </c>
      <c r="D2755" s="6">
        <v>44267</v>
      </c>
      <c r="E2755" s="5" t="s">
        <v>24</v>
      </c>
      <c r="F2755" s="5" t="s">
        <v>100</v>
      </c>
      <c r="G2755" s="5" t="s">
        <v>101</v>
      </c>
      <c r="H2755" s="5" t="s">
        <v>18</v>
      </c>
      <c r="I2755" s="7">
        <v>0.2</v>
      </c>
      <c r="J2755" s="8">
        <v>2250</v>
      </c>
      <c r="K2755" s="9">
        <f t="shared" si="20"/>
        <v>450</v>
      </c>
      <c r="L2755" s="9">
        <f t="shared" si="21"/>
        <v>157.5</v>
      </c>
      <c r="M2755" s="10">
        <v>0.35</v>
      </c>
      <c r="O2755" s="15"/>
      <c r="P2755" s="13"/>
      <c r="Q2755" s="11"/>
      <c r="R2755" s="12"/>
    </row>
    <row r="2756" spans="1:18" ht="15.75" customHeight="1">
      <c r="A2756" s="1"/>
      <c r="B2756" s="5" t="s">
        <v>23</v>
      </c>
      <c r="C2756" s="5">
        <v>1197831</v>
      </c>
      <c r="D2756" s="6">
        <v>44267</v>
      </c>
      <c r="E2756" s="5" t="s">
        <v>24</v>
      </c>
      <c r="F2756" s="5" t="s">
        <v>100</v>
      </c>
      <c r="G2756" s="5" t="s">
        <v>101</v>
      </c>
      <c r="H2756" s="5" t="s">
        <v>19</v>
      </c>
      <c r="I2756" s="7">
        <v>0.10000000000000002</v>
      </c>
      <c r="J2756" s="8">
        <v>2500</v>
      </c>
      <c r="K2756" s="9">
        <f t="shared" si="20"/>
        <v>250.00000000000006</v>
      </c>
      <c r="L2756" s="9">
        <f t="shared" si="21"/>
        <v>87.500000000000014</v>
      </c>
      <c r="M2756" s="10">
        <v>0.35</v>
      </c>
      <c r="O2756" s="15"/>
      <c r="P2756" s="13"/>
      <c r="Q2756" s="11"/>
      <c r="R2756" s="12"/>
    </row>
    <row r="2757" spans="1:18" ht="15.75" customHeight="1">
      <c r="A2757" s="1"/>
      <c r="B2757" s="5" t="s">
        <v>23</v>
      </c>
      <c r="C2757" s="5">
        <v>1197831</v>
      </c>
      <c r="D2757" s="6">
        <v>44267</v>
      </c>
      <c r="E2757" s="5" t="s">
        <v>24</v>
      </c>
      <c r="F2757" s="5" t="s">
        <v>100</v>
      </c>
      <c r="G2757" s="5" t="s">
        <v>101</v>
      </c>
      <c r="H2757" s="5" t="s">
        <v>20</v>
      </c>
      <c r="I2757" s="7">
        <v>0.19999999999999996</v>
      </c>
      <c r="J2757" s="8">
        <v>1000</v>
      </c>
      <c r="K2757" s="9">
        <f t="shared" si="20"/>
        <v>199.99999999999994</v>
      </c>
      <c r="L2757" s="9">
        <f t="shared" si="21"/>
        <v>69.999999999999972</v>
      </c>
      <c r="M2757" s="10">
        <v>0.35</v>
      </c>
      <c r="O2757" s="15"/>
      <c r="P2757" s="13"/>
      <c r="Q2757" s="11"/>
      <c r="R2757" s="12"/>
    </row>
    <row r="2758" spans="1:18" ht="15.75" customHeight="1">
      <c r="A2758" s="1"/>
      <c r="B2758" s="5" t="s">
        <v>23</v>
      </c>
      <c r="C2758" s="5">
        <v>1197831</v>
      </c>
      <c r="D2758" s="6">
        <v>44267</v>
      </c>
      <c r="E2758" s="5" t="s">
        <v>24</v>
      </c>
      <c r="F2758" s="5" t="s">
        <v>100</v>
      </c>
      <c r="G2758" s="5" t="s">
        <v>101</v>
      </c>
      <c r="H2758" s="5" t="s">
        <v>21</v>
      </c>
      <c r="I2758" s="7">
        <v>0.35000000000000009</v>
      </c>
      <c r="J2758" s="8">
        <v>1500</v>
      </c>
      <c r="K2758" s="9">
        <f t="shared" si="20"/>
        <v>525.00000000000011</v>
      </c>
      <c r="L2758" s="9">
        <f t="shared" si="21"/>
        <v>183.75000000000003</v>
      </c>
      <c r="M2758" s="10">
        <v>0.35</v>
      </c>
      <c r="O2758" s="15"/>
      <c r="P2758" s="13"/>
      <c r="Q2758" s="11"/>
      <c r="R2758" s="12"/>
    </row>
    <row r="2759" spans="1:18" ht="15.75" customHeight="1">
      <c r="A2759" s="1"/>
      <c r="B2759" s="5" t="s">
        <v>23</v>
      </c>
      <c r="C2759" s="5">
        <v>1197831</v>
      </c>
      <c r="D2759" s="6">
        <v>44267</v>
      </c>
      <c r="E2759" s="5" t="s">
        <v>24</v>
      </c>
      <c r="F2759" s="5" t="s">
        <v>100</v>
      </c>
      <c r="G2759" s="5" t="s">
        <v>101</v>
      </c>
      <c r="H2759" s="5" t="s">
        <v>22</v>
      </c>
      <c r="I2759" s="7">
        <v>0.25</v>
      </c>
      <c r="J2759" s="8">
        <v>2500</v>
      </c>
      <c r="K2759" s="9">
        <f t="shared" si="20"/>
        <v>625</v>
      </c>
      <c r="L2759" s="9">
        <f t="shared" si="21"/>
        <v>218.75</v>
      </c>
      <c r="M2759" s="10">
        <v>0.35</v>
      </c>
      <c r="O2759" s="15"/>
      <c r="P2759" s="13"/>
      <c r="Q2759" s="11"/>
      <c r="R2759" s="12"/>
    </row>
    <row r="2760" spans="1:18" ht="15.75" customHeight="1">
      <c r="A2760" s="1"/>
      <c r="B2760" s="5" t="s">
        <v>23</v>
      </c>
      <c r="C2760" s="5">
        <v>1197831</v>
      </c>
      <c r="D2760" s="6">
        <v>44299</v>
      </c>
      <c r="E2760" s="5" t="s">
        <v>24</v>
      </c>
      <c r="F2760" s="5" t="s">
        <v>100</v>
      </c>
      <c r="G2760" s="5" t="s">
        <v>101</v>
      </c>
      <c r="H2760" s="5" t="s">
        <v>17</v>
      </c>
      <c r="I2760" s="7">
        <v>0.25</v>
      </c>
      <c r="J2760" s="8">
        <v>5000</v>
      </c>
      <c r="K2760" s="9">
        <f t="shared" si="20"/>
        <v>1250</v>
      </c>
      <c r="L2760" s="9">
        <f t="shared" si="21"/>
        <v>437.5</v>
      </c>
      <c r="M2760" s="10">
        <v>0.35</v>
      </c>
      <c r="O2760" s="15"/>
      <c r="P2760" s="13"/>
      <c r="Q2760" s="11"/>
      <c r="R2760" s="12"/>
    </row>
    <row r="2761" spans="1:18" ht="15.75" customHeight="1">
      <c r="A2761" s="1"/>
      <c r="B2761" s="5" t="s">
        <v>23</v>
      </c>
      <c r="C2761" s="5">
        <v>1197831</v>
      </c>
      <c r="D2761" s="6">
        <v>44299</v>
      </c>
      <c r="E2761" s="5" t="s">
        <v>24</v>
      </c>
      <c r="F2761" s="5" t="s">
        <v>100</v>
      </c>
      <c r="G2761" s="5" t="s">
        <v>101</v>
      </c>
      <c r="H2761" s="5" t="s">
        <v>18</v>
      </c>
      <c r="I2761" s="7">
        <v>0.25</v>
      </c>
      <c r="J2761" s="8">
        <v>2000</v>
      </c>
      <c r="K2761" s="9">
        <f t="shared" si="20"/>
        <v>500</v>
      </c>
      <c r="L2761" s="9">
        <f t="shared" si="21"/>
        <v>175</v>
      </c>
      <c r="M2761" s="10">
        <v>0.35</v>
      </c>
      <c r="O2761" s="15"/>
      <c r="P2761" s="13"/>
      <c r="Q2761" s="11"/>
      <c r="R2761" s="12"/>
    </row>
    <row r="2762" spans="1:18" ht="15.75" customHeight="1">
      <c r="A2762" s="1"/>
      <c r="B2762" s="5" t="s">
        <v>23</v>
      </c>
      <c r="C2762" s="5">
        <v>1197831</v>
      </c>
      <c r="D2762" s="6">
        <v>44299</v>
      </c>
      <c r="E2762" s="5" t="s">
        <v>24</v>
      </c>
      <c r="F2762" s="5" t="s">
        <v>100</v>
      </c>
      <c r="G2762" s="5" t="s">
        <v>101</v>
      </c>
      <c r="H2762" s="5" t="s">
        <v>19</v>
      </c>
      <c r="I2762" s="7">
        <v>0.15000000000000002</v>
      </c>
      <c r="J2762" s="8">
        <v>2000</v>
      </c>
      <c r="K2762" s="9">
        <f t="shared" si="20"/>
        <v>300.00000000000006</v>
      </c>
      <c r="L2762" s="9">
        <f t="shared" si="21"/>
        <v>105.00000000000001</v>
      </c>
      <c r="M2762" s="10">
        <v>0.35</v>
      </c>
      <c r="O2762" s="15"/>
      <c r="P2762" s="13"/>
      <c r="Q2762" s="11"/>
      <c r="R2762" s="12"/>
    </row>
    <row r="2763" spans="1:18" ht="15.75" customHeight="1">
      <c r="A2763" s="1"/>
      <c r="B2763" s="5" t="s">
        <v>23</v>
      </c>
      <c r="C2763" s="5">
        <v>1197831</v>
      </c>
      <c r="D2763" s="6">
        <v>44299</v>
      </c>
      <c r="E2763" s="5" t="s">
        <v>24</v>
      </c>
      <c r="F2763" s="5" t="s">
        <v>100</v>
      </c>
      <c r="G2763" s="5" t="s">
        <v>101</v>
      </c>
      <c r="H2763" s="5" t="s">
        <v>20</v>
      </c>
      <c r="I2763" s="7">
        <v>0.19999999999999996</v>
      </c>
      <c r="J2763" s="8">
        <v>1250</v>
      </c>
      <c r="K2763" s="9">
        <f t="shared" si="20"/>
        <v>249.99999999999994</v>
      </c>
      <c r="L2763" s="9">
        <f t="shared" si="21"/>
        <v>87.499999999999972</v>
      </c>
      <c r="M2763" s="10">
        <v>0.35</v>
      </c>
      <c r="O2763" s="15"/>
      <c r="P2763" s="13"/>
      <c r="Q2763" s="11"/>
      <c r="R2763" s="12"/>
    </row>
    <row r="2764" spans="1:18" ht="15.75" customHeight="1">
      <c r="A2764" s="1"/>
      <c r="B2764" s="5" t="s">
        <v>23</v>
      </c>
      <c r="C2764" s="5">
        <v>1197831</v>
      </c>
      <c r="D2764" s="6">
        <v>44299</v>
      </c>
      <c r="E2764" s="5" t="s">
        <v>24</v>
      </c>
      <c r="F2764" s="5" t="s">
        <v>100</v>
      </c>
      <c r="G2764" s="5" t="s">
        <v>101</v>
      </c>
      <c r="H2764" s="5" t="s">
        <v>21</v>
      </c>
      <c r="I2764" s="7">
        <v>0.4</v>
      </c>
      <c r="J2764" s="8">
        <v>1500</v>
      </c>
      <c r="K2764" s="9">
        <f t="shared" si="20"/>
        <v>600</v>
      </c>
      <c r="L2764" s="9">
        <f t="shared" si="21"/>
        <v>210</v>
      </c>
      <c r="M2764" s="10">
        <v>0.35</v>
      </c>
      <c r="O2764" s="15"/>
      <c r="P2764" s="13"/>
      <c r="Q2764" s="11"/>
      <c r="R2764" s="12"/>
    </row>
    <row r="2765" spans="1:18" ht="15.75" customHeight="1">
      <c r="A2765" s="1"/>
      <c r="B2765" s="5" t="s">
        <v>23</v>
      </c>
      <c r="C2765" s="5">
        <v>1197831</v>
      </c>
      <c r="D2765" s="6">
        <v>44299</v>
      </c>
      <c r="E2765" s="5" t="s">
        <v>24</v>
      </c>
      <c r="F2765" s="5" t="s">
        <v>100</v>
      </c>
      <c r="G2765" s="5" t="s">
        <v>101</v>
      </c>
      <c r="H2765" s="5" t="s">
        <v>22</v>
      </c>
      <c r="I2765" s="7">
        <v>0.30000000000000004</v>
      </c>
      <c r="J2765" s="8">
        <v>3000</v>
      </c>
      <c r="K2765" s="9">
        <f t="shared" si="20"/>
        <v>900.00000000000011</v>
      </c>
      <c r="L2765" s="9">
        <f t="shared" si="21"/>
        <v>315</v>
      </c>
      <c r="M2765" s="10">
        <v>0.35</v>
      </c>
      <c r="O2765" s="15"/>
      <c r="P2765" s="13"/>
      <c r="Q2765" s="11"/>
      <c r="R2765" s="12"/>
    </row>
    <row r="2766" spans="1:18" ht="15.75" customHeight="1">
      <c r="A2766" s="1"/>
      <c r="B2766" s="5" t="s">
        <v>23</v>
      </c>
      <c r="C2766" s="5">
        <v>1197831</v>
      </c>
      <c r="D2766" s="6">
        <v>44328</v>
      </c>
      <c r="E2766" s="5" t="s">
        <v>24</v>
      </c>
      <c r="F2766" s="5" t="s">
        <v>100</v>
      </c>
      <c r="G2766" s="5" t="s">
        <v>101</v>
      </c>
      <c r="H2766" s="5" t="s">
        <v>17</v>
      </c>
      <c r="I2766" s="7">
        <v>0.4</v>
      </c>
      <c r="J2766" s="8">
        <v>5700</v>
      </c>
      <c r="K2766" s="9">
        <f t="shared" si="20"/>
        <v>2280</v>
      </c>
      <c r="L2766" s="9">
        <f t="shared" si="21"/>
        <v>798</v>
      </c>
      <c r="M2766" s="10">
        <v>0.35</v>
      </c>
      <c r="O2766" s="15"/>
      <c r="P2766" s="13"/>
      <c r="Q2766" s="11"/>
      <c r="R2766" s="12"/>
    </row>
    <row r="2767" spans="1:18" ht="15.75" customHeight="1">
      <c r="A2767" s="1"/>
      <c r="B2767" s="5" t="s">
        <v>23</v>
      </c>
      <c r="C2767" s="5">
        <v>1197831</v>
      </c>
      <c r="D2767" s="6">
        <v>44328</v>
      </c>
      <c r="E2767" s="5" t="s">
        <v>24</v>
      </c>
      <c r="F2767" s="5" t="s">
        <v>100</v>
      </c>
      <c r="G2767" s="5" t="s">
        <v>101</v>
      </c>
      <c r="H2767" s="5" t="s">
        <v>18</v>
      </c>
      <c r="I2767" s="7">
        <v>0.4</v>
      </c>
      <c r="J2767" s="8">
        <v>2750</v>
      </c>
      <c r="K2767" s="9">
        <f t="shared" si="20"/>
        <v>1100</v>
      </c>
      <c r="L2767" s="9">
        <f t="shared" si="21"/>
        <v>385</v>
      </c>
      <c r="M2767" s="10">
        <v>0.35</v>
      </c>
      <c r="O2767" s="15"/>
      <c r="P2767" s="13"/>
      <c r="Q2767" s="11"/>
      <c r="R2767" s="12"/>
    </row>
    <row r="2768" spans="1:18" ht="15.75" customHeight="1">
      <c r="A2768" s="1"/>
      <c r="B2768" s="5" t="s">
        <v>23</v>
      </c>
      <c r="C2768" s="5">
        <v>1197831</v>
      </c>
      <c r="D2768" s="6">
        <v>44328</v>
      </c>
      <c r="E2768" s="5" t="s">
        <v>24</v>
      </c>
      <c r="F2768" s="5" t="s">
        <v>100</v>
      </c>
      <c r="G2768" s="5" t="s">
        <v>101</v>
      </c>
      <c r="H2768" s="5" t="s">
        <v>19</v>
      </c>
      <c r="I2768" s="7">
        <v>0.35000000000000003</v>
      </c>
      <c r="J2768" s="8">
        <v>2500</v>
      </c>
      <c r="K2768" s="9">
        <f t="shared" si="20"/>
        <v>875.00000000000011</v>
      </c>
      <c r="L2768" s="9">
        <f t="shared" si="21"/>
        <v>306.25</v>
      </c>
      <c r="M2768" s="10">
        <v>0.35</v>
      </c>
      <c r="O2768" s="15"/>
      <c r="P2768" s="13"/>
      <c r="Q2768" s="11"/>
      <c r="R2768" s="12"/>
    </row>
    <row r="2769" spans="1:18" ht="15.75" customHeight="1">
      <c r="A2769" s="1"/>
      <c r="B2769" s="5" t="s">
        <v>23</v>
      </c>
      <c r="C2769" s="5">
        <v>1197831</v>
      </c>
      <c r="D2769" s="6">
        <v>44328</v>
      </c>
      <c r="E2769" s="5" t="s">
        <v>24</v>
      </c>
      <c r="F2769" s="5" t="s">
        <v>100</v>
      </c>
      <c r="G2769" s="5" t="s">
        <v>101</v>
      </c>
      <c r="H2769" s="5" t="s">
        <v>20</v>
      </c>
      <c r="I2769" s="7">
        <v>0.35000000000000003</v>
      </c>
      <c r="J2769" s="8">
        <v>2000</v>
      </c>
      <c r="K2769" s="9">
        <f t="shared" si="20"/>
        <v>700.00000000000011</v>
      </c>
      <c r="L2769" s="9">
        <f t="shared" si="21"/>
        <v>245.00000000000003</v>
      </c>
      <c r="M2769" s="10">
        <v>0.35</v>
      </c>
      <c r="O2769" s="15"/>
      <c r="P2769" s="13"/>
      <c r="Q2769" s="11"/>
      <c r="R2769" s="12"/>
    </row>
    <row r="2770" spans="1:18" ht="15.75" customHeight="1">
      <c r="A2770" s="1"/>
      <c r="B2770" s="5" t="s">
        <v>23</v>
      </c>
      <c r="C2770" s="5">
        <v>1197831</v>
      </c>
      <c r="D2770" s="6">
        <v>44328</v>
      </c>
      <c r="E2770" s="5" t="s">
        <v>24</v>
      </c>
      <c r="F2770" s="5" t="s">
        <v>100</v>
      </c>
      <c r="G2770" s="5" t="s">
        <v>101</v>
      </c>
      <c r="H2770" s="5" t="s">
        <v>21</v>
      </c>
      <c r="I2770" s="7">
        <v>0.44999999999999996</v>
      </c>
      <c r="J2770" s="8">
        <v>2250</v>
      </c>
      <c r="K2770" s="9">
        <f t="shared" si="20"/>
        <v>1012.4999999999999</v>
      </c>
      <c r="L2770" s="9">
        <f t="shared" si="21"/>
        <v>354.37499999999994</v>
      </c>
      <c r="M2770" s="10">
        <v>0.35</v>
      </c>
      <c r="O2770" s="15"/>
      <c r="P2770" s="13"/>
      <c r="Q2770" s="11"/>
      <c r="R2770" s="12"/>
    </row>
    <row r="2771" spans="1:18" ht="15.75" customHeight="1">
      <c r="A2771" s="1"/>
      <c r="B2771" s="5" t="s">
        <v>23</v>
      </c>
      <c r="C2771" s="5">
        <v>1197831</v>
      </c>
      <c r="D2771" s="6">
        <v>44328</v>
      </c>
      <c r="E2771" s="5" t="s">
        <v>24</v>
      </c>
      <c r="F2771" s="5" t="s">
        <v>100</v>
      </c>
      <c r="G2771" s="5" t="s">
        <v>101</v>
      </c>
      <c r="H2771" s="5" t="s">
        <v>22</v>
      </c>
      <c r="I2771" s="7">
        <v>0.44999999999999996</v>
      </c>
      <c r="J2771" s="8">
        <v>3250</v>
      </c>
      <c r="K2771" s="9">
        <f t="shared" si="20"/>
        <v>1462.4999999999998</v>
      </c>
      <c r="L2771" s="9">
        <f t="shared" si="21"/>
        <v>511.87499999999989</v>
      </c>
      <c r="M2771" s="10">
        <v>0.35</v>
      </c>
      <c r="O2771" s="15"/>
      <c r="P2771" s="13"/>
      <c r="Q2771" s="11"/>
      <c r="R2771" s="12"/>
    </row>
    <row r="2772" spans="1:18" ht="15.75" customHeight="1">
      <c r="A2772" s="1"/>
      <c r="B2772" s="5" t="s">
        <v>23</v>
      </c>
      <c r="C2772" s="5">
        <v>1197831</v>
      </c>
      <c r="D2772" s="6">
        <v>44361</v>
      </c>
      <c r="E2772" s="5" t="s">
        <v>24</v>
      </c>
      <c r="F2772" s="5" t="s">
        <v>100</v>
      </c>
      <c r="G2772" s="5" t="s">
        <v>101</v>
      </c>
      <c r="H2772" s="5" t="s">
        <v>17</v>
      </c>
      <c r="I2772" s="7">
        <v>0.39999999999999997</v>
      </c>
      <c r="J2772" s="8">
        <v>5750</v>
      </c>
      <c r="K2772" s="9">
        <f t="shared" si="20"/>
        <v>2300</v>
      </c>
      <c r="L2772" s="9">
        <f t="shared" si="21"/>
        <v>805</v>
      </c>
      <c r="M2772" s="10">
        <v>0.35</v>
      </c>
      <c r="O2772" s="15"/>
      <c r="P2772" s="13"/>
      <c r="Q2772" s="11"/>
      <c r="R2772" s="12"/>
    </row>
    <row r="2773" spans="1:18" ht="15.75" customHeight="1">
      <c r="A2773" s="1"/>
      <c r="B2773" s="5" t="s">
        <v>23</v>
      </c>
      <c r="C2773" s="5">
        <v>1197831</v>
      </c>
      <c r="D2773" s="6">
        <v>44361</v>
      </c>
      <c r="E2773" s="5" t="s">
        <v>24</v>
      </c>
      <c r="F2773" s="5" t="s">
        <v>100</v>
      </c>
      <c r="G2773" s="5" t="s">
        <v>101</v>
      </c>
      <c r="H2773" s="5" t="s">
        <v>18</v>
      </c>
      <c r="I2773" s="7">
        <v>0.35000000000000003</v>
      </c>
      <c r="J2773" s="8">
        <v>3250</v>
      </c>
      <c r="K2773" s="9">
        <f t="shared" si="20"/>
        <v>1137.5</v>
      </c>
      <c r="L2773" s="9">
        <f t="shared" si="21"/>
        <v>398.125</v>
      </c>
      <c r="M2773" s="10">
        <v>0.35</v>
      </c>
      <c r="O2773" s="15"/>
      <c r="P2773" s="13"/>
      <c r="Q2773" s="11"/>
      <c r="R2773" s="12"/>
    </row>
    <row r="2774" spans="1:18" ht="15.75" customHeight="1">
      <c r="A2774" s="1"/>
      <c r="B2774" s="5" t="s">
        <v>23</v>
      </c>
      <c r="C2774" s="5">
        <v>1197831</v>
      </c>
      <c r="D2774" s="6">
        <v>44361</v>
      </c>
      <c r="E2774" s="5" t="s">
        <v>24</v>
      </c>
      <c r="F2774" s="5" t="s">
        <v>100</v>
      </c>
      <c r="G2774" s="5" t="s">
        <v>101</v>
      </c>
      <c r="H2774" s="5" t="s">
        <v>19</v>
      </c>
      <c r="I2774" s="7">
        <v>0.4</v>
      </c>
      <c r="J2774" s="8">
        <v>3000</v>
      </c>
      <c r="K2774" s="9">
        <f t="shared" si="20"/>
        <v>1200</v>
      </c>
      <c r="L2774" s="9">
        <f t="shared" si="21"/>
        <v>420</v>
      </c>
      <c r="M2774" s="10">
        <v>0.35</v>
      </c>
      <c r="O2774" s="15"/>
      <c r="P2774" s="13"/>
      <c r="Q2774" s="11"/>
      <c r="R2774" s="12"/>
    </row>
    <row r="2775" spans="1:18" ht="15.75" customHeight="1">
      <c r="A2775" s="1"/>
      <c r="B2775" s="5" t="s">
        <v>23</v>
      </c>
      <c r="C2775" s="5">
        <v>1197831</v>
      </c>
      <c r="D2775" s="6">
        <v>44361</v>
      </c>
      <c r="E2775" s="5" t="s">
        <v>24</v>
      </c>
      <c r="F2775" s="5" t="s">
        <v>100</v>
      </c>
      <c r="G2775" s="5" t="s">
        <v>101</v>
      </c>
      <c r="H2775" s="5" t="s">
        <v>20</v>
      </c>
      <c r="I2775" s="7">
        <v>0.4</v>
      </c>
      <c r="J2775" s="8">
        <v>2750</v>
      </c>
      <c r="K2775" s="9">
        <f t="shared" si="20"/>
        <v>1100</v>
      </c>
      <c r="L2775" s="9">
        <f t="shared" si="21"/>
        <v>385</v>
      </c>
      <c r="M2775" s="10">
        <v>0.35</v>
      </c>
      <c r="O2775" s="15"/>
      <c r="P2775" s="13"/>
      <c r="Q2775" s="11"/>
      <c r="R2775" s="12"/>
    </row>
    <row r="2776" spans="1:18" ht="15.75" customHeight="1">
      <c r="A2776" s="1"/>
      <c r="B2776" s="5" t="s">
        <v>23</v>
      </c>
      <c r="C2776" s="5">
        <v>1197831</v>
      </c>
      <c r="D2776" s="6">
        <v>44361</v>
      </c>
      <c r="E2776" s="5" t="s">
        <v>24</v>
      </c>
      <c r="F2776" s="5" t="s">
        <v>100</v>
      </c>
      <c r="G2776" s="5" t="s">
        <v>101</v>
      </c>
      <c r="H2776" s="5" t="s">
        <v>21</v>
      </c>
      <c r="I2776" s="7">
        <v>0.54999999999999993</v>
      </c>
      <c r="J2776" s="8">
        <v>2750</v>
      </c>
      <c r="K2776" s="9">
        <f t="shared" si="20"/>
        <v>1512.4999999999998</v>
      </c>
      <c r="L2776" s="9">
        <f t="shared" si="21"/>
        <v>529.37499999999989</v>
      </c>
      <c r="M2776" s="10">
        <v>0.35</v>
      </c>
      <c r="O2776" s="15"/>
      <c r="P2776" s="13"/>
      <c r="Q2776" s="11"/>
      <c r="R2776" s="12"/>
    </row>
    <row r="2777" spans="1:18" ht="15.75" customHeight="1">
      <c r="A2777" s="1"/>
      <c r="B2777" s="5" t="s">
        <v>23</v>
      </c>
      <c r="C2777" s="5">
        <v>1197831</v>
      </c>
      <c r="D2777" s="6">
        <v>44361</v>
      </c>
      <c r="E2777" s="5" t="s">
        <v>24</v>
      </c>
      <c r="F2777" s="5" t="s">
        <v>100</v>
      </c>
      <c r="G2777" s="5" t="s">
        <v>101</v>
      </c>
      <c r="H2777" s="5" t="s">
        <v>22</v>
      </c>
      <c r="I2777" s="7">
        <v>0.6</v>
      </c>
      <c r="J2777" s="8">
        <v>4500</v>
      </c>
      <c r="K2777" s="9">
        <f t="shared" si="20"/>
        <v>2700</v>
      </c>
      <c r="L2777" s="9">
        <f t="shared" si="21"/>
        <v>944.99999999999989</v>
      </c>
      <c r="M2777" s="10">
        <v>0.35</v>
      </c>
      <c r="O2777" s="15"/>
      <c r="P2777" s="13"/>
      <c r="Q2777" s="11"/>
      <c r="R2777" s="12"/>
    </row>
    <row r="2778" spans="1:18" ht="15.75" customHeight="1">
      <c r="A2778" s="1"/>
      <c r="B2778" s="5" t="s">
        <v>23</v>
      </c>
      <c r="C2778" s="5">
        <v>1197831</v>
      </c>
      <c r="D2778" s="6">
        <v>44389</v>
      </c>
      <c r="E2778" s="5" t="s">
        <v>24</v>
      </c>
      <c r="F2778" s="5" t="s">
        <v>100</v>
      </c>
      <c r="G2778" s="5" t="s">
        <v>101</v>
      </c>
      <c r="H2778" s="5" t="s">
        <v>17</v>
      </c>
      <c r="I2778" s="7">
        <v>0.54999999999999993</v>
      </c>
      <c r="J2778" s="8">
        <v>6750</v>
      </c>
      <c r="K2778" s="9">
        <f t="shared" si="20"/>
        <v>3712.4999999999995</v>
      </c>
      <c r="L2778" s="9">
        <f t="shared" si="21"/>
        <v>1299.3749999999998</v>
      </c>
      <c r="M2778" s="10">
        <v>0.35</v>
      </c>
      <c r="O2778" s="15"/>
      <c r="P2778" s="13"/>
      <c r="Q2778" s="11"/>
      <c r="R2778" s="12"/>
    </row>
    <row r="2779" spans="1:18" ht="15.75" customHeight="1">
      <c r="A2779" s="1"/>
      <c r="B2779" s="5" t="s">
        <v>23</v>
      </c>
      <c r="C2779" s="5">
        <v>1197831</v>
      </c>
      <c r="D2779" s="6">
        <v>44389</v>
      </c>
      <c r="E2779" s="5" t="s">
        <v>24</v>
      </c>
      <c r="F2779" s="5" t="s">
        <v>100</v>
      </c>
      <c r="G2779" s="5" t="s">
        <v>101</v>
      </c>
      <c r="H2779" s="5" t="s">
        <v>18</v>
      </c>
      <c r="I2779" s="7">
        <v>0.5</v>
      </c>
      <c r="J2779" s="8">
        <v>4250</v>
      </c>
      <c r="K2779" s="9">
        <f t="shared" si="20"/>
        <v>2125</v>
      </c>
      <c r="L2779" s="9">
        <f t="shared" si="21"/>
        <v>743.75</v>
      </c>
      <c r="M2779" s="10">
        <v>0.35</v>
      </c>
      <c r="O2779" s="15"/>
      <c r="P2779" s="13"/>
      <c r="Q2779" s="11"/>
      <c r="R2779" s="12"/>
    </row>
    <row r="2780" spans="1:18" ht="15.75" customHeight="1">
      <c r="A2780" s="1"/>
      <c r="B2780" s="5" t="s">
        <v>23</v>
      </c>
      <c r="C2780" s="5">
        <v>1197831</v>
      </c>
      <c r="D2780" s="6">
        <v>44389</v>
      </c>
      <c r="E2780" s="5" t="s">
        <v>24</v>
      </c>
      <c r="F2780" s="5" t="s">
        <v>100</v>
      </c>
      <c r="G2780" s="5" t="s">
        <v>101</v>
      </c>
      <c r="H2780" s="5" t="s">
        <v>19</v>
      </c>
      <c r="I2780" s="7">
        <v>0.45</v>
      </c>
      <c r="J2780" s="8">
        <v>3500</v>
      </c>
      <c r="K2780" s="9">
        <f t="shared" si="20"/>
        <v>1575</v>
      </c>
      <c r="L2780" s="9">
        <f t="shared" si="21"/>
        <v>551.25</v>
      </c>
      <c r="M2780" s="10">
        <v>0.35</v>
      </c>
      <c r="O2780" s="15"/>
      <c r="P2780" s="13"/>
      <c r="Q2780" s="11"/>
      <c r="R2780" s="12"/>
    </row>
    <row r="2781" spans="1:18" ht="15.75" customHeight="1">
      <c r="A2781" s="1"/>
      <c r="B2781" s="5" t="s">
        <v>23</v>
      </c>
      <c r="C2781" s="5">
        <v>1197831</v>
      </c>
      <c r="D2781" s="6">
        <v>44389</v>
      </c>
      <c r="E2781" s="5" t="s">
        <v>24</v>
      </c>
      <c r="F2781" s="5" t="s">
        <v>100</v>
      </c>
      <c r="G2781" s="5" t="s">
        <v>101</v>
      </c>
      <c r="H2781" s="5" t="s">
        <v>20</v>
      </c>
      <c r="I2781" s="7">
        <v>0.45</v>
      </c>
      <c r="J2781" s="8">
        <v>3000</v>
      </c>
      <c r="K2781" s="9">
        <f t="shared" si="20"/>
        <v>1350</v>
      </c>
      <c r="L2781" s="9">
        <f t="shared" si="21"/>
        <v>472.49999999999994</v>
      </c>
      <c r="M2781" s="10">
        <v>0.35</v>
      </c>
      <c r="O2781" s="15"/>
      <c r="P2781" s="13"/>
      <c r="Q2781" s="11"/>
      <c r="R2781" s="12"/>
    </row>
    <row r="2782" spans="1:18" ht="15.75" customHeight="1">
      <c r="A2782" s="1"/>
      <c r="B2782" s="5" t="s">
        <v>23</v>
      </c>
      <c r="C2782" s="5">
        <v>1197831</v>
      </c>
      <c r="D2782" s="6">
        <v>44389</v>
      </c>
      <c r="E2782" s="5" t="s">
        <v>24</v>
      </c>
      <c r="F2782" s="5" t="s">
        <v>100</v>
      </c>
      <c r="G2782" s="5" t="s">
        <v>101</v>
      </c>
      <c r="H2782" s="5" t="s">
        <v>21</v>
      </c>
      <c r="I2782" s="7">
        <v>0.6</v>
      </c>
      <c r="J2782" s="8">
        <v>3250</v>
      </c>
      <c r="K2782" s="9">
        <f t="shared" si="20"/>
        <v>1950</v>
      </c>
      <c r="L2782" s="9">
        <f t="shared" si="21"/>
        <v>682.5</v>
      </c>
      <c r="M2782" s="10">
        <v>0.35</v>
      </c>
      <c r="O2782" s="15"/>
      <c r="P2782" s="13"/>
      <c r="Q2782" s="11"/>
      <c r="R2782" s="12"/>
    </row>
    <row r="2783" spans="1:18" ht="15.75" customHeight="1">
      <c r="A2783" s="1"/>
      <c r="B2783" s="5" t="s">
        <v>23</v>
      </c>
      <c r="C2783" s="5">
        <v>1197831</v>
      </c>
      <c r="D2783" s="6">
        <v>44389</v>
      </c>
      <c r="E2783" s="5" t="s">
        <v>24</v>
      </c>
      <c r="F2783" s="5" t="s">
        <v>100</v>
      </c>
      <c r="G2783" s="5" t="s">
        <v>101</v>
      </c>
      <c r="H2783" s="5" t="s">
        <v>22</v>
      </c>
      <c r="I2783" s="7">
        <v>0.65</v>
      </c>
      <c r="J2783" s="8">
        <v>5000</v>
      </c>
      <c r="K2783" s="9">
        <f t="shared" si="20"/>
        <v>3250</v>
      </c>
      <c r="L2783" s="9">
        <f t="shared" si="21"/>
        <v>1137.5</v>
      </c>
      <c r="M2783" s="10">
        <v>0.35</v>
      </c>
      <c r="O2783" s="15"/>
      <c r="P2783" s="13"/>
      <c r="Q2783" s="11"/>
      <c r="R2783" s="12"/>
    </row>
    <row r="2784" spans="1:18" ht="15.75" customHeight="1">
      <c r="A2784" s="1"/>
      <c r="B2784" s="5" t="s">
        <v>23</v>
      </c>
      <c r="C2784" s="5">
        <v>1197831</v>
      </c>
      <c r="D2784" s="6">
        <v>44421</v>
      </c>
      <c r="E2784" s="5" t="s">
        <v>24</v>
      </c>
      <c r="F2784" s="5" t="s">
        <v>100</v>
      </c>
      <c r="G2784" s="5" t="s">
        <v>101</v>
      </c>
      <c r="H2784" s="5" t="s">
        <v>17</v>
      </c>
      <c r="I2784" s="7">
        <v>0.6</v>
      </c>
      <c r="J2784" s="8">
        <v>6500</v>
      </c>
      <c r="K2784" s="9">
        <f t="shared" si="20"/>
        <v>3900</v>
      </c>
      <c r="L2784" s="9">
        <f t="shared" si="21"/>
        <v>1365</v>
      </c>
      <c r="M2784" s="10">
        <v>0.35</v>
      </c>
      <c r="O2784" s="15"/>
      <c r="P2784" s="13"/>
      <c r="Q2784" s="11"/>
      <c r="R2784" s="12"/>
    </row>
    <row r="2785" spans="1:18" ht="15.75" customHeight="1">
      <c r="A2785" s="1"/>
      <c r="B2785" s="5" t="s">
        <v>23</v>
      </c>
      <c r="C2785" s="5">
        <v>1197831</v>
      </c>
      <c r="D2785" s="6">
        <v>44421</v>
      </c>
      <c r="E2785" s="5" t="s">
        <v>24</v>
      </c>
      <c r="F2785" s="5" t="s">
        <v>100</v>
      </c>
      <c r="G2785" s="5" t="s">
        <v>101</v>
      </c>
      <c r="H2785" s="5" t="s">
        <v>18</v>
      </c>
      <c r="I2785" s="7">
        <v>0.55000000000000004</v>
      </c>
      <c r="J2785" s="8">
        <v>4250</v>
      </c>
      <c r="K2785" s="9">
        <f t="shared" si="20"/>
        <v>2337.5</v>
      </c>
      <c r="L2785" s="9">
        <f t="shared" si="21"/>
        <v>818.125</v>
      </c>
      <c r="M2785" s="10">
        <v>0.35</v>
      </c>
      <c r="O2785" s="15"/>
      <c r="P2785" s="13"/>
      <c r="Q2785" s="11"/>
      <c r="R2785" s="12"/>
    </row>
    <row r="2786" spans="1:18" ht="15.75" customHeight="1">
      <c r="A2786" s="1"/>
      <c r="B2786" s="5" t="s">
        <v>23</v>
      </c>
      <c r="C2786" s="5">
        <v>1197831</v>
      </c>
      <c r="D2786" s="6">
        <v>44421</v>
      </c>
      <c r="E2786" s="5" t="s">
        <v>24</v>
      </c>
      <c r="F2786" s="5" t="s">
        <v>100</v>
      </c>
      <c r="G2786" s="5" t="s">
        <v>101</v>
      </c>
      <c r="H2786" s="5" t="s">
        <v>19</v>
      </c>
      <c r="I2786" s="7">
        <v>0.5</v>
      </c>
      <c r="J2786" s="8">
        <v>3500</v>
      </c>
      <c r="K2786" s="9">
        <f t="shared" si="20"/>
        <v>1750</v>
      </c>
      <c r="L2786" s="9">
        <f t="shared" si="21"/>
        <v>612.5</v>
      </c>
      <c r="M2786" s="10">
        <v>0.35</v>
      </c>
      <c r="O2786" s="15"/>
      <c r="P2786" s="13"/>
      <c r="Q2786" s="11"/>
      <c r="R2786" s="12"/>
    </row>
    <row r="2787" spans="1:18" ht="15.75" customHeight="1">
      <c r="A2787" s="1"/>
      <c r="B2787" s="5" t="s">
        <v>23</v>
      </c>
      <c r="C2787" s="5">
        <v>1197831</v>
      </c>
      <c r="D2787" s="6">
        <v>44421</v>
      </c>
      <c r="E2787" s="5" t="s">
        <v>24</v>
      </c>
      <c r="F2787" s="5" t="s">
        <v>100</v>
      </c>
      <c r="G2787" s="5" t="s">
        <v>101</v>
      </c>
      <c r="H2787" s="5" t="s">
        <v>20</v>
      </c>
      <c r="I2787" s="7">
        <v>0.4</v>
      </c>
      <c r="J2787" s="8">
        <v>3000</v>
      </c>
      <c r="K2787" s="9">
        <f t="shared" si="20"/>
        <v>1200</v>
      </c>
      <c r="L2787" s="9">
        <f t="shared" si="21"/>
        <v>420</v>
      </c>
      <c r="M2787" s="10">
        <v>0.35</v>
      </c>
      <c r="O2787" s="15"/>
      <c r="P2787" s="13"/>
      <c r="Q2787" s="11"/>
      <c r="R2787" s="12"/>
    </row>
    <row r="2788" spans="1:18" ht="15.75" customHeight="1">
      <c r="A2788" s="1"/>
      <c r="B2788" s="5" t="s">
        <v>23</v>
      </c>
      <c r="C2788" s="5">
        <v>1197831</v>
      </c>
      <c r="D2788" s="6">
        <v>44421</v>
      </c>
      <c r="E2788" s="5" t="s">
        <v>24</v>
      </c>
      <c r="F2788" s="5" t="s">
        <v>100</v>
      </c>
      <c r="G2788" s="5" t="s">
        <v>101</v>
      </c>
      <c r="H2788" s="5" t="s">
        <v>21</v>
      </c>
      <c r="I2788" s="7">
        <v>0.5</v>
      </c>
      <c r="J2788" s="8">
        <v>2750</v>
      </c>
      <c r="K2788" s="9">
        <f t="shared" si="20"/>
        <v>1375</v>
      </c>
      <c r="L2788" s="9">
        <f t="shared" si="21"/>
        <v>481.24999999999994</v>
      </c>
      <c r="M2788" s="10">
        <v>0.35</v>
      </c>
      <c r="O2788" s="15"/>
      <c r="P2788" s="13"/>
      <c r="Q2788" s="11"/>
      <c r="R2788" s="12"/>
    </row>
    <row r="2789" spans="1:18" ht="15.75" customHeight="1">
      <c r="A2789" s="1"/>
      <c r="B2789" s="5" t="s">
        <v>23</v>
      </c>
      <c r="C2789" s="5">
        <v>1197831</v>
      </c>
      <c r="D2789" s="6">
        <v>44421</v>
      </c>
      <c r="E2789" s="5" t="s">
        <v>24</v>
      </c>
      <c r="F2789" s="5" t="s">
        <v>100</v>
      </c>
      <c r="G2789" s="5" t="s">
        <v>101</v>
      </c>
      <c r="H2789" s="5" t="s">
        <v>22</v>
      </c>
      <c r="I2789" s="7">
        <v>0.55000000000000004</v>
      </c>
      <c r="J2789" s="8">
        <v>4500</v>
      </c>
      <c r="K2789" s="9">
        <f t="shared" si="20"/>
        <v>2475</v>
      </c>
      <c r="L2789" s="9">
        <f t="shared" si="21"/>
        <v>866.25</v>
      </c>
      <c r="M2789" s="10">
        <v>0.35</v>
      </c>
      <c r="O2789" s="15"/>
      <c r="P2789" s="13"/>
      <c r="Q2789" s="11"/>
      <c r="R2789" s="12"/>
    </row>
    <row r="2790" spans="1:18" ht="15.75" customHeight="1">
      <c r="A2790" s="1"/>
      <c r="B2790" s="5" t="s">
        <v>23</v>
      </c>
      <c r="C2790" s="5">
        <v>1197831</v>
      </c>
      <c r="D2790" s="6">
        <v>44451</v>
      </c>
      <c r="E2790" s="5" t="s">
        <v>24</v>
      </c>
      <c r="F2790" s="5" t="s">
        <v>100</v>
      </c>
      <c r="G2790" s="5" t="s">
        <v>101</v>
      </c>
      <c r="H2790" s="5" t="s">
        <v>17</v>
      </c>
      <c r="I2790" s="7">
        <v>0.5</v>
      </c>
      <c r="J2790" s="8">
        <v>5500</v>
      </c>
      <c r="K2790" s="9">
        <f t="shared" si="20"/>
        <v>2750</v>
      </c>
      <c r="L2790" s="9">
        <f t="shared" si="21"/>
        <v>962.49999999999989</v>
      </c>
      <c r="M2790" s="10">
        <v>0.35</v>
      </c>
      <c r="O2790" s="15"/>
      <c r="P2790" s="13"/>
      <c r="Q2790" s="11"/>
      <c r="R2790" s="12"/>
    </row>
    <row r="2791" spans="1:18" ht="15.75" customHeight="1">
      <c r="A2791" s="1"/>
      <c r="B2791" s="5" t="s">
        <v>23</v>
      </c>
      <c r="C2791" s="5">
        <v>1197831</v>
      </c>
      <c r="D2791" s="6">
        <v>44451</v>
      </c>
      <c r="E2791" s="5" t="s">
        <v>24</v>
      </c>
      <c r="F2791" s="5" t="s">
        <v>100</v>
      </c>
      <c r="G2791" s="5" t="s">
        <v>101</v>
      </c>
      <c r="H2791" s="5" t="s">
        <v>18</v>
      </c>
      <c r="I2791" s="7">
        <v>0.40000000000000013</v>
      </c>
      <c r="J2791" s="8">
        <v>3500</v>
      </c>
      <c r="K2791" s="9">
        <f t="shared" si="20"/>
        <v>1400.0000000000005</v>
      </c>
      <c r="L2791" s="9">
        <f t="shared" si="21"/>
        <v>490.00000000000011</v>
      </c>
      <c r="M2791" s="10">
        <v>0.35</v>
      </c>
      <c r="O2791" s="15"/>
      <c r="P2791" s="13"/>
      <c r="Q2791" s="11"/>
      <c r="R2791" s="12"/>
    </row>
    <row r="2792" spans="1:18" ht="15.75" customHeight="1">
      <c r="A2792" s="1"/>
      <c r="B2792" s="5" t="s">
        <v>23</v>
      </c>
      <c r="C2792" s="5">
        <v>1197831</v>
      </c>
      <c r="D2792" s="6">
        <v>44451</v>
      </c>
      <c r="E2792" s="5" t="s">
        <v>24</v>
      </c>
      <c r="F2792" s="5" t="s">
        <v>100</v>
      </c>
      <c r="G2792" s="5" t="s">
        <v>101</v>
      </c>
      <c r="H2792" s="5" t="s">
        <v>19</v>
      </c>
      <c r="I2792" s="7">
        <v>0.15000000000000008</v>
      </c>
      <c r="J2792" s="8">
        <v>2500</v>
      </c>
      <c r="K2792" s="9">
        <f t="shared" si="20"/>
        <v>375.00000000000017</v>
      </c>
      <c r="L2792" s="9">
        <f t="shared" si="21"/>
        <v>131.25000000000006</v>
      </c>
      <c r="M2792" s="10">
        <v>0.35</v>
      </c>
      <c r="O2792" s="15"/>
      <c r="P2792" s="13"/>
      <c r="Q2792" s="11"/>
      <c r="R2792" s="12"/>
    </row>
    <row r="2793" spans="1:18" ht="15.75" customHeight="1">
      <c r="A2793" s="1"/>
      <c r="B2793" s="5" t="s">
        <v>23</v>
      </c>
      <c r="C2793" s="5">
        <v>1197831</v>
      </c>
      <c r="D2793" s="6">
        <v>44451</v>
      </c>
      <c r="E2793" s="5" t="s">
        <v>24</v>
      </c>
      <c r="F2793" s="5" t="s">
        <v>100</v>
      </c>
      <c r="G2793" s="5" t="s">
        <v>101</v>
      </c>
      <c r="H2793" s="5" t="s">
        <v>20</v>
      </c>
      <c r="I2793" s="7">
        <v>0.15000000000000008</v>
      </c>
      <c r="J2793" s="8">
        <v>2250</v>
      </c>
      <c r="K2793" s="9">
        <f t="shared" si="20"/>
        <v>337.50000000000017</v>
      </c>
      <c r="L2793" s="9">
        <f t="shared" si="21"/>
        <v>118.12500000000006</v>
      </c>
      <c r="M2793" s="10">
        <v>0.35</v>
      </c>
      <c r="O2793" s="15"/>
      <c r="P2793" s="13"/>
      <c r="Q2793" s="11"/>
      <c r="R2793" s="12"/>
    </row>
    <row r="2794" spans="1:18" ht="15.75" customHeight="1">
      <c r="A2794" s="1"/>
      <c r="B2794" s="5" t="s">
        <v>23</v>
      </c>
      <c r="C2794" s="5">
        <v>1197831</v>
      </c>
      <c r="D2794" s="6">
        <v>44451</v>
      </c>
      <c r="E2794" s="5" t="s">
        <v>24</v>
      </c>
      <c r="F2794" s="5" t="s">
        <v>100</v>
      </c>
      <c r="G2794" s="5" t="s">
        <v>101</v>
      </c>
      <c r="H2794" s="5" t="s">
        <v>21</v>
      </c>
      <c r="I2794" s="7">
        <v>0.25000000000000006</v>
      </c>
      <c r="J2794" s="8">
        <v>2250</v>
      </c>
      <c r="K2794" s="9">
        <f t="shared" si="20"/>
        <v>562.50000000000011</v>
      </c>
      <c r="L2794" s="9">
        <f t="shared" si="21"/>
        <v>196.87500000000003</v>
      </c>
      <c r="M2794" s="10">
        <v>0.35</v>
      </c>
      <c r="O2794" s="15"/>
      <c r="P2794" s="13"/>
      <c r="Q2794" s="11"/>
      <c r="R2794" s="12"/>
    </row>
    <row r="2795" spans="1:18" ht="15.75" customHeight="1">
      <c r="A2795" s="1"/>
      <c r="B2795" s="5" t="s">
        <v>23</v>
      </c>
      <c r="C2795" s="5">
        <v>1197831</v>
      </c>
      <c r="D2795" s="6">
        <v>44451</v>
      </c>
      <c r="E2795" s="5" t="s">
        <v>24</v>
      </c>
      <c r="F2795" s="5" t="s">
        <v>100</v>
      </c>
      <c r="G2795" s="5" t="s">
        <v>101</v>
      </c>
      <c r="H2795" s="5" t="s">
        <v>22</v>
      </c>
      <c r="I2795" s="7">
        <v>0.3000000000000001</v>
      </c>
      <c r="J2795" s="8">
        <v>3250</v>
      </c>
      <c r="K2795" s="9">
        <f t="shared" si="20"/>
        <v>975.00000000000034</v>
      </c>
      <c r="L2795" s="9">
        <f t="shared" si="21"/>
        <v>341.25000000000011</v>
      </c>
      <c r="M2795" s="10">
        <v>0.35</v>
      </c>
      <c r="O2795" s="15"/>
      <c r="P2795" s="13"/>
      <c r="Q2795" s="11"/>
      <c r="R2795" s="12"/>
    </row>
    <row r="2796" spans="1:18" ht="15.75" customHeight="1">
      <c r="A2796" s="1"/>
      <c r="B2796" s="5" t="s">
        <v>23</v>
      </c>
      <c r="C2796" s="5">
        <v>1197831</v>
      </c>
      <c r="D2796" s="6">
        <v>44483</v>
      </c>
      <c r="E2796" s="5" t="s">
        <v>24</v>
      </c>
      <c r="F2796" s="5" t="s">
        <v>100</v>
      </c>
      <c r="G2796" s="5" t="s">
        <v>101</v>
      </c>
      <c r="H2796" s="5" t="s">
        <v>17</v>
      </c>
      <c r="I2796" s="7">
        <v>0.3000000000000001</v>
      </c>
      <c r="J2796" s="8">
        <v>5000</v>
      </c>
      <c r="K2796" s="9">
        <f t="shared" si="20"/>
        <v>1500.0000000000005</v>
      </c>
      <c r="L2796" s="9">
        <f t="shared" si="21"/>
        <v>525.00000000000011</v>
      </c>
      <c r="M2796" s="10">
        <v>0.35</v>
      </c>
      <c r="O2796" s="15"/>
      <c r="P2796" s="13"/>
      <c r="Q2796" s="11"/>
      <c r="R2796" s="12"/>
    </row>
    <row r="2797" spans="1:18" ht="15.75" customHeight="1">
      <c r="A2797" s="1"/>
      <c r="B2797" s="5" t="s">
        <v>23</v>
      </c>
      <c r="C2797" s="5">
        <v>1197831</v>
      </c>
      <c r="D2797" s="6">
        <v>44483</v>
      </c>
      <c r="E2797" s="5" t="s">
        <v>24</v>
      </c>
      <c r="F2797" s="5" t="s">
        <v>100</v>
      </c>
      <c r="G2797" s="5" t="s">
        <v>101</v>
      </c>
      <c r="H2797" s="5" t="s">
        <v>18</v>
      </c>
      <c r="I2797" s="7">
        <v>0.20000000000000012</v>
      </c>
      <c r="J2797" s="8">
        <v>3250</v>
      </c>
      <c r="K2797" s="9">
        <f t="shared" si="20"/>
        <v>650.00000000000034</v>
      </c>
      <c r="L2797" s="9">
        <f t="shared" si="21"/>
        <v>227.50000000000011</v>
      </c>
      <c r="M2797" s="10">
        <v>0.35</v>
      </c>
      <c r="O2797" s="15"/>
      <c r="P2797" s="13"/>
      <c r="Q2797" s="11"/>
      <c r="R2797" s="12"/>
    </row>
    <row r="2798" spans="1:18" ht="15.75" customHeight="1">
      <c r="A2798" s="1"/>
      <c r="B2798" s="5" t="s">
        <v>23</v>
      </c>
      <c r="C2798" s="5">
        <v>1197831</v>
      </c>
      <c r="D2798" s="6">
        <v>44483</v>
      </c>
      <c r="E2798" s="5" t="s">
        <v>24</v>
      </c>
      <c r="F2798" s="5" t="s">
        <v>100</v>
      </c>
      <c r="G2798" s="5" t="s">
        <v>101</v>
      </c>
      <c r="H2798" s="5" t="s">
        <v>19</v>
      </c>
      <c r="I2798" s="7">
        <v>0.20000000000000012</v>
      </c>
      <c r="J2798" s="8">
        <v>2000</v>
      </c>
      <c r="K2798" s="9">
        <f t="shared" si="20"/>
        <v>400.00000000000023</v>
      </c>
      <c r="L2798" s="9">
        <f t="shared" si="21"/>
        <v>140.00000000000006</v>
      </c>
      <c r="M2798" s="10">
        <v>0.35</v>
      </c>
      <c r="O2798" s="15"/>
      <c r="P2798" s="13"/>
      <c r="Q2798" s="11"/>
      <c r="R2798" s="12"/>
    </row>
    <row r="2799" spans="1:18" ht="15.75" customHeight="1">
      <c r="A2799" s="1"/>
      <c r="B2799" s="5" t="s">
        <v>23</v>
      </c>
      <c r="C2799" s="5">
        <v>1197831</v>
      </c>
      <c r="D2799" s="6">
        <v>44483</v>
      </c>
      <c r="E2799" s="5" t="s">
        <v>24</v>
      </c>
      <c r="F2799" s="5" t="s">
        <v>100</v>
      </c>
      <c r="G2799" s="5" t="s">
        <v>101</v>
      </c>
      <c r="H2799" s="5" t="s">
        <v>20</v>
      </c>
      <c r="I2799" s="7">
        <v>0.20000000000000012</v>
      </c>
      <c r="J2799" s="8">
        <v>1750</v>
      </c>
      <c r="K2799" s="9">
        <f t="shared" si="20"/>
        <v>350.00000000000023</v>
      </c>
      <c r="L2799" s="9">
        <f t="shared" si="21"/>
        <v>122.50000000000007</v>
      </c>
      <c r="M2799" s="10">
        <v>0.35</v>
      </c>
      <c r="O2799" s="15"/>
      <c r="P2799" s="13"/>
      <c r="Q2799" s="11"/>
      <c r="R2799" s="12"/>
    </row>
    <row r="2800" spans="1:18" ht="15.75" customHeight="1">
      <c r="A2800" s="1"/>
      <c r="B2800" s="5" t="s">
        <v>23</v>
      </c>
      <c r="C2800" s="5">
        <v>1197831</v>
      </c>
      <c r="D2800" s="6">
        <v>44483</v>
      </c>
      <c r="E2800" s="5" t="s">
        <v>24</v>
      </c>
      <c r="F2800" s="5" t="s">
        <v>100</v>
      </c>
      <c r="G2800" s="5" t="s">
        <v>101</v>
      </c>
      <c r="H2800" s="5" t="s">
        <v>21</v>
      </c>
      <c r="I2800" s="7">
        <v>0.3000000000000001</v>
      </c>
      <c r="J2800" s="8">
        <v>1750</v>
      </c>
      <c r="K2800" s="9">
        <f t="shared" si="20"/>
        <v>525.00000000000023</v>
      </c>
      <c r="L2800" s="9">
        <f t="shared" si="21"/>
        <v>183.75000000000006</v>
      </c>
      <c r="M2800" s="10">
        <v>0.35</v>
      </c>
      <c r="O2800" s="15"/>
      <c r="P2800" s="13"/>
      <c r="Q2800" s="11"/>
      <c r="R2800" s="12"/>
    </row>
    <row r="2801" spans="1:18" ht="15.75" customHeight="1">
      <c r="A2801" s="1"/>
      <c r="B2801" s="5" t="s">
        <v>23</v>
      </c>
      <c r="C2801" s="5">
        <v>1197831</v>
      </c>
      <c r="D2801" s="6">
        <v>44483</v>
      </c>
      <c r="E2801" s="5" t="s">
        <v>24</v>
      </c>
      <c r="F2801" s="5" t="s">
        <v>100</v>
      </c>
      <c r="G2801" s="5" t="s">
        <v>101</v>
      </c>
      <c r="H2801" s="5" t="s">
        <v>22</v>
      </c>
      <c r="I2801" s="7">
        <v>0.30000000000000004</v>
      </c>
      <c r="J2801" s="8">
        <v>3000</v>
      </c>
      <c r="K2801" s="9">
        <f t="shared" si="20"/>
        <v>900.00000000000011</v>
      </c>
      <c r="L2801" s="9">
        <f t="shared" si="21"/>
        <v>315</v>
      </c>
      <c r="M2801" s="10">
        <v>0.35</v>
      </c>
      <c r="O2801" s="15"/>
      <c r="P2801" s="13"/>
      <c r="Q2801" s="11"/>
      <c r="R2801" s="12"/>
    </row>
    <row r="2802" spans="1:18" ht="15.75" customHeight="1">
      <c r="A2802" s="1"/>
      <c r="B2802" s="5" t="s">
        <v>23</v>
      </c>
      <c r="C2802" s="5">
        <v>1197831</v>
      </c>
      <c r="D2802" s="6">
        <v>44513</v>
      </c>
      <c r="E2802" s="5" t="s">
        <v>24</v>
      </c>
      <c r="F2802" s="5" t="s">
        <v>100</v>
      </c>
      <c r="G2802" s="5" t="s">
        <v>101</v>
      </c>
      <c r="H2802" s="5" t="s">
        <v>17</v>
      </c>
      <c r="I2802" s="7">
        <v>0.25000000000000011</v>
      </c>
      <c r="J2802" s="8">
        <v>4500</v>
      </c>
      <c r="K2802" s="9">
        <f t="shared" si="20"/>
        <v>1125.0000000000005</v>
      </c>
      <c r="L2802" s="9">
        <f t="shared" si="21"/>
        <v>393.75000000000011</v>
      </c>
      <c r="M2802" s="10">
        <v>0.35</v>
      </c>
      <c r="O2802" s="15"/>
      <c r="P2802" s="13"/>
      <c r="Q2802" s="11"/>
      <c r="R2802" s="12"/>
    </row>
    <row r="2803" spans="1:18" ht="15.75" customHeight="1">
      <c r="A2803" s="1"/>
      <c r="B2803" s="5" t="s">
        <v>23</v>
      </c>
      <c r="C2803" s="5">
        <v>1197831</v>
      </c>
      <c r="D2803" s="6">
        <v>44513</v>
      </c>
      <c r="E2803" s="5" t="s">
        <v>24</v>
      </c>
      <c r="F2803" s="5" t="s">
        <v>100</v>
      </c>
      <c r="G2803" s="5" t="s">
        <v>101</v>
      </c>
      <c r="H2803" s="5" t="s">
        <v>18</v>
      </c>
      <c r="I2803" s="7">
        <v>0.15000000000000013</v>
      </c>
      <c r="J2803" s="8">
        <v>2750</v>
      </c>
      <c r="K2803" s="9">
        <f t="shared" si="20"/>
        <v>412.50000000000034</v>
      </c>
      <c r="L2803" s="9">
        <f t="shared" si="21"/>
        <v>144.37500000000011</v>
      </c>
      <c r="M2803" s="10">
        <v>0.35</v>
      </c>
      <c r="O2803" s="15"/>
      <c r="P2803" s="13"/>
      <c r="Q2803" s="11"/>
      <c r="R2803" s="12"/>
    </row>
    <row r="2804" spans="1:18" ht="15.75" customHeight="1">
      <c r="A2804" s="1"/>
      <c r="B2804" s="5" t="s">
        <v>23</v>
      </c>
      <c r="C2804" s="5">
        <v>1197831</v>
      </c>
      <c r="D2804" s="6">
        <v>44513</v>
      </c>
      <c r="E2804" s="5" t="s">
        <v>24</v>
      </c>
      <c r="F2804" s="5" t="s">
        <v>100</v>
      </c>
      <c r="G2804" s="5" t="s">
        <v>101</v>
      </c>
      <c r="H2804" s="5" t="s">
        <v>19</v>
      </c>
      <c r="I2804" s="7">
        <v>0.25000000000000017</v>
      </c>
      <c r="J2804" s="8">
        <v>2200</v>
      </c>
      <c r="K2804" s="9">
        <f t="shared" si="20"/>
        <v>550.00000000000034</v>
      </c>
      <c r="L2804" s="9">
        <f t="shared" si="21"/>
        <v>192.50000000000011</v>
      </c>
      <c r="M2804" s="10">
        <v>0.35</v>
      </c>
      <c r="O2804" s="15"/>
      <c r="P2804" s="13"/>
      <c r="Q2804" s="11"/>
      <c r="R2804" s="12"/>
    </row>
    <row r="2805" spans="1:18" ht="15.75" customHeight="1">
      <c r="A2805" s="1"/>
      <c r="B2805" s="5" t="s">
        <v>23</v>
      </c>
      <c r="C2805" s="5">
        <v>1197831</v>
      </c>
      <c r="D2805" s="6">
        <v>44513</v>
      </c>
      <c r="E2805" s="5" t="s">
        <v>24</v>
      </c>
      <c r="F2805" s="5" t="s">
        <v>100</v>
      </c>
      <c r="G2805" s="5" t="s">
        <v>101</v>
      </c>
      <c r="H2805" s="5" t="s">
        <v>20</v>
      </c>
      <c r="I2805" s="7">
        <v>0.55000000000000016</v>
      </c>
      <c r="J2805" s="8">
        <v>2750</v>
      </c>
      <c r="K2805" s="9">
        <f t="shared" si="20"/>
        <v>1512.5000000000005</v>
      </c>
      <c r="L2805" s="9">
        <f t="shared" si="21"/>
        <v>529.37500000000011</v>
      </c>
      <c r="M2805" s="10">
        <v>0.35</v>
      </c>
      <c r="O2805" s="15"/>
      <c r="P2805" s="13"/>
      <c r="Q2805" s="11"/>
      <c r="R2805" s="12"/>
    </row>
    <row r="2806" spans="1:18" ht="15.75" customHeight="1">
      <c r="A2806" s="1"/>
      <c r="B2806" s="5" t="s">
        <v>23</v>
      </c>
      <c r="C2806" s="5">
        <v>1197831</v>
      </c>
      <c r="D2806" s="6">
        <v>44513</v>
      </c>
      <c r="E2806" s="5" t="s">
        <v>24</v>
      </c>
      <c r="F2806" s="5" t="s">
        <v>100</v>
      </c>
      <c r="G2806" s="5" t="s">
        <v>101</v>
      </c>
      <c r="H2806" s="5" t="s">
        <v>21</v>
      </c>
      <c r="I2806" s="7">
        <v>0.75000000000000011</v>
      </c>
      <c r="J2806" s="8">
        <v>2500</v>
      </c>
      <c r="K2806" s="9">
        <f t="shared" si="20"/>
        <v>1875.0000000000002</v>
      </c>
      <c r="L2806" s="9">
        <f t="shared" si="21"/>
        <v>656.25</v>
      </c>
      <c r="M2806" s="10">
        <v>0.35</v>
      </c>
      <c r="O2806" s="15"/>
      <c r="P2806" s="13"/>
      <c r="Q2806" s="11"/>
      <c r="R2806" s="12"/>
    </row>
    <row r="2807" spans="1:18" ht="15.75" customHeight="1">
      <c r="A2807" s="1"/>
      <c r="B2807" s="5" t="s">
        <v>23</v>
      </c>
      <c r="C2807" s="5">
        <v>1197831</v>
      </c>
      <c r="D2807" s="6">
        <v>44513</v>
      </c>
      <c r="E2807" s="5" t="s">
        <v>24</v>
      </c>
      <c r="F2807" s="5" t="s">
        <v>100</v>
      </c>
      <c r="G2807" s="5" t="s">
        <v>101</v>
      </c>
      <c r="H2807" s="5" t="s">
        <v>22</v>
      </c>
      <c r="I2807" s="7">
        <v>0.75</v>
      </c>
      <c r="J2807" s="8">
        <v>3500</v>
      </c>
      <c r="K2807" s="9">
        <f t="shared" si="20"/>
        <v>2625</v>
      </c>
      <c r="L2807" s="9">
        <f t="shared" si="21"/>
        <v>918.74999999999989</v>
      </c>
      <c r="M2807" s="10">
        <v>0.35</v>
      </c>
      <c r="O2807" s="15"/>
      <c r="P2807" s="13"/>
      <c r="Q2807" s="11"/>
      <c r="R2807" s="12"/>
    </row>
    <row r="2808" spans="1:18" ht="15.75" customHeight="1">
      <c r="A2808" s="1"/>
      <c r="B2808" s="5" t="s">
        <v>23</v>
      </c>
      <c r="C2808" s="5">
        <v>1197831</v>
      </c>
      <c r="D2808" s="6">
        <v>44542</v>
      </c>
      <c r="E2808" s="5" t="s">
        <v>24</v>
      </c>
      <c r="F2808" s="5" t="s">
        <v>100</v>
      </c>
      <c r="G2808" s="5" t="s">
        <v>101</v>
      </c>
      <c r="H2808" s="5" t="s">
        <v>17</v>
      </c>
      <c r="I2808" s="7">
        <v>0.70000000000000007</v>
      </c>
      <c r="J2808" s="8">
        <v>6000</v>
      </c>
      <c r="K2808" s="9">
        <f t="shared" si="20"/>
        <v>4200</v>
      </c>
      <c r="L2808" s="9">
        <f t="shared" si="21"/>
        <v>1470</v>
      </c>
      <c r="M2808" s="10">
        <v>0.35</v>
      </c>
      <c r="O2808" s="15"/>
      <c r="P2808" s="13"/>
      <c r="Q2808" s="11"/>
      <c r="R2808" s="12"/>
    </row>
    <row r="2809" spans="1:18" ht="15.75" customHeight="1">
      <c r="A2809" s="1"/>
      <c r="B2809" s="5" t="s">
        <v>23</v>
      </c>
      <c r="C2809" s="5">
        <v>1197831</v>
      </c>
      <c r="D2809" s="6">
        <v>44542</v>
      </c>
      <c r="E2809" s="5" t="s">
        <v>24</v>
      </c>
      <c r="F2809" s="5" t="s">
        <v>100</v>
      </c>
      <c r="G2809" s="5" t="s">
        <v>101</v>
      </c>
      <c r="H2809" s="5" t="s">
        <v>18</v>
      </c>
      <c r="I2809" s="7">
        <v>0.60000000000000009</v>
      </c>
      <c r="J2809" s="8">
        <v>4000</v>
      </c>
      <c r="K2809" s="9">
        <f t="shared" si="20"/>
        <v>2400.0000000000005</v>
      </c>
      <c r="L2809" s="9">
        <f t="shared" si="21"/>
        <v>840.00000000000011</v>
      </c>
      <c r="M2809" s="10">
        <v>0.35</v>
      </c>
      <c r="O2809" s="15"/>
      <c r="P2809" s="13"/>
      <c r="Q2809" s="11"/>
      <c r="R2809" s="12"/>
    </row>
    <row r="2810" spans="1:18" ht="15.75" customHeight="1">
      <c r="A2810" s="1"/>
      <c r="B2810" s="5" t="s">
        <v>23</v>
      </c>
      <c r="C2810" s="5">
        <v>1197831</v>
      </c>
      <c r="D2810" s="6">
        <v>44542</v>
      </c>
      <c r="E2810" s="5" t="s">
        <v>24</v>
      </c>
      <c r="F2810" s="5" t="s">
        <v>100</v>
      </c>
      <c r="G2810" s="5" t="s">
        <v>101</v>
      </c>
      <c r="H2810" s="5" t="s">
        <v>19</v>
      </c>
      <c r="I2810" s="7">
        <v>0.60000000000000009</v>
      </c>
      <c r="J2810" s="8">
        <v>3500</v>
      </c>
      <c r="K2810" s="9">
        <f t="shared" si="20"/>
        <v>2100.0000000000005</v>
      </c>
      <c r="L2810" s="9">
        <f t="shared" si="21"/>
        <v>735.00000000000011</v>
      </c>
      <c r="M2810" s="10">
        <v>0.35</v>
      </c>
      <c r="O2810" s="15"/>
      <c r="P2810" s="13"/>
      <c r="Q2810" s="11"/>
      <c r="R2810" s="12"/>
    </row>
    <row r="2811" spans="1:18" ht="15.75" customHeight="1">
      <c r="A2811" s="1"/>
      <c r="B2811" s="5" t="s">
        <v>23</v>
      </c>
      <c r="C2811" s="5">
        <v>1197831</v>
      </c>
      <c r="D2811" s="6">
        <v>44542</v>
      </c>
      <c r="E2811" s="5" t="s">
        <v>24</v>
      </c>
      <c r="F2811" s="5" t="s">
        <v>100</v>
      </c>
      <c r="G2811" s="5" t="s">
        <v>101</v>
      </c>
      <c r="H2811" s="5" t="s">
        <v>20</v>
      </c>
      <c r="I2811" s="7">
        <v>0.60000000000000009</v>
      </c>
      <c r="J2811" s="8">
        <v>3000</v>
      </c>
      <c r="K2811" s="9">
        <f t="shared" ref="K2811:K3065" si="22">I2811*J2811</f>
        <v>1800.0000000000002</v>
      </c>
      <c r="L2811" s="9">
        <f t="shared" ref="L2811:L3065" si="23">K2811*M2811</f>
        <v>630</v>
      </c>
      <c r="M2811" s="10">
        <v>0.35</v>
      </c>
      <c r="O2811" s="15"/>
      <c r="P2811" s="13"/>
      <c r="Q2811" s="11"/>
      <c r="R2811" s="12"/>
    </row>
    <row r="2812" spans="1:18" ht="15.75" customHeight="1">
      <c r="A2812" s="1"/>
      <c r="B2812" s="5" t="s">
        <v>23</v>
      </c>
      <c r="C2812" s="5">
        <v>1197831</v>
      </c>
      <c r="D2812" s="6">
        <v>44542</v>
      </c>
      <c r="E2812" s="5" t="s">
        <v>24</v>
      </c>
      <c r="F2812" s="5" t="s">
        <v>100</v>
      </c>
      <c r="G2812" s="5" t="s">
        <v>101</v>
      </c>
      <c r="H2812" s="5" t="s">
        <v>21</v>
      </c>
      <c r="I2812" s="7">
        <v>0.70000000000000007</v>
      </c>
      <c r="J2812" s="8">
        <v>3000</v>
      </c>
      <c r="K2812" s="9">
        <f t="shared" si="22"/>
        <v>2100</v>
      </c>
      <c r="L2812" s="9">
        <f t="shared" si="23"/>
        <v>735</v>
      </c>
      <c r="M2812" s="10">
        <v>0.35</v>
      </c>
      <c r="O2812" s="15"/>
      <c r="P2812" s="13"/>
      <c r="Q2812" s="11"/>
      <c r="R2812" s="12"/>
    </row>
    <row r="2813" spans="1:18" ht="15.75" customHeight="1">
      <c r="A2813" s="1"/>
      <c r="B2813" s="5" t="s">
        <v>23</v>
      </c>
      <c r="C2813" s="5">
        <v>1197831</v>
      </c>
      <c r="D2813" s="6">
        <v>44542</v>
      </c>
      <c r="E2813" s="5" t="s">
        <v>24</v>
      </c>
      <c r="F2813" s="5" t="s">
        <v>100</v>
      </c>
      <c r="G2813" s="5" t="s">
        <v>101</v>
      </c>
      <c r="H2813" s="5" t="s">
        <v>22</v>
      </c>
      <c r="I2813" s="7">
        <v>0.75</v>
      </c>
      <c r="J2813" s="8">
        <v>4000</v>
      </c>
      <c r="K2813" s="9">
        <f t="shared" si="22"/>
        <v>3000</v>
      </c>
      <c r="L2813" s="9">
        <f t="shared" si="23"/>
        <v>1050</v>
      </c>
      <c r="M2813" s="10">
        <v>0.35</v>
      </c>
      <c r="O2813" s="15"/>
      <c r="P2813" s="13"/>
      <c r="Q2813" s="11"/>
      <c r="R2813" s="12"/>
    </row>
    <row r="2814" spans="1:18" ht="15.75" customHeight="1">
      <c r="A2814" s="1" t="s">
        <v>39</v>
      </c>
      <c r="B2814" s="5" t="s">
        <v>14</v>
      </c>
      <c r="C2814" s="5">
        <v>1185732</v>
      </c>
      <c r="D2814" s="6">
        <v>44208</v>
      </c>
      <c r="E2814" s="5" t="s">
        <v>33</v>
      </c>
      <c r="F2814" s="5" t="s">
        <v>102</v>
      </c>
      <c r="G2814" s="5" t="s">
        <v>103</v>
      </c>
      <c r="H2814" s="5" t="s">
        <v>17</v>
      </c>
      <c r="I2814" s="7">
        <v>0.4</v>
      </c>
      <c r="J2814" s="8">
        <v>4750</v>
      </c>
      <c r="K2814" s="9">
        <f t="shared" si="22"/>
        <v>1900</v>
      </c>
      <c r="L2814" s="9">
        <f t="shared" si="23"/>
        <v>665</v>
      </c>
      <c r="M2814" s="10">
        <v>0.35</v>
      </c>
      <c r="O2814" s="15"/>
      <c r="P2814" s="13"/>
      <c r="Q2814" s="11"/>
      <c r="R2814" s="12"/>
    </row>
    <row r="2815" spans="1:18" ht="15.75" customHeight="1">
      <c r="A2815" s="1"/>
      <c r="B2815" s="5" t="s">
        <v>14</v>
      </c>
      <c r="C2815" s="5">
        <v>1185732</v>
      </c>
      <c r="D2815" s="6">
        <v>44208</v>
      </c>
      <c r="E2815" s="5" t="s">
        <v>33</v>
      </c>
      <c r="F2815" s="5" t="s">
        <v>102</v>
      </c>
      <c r="G2815" s="5" t="s">
        <v>103</v>
      </c>
      <c r="H2815" s="5" t="s">
        <v>18</v>
      </c>
      <c r="I2815" s="7">
        <v>0.4</v>
      </c>
      <c r="J2815" s="8">
        <v>2750</v>
      </c>
      <c r="K2815" s="9">
        <f t="shared" si="22"/>
        <v>1100</v>
      </c>
      <c r="L2815" s="9">
        <f t="shared" si="23"/>
        <v>330</v>
      </c>
      <c r="M2815" s="10">
        <v>0.3</v>
      </c>
      <c r="O2815" s="15"/>
      <c r="P2815" s="13"/>
      <c r="Q2815" s="11"/>
      <c r="R2815" s="12"/>
    </row>
    <row r="2816" spans="1:18" ht="15.75" customHeight="1">
      <c r="A2816" s="1"/>
      <c r="B2816" s="5" t="s">
        <v>14</v>
      </c>
      <c r="C2816" s="5">
        <v>1185732</v>
      </c>
      <c r="D2816" s="6">
        <v>44208</v>
      </c>
      <c r="E2816" s="5" t="s">
        <v>33</v>
      </c>
      <c r="F2816" s="5" t="s">
        <v>102</v>
      </c>
      <c r="G2816" s="5" t="s">
        <v>103</v>
      </c>
      <c r="H2816" s="5" t="s">
        <v>19</v>
      </c>
      <c r="I2816" s="7">
        <v>0.30000000000000004</v>
      </c>
      <c r="J2816" s="8">
        <v>2750</v>
      </c>
      <c r="K2816" s="9">
        <f t="shared" si="22"/>
        <v>825.00000000000011</v>
      </c>
      <c r="L2816" s="9">
        <f t="shared" si="23"/>
        <v>247.50000000000003</v>
      </c>
      <c r="M2816" s="10">
        <v>0.3</v>
      </c>
      <c r="O2816" s="15"/>
      <c r="P2816" s="13"/>
      <c r="Q2816" s="11"/>
      <c r="R2816" s="12"/>
    </row>
    <row r="2817" spans="1:18" ht="15.75" customHeight="1">
      <c r="A2817" s="1"/>
      <c r="B2817" s="5" t="s">
        <v>14</v>
      </c>
      <c r="C2817" s="5">
        <v>1185732</v>
      </c>
      <c r="D2817" s="6">
        <v>44208</v>
      </c>
      <c r="E2817" s="5" t="s">
        <v>33</v>
      </c>
      <c r="F2817" s="5" t="s">
        <v>102</v>
      </c>
      <c r="G2817" s="5" t="s">
        <v>103</v>
      </c>
      <c r="H2817" s="5" t="s">
        <v>20</v>
      </c>
      <c r="I2817" s="7">
        <v>0.35000000000000003</v>
      </c>
      <c r="J2817" s="8">
        <v>1250</v>
      </c>
      <c r="K2817" s="9">
        <f t="shared" si="22"/>
        <v>437.50000000000006</v>
      </c>
      <c r="L2817" s="9">
        <f t="shared" si="23"/>
        <v>131.25</v>
      </c>
      <c r="M2817" s="10">
        <v>0.3</v>
      </c>
      <c r="O2817" s="15"/>
      <c r="P2817" s="13"/>
      <c r="Q2817" s="11"/>
      <c r="R2817" s="12"/>
    </row>
    <row r="2818" spans="1:18" ht="15.75" customHeight="1">
      <c r="A2818" s="1"/>
      <c r="B2818" s="5" t="s">
        <v>14</v>
      </c>
      <c r="C2818" s="5">
        <v>1185732</v>
      </c>
      <c r="D2818" s="6">
        <v>44208</v>
      </c>
      <c r="E2818" s="5" t="s">
        <v>33</v>
      </c>
      <c r="F2818" s="5" t="s">
        <v>102</v>
      </c>
      <c r="G2818" s="5" t="s">
        <v>103</v>
      </c>
      <c r="H2818" s="5" t="s">
        <v>21</v>
      </c>
      <c r="I2818" s="7">
        <v>0.49999999999999994</v>
      </c>
      <c r="J2818" s="8">
        <v>1750</v>
      </c>
      <c r="K2818" s="9">
        <f t="shared" si="22"/>
        <v>874.99999999999989</v>
      </c>
      <c r="L2818" s="9">
        <f t="shared" si="23"/>
        <v>306.24999999999994</v>
      </c>
      <c r="M2818" s="10">
        <v>0.35</v>
      </c>
      <c r="O2818" s="15"/>
      <c r="P2818" s="13"/>
      <c r="Q2818" s="11"/>
      <c r="R2818" s="12"/>
    </row>
    <row r="2819" spans="1:18" ht="15.75" customHeight="1">
      <c r="A2819" s="1"/>
      <c r="B2819" s="5" t="s">
        <v>14</v>
      </c>
      <c r="C2819" s="5">
        <v>1185732</v>
      </c>
      <c r="D2819" s="6">
        <v>44208</v>
      </c>
      <c r="E2819" s="5" t="s">
        <v>33</v>
      </c>
      <c r="F2819" s="5" t="s">
        <v>102</v>
      </c>
      <c r="G2819" s="5" t="s">
        <v>103</v>
      </c>
      <c r="H2819" s="5" t="s">
        <v>22</v>
      </c>
      <c r="I2819" s="7">
        <v>0.4</v>
      </c>
      <c r="J2819" s="8">
        <v>2750</v>
      </c>
      <c r="K2819" s="9">
        <f t="shared" si="22"/>
        <v>1100</v>
      </c>
      <c r="L2819" s="9">
        <f t="shared" si="23"/>
        <v>440</v>
      </c>
      <c r="M2819" s="10">
        <v>0.4</v>
      </c>
      <c r="O2819" s="15"/>
      <c r="P2819" s="13"/>
      <c r="Q2819" s="11"/>
      <c r="R2819" s="12"/>
    </row>
    <row r="2820" spans="1:18" ht="15.75" customHeight="1">
      <c r="A2820" s="1"/>
      <c r="B2820" s="5" t="s">
        <v>14</v>
      </c>
      <c r="C2820" s="5">
        <v>1185732</v>
      </c>
      <c r="D2820" s="6">
        <v>44239</v>
      </c>
      <c r="E2820" s="5" t="s">
        <v>33</v>
      </c>
      <c r="F2820" s="5" t="s">
        <v>102</v>
      </c>
      <c r="G2820" s="5" t="s">
        <v>103</v>
      </c>
      <c r="H2820" s="5" t="s">
        <v>17</v>
      </c>
      <c r="I2820" s="7">
        <v>0.4</v>
      </c>
      <c r="J2820" s="8">
        <v>5250</v>
      </c>
      <c r="K2820" s="9">
        <f t="shared" si="22"/>
        <v>2100</v>
      </c>
      <c r="L2820" s="9">
        <f t="shared" si="23"/>
        <v>735</v>
      </c>
      <c r="M2820" s="10">
        <v>0.35</v>
      </c>
      <c r="O2820" s="15"/>
      <c r="P2820" s="13"/>
      <c r="Q2820" s="11"/>
      <c r="R2820" s="12"/>
    </row>
    <row r="2821" spans="1:18" ht="15.75" customHeight="1">
      <c r="A2821" s="1"/>
      <c r="B2821" s="5" t="s">
        <v>14</v>
      </c>
      <c r="C2821" s="5">
        <v>1185732</v>
      </c>
      <c r="D2821" s="6">
        <v>44239</v>
      </c>
      <c r="E2821" s="5" t="s">
        <v>33</v>
      </c>
      <c r="F2821" s="5" t="s">
        <v>102</v>
      </c>
      <c r="G2821" s="5" t="s">
        <v>103</v>
      </c>
      <c r="H2821" s="5" t="s">
        <v>18</v>
      </c>
      <c r="I2821" s="7">
        <v>0.4</v>
      </c>
      <c r="J2821" s="8">
        <v>1750</v>
      </c>
      <c r="K2821" s="9">
        <f t="shared" si="22"/>
        <v>700</v>
      </c>
      <c r="L2821" s="9">
        <f t="shared" si="23"/>
        <v>210</v>
      </c>
      <c r="M2821" s="10">
        <v>0.3</v>
      </c>
      <c r="O2821" s="15"/>
      <c r="P2821" s="13"/>
      <c r="Q2821" s="11"/>
      <c r="R2821" s="12"/>
    </row>
    <row r="2822" spans="1:18" ht="15.75" customHeight="1">
      <c r="A2822" s="1"/>
      <c r="B2822" s="5" t="s">
        <v>14</v>
      </c>
      <c r="C2822" s="5">
        <v>1185732</v>
      </c>
      <c r="D2822" s="6">
        <v>44239</v>
      </c>
      <c r="E2822" s="5" t="s">
        <v>33</v>
      </c>
      <c r="F2822" s="5" t="s">
        <v>102</v>
      </c>
      <c r="G2822" s="5" t="s">
        <v>103</v>
      </c>
      <c r="H2822" s="5" t="s">
        <v>19</v>
      </c>
      <c r="I2822" s="7">
        <v>0.30000000000000004</v>
      </c>
      <c r="J2822" s="8">
        <v>2250</v>
      </c>
      <c r="K2822" s="9">
        <f t="shared" si="22"/>
        <v>675.00000000000011</v>
      </c>
      <c r="L2822" s="9">
        <f t="shared" si="23"/>
        <v>202.50000000000003</v>
      </c>
      <c r="M2822" s="10">
        <v>0.3</v>
      </c>
      <c r="O2822" s="15"/>
      <c r="P2822" s="13"/>
      <c r="Q2822" s="11"/>
      <c r="R2822" s="12"/>
    </row>
    <row r="2823" spans="1:18" ht="15.75" customHeight="1">
      <c r="A2823" s="1"/>
      <c r="B2823" s="5" t="s">
        <v>14</v>
      </c>
      <c r="C2823" s="5">
        <v>1185732</v>
      </c>
      <c r="D2823" s="6">
        <v>44239</v>
      </c>
      <c r="E2823" s="5" t="s">
        <v>33</v>
      </c>
      <c r="F2823" s="5" t="s">
        <v>102</v>
      </c>
      <c r="G2823" s="5" t="s">
        <v>103</v>
      </c>
      <c r="H2823" s="5" t="s">
        <v>20</v>
      </c>
      <c r="I2823" s="7">
        <v>0.35000000000000003</v>
      </c>
      <c r="J2823" s="8">
        <v>1000</v>
      </c>
      <c r="K2823" s="9">
        <f t="shared" si="22"/>
        <v>350.00000000000006</v>
      </c>
      <c r="L2823" s="9">
        <f t="shared" si="23"/>
        <v>105.00000000000001</v>
      </c>
      <c r="M2823" s="10">
        <v>0.3</v>
      </c>
      <c r="O2823" s="15"/>
      <c r="P2823" s="13"/>
      <c r="Q2823" s="11"/>
      <c r="R2823" s="12"/>
    </row>
    <row r="2824" spans="1:18" ht="15.75" customHeight="1">
      <c r="A2824" s="1"/>
      <c r="B2824" s="5" t="s">
        <v>14</v>
      </c>
      <c r="C2824" s="5">
        <v>1185732</v>
      </c>
      <c r="D2824" s="6">
        <v>44239</v>
      </c>
      <c r="E2824" s="5" t="s">
        <v>33</v>
      </c>
      <c r="F2824" s="5" t="s">
        <v>102</v>
      </c>
      <c r="G2824" s="5" t="s">
        <v>103</v>
      </c>
      <c r="H2824" s="5" t="s">
        <v>21</v>
      </c>
      <c r="I2824" s="7">
        <v>0.49999999999999994</v>
      </c>
      <c r="J2824" s="8">
        <v>1750</v>
      </c>
      <c r="K2824" s="9">
        <f t="shared" si="22"/>
        <v>874.99999999999989</v>
      </c>
      <c r="L2824" s="9">
        <f t="shared" si="23"/>
        <v>306.24999999999994</v>
      </c>
      <c r="M2824" s="10">
        <v>0.35</v>
      </c>
      <c r="O2824" s="15"/>
      <c r="P2824" s="13"/>
      <c r="Q2824" s="11"/>
      <c r="R2824" s="12"/>
    </row>
    <row r="2825" spans="1:18" ht="15.75" customHeight="1">
      <c r="A2825" s="1"/>
      <c r="B2825" s="5" t="s">
        <v>14</v>
      </c>
      <c r="C2825" s="5">
        <v>1185732</v>
      </c>
      <c r="D2825" s="6">
        <v>44239</v>
      </c>
      <c r="E2825" s="5" t="s">
        <v>33</v>
      </c>
      <c r="F2825" s="5" t="s">
        <v>102</v>
      </c>
      <c r="G2825" s="5" t="s">
        <v>103</v>
      </c>
      <c r="H2825" s="5" t="s">
        <v>22</v>
      </c>
      <c r="I2825" s="7">
        <v>0.35</v>
      </c>
      <c r="J2825" s="8">
        <v>2750</v>
      </c>
      <c r="K2825" s="9">
        <f t="shared" si="22"/>
        <v>962.49999999999989</v>
      </c>
      <c r="L2825" s="9">
        <f t="shared" si="23"/>
        <v>385</v>
      </c>
      <c r="M2825" s="10">
        <v>0.4</v>
      </c>
      <c r="O2825" s="15"/>
      <c r="P2825" s="13"/>
      <c r="Q2825" s="11"/>
      <c r="R2825" s="12"/>
    </row>
    <row r="2826" spans="1:18" ht="15.75" customHeight="1">
      <c r="A2826" s="1"/>
      <c r="B2826" s="5" t="s">
        <v>14</v>
      </c>
      <c r="C2826" s="5">
        <v>1185732</v>
      </c>
      <c r="D2826" s="6">
        <v>44266</v>
      </c>
      <c r="E2826" s="5" t="s">
        <v>33</v>
      </c>
      <c r="F2826" s="5" t="s">
        <v>102</v>
      </c>
      <c r="G2826" s="5" t="s">
        <v>103</v>
      </c>
      <c r="H2826" s="5" t="s">
        <v>17</v>
      </c>
      <c r="I2826" s="7">
        <v>0.4</v>
      </c>
      <c r="J2826" s="8">
        <v>4950</v>
      </c>
      <c r="K2826" s="9">
        <f t="shared" si="22"/>
        <v>1980</v>
      </c>
      <c r="L2826" s="9">
        <f t="shared" si="23"/>
        <v>693</v>
      </c>
      <c r="M2826" s="10">
        <v>0.35</v>
      </c>
      <c r="O2826" s="15"/>
      <c r="P2826" s="13"/>
      <c r="Q2826" s="11"/>
      <c r="R2826" s="12"/>
    </row>
    <row r="2827" spans="1:18" ht="15.75" customHeight="1">
      <c r="A2827" s="1"/>
      <c r="B2827" s="5" t="s">
        <v>14</v>
      </c>
      <c r="C2827" s="5">
        <v>1185732</v>
      </c>
      <c r="D2827" s="6">
        <v>44266</v>
      </c>
      <c r="E2827" s="5" t="s">
        <v>33</v>
      </c>
      <c r="F2827" s="5" t="s">
        <v>102</v>
      </c>
      <c r="G2827" s="5" t="s">
        <v>103</v>
      </c>
      <c r="H2827" s="5" t="s">
        <v>18</v>
      </c>
      <c r="I2827" s="7">
        <v>0.4</v>
      </c>
      <c r="J2827" s="8">
        <v>2000</v>
      </c>
      <c r="K2827" s="9">
        <f t="shared" si="22"/>
        <v>800</v>
      </c>
      <c r="L2827" s="9">
        <f t="shared" si="23"/>
        <v>240</v>
      </c>
      <c r="M2827" s="10">
        <v>0.3</v>
      </c>
      <c r="O2827" s="15"/>
      <c r="P2827" s="13"/>
      <c r="Q2827" s="11"/>
      <c r="R2827" s="12"/>
    </row>
    <row r="2828" spans="1:18" ht="15.75" customHeight="1">
      <c r="A2828" s="1"/>
      <c r="B2828" s="5" t="s">
        <v>14</v>
      </c>
      <c r="C2828" s="5">
        <v>1185732</v>
      </c>
      <c r="D2828" s="6">
        <v>44266</v>
      </c>
      <c r="E2828" s="5" t="s">
        <v>33</v>
      </c>
      <c r="F2828" s="5" t="s">
        <v>102</v>
      </c>
      <c r="G2828" s="5" t="s">
        <v>103</v>
      </c>
      <c r="H2828" s="5" t="s">
        <v>19</v>
      </c>
      <c r="I2828" s="7">
        <v>0.30000000000000004</v>
      </c>
      <c r="J2828" s="8">
        <v>2250</v>
      </c>
      <c r="K2828" s="9">
        <f t="shared" si="22"/>
        <v>675.00000000000011</v>
      </c>
      <c r="L2828" s="9">
        <f t="shared" si="23"/>
        <v>202.50000000000003</v>
      </c>
      <c r="M2828" s="10">
        <v>0.3</v>
      </c>
      <c r="O2828" s="15"/>
      <c r="P2828" s="13"/>
      <c r="Q2828" s="11"/>
      <c r="R2828" s="12"/>
    </row>
    <row r="2829" spans="1:18" ht="15.75" customHeight="1">
      <c r="A2829" s="1"/>
      <c r="B2829" s="5" t="s">
        <v>14</v>
      </c>
      <c r="C2829" s="5">
        <v>1185732</v>
      </c>
      <c r="D2829" s="6">
        <v>44266</v>
      </c>
      <c r="E2829" s="5" t="s">
        <v>33</v>
      </c>
      <c r="F2829" s="5" t="s">
        <v>102</v>
      </c>
      <c r="G2829" s="5" t="s">
        <v>103</v>
      </c>
      <c r="H2829" s="5" t="s">
        <v>20</v>
      </c>
      <c r="I2829" s="7">
        <v>0.35</v>
      </c>
      <c r="J2829" s="8">
        <v>750</v>
      </c>
      <c r="K2829" s="9">
        <f t="shared" si="22"/>
        <v>262.5</v>
      </c>
      <c r="L2829" s="9">
        <f t="shared" si="23"/>
        <v>78.75</v>
      </c>
      <c r="M2829" s="10">
        <v>0.3</v>
      </c>
      <c r="O2829" s="15"/>
      <c r="P2829" s="13"/>
      <c r="Q2829" s="11"/>
      <c r="R2829" s="12"/>
    </row>
    <row r="2830" spans="1:18" ht="15.75" customHeight="1">
      <c r="A2830" s="1"/>
      <c r="B2830" s="5" t="s">
        <v>14</v>
      </c>
      <c r="C2830" s="5">
        <v>1185732</v>
      </c>
      <c r="D2830" s="6">
        <v>44266</v>
      </c>
      <c r="E2830" s="5" t="s">
        <v>33</v>
      </c>
      <c r="F2830" s="5" t="s">
        <v>102</v>
      </c>
      <c r="G2830" s="5" t="s">
        <v>103</v>
      </c>
      <c r="H2830" s="5" t="s">
        <v>21</v>
      </c>
      <c r="I2830" s="7">
        <v>0.5</v>
      </c>
      <c r="J2830" s="8">
        <v>1250</v>
      </c>
      <c r="K2830" s="9">
        <f t="shared" si="22"/>
        <v>625</v>
      </c>
      <c r="L2830" s="9">
        <f t="shared" si="23"/>
        <v>218.75</v>
      </c>
      <c r="M2830" s="10">
        <v>0.35</v>
      </c>
      <c r="O2830" s="15"/>
      <c r="P2830" s="13"/>
      <c r="Q2830" s="11"/>
      <c r="R2830" s="12"/>
    </row>
    <row r="2831" spans="1:18" ht="15.75" customHeight="1">
      <c r="A2831" s="1"/>
      <c r="B2831" s="5" t="s">
        <v>14</v>
      </c>
      <c r="C2831" s="5">
        <v>1185732</v>
      </c>
      <c r="D2831" s="6">
        <v>44266</v>
      </c>
      <c r="E2831" s="5" t="s">
        <v>33</v>
      </c>
      <c r="F2831" s="5" t="s">
        <v>102</v>
      </c>
      <c r="G2831" s="5" t="s">
        <v>103</v>
      </c>
      <c r="H2831" s="5" t="s">
        <v>22</v>
      </c>
      <c r="I2831" s="7">
        <v>0.4</v>
      </c>
      <c r="J2831" s="8">
        <v>2250</v>
      </c>
      <c r="K2831" s="9">
        <f t="shared" si="22"/>
        <v>900</v>
      </c>
      <c r="L2831" s="9">
        <f t="shared" si="23"/>
        <v>360</v>
      </c>
      <c r="M2831" s="10">
        <v>0.4</v>
      </c>
      <c r="O2831" s="15"/>
      <c r="P2831" s="13"/>
      <c r="Q2831" s="11"/>
      <c r="R2831" s="12"/>
    </row>
    <row r="2832" spans="1:18" ht="15.75" customHeight="1">
      <c r="A2832" s="1"/>
      <c r="B2832" s="5" t="s">
        <v>14</v>
      </c>
      <c r="C2832" s="5">
        <v>1185732</v>
      </c>
      <c r="D2832" s="6">
        <v>44298</v>
      </c>
      <c r="E2832" s="5" t="s">
        <v>33</v>
      </c>
      <c r="F2832" s="5" t="s">
        <v>102</v>
      </c>
      <c r="G2832" s="5" t="s">
        <v>103</v>
      </c>
      <c r="H2832" s="5" t="s">
        <v>17</v>
      </c>
      <c r="I2832" s="7">
        <v>0.4</v>
      </c>
      <c r="J2832" s="8">
        <v>4500</v>
      </c>
      <c r="K2832" s="9">
        <f t="shared" si="22"/>
        <v>1800</v>
      </c>
      <c r="L2832" s="9">
        <f t="shared" si="23"/>
        <v>630</v>
      </c>
      <c r="M2832" s="10">
        <v>0.35</v>
      </c>
      <c r="O2832" s="15"/>
      <c r="P2832" s="13"/>
      <c r="Q2832" s="11"/>
      <c r="R2832" s="12"/>
    </row>
    <row r="2833" spans="1:18" ht="15.75" customHeight="1">
      <c r="A2833" s="1"/>
      <c r="B2833" s="5" t="s">
        <v>14</v>
      </c>
      <c r="C2833" s="5">
        <v>1185732</v>
      </c>
      <c r="D2833" s="6">
        <v>44298</v>
      </c>
      <c r="E2833" s="5" t="s">
        <v>33</v>
      </c>
      <c r="F2833" s="5" t="s">
        <v>102</v>
      </c>
      <c r="G2833" s="5" t="s">
        <v>103</v>
      </c>
      <c r="H2833" s="5" t="s">
        <v>18</v>
      </c>
      <c r="I2833" s="7">
        <v>0.4</v>
      </c>
      <c r="J2833" s="8">
        <v>1500</v>
      </c>
      <c r="K2833" s="9">
        <f t="shared" si="22"/>
        <v>600</v>
      </c>
      <c r="L2833" s="9">
        <f t="shared" si="23"/>
        <v>180</v>
      </c>
      <c r="M2833" s="10">
        <v>0.3</v>
      </c>
      <c r="O2833" s="15"/>
      <c r="P2833" s="13"/>
      <c r="Q2833" s="11"/>
      <c r="R2833" s="12"/>
    </row>
    <row r="2834" spans="1:18" ht="15.75" customHeight="1">
      <c r="A2834" s="1"/>
      <c r="B2834" s="5" t="s">
        <v>14</v>
      </c>
      <c r="C2834" s="5">
        <v>1185732</v>
      </c>
      <c r="D2834" s="6">
        <v>44298</v>
      </c>
      <c r="E2834" s="5" t="s">
        <v>33</v>
      </c>
      <c r="F2834" s="5" t="s">
        <v>102</v>
      </c>
      <c r="G2834" s="5" t="s">
        <v>103</v>
      </c>
      <c r="H2834" s="5" t="s">
        <v>19</v>
      </c>
      <c r="I2834" s="7">
        <v>0.30000000000000004</v>
      </c>
      <c r="J2834" s="8">
        <v>1500</v>
      </c>
      <c r="K2834" s="9">
        <f t="shared" si="22"/>
        <v>450.00000000000006</v>
      </c>
      <c r="L2834" s="9">
        <f t="shared" si="23"/>
        <v>135</v>
      </c>
      <c r="M2834" s="10">
        <v>0.3</v>
      </c>
      <c r="O2834" s="15"/>
      <c r="P2834" s="13"/>
      <c r="Q2834" s="11"/>
      <c r="R2834" s="12"/>
    </row>
    <row r="2835" spans="1:18" ht="15.75" customHeight="1">
      <c r="A2835" s="1"/>
      <c r="B2835" s="5" t="s">
        <v>14</v>
      </c>
      <c r="C2835" s="5">
        <v>1185732</v>
      </c>
      <c r="D2835" s="6">
        <v>44298</v>
      </c>
      <c r="E2835" s="5" t="s">
        <v>33</v>
      </c>
      <c r="F2835" s="5" t="s">
        <v>102</v>
      </c>
      <c r="G2835" s="5" t="s">
        <v>103</v>
      </c>
      <c r="H2835" s="5" t="s">
        <v>20</v>
      </c>
      <c r="I2835" s="7">
        <v>0.35</v>
      </c>
      <c r="J2835" s="8">
        <v>750</v>
      </c>
      <c r="K2835" s="9">
        <f t="shared" si="22"/>
        <v>262.5</v>
      </c>
      <c r="L2835" s="9">
        <f t="shared" si="23"/>
        <v>78.75</v>
      </c>
      <c r="M2835" s="10">
        <v>0.3</v>
      </c>
      <c r="O2835" s="15"/>
      <c r="P2835" s="13"/>
      <c r="Q2835" s="11"/>
      <c r="R2835" s="12"/>
    </row>
    <row r="2836" spans="1:18" ht="15.75" customHeight="1">
      <c r="A2836" s="1"/>
      <c r="B2836" s="5" t="s">
        <v>14</v>
      </c>
      <c r="C2836" s="5">
        <v>1185732</v>
      </c>
      <c r="D2836" s="6">
        <v>44298</v>
      </c>
      <c r="E2836" s="5" t="s">
        <v>33</v>
      </c>
      <c r="F2836" s="5" t="s">
        <v>102</v>
      </c>
      <c r="G2836" s="5" t="s">
        <v>103</v>
      </c>
      <c r="H2836" s="5" t="s">
        <v>21</v>
      </c>
      <c r="I2836" s="7">
        <v>0.6</v>
      </c>
      <c r="J2836" s="8">
        <v>1000</v>
      </c>
      <c r="K2836" s="9">
        <f t="shared" si="22"/>
        <v>600</v>
      </c>
      <c r="L2836" s="9">
        <f t="shared" si="23"/>
        <v>210</v>
      </c>
      <c r="M2836" s="10">
        <v>0.35</v>
      </c>
      <c r="O2836" s="15"/>
      <c r="P2836" s="13"/>
      <c r="Q2836" s="11"/>
      <c r="R2836" s="12"/>
    </row>
    <row r="2837" spans="1:18" ht="15.75" customHeight="1">
      <c r="A2837" s="1"/>
      <c r="B2837" s="5" t="s">
        <v>14</v>
      </c>
      <c r="C2837" s="5">
        <v>1185732</v>
      </c>
      <c r="D2837" s="6">
        <v>44298</v>
      </c>
      <c r="E2837" s="5" t="s">
        <v>33</v>
      </c>
      <c r="F2837" s="5" t="s">
        <v>102</v>
      </c>
      <c r="G2837" s="5" t="s">
        <v>103</v>
      </c>
      <c r="H2837" s="5" t="s">
        <v>22</v>
      </c>
      <c r="I2837" s="7">
        <v>0.5</v>
      </c>
      <c r="J2837" s="8">
        <v>2250</v>
      </c>
      <c r="K2837" s="9">
        <f t="shared" si="22"/>
        <v>1125</v>
      </c>
      <c r="L2837" s="9">
        <f t="shared" si="23"/>
        <v>450</v>
      </c>
      <c r="M2837" s="10">
        <v>0.4</v>
      </c>
      <c r="O2837" s="15"/>
      <c r="P2837" s="13"/>
      <c r="Q2837" s="11"/>
      <c r="R2837" s="12"/>
    </row>
    <row r="2838" spans="1:18" ht="15.75" customHeight="1">
      <c r="A2838" s="1"/>
      <c r="B2838" s="5" t="s">
        <v>14</v>
      </c>
      <c r="C2838" s="5">
        <v>1185732</v>
      </c>
      <c r="D2838" s="6">
        <v>44329</v>
      </c>
      <c r="E2838" s="5" t="s">
        <v>33</v>
      </c>
      <c r="F2838" s="5" t="s">
        <v>102</v>
      </c>
      <c r="G2838" s="5" t="s">
        <v>103</v>
      </c>
      <c r="H2838" s="5" t="s">
        <v>17</v>
      </c>
      <c r="I2838" s="7">
        <v>0.6</v>
      </c>
      <c r="J2838" s="8">
        <v>4950</v>
      </c>
      <c r="K2838" s="9">
        <f t="shared" si="22"/>
        <v>2970</v>
      </c>
      <c r="L2838" s="9">
        <f t="shared" si="23"/>
        <v>1039.5</v>
      </c>
      <c r="M2838" s="10">
        <v>0.35</v>
      </c>
      <c r="O2838" s="15"/>
      <c r="P2838" s="13"/>
      <c r="Q2838" s="11"/>
      <c r="R2838" s="12"/>
    </row>
    <row r="2839" spans="1:18" ht="15.75" customHeight="1">
      <c r="A2839" s="1"/>
      <c r="B2839" s="5" t="s">
        <v>14</v>
      </c>
      <c r="C2839" s="5">
        <v>1185732</v>
      </c>
      <c r="D2839" s="6">
        <v>44329</v>
      </c>
      <c r="E2839" s="5" t="s">
        <v>33</v>
      </c>
      <c r="F2839" s="5" t="s">
        <v>102</v>
      </c>
      <c r="G2839" s="5" t="s">
        <v>103</v>
      </c>
      <c r="H2839" s="5" t="s">
        <v>18</v>
      </c>
      <c r="I2839" s="7">
        <v>0.5</v>
      </c>
      <c r="J2839" s="8">
        <v>2000</v>
      </c>
      <c r="K2839" s="9">
        <f t="shared" si="22"/>
        <v>1000</v>
      </c>
      <c r="L2839" s="9">
        <f t="shared" si="23"/>
        <v>300</v>
      </c>
      <c r="M2839" s="10">
        <v>0.3</v>
      </c>
      <c r="O2839" s="15"/>
      <c r="P2839" s="13"/>
      <c r="Q2839" s="11"/>
      <c r="R2839" s="12"/>
    </row>
    <row r="2840" spans="1:18" ht="15.75" customHeight="1">
      <c r="A2840" s="1"/>
      <c r="B2840" s="5" t="s">
        <v>14</v>
      </c>
      <c r="C2840" s="5">
        <v>1185732</v>
      </c>
      <c r="D2840" s="6">
        <v>44329</v>
      </c>
      <c r="E2840" s="5" t="s">
        <v>33</v>
      </c>
      <c r="F2840" s="5" t="s">
        <v>102</v>
      </c>
      <c r="G2840" s="5" t="s">
        <v>103</v>
      </c>
      <c r="H2840" s="5" t="s">
        <v>19</v>
      </c>
      <c r="I2840" s="7">
        <v>0.45</v>
      </c>
      <c r="J2840" s="8">
        <v>1750</v>
      </c>
      <c r="K2840" s="9">
        <f t="shared" si="22"/>
        <v>787.5</v>
      </c>
      <c r="L2840" s="9">
        <f t="shared" si="23"/>
        <v>236.25</v>
      </c>
      <c r="M2840" s="10">
        <v>0.3</v>
      </c>
      <c r="O2840" s="15"/>
      <c r="P2840" s="13"/>
      <c r="Q2840" s="11"/>
      <c r="R2840" s="12"/>
    </row>
    <row r="2841" spans="1:18" ht="15.75" customHeight="1">
      <c r="A2841" s="1"/>
      <c r="B2841" s="5" t="s">
        <v>14</v>
      </c>
      <c r="C2841" s="5">
        <v>1185732</v>
      </c>
      <c r="D2841" s="6">
        <v>44329</v>
      </c>
      <c r="E2841" s="5" t="s">
        <v>33</v>
      </c>
      <c r="F2841" s="5" t="s">
        <v>102</v>
      </c>
      <c r="G2841" s="5" t="s">
        <v>103</v>
      </c>
      <c r="H2841" s="5" t="s">
        <v>20</v>
      </c>
      <c r="I2841" s="7">
        <v>0.45</v>
      </c>
      <c r="J2841" s="8">
        <v>1000</v>
      </c>
      <c r="K2841" s="9">
        <f t="shared" si="22"/>
        <v>450</v>
      </c>
      <c r="L2841" s="9">
        <f t="shared" si="23"/>
        <v>135</v>
      </c>
      <c r="M2841" s="10">
        <v>0.3</v>
      </c>
      <c r="O2841" s="15"/>
      <c r="P2841" s="13"/>
      <c r="Q2841" s="11"/>
      <c r="R2841" s="12"/>
    </row>
    <row r="2842" spans="1:18" ht="15.75" customHeight="1">
      <c r="A2842" s="1"/>
      <c r="B2842" s="5" t="s">
        <v>14</v>
      </c>
      <c r="C2842" s="5">
        <v>1185732</v>
      </c>
      <c r="D2842" s="6">
        <v>44329</v>
      </c>
      <c r="E2842" s="5" t="s">
        <v>33</v>
      </c>
      <c r="F2842" s="5" t="s">
        <v>102</v>
      </c>
      <c r="G2842" s="5" t="s">
        <v>103</v>
      </c>
      <c r="H2842" s="5" t="s">
        <v>21</v>
      </c>
      <c r="I2842" s="7">
        <v>0.54999999999999993</v>
      </c>
      <c r="J2842" s="8">
        <v>1250</v>
      </c>
      <c r="K2842" s="9">
        <f t="shared" si="22"/>
        <v>687.49999999999989</v>
      </c>
      <c r="L2842" s="9">
        <f t="shared" si="23"/>
        <v>240.62499999999994</v>
      </c>
      <c r="M2842" s="10">
        <v>0.35</v>
      </c>
      <c r="O2842" s="15"/>
      <c r="P2842" s="13"/>
      <c r="Q2842" s="11"/>
      <c r="R2842" s="12"/>
    </row>
    <row r="2843" spans="1:18" ht="15.75" customHeight="1">
      <c r="A2843" s="1"/>
      <c r="B2843" s="5" t="s">
        <v>14</v>
      </c>
      <c r="C2843" s="5">
        <v>1185732</v>
      </c>
      <c r="D2843" s="6">
        <v>44329</v>
      </c>
      <c r="E2843" s="5" t="s">
        <v>33</v>
      </c>
      <c r="F2843" s="5" t="s">
        <v>102</v>
      </c>
      <c r="G2843" s="5" t="s">
        <v>103</v>
      </c>
      <c r="H2843" s="5" t="s">
        <v>22</v>
      </c>
      <c r="I2843" s="7">
        <v>0.6</v>
      </c>
      <c r="J2843" s="8">
        <v>2500</v>
      </c>
      <c r="K2843" s="9">
        <f t="shared" si="22"/>
        <v>1500</v>
      </c>
      <c r="L2843" s="9">
        <f t="shared" si="23"/>
        <v>600</v>
      </c>
      <c r="M2843" s="10">
        <v>0.4</v>
      </c>
      <c r="O2843" s="15"/>
      <c r="P2843" s="13"/>
      <c r="Q2843" s="11"/>
      <c r="R2843" s="12"/>
    </row>
    <row r="2844" spans="1:18" ht="15.75" customHeight="1">
      <c r="A2844" s="1"/>
      <c r="B2844" s="5" t="s">
        <v>14</v>
      </c>
      <c r="C2844" s="5">
        <v>1185732</v>
      </c>
      <c r="D2844" s="6">
        <v>44359</v>
      </c>
      <c r="E2844" s="5" t="s">
        <v>33</v>
      </c>
      <c r="F2844" s="5" t="s">
        <v>102</v>
      </c>
      <c r="G2844" s="5" t="s">
        <v>103</v>
      </c>
      <c r="H2844" s="5" t="s">
        <v>17</v>
      </c>
      <c r="I2844" s="7">
        <v>0.45</v>
      </c>
      <c r="J2844" s="8">
        <v>5000</v>
      </c>
      <c r="K2844" s="9">
        <f t="shared" si="22"/>
        <v>2250</v>
      </c>
      <c r="L2844" s="9">
        <f t="shared" si="23"/>
        <v>787.5</v>
      </c>
      <c r="M2844" s="10">
        <v>0.35</v>
      </c>
      <c r="O2844" s="15"/>
      <c r="P2844" s="13"/>
      <c r="Q2844" s="11"/>
      <c r="R2844" s="12"/>
    </row>
    <row r="2845" spans="1:18" ht="15.75" customHeight="1">
      <c r="A2845" s="1"/>
      <c r="B2845" s="5" t="s">
        <v>14</v>
      </c>
      <c r="C2845" s="5">
        <v>1185732</v>
      </c>
      <c r="D2845" s="6">
        <v>44359</v>
      </c>
      <c r="E2845" s="5" t="s">
        <v>33</v>
      </c>
      <c r="F2845" s="5" t="s">
        <v>102</v>
      </c>
      <c r="G2845" s="5" t="s">
        <v>103</v>
      </c>
      <c r="H2845" s="5" t="s">
        <v>18</v>
      </c>
      <c r="I2845" s="7">
        <v>0.40000000000000008</v>
      </c>
      <c r="J2845" s="8">
        <v>2500</v>
      </c>
      <c r="K2845" s="9">
        <f t="shared" si="22"/>
        <v>1000.0000000000002</v>
      </c>
      <c r="L2845" s="9">
        <f t="shared" si="23"/>
        <v>300.00000000000006</v>
      </c>
      <c r="M2845" s="10">
        <v>0.3</v>
      </c>
      <c r="O2845" s="15"/>
      <c r="P2845" s="13"/>
      <c r="Q2845" s="11"/>
      <c r="R2845" s="12"/>
    </row>
    <row r="2846" spans="1:18" ht="15.75" customHeight="1">
      <c r="A2846" s="1"/>
      <c r="B2846" s="5" t="s">
        <v>14</v>
      </c>
      <c r="C2846" s="5">
        <v>1185732</v>
      </c>
      <c r="D2846" s="6">
        <v>44359</v>
      </c>
      <c r="E2846" s="5" t="s">
        <v>33</v>
      </c>
      <c r="F2846" s="5" t="s">
        <v>102</v>
      </c>
      <c r="G2846" s="5" t="s">
        <v>103</v>
      </c>
      <c r="H2846" s="5" t="s">
        <v>19</v>
      </c>
      <c r="I2846" s="7">
        <v>0.35000000000000003</v>
      </c>
      <c r="J2846" s="8">
        <v>2000</v>
      </c>
      <c r="K2846" s="9">
        <f t="shared" si="22"/>
        <v>700.00000000000011</v>
      </c>
      <c r="L2846" s="9">
        <f t="shared" si="23"/>
        <v>210.00000000000003</v>
      </c>
      <c r="M2846" s="10">
        <v>0.3</v>
      </c>
      <c r="O2846" s="15"/>
      <c r="P2846" s="13"/>
      <c r="Q2846" s="11"/>
      <c r="R2846" s="12"/>
    </row>
    <row r="2847" spans="1:18" ht="15.75" customHeight="1">
      <c r="A2847" s="1"/>
      <c r="B2847" s="5" t="s">
        <v>14</v>
      </c>
      <c r="C2847" s="5">
        <v>1185732</v>
      </c>
      <c r="D2847" s="6">
        <v>44359</v>
      </c>
      <c r="E2847" s="5" t="s">
        <v>33</v>
      </c>
      <c r="F2847" s="5" t="s">
        <v>102</v>
      </c>
      <c r="G2847" s="5" t="s">
        <v>103</v>
      </c>
      <c r="H2847" s="5" t="s">
        <v>20</v>
      </c>
      <c r="I2847" s="7">
        <v>0.35000000000000003</v>
      </c>
      <c r="J2847" s="8">
        <v>1750</v>
      </c>
      <c r="K2847" s="9">
        <f t="shared" si="22"/>
        <v>612.50000000000011</v>
      </c>
      <c r="L2847" s="9">
        <f t="shared" si="23"/>
        <v>183.75000000000003</v>
      </c>
      <c r="M2847" s="10">
        <v>0.3</v>
      </c>
      <c r="O2847" s="15"/>
      <c r="P2847" s="13"/>
      <c r="Q2847" s="11"/>
      <c r="R2847" s="12"/>
    </row>
    <row r="2848" spans="1:18" ht="15.75" customHeight="1">
      <c r="A2848" s="1"/>
      <c r="B2848" s="5" t="s">
        <v>14</v>
      </c>
      <c r="C2848" s="5">
        <v>1185732</v>
      </c>
      <c r="D2848" s="6">
        <v>44359</v>
      </c>
      <c r="E2848" s="5" t="s">
        <v>33</v>
      </c>
      <c r="F2848" s="5" t="s">
        <v>102</v>
      </c>
      <c r="G2848" s="5" t="s">
        <v>103</v>
      </c>
      <c r="H2848" s="5" t="s">
        <v>21</v>
      </c>
      <c r="I2848" s="7">
        <v>0.45</v>
      </c>
      <c r="J2848" s="8">
        <v>1750</v>
      </c>
      <c r="K2848" s="9">
        <f t="shared" si="22"/>
        <v>787.5</v>
      </c>
      <c r="L2848" s="9">
        <f t="shared" si="23"/>
        <v>275.625</v>
      </c>
      <c r="M2848" s="10">
        <v>0.35</v>
      </c>
      <c r="O2848" s="15"/>
      <c r="P2848" s="13"/>
      <c r="Q2848" s="11"/>
      <c r="R2848" s="12"/>
    </row>
    <row r="2849" spans="1:18" ht="15.75" customHeight="1">
      <c r="A2849" s="1"/>
      <c r="B2849" s="5" t="s">
        <v>14</v>
      </c>
      <c r="C2849" s="5">
        <v>1185732</v>
      </c>
      <c r="D2849" s="6">
        <v>44359</v>
      </c>
      <c r="E2849" s="5" t="s">
        <v>33</v>
      </c>
      <c r="F2849" s="5" t="s">
        <v>102</v>
      </c>
      <c r="G2849" s="5" t="s">
        <v>103</v>
      </c>
      <c r="H2849" s="5" t="s">
        <v>22</v>
      </c>
      <c r="I2849" s="7">
        <v>0.55000000000000004</v>
      </c>
      <c r="J2849" s="8">
        <v>3250</v>
      </c>
      <c r="K2849" s="9">
        <f t="shared" si="22"/>
        <v>1787.5000000000002</v>
      </c>
      <c r="L2849" s="9">
        <f t="shared" si="23"/>
        <v>715.00000000000011</v>
      </c>
      <c r="M2849" s="10">
        <v>0.4</v>
      </c>
      <c r="O2849" s="15"/>
      <c r="P2849" s="13"/>
      <c r="Q2849" s="11"/>
      <c r="R2849" s="12"/>
    </row>
    <row r="2850" spans="1:18" ht="15.75" customHeight="1">
      <c r="A2850" s="1"/>
      <c r="B2850" s="5" t="s">
        <v>14</v>
      </c>
      <c r="C2850" s="5">
        <v>1185732</v>
      </c>
      <c r="D2850" s="6">
        <v>44388</v>
      </c>
      <c r="E2850" s="5" t="s">
        <v>33</v>
      </c>
      <c r="F2850" s="5" t="s">
        <v>102</v>
      </c>
      <c r="G2850" s="5" t="s">
        <v>103</v>
      </c>
      <c r="H2850" s="5" t="s">
        <v>17</v>
      </c>
      <c r="I2850" s="7">
        <v>0.5</v>
      </c>
      <c r="J2850" s="8">
        <v>5500</v>
      </c>
      <c r="K2850" s="9">
        <f t="shared" si="22"/>
        <v>2750</v>
      </c>
      <c r="L2850" s="9">
        <f t="shared" si="23"/>
        <v>962.49999999999989</v>
      </c>
      <c r="M2850" s="10">
        <v>0.35</v>
      </c>
      <c r="O2850" s="15"/>
      <c r="P2850" s="13"/>
      <c r="Q2850" s="11"/>
      <c r="R2850" s="12"/>
    </row>
    <row r="2851" spans="1:18" ht="15.75" customHeight="1">
      <c r="A2851" s="1"/>
      <c r="B2851" s="5" t="s">
        <v>14</v>
      </c>
      <c r="C2851" s="5">
        <v>1185732</v>
      </c>
      <c r="D2851" s="6">
        <v>44388</v>
      </c>
      <c r="E2851" s="5" t="s">
        <v>33</v>
      </c>
      <c r="F2851" s="5" t="s">
        <v>102</v>
      </c>
      <c r="G2851" s="5" t="s">
        <v>103</v>
      </c>
      <c r="H2851" s="5" t="s">
        <v>18</v>
      </c>
      <c r="I2851" s="7">
        <v>0.45000000000000007</v>
      </c>
      <c r="J2851" s="8">
        <v>3000</v>
      </c>
      <c r="K2851" s="9">
        <f t="shared" si="22"/>
        <v>1350.0000000000002</v>
      </c>
      <c r="L2851" s="9">
        <f t="shared" si="23"/>
        <v>405.00000000000006</v>
      </c>
      <c r="M2851" s="10">
        <v>0.3</v>
      </c>
      <c r="O2851" s="15"/>
      <c r="P2851" s="13"/>
      <c r="Q2851" s="11"/>
      <c r="R2851" s="12"/>
    </row>
    <row r="2852" spans="1:18" ht="15.75" customHeight="1">
      <c r="A2852" s="1"/>
      <c r="B2852" s="5" t="s">
        <v>14</v>
      </c>
      <c r="C2852" s="5">
        <v>1185732</v>
      </c>
      <c r="D2852" s="6">
        <v>44388</v>
      </c>
      <c r="E2852" s="5" t="s">
        <v>33</v>
      </c>
      <c r="F2852" s="5" t="s">
        <v>102</v>
      </c>
      <c r="G2852" s="5" t="s">
        <v>103</v>
      </c>
      <c r="H2852" s="5" t="s">
        <v>19</v>
      </c>
      <c r="I2852" s="7">
        <v>0.4</v>
      </c>
      <c r="J2852" s="8">
        <v>2250</v>
      </c>
      <c r="K2852" s="9">
        <f t="shared" si="22"/>
        <v>900</v>
      </c>
      <c r="L2852" s="9">
        <f t="shared" si="23"/>
        <v>270</v>
      </c>
      <c r="M2852" s="10">
        <v>0.3</v>
      </c>
      <c r="O2852" s="15"/>
      <c r="P2852" s="13"/>
      <c r="Q2852" s="11"/>
      <c r="R2852" s="12"/>
    </row>
    <row r="2853" spans="1:18" ht="15.75" customHeight="1">
      <c r="A2853" s="1"/>
      <c r="B2853" s="5" t="s">
        <v>14</v>
      </c>
      <c r="C2853" s="5">
        <v>1185732</v>
      </c>
      <c r="D2853" s="6">
        <v>44388</v>
      </c>
      <c r="E2853" s="5" t="s">
        <v>33</v>
      </c>
      <c r="F2853" s="5" t="s">
        <v>102</v>
      </c>
      <c r="G2853" s="5" t="s">
        <v>103</v>
      </c>
      <c r="H2853" s="5" t="s">
        <v>20</v>
      </c>
      <c r="I2853" s="7">
        <v>0.4</v>
      </c>
      <c r="J2853" s="8">
        <v>1750</v>
      </c>
      <c r="K2853" s="9">
        <f t="shared" si="22"/>
        <v>700</v>
      </c>
      <c r="L2853" s="9">
        <f t="shared" si="23"/>
        <v>210</v>
      </c>
      <c r="M2853" s="10">
        <v>0.3</v>
      </c>
      <c r="O2853" s="15"/>
      <c r="P2853" s="13"/>
      <c r="Q2853" s="11"/>
      <c r="R2853" s="12"/>
    </row>
    <row r="2854" spans="1:18" ht="15.75" customHeight="1">
      <c r="A2854" s="1"/>
      <c r="B2854" s="5" t="s">
        <v>14</v>
      </c>
      <c r="C2854" s="5">
        <v>1185732</v>
      </c>
      <c r="D2854" s="6">
        <v>44388</v>
      </c>
      <c r="E2854" s="5" t="s">
        <v>33</v>
      </c>
      <c r="F2854" s="5" t="s">
        <v>102</v>
      </c>
      <c r="G2854" s="5" t="s">
        <v>103</v>
      </c>
      <c r="H2854" s="5" t="s">
        <v>21</v>
      </c>
      <c r="I2854" s="7">
        <v>0.5</v>
      </c>
      <c r="J2854" s="8">
        <v>2000</v>
      </c>
      <c r="K2854" s="9">
        <f t="shared" si="22"/>
        <v>1000</v>
      </c>
      <c r="L2854" s="9">
        <f t="shared" si="23"/>
        <v>350</v>
      </c>
      <c r="M2854" s="10">
        <v>0.35</v>
      </c>
      <c r="O2854" s="15"/>
      <c r="P2854" s="13"/>
      <c r="Q2854" s="11"/>
      <c r="R2854" s="12"/>
    </row>
    <row r="2855" spans="1:18" ht="15.75" customHeight="1">
      <c r="A2855" s="1"/>
      <c r="B2855" s="5" t="s">
        <v>14</v>
      </c>
      <c r="C2855" s="5">
        <v>1185732</v>
      </c>
      <c r="D2855" s="6">
        <v>44388</v>
      </c>
      <c r="E2855" s="5" t="s">
        <v>33</v>
      </c>
      <c r="F2855" s="5" t="s">
        <v>102</v>
      </c>
      <c r="G2855" s="5" t="s">
        <v>103</v>
      </c>
      <c r="H2855" s="5" t="s">
        <v>22</v>
      </c>
      <c r="I2855" s="7">
        <v>0.55000000000000004</v>
      </c>
      <c r="J2855" s="8">
        <v>3750</v>
      </c>
      <c r="K2855" s="9">
        <f t="shared" si="22"/>
        <v>2062.5</v>
      </c>
      <c r="L2855" s="9">
        <f t="shared" si="23"/>
        <v>825</v>
      </c>
      <c r="M2855" s="10">
        <v>0.4</v>
      </c>
      <c r="O2855" s="15"/>
      <c r="P2855" s="13"/>
      <c r="Q2855" s="11"/>
      <c r="R2855" s="12"/>
    </row>
    <row r="2856" spans="1:18" ht="15.75" customHeight="1">
      <c r="A2856" s="1"/>
      <c r="B2856" s="5" t="s">
        <v>14</v>
      </c>
      <c r="C2856" s="5">
        <v>1185732</v>
      </c>
      <c r="D2856" s="6">
        <v>44420</v>
      </c>
      <c r="E2856" s="5" t="s">
        <v>33</v>
      </c>
      <c r="F2856" s="5" t="s">
        <v>102</v>
      </c>
      <c r="G2856" s="5" t="s">
        <v>103</v>
      </c>
      <c r="H2856" s="5" t="s">
        <v>17</v>
      </c>
      <c r="I2856" s="7">
        <v>0.5</v>
      </c>
      <c r="J2856" s="8">
        <v>5250</v>
      </c>
      <c r="K2856" s="9">
        <f t="shared" si="22"/>
        <v>2625</v>
      </c>
      <c r="L2856" s="9">
        <f t="shared" si="23"/>
        <v>918.74999999999989</v>
      </c>
      <c r="M2856" s="10">
        <v>0.35</v>
      </c>
      <c r="O2856" s="15"/>
      <c r="P2856" s="13"/>
      <c r="Q2856" s="11"/>
      <c r="R2856" s="12"/>
    </row>
    <row r="2857" spans="1:18" ht="15.75" customHeight="1">
      <c r="A2857" s="1"/>
      <c r="B2857" s="5" t="s">
        <v>14</v>
      </c>
      <c r="C2857" s="5">
        <v>1185732</v>
      </c>
      <c r="D2857" s="6">
        <v>44420</v>
      </c>
      <c r="E2857" s="5" t="s">
        <v>33</v>
      </c>
      <c r="F2857" s="5" t="s">
        <v>102</v>
      </c>
      <c r="G2857" s="5" t="s">
        <v>103</v>
      </c>
      <c r="H2857" s="5" t="s">
        <v>18</v>
      </c>
      <c r="I2857" s="7">
        <v>0.45000000000000007</v>
      </c>
      <c r="J2857" s="8">
        <v>3000</v>
      </c>
      <c r="K2857" s="9">
        <f t="shared" si="22"/>
        <v>1350.0000000000002</v>
      </c>
      <c r="L2857" s="9">
        <f t="shared" si="23"/>
        <v>405.00000000000006</v>
      </c>
      <c r="M2857" s="10">
        <v>0.3</v>
      </c>
      <c r="O2857" s="15"/>
      <c r="P2857" s="13"/>
      <c r="Q2857" s="11"/>
      <c r="R2857" s="12"/>
    </row>
    <row r="2858" spans="1:18" ht="15.75" customHeight="1">
      <c r="A2858" s="1"/>
      <c r="B2858" s="5" t="s">
        <v>14</v>
      </c>
      <c r="C2858" s="5">
        <v>1185732</v>
      </c>
      <c r="D2858" s="6">
        <v>44420</v>
      </c>
      <c r="E2858" s="5" t="s">
        <v>33</v>
      </c>
      <c r="F2858" s="5" t="s">
        <v>102</v>
      </c>
      <c r="G2858" s="5" t="s">
        <v>103</v>
      </c>
      <c r="H2858" s="5" t="s">
        <v>19</v>
      </c>
      <c r="I2858" s="7">
        <v>0.4</v>
      </c>
      <c r="J2858" s="8">
        <v>2250</v>
      </c>
      <c r="K2858" s="9">
        <f t="shared" si="22"/>
        <v>900</v>
      </c>
      <c r="L2858" s="9">
        <f t="shared" si="23"/>
        <v>270</v>
      </c>
      <c r="M2858" s="10">
        <v>0.3</v>
      </c>
      <c r="O2858" s="15"/>
      <c r="P2858" s="13"/>
      <c r="Q2858" s="11"/>
      <c r="R2858" s="12"/>
    </row>
    <row r="2859" spans="1:18" ht="15.75" customHeight="1">
      <c r="A2859" s="1"/>
      <c r="B2859" s="5" t="s">
        <v>14</v>
      </c>
      <c r="C2859" s="5">
        <v>1185732</v>
      </c>
      <c r="D2859" s="6">
        <v>44420</v>
      </c>
      <c r="E2859" s="5" t="s">
        <v>33</v>
      </c>
      <c r="F2859" s="5" t="s">
        <v>102</v>
      </c>
      <c r="G2859" s="5" t="s">
        <v>103</v>
      </c>
      <c r="H2859" s="5" t="s">
        <v>20</v>
      </c>
      <c r="I2859" s="7">
        <v>0.4</v>
      </c>
      <c r="J2859" s="8">
        <v>2000</v>
      </c>
      <c r="K2859" s="9">
        <f t="shared" si="22"/>
        <v>800</v>
      </c>
      <c r="L2859" s="9">
        <f t="shared" si="23"/>
        <v>240</v>
      </c>
      <c r="M2859" s="10">
        <v>0.3</v>
      </c>
      <c r="O2859" s="15"/>
      <c r="P2859" s="13"/>
      <c r="Q2859" s="11"/>
      <c r="R2859" s="12"/>
    </row>
    <row r="2860" spans="1:18" ht="15.75" customHeight="1">
      <c r="A2860" s="1"/>
      <c r="B2860" s="5" t="s">
        <v>14</v>
      </c>
      <c r="C2860" s="5">
        <v>1185732</v>
      </c>
      <c r="D2860" s="6">
        <v>44420</v>
      </c>
      <c r="E2860" s="5" t="s">
        <v>33</v>
      </c>
      <c r="F2860" s="5" t="s">
        <v>102</v>
      </c>
      <c r="G2860" s="5" t="s">
        <v>103</v>
      </c>
      <c r="H2860" s="5" t="s">
        <v>21</v>
      </c>
      <c r="I2860" s="7">
        <v>0.5</v>
      </c>
      <c r="J2860" s="8">
        <v>1750</v>
      </c>
      <c r="K2860" s="9">
        <f t="shared" si="22"/>
        <v>875</v>
      </c>
      <c r="L2860" s="9">
        <f t="shared" si="23"/>
        <v>306.25</v>
      </c>
      <c r="M2860" s="10">
        <v>0.35</v>
      </c>
      <c r="O2860" s="15"/>
      <c r="P2860" s="13"/>
      <c r="Q2860" s="11"/>
      <c r="R2860" s="12"/>
    </row>
    <row r="2861" spans="1:18" ht="15.75" customHeight="1">
      <c r="A2861" s="1"/>
      <c r="B2861" s="5" t="s">
        <v>14</v>
      </c>
      <c r="C2861" s="5">
        <v>1185732</v>
      </c>
      <c r="D2861" s="6">
        <v>44420</v>
      </c>
      <c r="E2861" s="5" t="s">
        <v>33</v>
      </c>
      <c r="F2861" s="5" t="s">
        <v>102</v>
      </c>
      <c r="G2861" s="5" t="s">
        <v>103</v>
      </c>
      <c r="H2861" s="5" t="s">
        <v>22</v>
      </c>
      <c r="I2861" s="7">
        <v>0.55000000000000004</v>
      </c>
      <c r="J2861" s="8">
        <v>3500</v>
      </c>
      <c r="K2861" s="9">
        <f t="shared" si="22"/>
        <v>1925.0000000000002</v>
      </c>
      <c r="L2861" s="9">
        <f t="shared" si="23"/>
        <v>770.00000000000011</v>
      </c>
      <c r="M2861" s="10">
        <v>0.4</v>
      </c>
      <c r="O2861" s="15"/>
      <c r="P2861" s="13"/>
      <c r="Q2861" s="11"/>
      <c r="R2861" s="12"/>
    </row>
    <row r="2862" spans="1:18" ht="15.75" customHeight="1">
      <c r="A2862" s="1"/>
      <c r="B2862" s="5" t="s">
        <v>14</v>
      </c>
      <c r="C2862" s="5">
        <v>1185732</v>
      </c>
      <c r="D2862" s="6">
        <v>44452</v>
      </c>
      <c r="E2862" s="5" t="s">
        <v>33</v>
      </c>
      <c r="F2862" s="5" t="s">
        <v>102</v>
      </c>
      <c r="G2862" s="5" t="s">
        <v>103</v>
      </c>
      <c r="H2862" s="5" t="s">
        <v>17</v>
      </c>
      <c r="I2862" s="7">
        <v>0.45</v>
      </c>
      <c r="J2862" s="8">
        <v>4750</v>
      </c>
      <c r="K2862" s="9">
        <f t="shared" si="22"/>
        <v>2137.5</v>
      </c>
      <c r="L2862" s="9">
        <f t="shared" si="23"/>
        <v>748.125</v>
      </c>
      <c r="M2862" s="10">
        <v>0.35</v>
      </c>
      <c r="O2862" s="15"/>
      <c r="P2862" s="13"/>
      <c r="Q2862" s="11"/>
      <c r="R2862" s="12"/>
    </row>
    <row r="2863" spans="1:18" ht="15.75" customHeight="1">
      <c r="A2863" s="1"/>
      <c r="B2863" s="5" t="s">
        <v>14</v>
      </c>
      <c r="C2863" s="5">
        <v>1185732</v>
      </c>
      <c r="D2863" s="6">
        <v>44452</v>
      </c>
      <c r="E2863" s="5" t="s">
        <v>33</v>
      </c>
      <c r="F2863" s="5" t="s">
        <v>102</v>
      </c>
      <c r="G2863" s="5" t="s">
        <v>103</v>
      </c>
      <c r="H2863" s="5" t="s">
        <v>18</v>
      </c>
      <c r="I2863" s="7">
        <v>0.40000000000000008</v>
      </c>
      <c r="J2863" s="8">
        <v>2750</v>
      </c>
      <c r="K2863" s="9">
        <f t="shared" si="22"/>
        <v>1100.0000000000002</v>
      </c>
      <c r="L2863" s="9">
        <f t="shared" si="23"/>
        <v>330.00000000000006</v>
      </c>
      <c r="M2863" s="10">
        <v>0.3</v>
      </c>
      <c r="O2863" s="15"/>
      <c r="P2863" s="13"/>
      <c r="Q2863" s="11"/>
      <c r="R2863" s="12"/>
    </row>
    <row r="2864" spans="1:18" ht="15.75" customHeight="1">
      <c r="A2864" s="1"/>
      <c r="B2864" s="5" t="s">
        <v>14</v>
      </c>
      <c r="C2864" s="5">
        <v>1185732</v>
      </c>
      <c r="D2864" s="6">
        <v>44452</v>
      </c>
      <c r="E2864" s="5" t="s">
        <v>33</v>
      </c>
      <c r="F2864" s="5" t="s">
        <v>102</v>
      </c>
      <c r="G2864" s="5" t="s">
        <v>103</v>
      </c>
      <c r="H2864" s="5" t="s">
        <v>19</v>
      </c>
      <c r="I2864" s="7">
        <v>0.35000000000000003</v>
      </c>
      <c r="J2864" s="8">
        <v>1750</v>
      </c>
      <c r="K2864" s="9">
        <f t="shared" si="22"/>
        <v>612.50000000000011</v>
      </c>
      <c r="L2864" s="9">
        <f t="shared" si="23"/>
        <v>183.75000000000003</v>
      </c>
      <c r="M2864" s="10">
        <v>0.3</v>
      </c>
      <c r="O2864" s="15"/>
      <c r="P2864" s="13"/>
      <c r="Q2864" s="11"/>
      <c r="R2864" s="12"/>
    </row>
    <row r="2865" spans="1:18" ht="15.75" customHeight="1">
      <c r="A2865" s="1"/>
      <c r="B2865" s="5" t="s">
        <v>14</v>
      </c>
      <c r="C2865" s="5">
        <v>1185732</v>
      </c>
      <c r="D2865" s="6">
        <v>44452</v>
      </c>
      <c r="E2865" s="5" t="s">
        <v>33</v>
      </c>
      <c r="F2865" s="5" t="s">
        <v>102</v>
      </c>
      <c r="G2865" s="5" t="s">
        <v>103</v>
      </c>
      <c r="H2865" s="5" t="s">
        <v>20</v>
      </c>
      <c r="I2865" s="7">
        <v>0.35000000000000003</v>
      </c>
      <c r="J2865" s="8">
        <v>1500</v>
      </c>
      <c r="K2865" s="9">
        <f t="shared" si="22"/>
        <v>525</v>
      </c>
      <c r="L2865" s="9">
        <f t="shared" si="23"/>
        <v>157.5</v>
      </c>
      <c r="M2865" s="10">
        <v>0.3</v>
      </c>
      <c r="O2865" s="15"/>
      <c r="P2865" s="13"/>
      <c r="Q2865" s="11"/>
      <c r="R2865" s="12"/>
    </row>
    <row r="2866" spans="1:18" ht="15.75" customHeight="1">
      <c r="A2866" s="1"/>
      <c r="B2866" s="5" t="s">
        <v>14</v>
      </c>
      <c r="C2866" s="5">
        <v>1185732</v>
      </c>
      <c r="D2866" s="6">
        <v>44452</v>
      </c>
      <c r="E2866" s="5" t="s">
        <v>33</v>
      </c>
      <c r="F2866" s="5" t="s">
        <v>102</v>
      </c>
      <c r="G2866" s="5" t="s">
        <v>103</v>
      </c>
      <c r="H2866" s="5" t="s">
        <v>21</v>
      </c>
      <c r="I2866" s="7">
        <v>0.45</v>
      </c>
      <c r="J2866" s="8">
        <v>1500</v>
      </c>
      <c r="K2866" s="9">
        <f t="shared" si="22"/>
        <v>675</v>
      </c>
      <c r="L2866" s="9">
        <f t="shared" si="23"/>
        <v>236.24999999999997</v>
      </c>
      <c r="M2866" s="10">
        <v>0.35</v>
      </c>
      <c r="O2866" s="15"/>
      <c r="P2866" s="13"/>
      <c r="Q2866" s="11"/>
      <c r="R2866" s="12"/>
    </row>
    <row r="2867" spans="1:18" ht="15.75" customHeight="1">
      <c r="A2867" s="1"/>
      <c r="B2867" s="5" t="s">
        <v>14</v>
      </c>
      <c r="C2867" s="5">
        <v>1185732</v>
      </c>
      <c r="D2867" s="6">
        <v>44452</v>
      </c>
      <c r="E2867" s="5" t="s">
        <v>33</v>
      </c>
      <c r="F2867" s="5" t="s">
        <v>102</v>
      </c>
      <c r="G2867" s="5" t="s">
        <v>103</v>
      </c>
      <c r="H2867" s="5" t="s">
        <v>22</v>
      </c>
      <c r="I2867" s="7">
        <v>0.5</v>
      </c>
      <c r="J2867" s="8">
        <v>2250</v>
      </c>
      <c r="K2867" s="9">
        <f t="shared" si="22"/>
        <v>1125</v>
      </c>
      <c r="L2867" s="9">
        <f t="shared" si="23"/>
        <v>450</v>
      </c>
      <c r="M2867" s="10">
        <v>0.4</v>
      </c>
      <c r="O2867" s="15"/>
      <c r="P2867" s="13"/>
      <c r="Q2867" s="11"/>
      <c r="R2867" s="12"/>
    </row>
    <row r="2868" spans="1:18" ht="15.75" customHeight="1">
      <c r="A2868" s="1"/>
      <c r="B2868" s="5" t="s">
        <v>14</v>
      </c>
      <c r="C2868" s="5">
        <v>1185732</v>
      </c>
      <c r="D2868" s="6">
        <v>44481</v>
      </c>
      <c r="E2868" s="5" t="s">
        <v>33</v>
      </c>
      <c r="F2868" s="5" t="s">
        <v>102</v>
      </c>
      <c r="G2868" s="5" t="s">
        <v>103</v>
      </c>
      <c r="H2868" s="5" t="s">
        <v>17</v>
      </c>
      <c r="I2868" s="7">
        <v>0.54999999999999993</v>
      </c>
      <c r="J2868" s="8">
        <v>4000</v>
      </c>
      <c r="K2868" s="9">
        <f t="shared" si="22"/>
        <v>2199.9999999999995</v>
      </c>
      <c r="L2868" s="9">
        <f t="shared" si="23"/>
        <v>769.99999999999977</v>
      </c>
      <c r="M2868" s="10">
        <v>0.35</v>
      </c>
      <c r="O2868" s="15"/>
      <c r="P2868" s="13"/>
      <c r="Q2868" s="11"/>
      <c r="R2868" s="12"/>
    </row>
    <row r="2869" spans="1:18" ht="15.75" customHeight="1">
      <c r="A2869" s="1"/>
      <c r="B2869" s="5" t="s">
        <v>14</v>
      </c>
      <c r="C2869" s="5">
        <v>1185732</v>
      </c>
      <c r="D2869" s="6">
        <v>44481</v>
      </c>
      <c r="E2869" s="5" t="s">
        <v>33</v>
      </c>
      <c r="F2869" s="5" t="s">
        <v>102</v>
      </c>
      <c r="G2869" s="5" t="s">
        <v>103</v>
      </c>
      <c r="H2869" s="5" t="s">
        <v>18</v>
      </c>
      <c r="I2869" s="7">
        <v>0.45</v>
      </c>
      <c r="J2869" s="8">
        <v>2500</v>
      </c>
      <c r="K2869" s="9">
        <f t="shared" si="22"/>
        <v>1125</v>
      </c>
      <c r="L2869" s="9">
        <f t="shared" si="23"/>
        <v>337.5</v>
      </c>
      <c r="M2869" s="10">
        <v>0.3</v>
      </c>
      <c r="O2869" s="15"/>
      <c r="P2869" s="13"/>
      <c r="Q2869" s="11"/>
      <c r="R2869" s="12"/>
    </row>
    <row r="2870" spans="1:18" ht="15.75" customHeight="1">
      <c r="A2870" s="1"/>
      <c r="B2870" s="5" t="s">
        <v>14</v>
      </c>
      <c r="C2870" s="5">
        <v>1185732</v>
      </c>
      <c r="D2870" s="6">
        <v>44481</v>
      </c>
      <c r="E2870" s="5" t="s">
        <v>33</v>
      </c>
      <c r="F2870" s="5" t="s">
        <v>102</v>
      </c>
      <c r="G2870" s="5" t="s">
        <v>103</v>
      </c>
      <c r="H2870" s="5" t="s">
        <v>19</v>
      </c>
      <c r="I2870" s="7">
        <v>0.45</v>
      </c>
      <c r="J2870" s="8">
        <v>1500</v>
      </c>
      <c r="K2870" s="9">
        <f t="shared" si="22"/>
        <v>675</v>
      </c>
      <c r="L2870" s="9">
        <f t="shared" si="23"/>
        <v>202.5</v>
      </c>
      <c r="M2870" s="10">
        <v>0.3</v>
      </c>
      <c r="O2870" s="15"/>
      <c r="P2870" s="13"/>
      <c r="Q2870" s="11"/>
      <c r="R2870" s="12"/>
    </row>
    <row r="2871" spans="1:18" ht="15.75" customHeight="1">
      <c r="A2871" s="1"/>
      <c r="B2871" s="5" t="s">
        <v>14</v>
      </c>
      <c r="C2871" s="5">
        <v>1185732</v>
      </c>
      <c r="D2871" s="6">
        <v>44481</v>
      </c>
      <c r="E2871" s="5" t="s">
        <v>33</v>
      </c>
      <c r="F2871" s="5" t="s">
        <v>102</v>
      </c>
      <c r="G2871" s="5" t="s">
        <v>103</v>
      </c>
      <c r="H2871" s="5" t="s">
        <v>20</v>
      </c>
      <c r="I2871" s="7">
        <v>0.45</v>
      </c>
      <c r="J2871" s="8">
        <v>1250</v>
      </c>
      <c r="K2871" s="9">
        <f t="shared" si="22"/>
        <v>562.5</v>
      </c>
      <c r="L2871" s="9">
        <f t="shared" si="23"/>
        <v>168.75</v>
      </c>
      <c r="M2871" s="10">
        <v>0.3</v>
      </c>
      <c r="O2871" s="15"/>
      <c r="P2871" s="13"/>
      <c r="Q2871" s="11"/>
      <c r="R2871" s="12"/>
    </row>
    <row r="2872" spans="1:18" ht="15.75" customHeight="1">
      <c r="A2872" s="1"/>
      <c r="B2872" s="5" t="s">
        <v>14</v>
      </c>
      <c r="C2872" s="5">
        <v>1185732</v>
      </c>
      <c r="D2872" s="6">
        <v>44481</v>
      </c>
      <c r="E2872" s="5" t="s">
        <v>33</v>
      </c>
      <c r="F2872" s="5" t="s">
        <v>102</v>
      </c>
      <c r="G2872" s="5" t="s">
        <v>103</v>
      </c>
      <c r="H2872" s="5" t="s">
        <v>21</v>
      </c>
      <c r="I2872" s="7">
        <v>0.54999999999999993</v>
      </c>
      <c r="J2872" s="8">
        <v>1250</v>
      </c>
      <c r="K2872" s="9">
        <f t="shared" si="22"/>
        <v>687.49999999999989</v>
      </c>
      <c r="L2872" s="9">
        <f t="shared" si="23"/>
        <v>240.62499999999994</v>
      </c>
      <c r="M2872" s="10">
        <v>0.35</v>
      </c>
      <c r="O2872" s="15"/>
      <c r="P2872" s="13"/>
      <c r="Q2872" s="11"/>
      <c r="R2872" s="12"/>
    </row>
    <row r="2873" spans="1:18" ht="15.75" customHeight="1">
      <c r="A2873" s="1"/>
      <c r="B2873" s="5" t="s">
        <v>14</v>
      </c>
      <c r="C2873" s="5">
        <v>1185732</v>
      </c>
      <c r="D2873" s="6">
        <v>44481</v>
      </c>
      <c r="E2873" s="5" t="s">
        <v>33</v>
      </c>
      <c r="F2873" s="5" t="s">
        <v>102</v>
      </c>
      <c r="G2873" s="5" t="s">
        <v>103</v>
      </c>
      <c r="H2873" s="5" t="s">
        <v>22</v>
      </c>
      <c r="I2873" s="7">
        <v>0.59999999999999987</v>
      </c>
      <c r="J2873" s="8">
        <v>2500</v>
      </c>
      <c r="K2873" s="9">
        <f t="shared" si="22"/>
        <v>1499.9999999999998</v>
      </c>
      <c r="L2873" s="9">
        <f t="shared" si="23"/>
        <v>599.99999999999989</v>
      </c>
      <c r="M2873" s="10">
        <v>0.4</v>
      </c>
      <c r="O2873" s="15"/>
      <c r="P2873" s="13"/>
      <c r="Q2873" s="11"/>
      <c r="R2873" s="12"/>
    </row>
    <row r="2874" spans="1:18" ht="15.75" customHeight="1">
      <c r="A2874" s="1"/>
      <c r="B2874" s="5" t="s">
        <v>14</v>
      </c>
      <c r="C2874" s="5">
        <v>1185732</v>
      </c>
      <c r="D2874" s="6">
        <v>44512</v>
      </c>
      <c r="E2874" s="5" t="s">
        <v>33</v>
      </c>
      <c r="F2874" s="5" t="s">
        <v>102</v>
      </c>
      <c r="G2874" s="5" t="s">
        <v>103</v>
      </c>
      <c r="H2874" s="5" t="s">
        <v>17</v>
      </c>
      <c r="I2874" s="7">
        <v>0.54999999999999993</v>
      </c>
      <c r="J2874" s="8">
        <v>4000</v>
      </c>
      <c r="K2874" s="9">
        <f t="shared" si="22"/>
        <v>2199.9999999999995</v>
      </c>
      <c r="L2874" s="9">
        <f t="shared" si="23"/>
        <v>769.99999999999977</v>
      </c>
      <c r="M2874" s="10">
        <v>0.35</v>
      </c>
      <c r="O2874" s="15"/>
      <c r="P2874" s="13"/>
      <c r="Q2874" s="11"/>
      <c r="R2874" s="12"/>
    </row>
    <row r="2875" spans="1:18" ht="15.75" customHeight="1">
      <c r="A2875" s="1"/>
      <c r="B2875" s="5" t="s">
        <v>14</v>
      </c>
      <c r="C2875" s="5">
        <v>1185732</v>
      </c>
      <c r="D2875" s="6">
        <v>44512</v>
      </c>
      <c r="E2875" s="5" t="s">
        <v>33</v>
      </c>
      <c r="F2875" s="5" t="s">
        <v>102</v>
      </c>
      <c r="G2875" s="5" t="s">
        <v>103</v>
      </c>
      <c r="H2875" s="5" t="s">
        <v>18</v>
      </c>
      <c r="I2875" s="7">
        <v>0.45</v>
      </c>
      <c r="J2875" s="8">
        <v>2500</v>
      </c>
      <c r="K2875" s="9">
        <f t="shared" si="22"/>
        <v>1125</v>
      </c>
      <c r="L2875" s="9">
        <f t="shared" si="23"/>
        <v>337.5</v>
      </c>
      <c r="M2875" s="10">
        <v>0.3</v>
      </c>
      <c r="O2875" s="15"/>
      <c r="P2875" s="13"/>
      <c r="Q2875" s="11"/>
      <c r="R2875" s="12"/>
    </row>
    <row r="2876" spans="1:18" ht="15.75" customHeight="1">
      <c r="A2876" s="1"/>
      <c r="B2876" s="5" t="s">
        <v>14</v>
      </c>
      <c r="C2876" s="5">
        <v>1185732</v>
      </c>
      <c r="D2876" s="6">
        <v>44512</v>
      </c>
      <c r="E2876" s="5" t="s">
        <v>33</v>
      </c>
      <c r="F2876" s="5" t="s">
        <v>102</v>
      </c>
      <c r="G2876" s="5" t="s">
        <v>103</v>
      </c>
      <c r="H2876" s="5" t="s">
        <v>19</v>
      </c>
      <c r="I2876" s="7">
        <v>0.45</v>
      </c>
      <c r="J2876" s="8">
        <v>1950</v>
      </c>
      <c r="K2876" s="9">
        <f t="shared" si="22"/>
        <v>877.5</v>
      </c>
      <c r="L2876" s="9">
        <f t="shared" si="23"/>
        <v>263.25</v>
      </c>
      <c r="M2876" s="10">
        <v>0.3</v>
      </c>
      <c r="O2876" s="15"/>
      <c r="P2876" s="13"/>
      <c r="Q2876" s="11"/>
      <c r="R2876" s="12"/>
    </row>
    <row r="2877" spans="1:18" ht="15.75" customHeight="1">
      <c r="A2877" s="1"/>
      <c r="B2877" s="5" t="s">
        <v>14</v>
      </c>
      <c r="C2877" s="5">
        <v>1185732</v>
      </c>
      <c r="D2877" s="6">
        <v>44512</v>
      </c>
      <c r="E2877" s="5" t="s">
        <v>33</v>
      </c>
      <c r="F2877" s="5" t="s">
        <v>102</v>
      </c>
      <c r="G2877" s="5" t="s">
        <v>103</v>
      </c>
      <c r="H2877" s="5" t="s">
        <v>20</v>
      </c>
      <c r="I2877" s="7">
        <v>0.45</v>
      </c>
      <c r="J2877" s="8">
        <v>1750</v>
      </c>
      <c r="K2877" s="9">
        <f t="shared" si="22"/>
        <v>787.5</v>
      </c>
      <c r="L2877" s="9">
        <f t="shared" si="23"/>
        <v>236.25</v>
      </c>
      <c r="M2877" s="10">
        <v>0.3</v>
      </c>
      <c r="O2877" s="15"/>
      <c r="P2877" s="13"/>
      <c r="Q2877" s="11"/>
      <c r="R2877" s="12"/>
    </row>
    <row r="2878" spans="1:18" ht="15.75" customHeight="1">
      <c r="A2878" s="1"/>
      <c r="B2878" s="5" t="s">
        <v>14</v>
      </c>
      <c r="C2878" s="5">
        <v>1185732</v>
      </c>
      <c r="D2878" s="6">
        <v>44512</v>
      </c>
      <c r="E2878" s="5" t="s">
        <v>33</v>
      </c>
      <c r="F2878" s="5" t="s">
        <v>102</v>
      </c>
      <c r="G2878" s="5" t="s">
        <v>103</v>
      </c>
      <c r="H2878" s="5" t="s">
        <v>21</v>
      </c>
      <c r="I2878" s="7">
        <v>0.6</v>
      </c>
      <c r="J2878" s="8">
        <v>1500</v>
      </c>
      <c r="K2878" s="9">
        <f t="shared" si="22"/>
        <v>900</v>
      </c>
      <c r="L2878" s="9">
        <f t="shared" si="23"/>
        <v>315</v>
      </c>
      <c r="M2878" s="10">
        <v>0.35</v>
      </c>
      <c r="O2878" s="15"/>
      <c r="P2878" s="13"/>
      <c r="Q2878" s="11"/>
      <c r="R2878" s="12"/>
    </row>
    <row r="2879" spans="1:18" ht="15.75" customHeight="1">
      <c r="A2879" s="1"/>
      <c r="B2879" s="5" t="s">
        <v>14</v>
      </c>
      <c r="C2879" s="5">
        <v>1185732</v>
      </c>
      <c r="D2879" s="6">
        <v>44512</v>
      </c>
      <c r="E2879" s="5" t="s">
        <v>33</v>
      </c>
      <c r="F2879" s="5" t="s">
        <v>102</v>
      </c>
      <c r="G2879" s="5" t="s">
        <v>103</v>
      </c>
      <c r="H2879" s="5" t="s">
        <v>22</v>
      </c>
      <c r="I2879" s="7">
        <v>0.64999999999999991</v>
      </c>
      <c r="J2879" s="8">
        <v>2500</v>
      </c>
      <c r="K2879" s="9">
        <f t="shared" si="22"/>
        <v>1624.9999999999998</v>
      </c>
      <c r="L2879" s="9">
        <f t="shared" si="23"/>
        <v>650</v>
      </c>
      <c r="M2879" s="10">
        <v>0.4</v>
      </c>
      <c r="O2879" s="15"/>
      <c r="P2879" s="13"/>
      <c r="Q2879" s="11"/>
      <c r="R2879" s="12"/>
    </row>
    <row r="2880" spans="1:18" ht="15.75" customHeight="1">
      <c r="A2880" s="1"/>
      <c r="B2880" s="5" t="s">
        <v>14</v>
      </c>
      <c r="C2880" s="5">
        <v>1185732</v>
      </c>
      <c r="D2880" s="6">
        <v>44541</v>
      </c>
      <c r="E2880" s="5" t="s">
        <v>33</v>
      </c>
      <c r="F2880" s="5" t="s">
        <v>102</v>
      </c>
      <c r="G2880" s="5" t="s">
        <v>103</v>
      </c>
      <c r="H2880" s="5" t="s">
        <v>17</v>
      </c>
      <c r="I2880" s="7">
        <v>0.6</v>
      </c>
      <c r="J2880" s="8">
        <v>5000</v>
      </c>
      <c r="K2880" s="9">
        <f t="shared" si="22"/>
        <v>3000</v>
      </c>
      <c r="L2880" s="9">
        <f t="shared" si="23"/>
        <v>1050</v>
      </c>
      <c r="M2880" s="10">
        <v>0.35</v>
      </c>
      <c r="O2880" s="15"/>
      <c r="P2880" s="13"/>
      <c r="Q2880" s="11"/>
      <c r="R2880" s="12"/>
    </row>
    <row r="2881" spans="1:18" ht="15.75" customHeight="1">
      <c r="A2881" s="1"/>
      <c r="B2881" s="5" t="s">
        <v>14</v>
      </c>
      <c r="C2881" s="5">
        <v>1185732</v>
      </c>
      <c r="D2881" s="6">
        <v>44541</v>
      </c>
      <c r="E2881" s="5" t="s">
        <v>33</v>
      </c>
      <c r="F2881" s="5" t="s">
        <v>102</v>
      </c>
      <c r="G2881" s="5" t="s">
        <v>103</v>
      </c>
      <c r="H2881" s="5" t="s">
        <v>18</v>
      </c>
      <c r="I2881" s="7">
        <v>0.5</v>
      </c>
      <c r="J2881" s="8">
        <v>3000</v>
      </c>
      <c r="K2881" s="9">
        <f t="shared" si="22"/>
        <v>1500</v>
      </c>
      <c r="L2881" s="9">
        <f t="shared" si="23"/>
        <v>450</v>
      </c>
      <c r="M2881" s="10">
        <v>0.3</v>
      </c>
      <c r="O2881" s="15"/>
      <c r="P2881" s="13"/>
      <c r="Q2881" s="11"/>
      <c r="R2881" s="12"/>
    </row>
    <row r="2882" spans="1:18" ht="15.75" customHeight="1">
      <c r="A2882" s="1"/>
      <c r="B2882" s="5" t="s">
        <v>14</v>
      </c>
      <c r="C2882" s="5">
        <v>1185732</v>
      </c>
      <c r="D2882" s="6">
        <v>44541</v>
      </c>
      <c r="E2882" s="5" t="s">
        <v>33</v>
      </c>
      <c r="F2882" s="5" t="s">
        <v>102</v>
      </c>
      <c r="G2882" s="5" t="s">
        <v>103</v>
      </c>
      <c r="H2882" s="5" t="s">
        <v>19</v>
      </c>
      <c r="I2882" s="7">
        <v>0.5</v>
      </c>
      <c r="J2882" s="8">
        <v>2500</v>
      </c>
      <c r="K2882" s="9">
        <f t="shared" si="22"/>
        <v>1250</v>
      </c>
      <c r="L2882" s="9">
        <f t="shared" si="23"/>
        <v>375</v>
      </c>
      <c r="M2882" s="10">
        <v>0.3</v>
      </c>
      <c r="O2882" s="15"/>
      <c r="P2882" s="13"/>
      <c r="Q2882" s="11"/>
      <c r="R2882" s="12"/>
    </row>
    <row r="2883" spans="1:18" ht="15.75" customHeight="1">
      <c r="A2883" s="1"/>
      <c r="B2883" s="5" t="s">
        <v>14</v>
      </c>
      <c r="C2883" s="5">
        <v>1185732</v>
      </c>
      <c r="D2883" s="6">
        <v>44541</v>
      </c>
      <c r="E2883" s="5" t="s">
        <v>33</v>
      </c>
      <c r="F2883" s="5" t="s">
        <v>102</v>
      </c>
      <c r="G2883" s="5" t="s">
        <v>103</v>
      </c>
      <c r="H2883" s="5" t="s">
        <v>20</v>
      </c>
      <c r="I2883" s="7">
        <v>0.5</v>
      </c>
      <c r="J2883" s="8">
        <v>2000</v>
      </c>
      <c r="K2883" s="9">
        <f t="shared" si="22"/>
        <v>1000</v>
      </c>
      <c r="L2883" s="9">
        <f t="shared" si="23"/>
        <v>300</v>
      </c>
      <c r="M2883" s="10">
        <v>0.3</v>
      </c>
      <c r="O2883" s="15"/>
      <c r="P2883" s="13"/>
      <c r="Q2883" s="11"/>
      <c r="R2883" s="12"/>
    </row>
    <row r="2884" spans="1:18" ht="15.75" customHeight="1">
      <c r="A2884" s="1"/>
      <c r="B2884" s="5" t="s">
        <v>14</v>
      </c>
      <c r="C2884" s="5">
        <v>1185732</v>
      </c>
      <c r="D2884" s="6">
        <v>44541</v>
      </c>
      <c r="E2884" s="5" t="s">
        <v>33</v>
      </c>
      <c r="F2884" s="5" t="s">
        <v>102</v>
      </c>
      <c r="G2884" s="5" t="s">
        <v>103</v>
      </c>
      <c r="H2884" s="5" t="s">
        <v>21</v>
      </c>
      <c r="I2884" s="7">
        <v>0.6</v>
      </c>
      <c r="J2884" s="8">
        <v>2000</v>
      </c>
      <c r="K2884" s="9">
        <f t="shared" si="22"/>
        <v>1200</v>
      </c>
      <c r="L2884" s="9">
        <f t="shared" si="23"/>
        <v>420</v>
      </c>
      <c r="M2884" s="10">
        <v>0.35</v>
      </c>
      <c r="O2884" s="15"/>
      <c r="P2884" s="13"/>
      <c r="Q2884" s="11"/>
      <c r="R2884" s="12"/>
    </row>
    <row r="2885" spans="1:18" ht="15.75" customHeight="1">
      <c r="A2885" s="1"/>
      <c r="B2885" s="5" t="s">
        <v>14</v>
      </c>
      <c r="C2885" s="5">
        <v>1185732</v>
      </c>
      <c r="D2885" s="6">
        <v>44541</v>
      </c>
      <c r="E2885" s="5" t="s">
        <v>33</v>
      </c>
      <c r="F2885" s="5" t="s">
        <v>102</v>
      </c>
      <c r="G2885" s="5" t="s">
        <v>103</v>
      </c>
      <c r="H2885" s="5" t="s">
        <v>22</v>
      </c>
      <c r="I2885" s="7">
        <v>0.64999999999999991</v>
      </c>
      <c r="J2885" s="8">
        <v>3000</v>
      </c>
      <c r="K2885" s="9">
        <f t="shared" si="22"/>
        <v>1949.9999999999998</v>
      </c>
      <c r="L2885" s="9">
        <f t="shared" si="23"/>
        <v>780</v>
      </c>
      <c r="M2885" s="10">
        <v>0.4</v>
      </c>
      <c r="O2885" s="15"/>
      <c r="P2885" s="13"/>
      <c r="Q2885" s="11"/>
      <c r="R2885" s="12"/>
    </row>
    <row r="2886" spans="1:18" ht="15.75" customHeight="1">
      <c r="A2886" s="1" t="s">
        <v>39</v>
      </c>
      <c r="B2886" s="5" t="s">
        <v>14</v>
      </c>
      <c r="C2886" s="5">
        <v>1185732</v>
      </c>
      <c r="D2886" s="6">
        <v>44205</v>
      </c>
      <c r="E2886" s="5" t="s">
        <v>33</v>
      </c>
      <c r="F2886" s="5" t="s">
        <v>104</v>
      </c>
      <c r="G2886" s="5" t="s">
        <v>105</v>
      </c>
      <c r="H2886" s="5" t="s">
        <v>17</v>
      </c>
      <c r="I2886" s="7">
        <v>0.35000000000000003</v>
      </c>
      <c r="J2886" s="8">
        <v>4750</v>
      </c>
      <c r="K2886" s="9">
        <f t="shared" si="22"/>
        <v>1662.5000000000002</v>
      </c>
      <c r="L2886" s="9">
        <f t="shared" si="23"/>
        <v>581.875</v>
      </c>
      <c r="M2886" s="10">
        <v>0.35</v>
      </c>
      <c r="O2886" s="15"/>
      <c r="P2886" s="13"/>
      <c r="Q2886" s="11"/>
      <c r="R2886" s="12"/>
    </row>
    <row r="2887" spans="1:18" ht="15.75" customHeight="1">
      <c r="A2887" s="1"/>
      <c r="B2887" s="5" t="s">
        <v>14</v>
      </c>
      <c r="C2887" s="5">
        <v>1185732</v>
      </c>
      <c r="D2887" s="6">
        <v>44205</v>
      </c>
      <c r="E2887" s="5" t="s">
        <v>33</v>
      </c>
      <c r="F2887" s="5" t="s">
        <v>104</v>
      </c>
      <c r="G2887" s="5" t="s">
        <v>105</v>
      </c>
      <c r="H2887" s="5" t="s">
        <v>18</v>
      </c>
      <c r="I2887" s="7">
        <v>0.35000000000000003</v>
      </c>
      <c r="J2887" s="8">
        <v>2750</v>
      </c>
      <c r="K2887" s="9">
        <f t="shared" si="22"/>
        <v>962.50000000000011</v>
      </c>
      <c r="L2887" s="9">
        <f t="shared" si="23"/>
        <v>288.75</v>
      </c>
      <c r="M2887" s="10">
        <v>0.3</v>
      </c>
      <c r="O2887" s="15"/>
      <c r="P2887" s="13"/>
      <c r="Q2887" s="11"/>
      <c r="R2887" s="12"/>
    </row>
    <row r="2888" spans="1:18" ht="15.75" customHeight="1">
      <c r="A2888" s="1"/>
      <c r="B2888" s="5" t="s">
        <v>14</v>
      </c>
      <c r="C2888" s="5">
        <v>1185732</v>
      </c>
      <c r="D2888" s="6">
        <v>44205</v>
      </c>
      <c r="E2888" s="5" t="s">
        <v>33</v>
      </c>
      <c r="F2888" s="5" t="s">
        <v>104</v>
      </c>
      <c r="G2888" s="5" t="s">
        <v>105</v>
      </c>
      <c r="H2888" s="5" t="s">
        <v>19</v>
      </c>
      <c r="I2888" s="7">
        <v>0.25000000000000006</v>
      </c>
      <c r="J2888" s="8">
        <v>2750</v>
      </c>
      <c r="K2888" s="9">
        <f t="shared" si="22"/>
        <v>687.50000000000011</v>
      </c>
      <c r="L2888" s="9">
        <f t="shared" si="23"/>
        <v>206.25000000000003</v>
      </c>
      <c r="M2888" s="10">
        <v>0.3</v>
      </c>
      <c r="O2888" s="15"/>
      <c r="P2888" s="13"/>
      <c r="Q2888" s="11"/>
      <c r="R2888" s="12"/>
    </row>
    <row r="2889" spans="1:18" ht="15.75" customHeight="1">
      <c r="A2889" s="1"/>
      <c r="B2889" s="5" t="s">
        <v>14</v>
      </c>
      <c r="C2889" s="5">
        <v>1185732</v>
      </c>
      <c r="D2889" s="6">
        <v>44205</v>
      </c>
      <c r="E2889" s="5" t="s">
        <v>33</v>
      </c>
      <c r="F2889" s="5" t="s">
        <v>104</v>
      </c>
      <c r="G2889" s="5" t="s">
        <v>105</v>
      </c>
      <c r="H2889" s="5" t="s">
        <v>20</v>
      </c>
      <c r="I2889" s="7">
        <v>0.30000000000000004</v>
      </c>
      <c r="J2889" s="8">
        <v>1250</v>
      </c>
      <c r="K2889" s="9">
        <f t="shared" si="22"/>
        <v>375.00000000000006</v>
      </c>
      <c r="L2889" s="9">
        <f t="shared" si="23"/>
        <v>112.50000000000001</v>
      </c>
      <c r="M2889" s="10">
        <v>0.3</v>
      </c>
      <c r="O2889" s="15"/>
      <c r="P2889" s="13"/>
      <c r="Q2889" s="11"/>
      <c r="R2889" s="12"/>
    </row>
    <row r="2890" spans="1:18" ht="15.75" customHeight="1">
      <c r="A2890" s="1"/>
      <c r="B2890" s="5" t="s">
        <v>14</v>
      </c>
      <c r="C2890" s="5">
        <v>1185732</v>
      </c>
      <c r="D2890" s="6">
        <v>44205</v>
      </c>
      <c r="E2890" s="5" t="s">
        <v>33</v>
      </c>
      <c r="F2890" s="5" t="s">
        <v>104</v>
      </c>
      <c r="G2890" s="5" t="s">
        <v>105</v>
      </c>
      <c r="H2890" s="5" t="s">
        <v>21</v>
      </c>
      <c r="I2890" s="7">
        <v>0.44999999999999996</v>
      </c>
      <c r="J2890" s="8">
        <v>1750</v>
      </c>
      <c r="K2890" s="9">
        <f t="shared" si="22"/>
        <v>787.49999999999989</v>
      </c>
      <c r="L2890" s="9">
        <f t="shared" si="23"/>
        <v>275.62499999999994</v>
      </c>
      <c r="M2890" s="10">
        <v>0.35</v>
      </c>
      <c r="O2890" s="15"/>
      <c r="P2890" s="13"/>
      <c r="Q2890" s="11"/>
      <c r="R2890" s="12"/>
    </row>
    <row r="2891" spans="1:18" ht="15.75" customHeight="1">
      <c r="A2891" s="1"/>
      <c r="B2891" s="5" t="s">
        <v>14</v>
      </c>
      <c r="C2891" s="5">
        <v>1185732</v>
      </c>
      <c r="D2891" s="6">
        <v>44205</v>
      </c>
      <c r="E2891" s="5" t="s">
        <v>33</v>
      </c>
      <c r="F2891" s="5" t="s">
        <v>104</v>
      </c>
      <c r="G2891" s="5" t="s">
        <v>105</v>
      </c>
      <c r="H2891" s="5" t="s">
        <v>22</v>
      </c>
      <c r="I2891" s="7">
        <v>0.35000000000000003</v>
      </c>
      <c r="J2891" s="8">
        <v>2750</v>
      </c>
      <c r="K2891" s="9">
        <f t="shared" si="22"/>
        <v>962.50000000000011</v>
      </c>
      <c r="L2891" s="9">
        <f t="shared" si="23"/>
        <v>385.00000000000006</v>
      </c>
      <c r="M2891" s="10">
        <v>0.4</v>
      </c>
      <c r="O2891" s="15"/>
      <c r="P2891" s="13"/>
      <c r="Q2891" s="11"/>
      <c r="R2891" s="12"/>
    </row>
    <row r="2892" spans="1:18" ht="15.75" customHeight="1">
      <c r="A2892" s="1"/>
      <c r="B2892" s="5" t="s">
        <v>14</v>
      </c>
      <c r="C2892" s="5">
        <v>1185732</v>
      </c>
      <c r="D2892" s="6">
        <v>44236</v>
      </c>
      <c r="E2892" s="5" t="s">
        <v>33</v>
      </c>
      <c r="F2892" s="5" t="s">
        <v>104</v>
      </c>
      <c r="G2892" s="5" t="s">
        <v>105</v>
      </c>
      <c r="H2892" s="5" t="s">
        <v>17</v>
      </c>
      <c r="I2892" s="7">
        <v>0.35000000000000003</v>
      </c>
      <c r="J2892" s="8">
        <v>5250</v>
      </c>
      <c r="K2892" s="9">
        <f t="shared" si="22"/>
        <v>1837.5000000000002</v>
      </c>
      <c r="L2892" s="9">
        <f t="shared" si="23"/>
        <v>643.125</v>
      </c>
      <c r="M2892" s="10">
        <v>0.35</v>
      </c>
      <c r="O2892" s="15"/>
      <c r="P2892" s="13"/>
      <c r="Q2892" s="11"/>
      <c r="R2892" s="12"/>
    </row>
    <row r="2893" spans="1:18" ht="15.75" customHeight="1">
      <c r="A2893" s="1"/>
      <c r="B2893" s="5" t="s">
        <v>14</v>
      </c>
      <c r="C2893" s="5">
        <v>1185732</v>
      </c>
      <c r="D2893" s="6">
        <v>44236</v>
      </c>
      <c r="E2893" s="5" t="s">
        <v>33</v>
      </c>
      <c r="F2893" s="5" t="s">
        <v>104</v>
      </c>
      <c r="G2893" s="5" t="s">
        <v>105</v>
      </c>
      <c r="H2893" s="5" t="s">
        <v>18</v>
      </c>
      <c r="I2893" s="7">
        <v>0.35000000000000003</v>
      </c>
      <c r="J2893" s="8">
        <v>1750</v>
      </c>
      <c r="K2893" s="9">
        <f t="shared" si="22"/>
        <v>612.50000000000011</v>
      </c>
      <c r="L2893" s="9">
        <f t="shared" si="23"/>
        <v>183.75000000000003</v>
      </c>
      <c r="M2893" s="10">
        <v>0.3</v>
      </c>
      <c r="O2893" s="15"/>
      <c r="P2893" s="13"/>
      <c r="Q2893" s="11"/>
      <c r="R2893" s="12"/>
    </row>
    <row r="2894" spans="1:18" ht="15.75" customHeight="1">
      <c r="A2894" s="1"/>
      <c r="B2894" s="5" t="s">
        <v>14</v>
      </c>
      <c r="C2894" s="5">
        <v>1185732</v>
      </c>
      <c r="D2894" s="6">
        <v>44236</v>
      </c>
      <c r="E2894" s="5" t="s">
        <v>33</v>
      </c>
      <c r="F2894" s="5" t="s">
        <v>104</v>
      </c>
      <c r="G2894" s="5" t="s">
        <v>105</v>
      </c>
      <c r="H2894" s="5" t="s">
        <v>19</v>
      </c>
      <c r="I2894" s="7">
        <v>0.25000000000000006</v>
      </c>
      <c r="J2894" s="8">
        <v>2250</v>
      </c>
      <c r="K2894" s="9">
        <f t="shared" si="22"/>
        <v>562.50000000000011</v>
      </c>
      <c r="L2894" s="9">
        <f t="shared" si="23"/>
        <v>168.75000000000003</v>
      </c>
      <c r="M2894" s="10">
        <v>0.3</v>
      </c>
      <c r="O2894" s="15"/>
      <c r="P2894" s="13"/>
      <c r="Q2894" s="11"/>
      <c r="R2894" s="12"/>
    </row>
    <row r="2895" spans="1:18" ht="15.75" customHeight="1">
      <c r="A2895" s="1"/>
      <c r="B2895" s="5" t="s">
        <v>14</v>
      </c>
      <c r="C2895" s="5">
        <v>1185732</v>
      </c>
      <c r="D2895" s="6">
        <v>44236</v>
      </c>
      <c r="E2895" s="5" t="s">
        <v>33</v>
      </c>
      <c r="F2895" s="5" t="s">
        <v>104</v>
      </c>
      <c r="G2895" s="5" t="s">
        <v>105</v>
      </c>
      <c r="H2895" s="5" t="s">
        <v>20</v>
      </c>
      <c r="I2895" s="7">
        <v>0.30000000000000004</v>
      </c>
      <c r="J2895" s="8">
        <v>1000</v>
      </c>
      <c r="K2895" s="9">
        <f t="shared" si="22"/>
        <v>300.00000000000006</v>
      </c>
      <c r="L2895" s="9">
        <f t="shared" si="23"/>
        <v>90.000000000000014</v>
      </c>
      <c r="M2895" s="10">
        <v>0.3</v>
      </c>
      <c r="O2895" s="15"/>
      <c r="P2895" s="13"/>
      <c r="Q2895" s="11"/>
      <c r="R2895" s="12"/>
    </row>
    <row r="2896" spans="1:18" ht="15.75" customHeight="1">
      <c r="A2896" s="1"/>
      <c r="B2896" s="5" t="s">
        <v>14</v>
      </c>
      <c r="C2896" s="5">
        <v>1185732</v>
      </c>
      <c r="D2896" s="6">
        <v>44236</v>
      </c>
      <c r="E2896" s="5" t="s">
        <v>33</v>
      </c>
      <c r="F2896" s="5" t="s">
        <v>104</v>
      </c>
      <c r="G2896" s="5" t="s">
        <v>105</v>
      </c>
      <c r="H2896" s="5" t="s">
        <v>21</v>
      </c>
      <c r="I2896" s="7">
        <v>0.44999999999999996</v>
      </c>
      <c r="J2896" s="8">
        <v>1750</v>
      </c>
      <c r="K2896" s="9">
        <f t="shared" si="22"/>
        <v>787.49999999999989</v>
      </c>
      <c r="L2896" s="9">
        <f t="shared" si="23"/>
        <v>275.62499999999994</v>
      </c>
      <c r="M2896" s="10">
        <v>0.35</v>
      </c>
      <c r="O2896" s="15"/>
      <c r="P2896" s="13"/>
      <c r="Q2896" s="11"/>
      <c r="R2896" s="12"/>
    </row>
    <row r="2897" spans="1:18" ht="15.75" customHeight="1">
      <c r="A2897" s="1"/>
      <c r="B2897" s="5" t="s">
        <v>14</v>
      </c>
      <c r="C2897" s="5">
        <v>1185732</v>
      </c>
      <c r="D2897" s="6">
        <v>44236</v>
      </c>
      <c r="E2897" s="5" t="s">
        <v>33</v>
      </c>
      <c r="F2897" s="5" t="s">
        <v>104</v>
      </c>
      <c r="G2897" s="5" t="s">
        <v>105</v>
      </c>
      <c r="H2897" s="5" t="s">
        <v>22</v>
      </c>
      <c r="I2897" s="7">
        <v>0.24999999999999997</v>
      </c>
      <c r="J2897" s="8">
        <v>2750</v>
      </c>
      <c r="K2897" s="9">
        <f t="shared" si="22"/>
        <v>687.49999999999989</v>
      </c>
      <c r="L2897" s="9">
        <f t="shared" si="23"/>
        <v>274.99999999999994</v>
      </c>
      <c r="M2897" s="10">
        <v>0.4</v>
      </c>
      <c r="O2897" s="15"/>
      <c r="P2897" s="13"/>
      <c r="Q2897" s="11"/>
      <c r="R2897" s="12"/>
    </row>
    <row r="2898" spans="1:18" ht="15.75" customHeight="1">
      <c r="A2898" s="1"/>
      <c r="B2898" s="5" t="s">
        <v>14</v>
      </c>
      <c r="C2898" s="5">
        <v>1185732</v>
      </c>
      <c r="D2898" s="6">
        <v>44263</v>
      </c>
      <c r="E2898" s="5" t="s">
        <v>33</v>
      </c>
      <c r="F2898" s="5" t="s">
        <v>104</v>
      </c>
      <c r="G2898" s="5" t="s">
        <v>105</v>
      </c>
      <c r="H2898" s="5" t="s">
        <v>17</v>
      </c>
      <c r="I2898" s="7">
        <v>0.30000000000000004</v>
      </c>
      <c r="J2898" s="8">
        <v>4950</v>
      </c>
      <c r="K2898" s="9">
        <f t="shared" si="22"/>
        <v>1485.0000000000002</v>
      </c>
      <c r="L2898" s="9">
        <f t="shared" si="23"/>
        <v>519.75</v>
      </c>
      <c r="M2898" s="10">
        <v>0.35</v>
      </c>
      <c r="O2898" s="15"/>
      <c r="P2898" s="13"/>
      <c r="Q2898" s="11"/>
      <c r="R2898" s="12"/>
    </row>
    <row r="2899" spans="1:18" ht="15.75" customHeight="1">
      <c r="A2899" s="1"/>
      <c r="B2899" s="5" t="s">
        <v>14</v>
      </c>
      <c r="C2899" s="5">
        <v>1185732</v>
      </c>
      <c r="D2899" s="6">
        <v>44263</v>
      </c>
      <c r="E2899" s="5" t="s">
        <v>33</v>
      </c>
      <c r="F2899" s="5" t="s">
        <v>104</v>
      </c>
      <c r="G2899" s="5" t="s">
        <v>105</v>
      </c>
      <c r="H2899" s="5" t="s">
        <v>18</v>
      </c>
      <c r="I2899" s="7">
        <v>0.30000000000000004</v>
      </c>
      <c r="J2899" s="8">
        <v>2000</v>
      </c>
      <c r="K2899" s="9">
        <f t="shared" si="22"/>
        <v>600.00000000000011</v>
      </c>
      <c r="L2899" s="9">
        <f t="shared" si="23"/>
        <v>180.00000000000003</v>
      </c>
      <c r="M2899" s="10">
        <v>0.3</v>
      </c>
      <c r="O2899" s="15"/>
      <c r="P2899" s="13"/>
      <c r="Q2899" s="11"/>
      <c r="R2899" s="12"/>
    </row>
    <row r="2900" spans="1:18" ht="15.75" customHeight="1">
      <c r="A2900" s="1"/>
      <c r="B2900" s="5" t="s">
        <v>14</v>
      </c>
      <c r="C2900" s="5">
        <v>1185732</v>
      </c>
      <c r="D2900" s="6">
        <v>44263</v>
      </c>
      <c r="E2900" s="5" t="s">
        <v>33</v>
      </c>
      <c r="F2900" s="5" t="s">
        <v>104</v>
      </c>
      <c r="G2900" s="5" t="s">
        <v>105</v>
      </c>
      <c r="H2900" s="5" t="s">
        <v>19</v>
      </c>
      <c r="I2900" s="7">
        <v>0.20000000000000004</v>
      </c>
      <c r="J2900" s="8">
        <v>2250</v>
      </c>
      <c r="K2900" s="9">
        <f t="shared" si="22"/>
        <v>450.00000000000011</v>
      </c>
      <c r="L2900" s="9">
        <f t="shared" si="23"/>
        <v>135.00000000000003</v>
      </c>
      <c r="M2900" s="10">
        <v>0.3</v>
      </c>
      <c r="O2900" s="15"/>
      <c r="P2900" s="13"/>
      <c r="Q2900" s="11"/>
      <c r="R2900" s="12"/>
    </row>
    <row r="2901" spans="1:18" ht="15.75" customHeight="1">
      <c r="A2901" s="1"/>
      <c r="B2901" s="5" t="s">
        <v>14</v>
      </c>
      <c r="C2901" s="5">
        <v>1185732</v>
      </c>
      <c r="D2901" s="6">
        <v>44263</v>
      </c>
      <c r="E2901" s="5" t="s">
        <v>33</v>
      </c>
      <c r="F2901" s="5" t="s">
        <v>104</v>
      </c>
      <c r="G2901" s="5" t="s">
        <v>105</v>
      </c>
      <c r="H2901" s="5" t="s">
        <v>20</v>
      </c>
      <c r="I2901" s="7">
        <v>0.24999999999999997</v>
      </c>
      <c r="J2901" s="8">
        <v>750</v>
      </c>
      <c r="K2901" s="9">
        <f t="shared" si="22"/>
        <v>187.49999999999997</v>
      </c>
      <c r="L2901" s="9">
        <f t="shared" si="23"/>
        <v>56.249999999999993</v>
      </c>
      <c r="M2901" s="10">
        <v>0.3</v>
      </c>
      <c r="O2901" s="15"/>
      <c r="P2901" s="13"/>
      <c r="Q2901" s="11"/>
      <c r="R2901" s="12"/>
    </row>
    <row r="2902" spans="1:18" ht="15.75" customHeight="1">
      <c r="A2902" s="1"/>
      <c r="B2902" s="5" t="s">
        <v>14</v>
      </c>
      <c r="C2902" s="5">
        <v>1185732</v>
      </c>
      <c r="D2902" s="6">
        <v>44263</v>
      </c>
      <c r="E2902" s="5" t="s">
        <v>33</v>
      </c>
      <c r="F2902" s="5" t="s">
        <v>104</v>
      </c>
      <c r="G2902" s="5" t="s">
        <v>105</v>
      </c>
      <c r="H2902" s="5" t="s">
        <v>21</v>
      </c>
      <c r="I2902" s="7">
        <v>0.4</v>
      </c>
      <c r="J2902" s="8">
        <v>1250</v>
      </c>
      <c r="K2902" s="9">
        <f t="shared" si="22"/>
        <v>500</v>
      </c>
      <c r="L2902" s="9">
        <f t="shared" si="23"/>
        <v>175</v>
      </c>
      <c r="M2902" s="10">
        <v>0.35</v>
      </c>
      <c r="O2902" s="15"/>
      <c r="P2902" s="13"/>
      <c r="Q2902" s="11"/>
      <c r="R2902" s="12"/>
    </row>
    <row r="2903" spans="1:18" ht="15.75" customHeight="1">
      <c r="A2903" s="1"/>
      <c r="B2903" s="5" t="s">
        <v>14</v>
      </c>
      <c r="C2903" s="5">
        <v>1185732</v>
      </c>
      <c r="D2903" s="6">
        <v>44263</v>
      </c>
      <c r="E2903" s="5" t="s">
        <v>33</v>
      </c>
      <c r="F2903" s="5" t="s">
        <v>104</v>
      </c>
      <c r="G2903" s="5" t="s">
        <v>105</v>
      </c>
      <c r="H2903" s="5" t="s">
        <v>22</v>
      </c>
      <c r="I2903" s="7">
        <v>0.30000000000000004</v>
      </c>
      <c r="J2903" s="8">
        <v>2250</v>
      </c>
      <c r="K2903" s="9">
        <f t="shared" si="22"/>
        <v>675.00000000000011</v>
      </c>
      <c r="L2903" s="9">
        <f t="shared" si="23"/>
        <v>270.00000000000006</v>
      </c>
      <c r="M2903" s="10">
        <v>0.4</v>
      </c>
      <c r="O2903" s="15"/>
      <c r="P2903" s="13"/>
      <c r="Q2903" s="11"/>
      <c r="R2903" s="12"/>
    </row>
    <row r="2904" spans="1:18" ht="15.75" customHeight="1">
      <c r="A2904" s="1"/>
      <c r="B2904" s="5" t="s">
        <v>14</v>
      </c>
      <c r="C2904" s="5">
        <v>1185732</v>
      </c>
      <c r="D2904" s="6">
        <v>44295</v>
      </c>
      <c r="E2904" s="5" t="s">
        <v>33</v>
      </c>
      <c r="F2904" s="5" t="s">
        <v>104</v>
      </c>
      <c r="G2904" s="5" t="s">
        <v>105</v>
      </c>
      <c r="H2904" s="5" t="s">
        <v>17</v>
      </c>
      <c r="I2904" s="7">
        <v>0.30000000000000004</v>
      </c>
      <c r="J2904" s="8">
        <v>4500</v>
      </c>
      <c r="K2904" s="9">
        <f t="shared" si="22"/>
        <v>1350.0000000000002</v>
      </c>
      <c r="L2904" s="9">
        <f t="shared" si="23"/>
        <v>472.50000000000006</v>
      </c>
      <c r="M2904" s="10">
        <v>0.35</v>
      </c>
      <c r="O2904" s="15"/>
      <c r="P2904" s="13"/>
      <c r="Q2904" s="11"/>
      <c r="R2904" s="12"/>
    </row>
    <row r="2905" spans="1:18" ht="15.75" customHeight="1">
      <c r="A2905" s="1"/>
      <c r="B2905" s="5" t="s">
        <v>14</v>
      </c>
      <c r="C2905" s="5">
        <v>1185732</v>
      </c>
      <c r="D2905" s="6">
        <v>44295</v>
      </c>
      <c r="E2905" s="5" t="s">
        <v>33</v>
      </c>
      <c r="F2905" s="5" t="s">
        <v>104</v>
      </c>
      <c r="G2905" s="5" t="s">
        <v>105</v>
      </c>
      <c r="H2905" s="5" t="s">
        <v>18</v>
      </c>
      <c r="I2905" s="7">
        <v>0.30000000000000004</v>
      </c>
      <c r="J2905" s="8">
        <v>1500</v>
      </c>
      <c r="K2905" s="9">
        <f t="shared" si="22"/>
        <v>450.00000000000006</v>
      </c>
      <c r="L2905" s="9">
        <f t="shared" si="23"/>
        <v>135</v>
      </c>
      <c r="M2905" s="10">
        <v>0.3</v>
      </c>
      <c r="O2905" s="15"/>
      <c r="P2905" s="13"/>
      <c r="Q2905" s="11"/>
      <c r="R2905" s="12"/>
    </row>
    <row r="2906" spans="1:18" ht="15.75" customHeight="1">
      <c r="A2906" s="1"/>
      <c r="B2906" s="5" t="s">
        <v>14</v>
      </c>
      <c r="C2906" s="5">
        <v>1185732</v>
      </c>
      <c r="D2906" s="6">
        <v>44295</v>
      </c>
      <c r="E2906" s="5" t="s">
        <v>33</v>
      </c>
      <c r="F2906" s="5" t="s">
        <v>104</v>
      </c>
      <c r="G2906" s="5" t="s">
        <v>105</v>
      </c>
      <c r="H2906" s="5" t="s">
        <v>19</v>
      </c>
      <c r="I2906" s="7">
        <v>0.20000000000000004</v>
      </c>
      <c r="J2906" s="8">
        <v>1500</v>
      </c>
      <c r="K2906" s="9">
        <f t="shared" si="22"/>
        <v>300.00000000000006</v>
      </c>
      <c r="L2906" s="9">
        <f t="shared" si="23"/>
        <v>90.000000000000014</v>
      </c>
      <c r="M2906" s="10">
        <v>0.3</v>
      </c>
      <c r="O2906" s="15"/>
      <c r="P2906" s="13"/>
      <c r="Q2906" s="11"/>
      <c r="R2906" s="12"/>
    </row>
    <row r="2907" spans="1:18" ht="15.75" customHeight="1">
      <c r="A2907" s="1"/>
      <c r="B2907" s="5" t="s">
        <v>14</v>
      </c>
      <c r="C2907" s="5">
        <v>1185732</v>
      </c>
      <c r="D2907" s="6">
        <v>44295</v>
      </c>
      <c r="E2907" s="5" t="s">
        <v>33</v>
      </c>
      <c r="F2907" s="5" t="s">
        <v>104</v>
      </c>
      <c r="G2907" s="5" t="s">
        <v>105</v>
      </c>
      <c r="H2907" s="5" t="s">
        <v>20</v>
      </c>
      <c r="I2907" s="7">
        <v>0.24999999999999997</v>
      </c>
      <c r="J2907" s="8">
        <v>750</v>
      </c>
      <c r="K2907" s="9">
        <f t="shared" si="22"/>
        <v>187.49999999999997</v>
      </c>
      <c r="L2907" s="9">
        <f t="shared" si="23"/>
        <v>56.249999999999993</v>
      </c>
      <c r="M2907" s="10">
        <v>0.3</v>
      </c>
      <c r="O2907" s="15"/>
      <c r="P2907" s="13"/>
      <c r="Q2907" s="11"/>
      <c r="R2907" s="12"/>
    </row>
    <row r="2908" spans="1:18" ht="15.75" customHeight="1">
      <c r="A2908" s="1"/>
      <c r="B2908" s="5" t="s">
        <v>14</v>
      </c>
      <c r="C2908" s="5">
        <v>1185732</v>
      </c>
      <c r="D2908" s="6">
        <v>44295</v>
      </c>
      <c r="E2908" s="5" t="s">
        <v>33</v>
      </c>
      <c r="F2908" s="5" t="s">
        <v>104</v>
      </c>
      <c r="G2908" s="5" t="s">
        <v>105</v>
      </c>
      <c r="H2908" s="5" t="s">
        <v>21</v>
      </c>
      <c r="I2908" s="7">
        <v>0.6</v>
      </c>
      <c r="J2908" s="8">
        <v>1000</v>
      </c>
      <c r="K2908" s="9">
        <f t="shared" si="22"/>
        <v>600</v>
      </c>
      <c r="L2908" s="9">
        <f t="shared" si="23"/>
        <v>210</v>
      </c>
      <c r="M2908" s="10">
        <v>0.35</v>
      </c>
      <c r="O2908" s="15"/>
      <c r="P2908" s="13"/>
      <c r="Q2908" s="11"/>
      <c r="R2908" s="12"/>
    </row>
    <row r="2909" spans="1:18" ht="15.75" customHeight="1">
      <c r="A2909" s="1"/>
      <c r="B2909" s="5" t="s">
        <v>14</v>
      </c>
      <c r="C2909" s="5">
        <v>1185732</v>
      </c>
      <c r="D2909" s="6">
        <v>44295</v>
      </c>
      <c r="E2909" s="5" t="s">
        <v>33</v>
      </c>
      <c r="F2909" s="5" t="s">
        <v>104</v>
      </c>
      <c r="G2909" s="5" t="s">
        <v>105</v>
      </c>
      <c r="H2909" s="5" t="s">
        <v>22</v>
      </c>
      <c r="I2909" s="7">
        <v>0.5</v>
      </c>
      <c r="J2909" s="8">
        <v>2250</v>
      </c>
      <c r="K2909" s="9">
        <f t="shared" si="22"/>
        <v>1125</v>
      </c>
      <c r="L2909" s="9">
        <f t="shared" si="23"/>
        <v>450</v>
      </c>
      <c r="M2909" s="10">
        <v>0.4</v>
      </c>
      <c r="O2909" s="15"/>
      <c r="P2909" s="13"/>
      <c r="Q2909" s="11"/>
      <c r="R2909" s="12"/>
    </row>
    <row r="2910" spans="1:18" ht="15.75" customHeight="1">
      <c r="A2910" s="1"/>
      <c r="B2910" s="5" t="s">
        <v>14</v>
      </c>
      <c r="C2910" s="5">
        <v>1185732</v>
      </c>
      <c r="D2910" s="6">
        <v>44326</v>
      </c>
      <c r="E2910" s="5" t="s">
        <v>33</v>
      </c>
      <c r="F2910" s="5" t="s">
        <v>104</v>
      </c>
      <c r="G2910" s="5" t="s">
        <v>105</v>
      </c>
      <c r="H2910" s="5" t="s">
        <v>17</v>
      </c>
      <c r="I2910" s="7">
        <v>0.6</v>
      </c>
      <c r="J2910" s="8">
        <v>4950</v>
      </c>
      <c r="K2910" s="9">
        <f t="shared" si="22"/>
        <v>2970</v>
      </c>
      <c r="L2910" s="9">
        <f t="shared" si="23"/>
        <v>1039.5</v>
      </c>
      <c r="M2910" s="10">
        <v>0.35</v>
      </c>
      <c r="O2910" s="15"/>
      <c r="P2910" s="13"/>
      <c r="Q2910" s="11"/>
      <c r="R2910" s="12"/>
    </row>
    <row r="2911" spans="1:18" ht="15.75" customHeight="1">
      <c r="A2911" s="1"/>
      <c r="B2911" s="5" t="s">
        <v>14</v>
      </c>
      <c r="C2911" s="5">
        <v>1185732</v>
      </c>
      <c r="D2911" s="6">
        <v>44326</v>
      </c>
      <c r="E2911" s="5" t="s">
        <v>33</v>
      </c>
      <c r="F2911" s="5" t="s">
        <v>104</v>
      </c>
      <c r="G2911" s="5" t="s">
        <v>105</v>
      </c>
      <c r="H2911" s="5" t="s">
        <v>18</v>
      </c>
      <c r="I2911" s="7">
        <v>0.45</v>
      </c>
      <c r="J2911" s="8">
        <v>2000</v>
      </c>
      <c r="K2911" s="9">
        <f t="shared" si="22"/>
        <v>900</v>
      </c>
      <c r="L2911" s="9">
        <f t="shared" si="23"/>
        <v>270</v>
      </c>
      <c r="M2911" s="10">
        <v>0.3</v>
      </c>
      <c r="O2911" s="15"/>
      <c r="P2911" s="13"/>
      <c r="Q2911" s="11"/>
      <c r="R2911" s="12"/>
    </row>
    <row r="2912" spans="1:18" ht="15.75" customHeight="1">
      <c r="A2912" s="1"/>
      <c r="B2912" s="5" t="s">
        <v>14</v>
      </c>
      <c r="C2912" s="5">
        <v>1185732</v>
      </c>
      <c r="D2912" s="6">
        <v>44326</v>
      </c>
      <c r="E2912" s="5" t="s">
        <v>33</v>
      </c>
      <c r="F2912" s="5" t="s">
        <v>104</v>
      </c>
      <c r="G2912" s="5" t="s">
        <v>105</v>
      </c>
      <c r="H2912" s="5" t="s">
        <v>19</v>
      </c>
      <c r="I2912" s="7">
        <v>0.4</v>
      </c>
      <c r="J2912" s="8">
        <v>1750</v>
      </c>
      <c r="K2912" s="9">
        <f t="shared" si="22"/>
        <v>700</v>
      </c>
      <c r="L2912" s="9">
        <f t="shared" si="23"/>
        <v>210</v>
      </c>
      <c r="M2912" s="10">
        <v>0.3</v>
      </c>
      <c r="O2912" s="15"/>
      <c r="P2912" s="13"/>
      <c r="Q2912" s="11"/>
      <c r="R2912" s="12"/>
    </row>
    <row r="2913" spans="1:18" ht="15.75" customHeight="1">
      <c r="A2913" s="1"/>
      <c r="B2913" s="5" t="s">
        <v>14</v>
      </c>
      <c r="C2913" s="5">
        <v>1185732</v>
      </c>
      <c r="D2913" s="6">
        <v>44326</v>
      </c>
      <c r="E2913" s="5" t="s">
        <v>33</v>
      </c>
      <c r="F2913" s="5" t="s">
        <v>104</v>
      </c>
      <c r="G2913" s="5" t="s">
        <v>105</v>
      </c>
      <c r="H2913" s="5" t="s">
        <v>20</v>
      </c>
      <c r="I2913" s="7">
        <v>0.4</v>
      </c>
      <c r="J2913" s="8">
        <v>1000</v>
      </c>
      <c r="K2913" s="9">
        <f t="shared" si="22"/>
        <v>400</v>
      </c>
      <c r="L2913" s="9">
        <f t="shared" si="23"/>
        <v>120</v>
      </c>
      <c r="M2913" s="10">
        <v>0.3</v>
      </c>
      <c r="O2913" s="15"/>
      <c r="P2913" s="13"/>
      <c r="Q2913" s="11"/>
      <c r="R2913" s="12"/>
    </row>
    <row r="2914" spans="1:18" ht="15.75" customHeight="1">
      <c r="A2914" s="1"/>
      <c r="B2914" s="5" t="s">
        <v>14</v>
      </c>
      <c r="C2914" s="5">
        <v>1185732</v>
      </c>
      <c r="D2914" s="6">
        <v>44326</v>
      </c>
      <c r="E2914" s="5" t="s">
        <v>33</v>
      </c>
      <c r="F2914" s="5" t="s">
        <v>104</v>
      </c>
      <c r="G2914" s="5" t="s">
        <v>105</v>
      </c>
      <c r="H2914" s="5" t="s">
        <v>21</v>
      </c>
      <c r="I2914" s="7">
        <v>0.49999999999999994</v>
      </c>
      <c r="J2914" s="8">
        <v>1250</v>
      </c>
      <c r="K2914" s="9">
        <f t="shared" si="22"/>
        <v>624.99999999999989</v>
      </c>
      <c r="L2914" s="9">
        <f t="shared" si="23"/>
        <v>218.74999999999994</v>
      </c>
      <c r="M2914" s="10">
        <v>0.35</v>
      </c>
      <c r="O2914" s="15"/>
      <c r="P2914" s="13"/>
      <c r="Q2914" s="11"/>
      <c r="R2914" s="12"/>
    </row>
    <row r="2915" spans="1:18" ht="15.75" customHeight="1">
      <c r="A2915" s="1"/>
      <c r="B2915" s="5" t="s">
        <v>14</v>
      </c>
      <c r="C2915" s="5">
        <v>1185732</v>
      </c>
      <c r="D2915" s="6">
        <v>44326</v>
      </c>
      <c r="E2915" s="5" t="s">
        <v>33</v>
      </c>
      <c r="F2915" s="5" t="s">
        <v>104</v>
      </c>
      <c r="G2915" s="5" t="s">
        <v>105</v>
      </c>
      <c r="H2915" s="5" t="s">
        <v>22</v>
      </c>
      <c r="I2915" s="7">
        <v>0.54999999999999993</v>
      </c>
      <c r="J2915" s="8">
        <v>2500</v>
      </c>
      <c r="K2915" s="9">
        <f t="shared" si="22"/>
        <v>1374.9999999999998</v>
      </c>
      <c r="L2915" s="9">
        <f t="shared" si="23"/>
        <v>549.99999999999989</v>
      </c>
      <c r="M2915" s="10">
        <v>0.4</v>
      </c>
      <c r="O2915" s="15"/>
      <c r="P2915" s="13"/>
      <c r="Q2915" s="11"/>
      <c r="R2915" s="12"/>
    </row>
    <row r="2916" spans="1:18" ht="15.75" customHeight="1">
      <c r="A2916" s="1"/>
      <c r="B2916" s="5" t="s">
        <v>14</v>
      </c>
      <c r="C2916" s="5">
        <v>1185732</v>
      </c>
      <c r="D2916" s="6">
        <v>44356</v>
      </c>
      <c r="E2916" s="5" t="s">
        <v>33</v>
      </c>
      <c r="F2916" s="5" t="s">
        <v>104</v>
      </c>
      <c r="G2916" s="5" t="s">
        <v>105</v>
      </c>
      <c r="H2916" s="5" t="s">
        <v>17</v>
      </c>
      <c r="I2916" s="7">
        <v>0.4</v>
      </c>
      <c r="J2916" s="8">
        <v>5000</v>
      </c>
      <c r="K2916" s="9">
        <f t="shared" si="22"/>
        <v>2000</v>
      </c>
      <c r="L2916" s="9">
        <f t="shared" si="23"/>
        <v>700</v>
      </c>
      <c r="M2916" s="10">
        <v>0.35</v>
      </c>
      <c r="O2916" s="15"/>
      <c r="P2916" s="13"/>
      <c r="Q2916" s="11"/>
      <c r="R2916" s="12"/>
    </row>
    <row r="2917" spans="1:18" ht="15.75" customHeight="1">
      <c r="A2917" s="1"/>
      <c r="B2917" s="5" t="s">
        <v>14</v>
      </c>
      <c r="C2917" s="5">
        <v>1185732</v>
      </c>
      <c r="D2917" s="6">
        <v>44356</v>
      </c>
      <c r="E2917" s="5" t="s">
        <v>33</v>
      </c>
      <c r="F2917" s="5" t="s">
        <v>104</v>
      </c>
      <c r="G2917" s="5" t="s">
        <v>105</v>
      </c>
      <c r="H2917" s="5" t="s">
        <v>18</v>
      </c>
      <c r="I2917" s="7">
        <v>0.35000000000000009</v>
      </c>
      <c r="J2917" s="8">
        <v>2500</v>
      </c>
      <c r="K2917" s="9">
        <f t="shared" si="22"/>
        <v>875.00000000000023</v>
      </c>
      <c r="L2917" s="9">
        <f t="shared" si="23"/>
        <v>262.50000000000006</v>
      </c>
      <c r="M2917" s="10">
        <v>0.3</v>
      </c>
      <c r="O2917" s="15"/>
      <c r="P2917" s="13"/>
      <c r="Q2917" s="11"/>
      <c r="R2917" s="12"/>
    </row>
    <row r="2918" spans="1:18" ht="15.75" customHeight="1">
      <c r="A2918" s="1"/>
      <c r="B2918" s="5" t="s">
        <v>14</v>
      </c>
      <c r="C2918" s="5">
        <v>1185732</v>
      </c>
      <c r="D2918" s="6">
        <v>44356</v>
      </c>
      <c r="E2918" s="5" t="s">
        <v>33</v>
      </c>
      <c r="F2918" s="5" t="s">
        <v>104</v>
      </c>
      <c r="G2918" s="5" t="s">
        <v>105</v>
      </c>
      <c r="H2918" s="5" t="s">
        <v>19</v>
      </c>
      <c r="I2918" s="7">
        <v>0.30000000000000004</v>
      </c>
      <c r="J2918" s="8">
        <v>2000</v>
      </c>
      <c r="K2918" s="9">
        <f t="shared" si="22"/>
        <v>600.00000000000011</v>
      </c>
      <c r="L2918" s="9">
        <f t="shared" si="23"/>
        <v>180.00000000000003</v>
      </c>
      <c r="M2918" s="10">
        <v>0.3</v>
      </c>
      <c r="O2918" s="15"/>
      <c r="P2918" s="13"/>
      <c r="Q2918" s="11"/>
      <c r="R2918" s="12"/>
    </row>
    <row r="2919" spans="1:18" ht="15.75" customHeight="1">
      <c r="A2919" s="1"/>
      <c r="B2919" s="5" t="s">
        <v>14</v>
      </c>
      <c r="C2919" s="5">
        <v>1185732</v>
      </c>
      <c r="D2919" s="6">
        <v>44356</v>
      </c>
      <c r="E2919" s="5" t="s">
        <v>33</v>
      </c>
      <c r="F2919" s="5" t="s">
        <v>104</v>
      </c>
      <c r="G2919" s="5" t="s">
        <v>105</v>
      </c>
      <c r="H2919" s="5" t="s">
        <v>20</v>
      </c>
      <c r="I2919" s="7">
        <v>0.30000000000000004</v>
      </c>
      <c r="J2919" s="8">
        <v>1750</v>
      </c>
      <c r="K2919" s="9">
        <f t="shared" si="22"/>
        <v>525.00000000000011</v>
      </c>
      <c r="L2919" s="9">
        <f t="shared" si="23"/>
        <v>157.50000000000003</v>
      </c>
      <c r="M2919" s="10">
        <v>0.3</v>
      </c>
      <c r="O2919" s="15"/>
      <c r="P2919" s="13"/>
      <c r="Q2919" s="11"/>
      <c r="R2919" s="12"/>
    </row>
    <row r="2920" spans="1:18" ht="15.75" customHeight="1">
      <c r="A2920" s="1"/>
      <c r="B2920" s="5" t="s">
        <v>14</v>
      </c>
      <c r="C2920" s="5">
        <v>1185732</v>
      </c>
      <c r="D2920" s="6">
        <v>44356</v>
      </c>
      <c r="E2920" s="5" t="s">
        <v>33</v>
      </c>
      <c r="F2920" s="5" t="s">
        <v>104</v>
      </c>
      <c r="G2920" s="5" t="s">
        <v>105</v>
      </c>
      <c r="H2920" s="5" t="s">
        <v>21</v>
      </c>
      <c r="I2920" s="7">
        <v>0.4</v>
      </c>
      <c r="J2920" s="8">
        <v>1750</v>
      </c>
      <c r="K2920" s="9">
        <f t="shared" si="22"/>
        <v>700</v>
      </c>
      <c r="L2920" s="9">
        <f t="shared" si="23"/>
        <v>244.99999999999997</v>
      </c>
      <c r="M2920" s="10">
        <v>0.35</v>
      </c>
      <c r="O2920" s="15"/>
      <c r="P2920" s="13"/>
      <c r="Q2920" s="11"/>
      <c r="R2920" s="12"/>
    </row>
    <row r="2921" spans="1:18" ht="15.75" customHeight="1">
      <c r="A2921" s="1"/>
      <c r="B2921" s="5" t="s">
        <v>14</v>
      </c>
      <c r="C2921" s="5">
        <v>1185732</v>
      </c>
      <c r="D2921" s="6">
        <v>44356</v>
      </c>
      <c r="E2921" s="5" t="s">
        <v>33</v>
      </c>
      <c r="F2921" s="5" t="s">
        <v>104</v>
      </c>
      <c r="G2921" s="5" t="s">
        <v>105</v>
      </c>
      <c r="H2921" s="5" t="s">
        <v>22</v>
      </c>
      <c r="I2921" s="7">
        <v>0.55000000000000004</v>
      </c>
      <c r="J2921" s="8">
        <v>3250</v>
      </c>
      <c r="K2921" s="9">
        <f t="shared" si="22"/>
        <v>1787.5000000000002</v>
      </c>
      <c r="L2921" s="9">
        <f t="shared" si="23"/>
        <v>715.00000000000011</v>
      </c>
      <c r="M2921" s="10">
        <v>0.4</v>
      </c>
      <c r="O2921" s="15"/>
      <c r="P2921" s="13"/>
      <c r="Q2921" s="11"/>
      <c r="R2921" s="12"/>
    </row>
    <row r="2922" spans="1:18" ht="15.75" customHeight="1">
      <c r="A2922" s="1"/>
      <c r="B2922" s="5" t="s">
        <v>14</v>
      </c>
      <c r="C2922" s="5">
        <v>1185732</v>
      </c>
      <c r="D2922" s="6">
        <v>44385</v>
      </c>
      <c r="E2922" s="5" t="s">
        <v>33</v>
      </c>
      <c r="F2922" s="5" t="s">
        <v>104</v>
      </c>
      <c r="G2922" s="5" t="s">
        <v>105</v>
      </c>
      <c r="H2922" s="5" t="s">
        <v>17</v>
      </c>
      <c r="I2922" s="7">
        <v>0.5</v>
      </c>
      <c r="J2922" s="8">
        <v>5500</v>
      </c>
      <c r="K2922" s="9">
        <f t="shared" si="22"/>
        <v>2750</v>
      </c>
      <c r="L2922" s="9">
        <f t="shared" si="23"/>
        <v>962.49999999999989</v>
      </c>
      <c r="M2922" s="10">
        <v>0.35</v>
      </c>
      <c r="O2922" s="15"/>
      <c r="P2922" s="13"/>
      <c r="Q2922" s="11"/>
      <c r="R2922" s="12"/>
    </row>
    <row r="2923" spans="1:18" ht="15.75" customHeight="1">
      <c r="A2923" s="1"/>
      <c r="B2923" s="5" t="s">
        <v>14</v>
      </c>
      <c r="C2923" s="5">
        <v>1185732</v>
      </c>
      <c r="D2923" s="6">
        <v>44385</v>
      </c>
      <c r="E2923" s="5" t="s">
        <v>33</v>
      </c>
      <c r="F2923" s="5" t="s">
        <v>104</v>
      </c>
      <c r="G2923" s="5" t="s">
        <v>105</v>
      </c>
      <c r="H2923" s="5" t="s">
        <v>18</v>
      </c>
      <c r="I2923" s="7">
        <v>0.45000000000000007</v>
      </c>
      <c r="J2923" s="8">
        <v>3000</v>
      </c>
      <c r="K2923" s="9">
        <f t="shared" si="22"/>
        <v>1350.0000000000002</v>
      </c>
      <c r="L2923" s="9">
        <f t="shared" si="23"/>
        <v>405.00000000000006</v>
      </c>
      <c r="M2923" s="10">
        <v>0.3</v>
      </c>
      <c r="O2923" s="15"/>
      <c r="P2923" s="13"/>
      <c r="Q2923" s="11"/>
      <c r="R2923" s="12"/>
    </row>
    <row r="2924" spans="1:18" ht="15.75" customHeight="1">
      <c r="A2924" s="1"/>
      <c r="B2924" s="5" t="s">
        <v>14</v>
      </c>
      <c r="C2924" s="5">
        <v>1185732</v>
      </c>
      <c r="D2924" s="6">
        <v>44385</v>
      </c>
      <c r="E2924" s="5" t="s">
        <v>33</v>
      </c>
      <c r="F2924" s="5" t="s">
        <v>104</v>
      </c>
      <c r="G2924" s="5" t="s">
        <v>105</v>
      </c>
      <c r="H2924" s="5" t="s">
        <v>19</v>
      </c>
      <c r="I2924" s="7">
        <v>0.4</v>
      </c>
      <c r="J2924" s="8">
        <v>2250</v>
      </c>
      <c r="K2924" s="9">
        <f t="shared" si="22"/>
        <v>900</v>
      </c>
      <c r="L2924" s="9">
        <f t="shared" si="23"/>
        <v>270</v>
      </c>
      <c r="M2924" s="10">
        <v>0.3</v>
      </c>
      <c r="O2924" s="15"/>
      <c r="P2924" s="13"/>
      <c r="Q2924" s="11"/>
      <c r="R2924" s="12"/>
    </row>
    <row r="2925" spans="1:18" ht="15.75" customHeight="1">
      <c r="A2925" s="1"/>
      <c r="B2925" s="5" t="s">
        <v>14</v>
      </c>
      <c r="C2925" s="5">
        <v>1185732</v>
      </c>
      <c r="D2925" s="6">
        <v>44385</v>
      </c>
      <c r="E2925" s="5" t="s">
        <v>33</v>
      </c>
      <c r="F2925" s="5" t="s">
        <v>104</v>
      </c>
      <c r="G2925" s="5" t="s">
        <v>105</v>
      </c>
      <c r="H2925" s="5" t="s">
        <v>20</v>
      </c>
      <c r="I2925" s="7">
        <v>0.4</v>
      </c>
      <c r="J2925" s="8">
        <v>1750</v>
      </c>
      <c r="K2925" s="9">
        <f t="shared" si="22"/>
        <v>700</v>
      </c>
      <c r="L2925" s="9">
        <f t="shared" si="23"/>
        <v>210</v>
      </c>
      <c r="M2925" s="10">
        <v>0.3</v>
      </c>
      <c r="O2925" s="15"/>
      <c r="P2925" s="13"/>
      <c r="Q2925" s="11"/>
      <c r="R2925" s="12"/>
    </row>
    <row r="2926" spans="1:18" ht="15.75" customHeight="1">
      <c r="A2926" s="1"/>
      <c r="B2926" s="5" t="s">
        <v>14</v>
      </c>
      <c r="C2926" s="5">
        <v>1185732</v>
      </c>
      <c r="D2926" s="6">
        <v>44385</v>
      </c>
      <c r="E2926" s="5" t="s">
        <v>33</v>
      </c>
      <c r="F2926" s="5" t="s">
        <v>104</v>
      </c>
      <c r="G2926" s="5" t="s">
        <v>105</v>
      </c>
      <c r="H2926" s="5" t="s">
        <v>21</v>
      </c>
      <c r="I2926" s="7">
        <v>0.5</v>
      </c>
      <c r="J2926" s="8">
        <v>2000</v>
      </c>
      <c r="K2926" s="9">
        <f t="shared" si="22"/>
        <v>1000</v>
      </c>
      <c r="L2926" s="9">
        <f t="shared" si="23"/>
        <v>350</v>
      </c>
      <c r="M2926" s="10">
        <v>0.35</v>
      </c>
      <c r="O2926" s="15"/>
      <c r="P2926" s="13"/>
      <c r="Q2926" s="11"/>
      <c r="R2926" s="12"/>
    </row>
    <row r="2927" spans="1:18" ht="15.75" customHeight="1">
      <c r="A2927" s="1"/>
      <c r="B2927" s="5" t="s">
        <v>14</v>
      </c>
      <c r="C2927" s="5">
        <v>1185732</v>
      </c>
      <c r="D2927" s="6">
        <v>44385</v>
      </c>
      <c r="E2927" s="5" t="s">
        <v>33</v>
      </c>
      <c r="F2927" s="5" t="s">
        <v>104</v>
      </c>
      <c r="G2927" s="5" t="s">
        <v>105</v>
      </c>
      <c r="H2927" s="5" t="s">
        <v>22</v>
      </c>
      <c r="I2927" s="7">
        <v>0.55000000000000004</v>
      </c>
      <c r="J2927" s="8">
        <v>3750</v>
      </c>
      <c r="K2927" s="9">
        <f t="shared" si="22"/>
        <v>2062.5</v>
      </c>
      <c r="L2927" s="9">
        <f t="shared" si="23"/>
        <v>825</v>
      </c>
      <c r="M2927" s="10">
        <v>0.4</v>
      </c>
      <c r="O2927" s="15"/>
      <c r="P2927" s="13"/>
      <c r="Q2927" s="11"/>
      <c r="R2927" s="12"/>
    </row>
    <row r="2928" spans="1:18" ht="15.75" customHeight="1">
      <c r="A2928" s="1"/>
      <c r="B2928" s="5" t="s">
        <v>14</v>
      </c>
      <c r="C2928" s="5">
        <v>1185732</v>
      </c>
      <c r="D2928" s="6">
        <v>44417</v>
      </c>
      <c r="E2928" s="5" t="s">
        <v>33</v>
      </c>
      <c r="F2928" s="5" t="s">
        <v>104</v>
      </c>
      <c r="G2928" s="5" t="s">
        <v>105</v>
      </c>
      <c r="H2928" s="5" t="s">
        <v>17</v>
      </c>
      <c r="I2928" s="7">
        <v>0.5</v>
      </c>
      <c r="J2928" s="8">
        <v>5250</v>
      </c>
      <c r="K2928" s="9">
        <f t="shared" si="22"/>
        <v>2625</v>
      </c>
      <c r="L2928" s="9">
        <f t="shared" si="23"/>
        <v>918.74999999999989</v>
      </c>
      <c r="M2928" s="10">
        <v>0.35</v>
      </c>
      <c r="O2928" s="15"/>
      <c r="P2928" s="13"/>
      <c r="Q2928" s="11"/>
      <c r="R2928" s="12"/>
    </row>
    <row r="2929" spans="1:18" ht="15.75" customHeight="1">
      <c r="A2929" s="1"/>
      <c r="B2929" s="5" t="s">
        <v>14</v>
      </c>
      <c r="C2929" s="5">
        <v>1185732</v>
      </c>
      <c r="D2929" s="6">
        <v>44417</v>
      </c>
      <c r="E2929" s="5" t="s">
        <v>33</v>
      </c>
      <c r="F2929" s="5" t="s">
        <v>104</v>
      </c>
      <c r="G2929" s="5" t="s">
        <v>105</v>
      </c>
      <c r="H2929" s="5" t="s">
        <v>18</v>
      </c>
      <c r="I2929" s="7">
        <v>0.45000000000000007</v>
      </c>
      <c r="J2929" s="8">
        <v>3000</v>
      </c>
      <c r="K2929" s="9">
        <f t="shared" si="22"/>
        <v>1350.0000000000002</v>
      </c>
      <c r="L2929" s="9">
        <f t="shared" si="23"/>
        <v>405.00000000000006</v>
      </c>
      <c r="M2929" s="10">
        <v>0.3</v>
      </c>
      <c r="O2929" s="15"/>
      <c r="P2929" s="13"/>
      <c r="Q2929" s="11"/>
      <c r="R2929" s="12"/>
    </row>
    <row r="2930" spans="1:18" ht="15.75" customHeight="1">
      <c r="A2930" s="1"/>
      <c r="B2930" s="5" t="s">
        <v>14</v>
      </c>
      <c r="C2930" s="5">
        <v>1185732</v>
      </c>
      <c r="D2930" s="6">
        <v>44417</v>
      </c>
      <c r="E2930" s="5" t="s">
        <v>33</v>
      </c>
      <c r="F2930" s="5" t="s">
        <v>104</v>
      </c>
      <c r="G2930" s="5" t="s">
        <v>105</v>
      </c>
      <c r="H2930" s="5" t="s">
        <v>19</v>
      </c>
      <c r="I2930" s="7">
        <v>0.4</v>
      </c>
      <c r="J2930" s="8">
        <v>2250</v>
      </c>
      <c r="K2930" s="9">
        <f t="shared" si="22"/>
        <v>900</v>
      </c>
      <c r="L2930" s="9">
        <f t="shared" si="23"/>
        <v>270</v>
      </c>
      <c r="M2930" s="10">
        <v>0.3</v>
      </c>
      <c r="O2930" s="15"/>
      <c r="P2930" s="13"/>
      <c r="Q2930" s="11"/>
      <c r="R2930" s="12"/>
    </row>
    <row r="2931" spans="1:18" ht="15.75" customHeight="1">
      <c r="A2931" s="1"/>
      <c r="B2931" s="5" t="s">
        <v>14</v>
      </c>
      <c r="C2931" s="5">
        <v>1185732</v>
      </c>
      <c r="D2931" s="6">
        <v>44417</v>
      </c>
      <c r="E2931" s="5" t="s">
        <v>33</v>
      </c>
      <c r="F2931" s="5" t="s">
        <v>104</v>
      </c>
      <c r="G2931" s="5" t="s">
        <v>105</v>
      </c>
      <c r="H2931" s="5" t="s">
        <v>20</v>
      </c>
      <c r="I2931" s="7">
        <v>0.4</v>
      </c>
      <c r="J2931" s="8">
        <v>2000</v>
      </c>
      <c r="K2931" s="9">
        <f t="shared" si="22"/>
        <v>800</v>
      </c>
      <c r="L2931" s="9">
        <f t="shared" si="23"/>
        <v>240</v>
      </c>
      <c r="M2931" s="10">
        <v>0.3</v>
      </c>
      <c r="O2931" s="15"/>
      <c r="P2931" s="13"/>
      <c r="Q2931" s="11"/>
      <c r="R2931" s="12"/>
    </row>
    <row r="2932" spans="1:18" ht="15.75" customHeight="1">
      <c r="A2932" s="1"/>
      <c r="B2932" s="5" t="s">
        <v>14</v>
      </c>
      <c r="C2932" s="5">
        <v>1185732</v>
      </c>
      <c r="D2932" s="6">
        <v>44417</v>
      </c>
      <c r="E2932" s="5" t="s">
        <v>33</v>
      </c>
      <c r="F2932" s="5" t="s">
        <v>104</v>
      </c>
      <c r="G2932" s="5" t="s">
        <v>105</v>
      </c>
      <c r="H2932" s="5" t="s">
        <v>21</v>
      </c>
      <c r="I2932" s="7">
        <v>0.5</v>
      </c>
      <c r="J2932" s="8">
        <v>1750</v>
      </c>
      <c r="K2932" s="9">
        <f t="shared" si="22"/>
        <v>875</v>
      </c>
      <c r="L2932" s="9">
        <f t="shared" si="23"/>
        <v>306.25</v>
      </c>
      <c r="M2932" s="10">
        <v>0.35</v>
      </c>
      <c r="O2932" s="15"/>
      <c r="P2932" s="13"/>
      <c r="Q2932" s="11"/>
      <c r="R2932" s="12"/>
    </row>
    <row r="2933" spans="1:18" ht="15.75" customHeight="1">
      <c r="A2933" s="1"/>
      <c r="B2933" s="5" t="s">
        <v>14</v>
      </c>
      <c r="C2933" s="5">
        <v>1185732</v>
      </c>
      <c r="D2933" s="6">
        <v>44417</v>
      </c>
      <c r="E2933" s="5" t="s">
        <v>33</v>
      </c>
      <c r="F2933" s="5" t="s">
        <v>104</v>
      </c>
      <c r="G2933" s="5" t="s">
        <v>105</v>
      </c>
      <c r="H2933" s="5" t="s">
        <v>22</v>
      </c>
      <c r="I2933" s="7">
        <v>0.55000000000000004</v>
      </c>
      <c r="J2933" s="8">
        <v>3500</v>
      </c>
      <c r="K2933" s="9">
        <f t="shared" si="22"/>
        <v>1925.0000000000002</v>
      </c>
      <c r="L2933" s="9">
        <f t="shared" si="23"/>
        <v>770.00000000000011</v>
      </c>
      <c r="M2933" s="10">
        <v>0.4</v>
      </c>
      <c r="O2933" s="15"/>
      <c r="P2933" s="13"/>
      <c r="Q2933" s="11"/>
      <c r="R2933" s="12"/>
    </row>
    <row r="2934" spans="1:18" ht="15.75" customHeight="1">
      <c r="A2934" s="1"/>
      <c r="B2934" s="5" t="s">
        <v>14</v>
      </c>
      <c r="C2934" s="5">
        <v>1185732</v>
      </c>
      <c r="D2934" s="6">
        <v>44449</v>
      </c>
      <c r="E2934" s="5" t="s">
        <v>33</v>
      </c>
      <c r="F2934" s="5" t="s">
        <v>104</v>
      </c>
      <c r="G2934" s="5" t="s">
        <v>105</v>
      </c>
      <c r="H2934" s="5" t="s">
        <v>17</v>
      </c>
      <c r="I2934" s="7">
        <v>0.4</v>
      </c>
      <c r="J2934" s="8">
        <v>4750</v>
      </c>
      <c r="K2934" s="9">
        <f t="shared" si="22"/>
        <v>1900</v>
      </c>
      <c r="L2934" s="9">
        <f t="shared" si="23"/>
        <v>665</v>
      </c>
      <c r="M2934" s="10">
        <v>0.35</v>
      </c>
      <c r="O2934" s="15"/>
      <c r="P2934" s="13"/>
      <c r="Q2934" s="11"/>
      <c r="R2934" s="12"/>
    </row>
    <row r="2935" spans="1:18" ht="15.75" customHeight="1">
      <c r="A2935" s="1"/>
      <c r="B2935" s="5" t="s">
        <v>14</v>
      </c>
      <c r="C2935" s="5">
        <v>1185732</v>
      </c>
      <c r="D2935" s="6">
        <v>44449</v>
      </c>
      <c r="E2935" s="5" t="s">
        <v>33</v>
      </c>
      <c r="F2935" s="5" t="s">
        <v>104</v>
      </c>
      <c r="G2935" s="5" t="s">
        <v>105</v>
      </c>
      <c r="H2935" s="5" t="s">
        <v>18</v>
      </c>
      <c r="I2935" s="7">
        <v>0.35000000000000009</v>
      </c>
      <c r="J2935" s="8">
        <v>2750</v>
      </c>
      <c r="K2935" s="9">
        <f t="shared" si="22"/>
        <v>962.50000000000023</v>
      </c>
      <c r="L2935" s="9">
        <f t="shared" si="23"/>
        <v>288.75000000000006</v>
      </c>
      <c r="M2935" s="10">
        <v>0.3</v>
      </c>
      <c r="O2935" s="15"/>
      <c r="P2935" s="13"/>
      <c r="Q2935" s="11"/>
      <c r="R2935" s="12"/>
    </row>
    <row r="2936" spans="1:18" ht="15.75" customHeight="1">
      <c r="A2936" s="1"/>
      <c r="B2936" s="5" t="s">
        <v>14</v>
      </c>
      <c r="C2936" s="5">
        <v>1185732</v>
      </c>
      <c r="D2936" s="6">
        <v>44449</v>
      </c>
      <c r="E2936" s="5" t="s">
        <v>33</v>
      </c>
      <c r="F2936" s="5" t="s">
        <v>104</v>
      </c>
      <c r="G2936" s="5" t="s">
        <v>105</v>
      </c>
      <c r="H2936" s="5" t="s">
        <v>19</v>
      </c>
      <c r="I2936" s="7">
        <v>0.30000000000000004</v>
      </c>
      <c r="J2936" s="8">
        <v>1750</v>
      </c>
      <c r="K2936" s="9">
        <f t="shared" si="22"/>
        <v>525.00000000000011</v>
      </c>
      <c r="L2936" s="9">
        <f t="shared" si="23"/>
        <v>157.50000000000003</v>
      </c>
      <c r="M2936" s="10">
        <v>0.3</v>
      </c>
      <c r="O2936" s="15"/>
      <c r="P2936" s="13"/>
      <c r="Q2936" s="11"/>
      <c r="R2936" s="12"/>
    </row>
    <row r="2937" spans="1:18" ht="15.75" customHeight="1">
      <c r="A2937" s="1"/>
      <c r="B2937" s="5" t="s">
        <v>14</v>
      </c>
      <c r="C2937" s="5">
        <v>1185732</v>
      </c>
      <c r="D2937" s="6">
        <v>44449</v>
      </c>
      <c r="E2937" s="5" t="s">
        <v>33</v>
      </c>
      <c r="F2937" s="5" t="s">
        <v>104</v>
      </c>
      <c r="G2937" s="5" t="s">
        <v>105</v>
      </c>
      <c r="H2937" s="5" t="s">
        <v>20</v>
      </c>
      <c r="I2937" s="7">
        <v>0.30000000000000004</v>
      </c>
      <c r="J2937" s="8">
        <v>1500</v>
      </c>
      <c r="K2937" s="9">
        <f t="shared" si="22"/>
        <v>450.00000000000006</v>
      </c>
      <c r="L2937" s="9">
        <f t="shared" si="23"/>
        <v>135</v>
      </c>
      <c r="M2937" s="10">
        <v>0.3</v>
      </c>
      <c r="O2937" s="15"/>
      <c r="P2937" s="13"/>
      <c r="Q2937" s="11"/>
      <c r="R2937" s="12"/>
    </row>
    <row r="2938" spans="1:18" ht="15.75" customHeight="1">
      <c r="A2938" s="1"/>
      <c r="B2938" s="5" t="s">
        <v>14</v>
      </c>
      <c r="C2938" s="5">
        <v>1185732</v>
      </c>
      <c r="D2938" s="6">
        <v>44449</v>
      </c>
      <c r="E2938" s="5" t="s">
        <v>33</v>
      </c>
      <c r="F2938" s="5" t="s">
        <v>104</v>
      </c>
      <c r="G2938" s="5" t="s">
        <v>105</v>
      </c>
      <c r="H2938" s="5" t="s">
        <v>21</v>
      </c>
      <c r="I2938" s="7">
        <v>0.4</v>
      </c>
      <c r="J2938" s="8">
        <v>1500</v>
      </c>
      <c r="K2938" s="9">
        <f t="shared" si="22"/>
        <v>600</v>
      </c>
      <c r="L2938" s="9">
        <f t="shared" si="23"/>
        <v>210</v>
      </c>
      <c r="M2938" s="10">
        <v>0.35</v>
      </c>
      <c r="O2938" s="15"/>
      <c r="P2938" s="13"/>
      <c r="Q2938" s="11"/>
      <c r="R2938" s="12"/>
    </row>
    <row r="2939" spans="1:18" ht="15.75" customHeight="1">
      <c r="A2939" s="1"/>
      <c r="B2939" s="5" t="s">
        <v>14</v>
      </c>
      <c r="C2939" s="5">
        <v>1185732</v>
      </c>
      <c r="D2939" s="6">
        <v>44449</v>
      </c>
      <c r="E2939" s="5" t="s">
        <v>33</v>
      </c>
      <c r="F2939" s="5" t="s">
        <v>104</v>
      </c>
      <c r="G2939" s="5" t="s">
        <v>105</v>
      </c>
      <c r="H2939" s="5" t="s">
        <v>22</v>
      </c>
      <c r="I2939" s="7">
        <v>0.45</v>
      </c>
      <c r="J2939" s="8">
        <v>2250</v>
      </c>
      <c r="K2939" s="9">
        <f t="shared" si="22"/>
        <v>1012.5</v>
      </c>
      <c r="L2939" s="9">
        <f t="shared" si="23"/>
        <v>405</v>
      </c>
      <c r="M2939" s="10">
        <v>0.4</v>
      </c>
      <c r="O2939" s="15"/>
      <c r="P2939" s="13"/>
      <c r="Q2939" s="11"/>
      <c r="R2939" s="12"/>
    </row>
    <row r="2940" spans="1:18" ht="15.75" customHeight="1">
      <c r="A2940" s="1"/>
      <c r="B2940" s="5" t="s">
        <v>14</v>
      </c>
      <c r="C2940" s="5">
        <v>1185732</v>
      </c>
      <c r="D2940" s="6">
        <v>44478</v>
      </c>
      <c r="E2940" s="5" t="s">
        <v>33</v>
      </c>
      <c r="F2940" s="5" t="s">
        <v>104</v>
      </c>
      <c r="G2940" s="5" t="s">
        <v>105</v>
      </c>
      <c r="H2940" s="5" t="s">
        <v>17</v>
      </c>
      <c r="I2940" s="7">
        <v>0.49999999999999994</v>
      </c>
      <c r="J2940" s="8">
        <v>4000</v>
      </c>
      <c r="K2940" s="9">
        <f t="shared" si="22"/>
        <v>1999.9999999999998</v>
      </c>
      <c r="L2940" s="9">
        <f t="shared" si="23"/>
        <v>699.99999999999989</v>
      </c>
      <c r="M2940" s="10">
        <v>0.35</v>
      </c>
      <c r="O2940" s="15"/>
      <c r="P2940" s="13"/>
      <c r="Q2940" s="11"/>
      <c r="R2940" s="12"/>
    </row>
    <row r="2941" spans="1:18" ht="15.75" customHeight="1">
      <c r="A2941" s="1"/>
      <c r="B2941" s="5" t="s">
        <v>14</v>
      </c>
      <c r="C2941" s="5">
        <v>1185732</v>
      </c>
      <c r="D2941" s="6">
        <v>44478</v>
      </c>
      <c r="E2941" s="5" t="s">
        <v>33</v>
      </c>
      <c r="F2941" s="5" t="s">
        <v>104</v>
      </c>
      <c r="G2941" s="5" t="s">
        <v>105</v>
      </c>
      <c r="H2941" s="5" t="s">
        <v>18</v>
      </c>
      <c r="I2941" s="7">
        <v>0.4</v>
      </c>
      <c r="J2941" s="8">
        <v>2500</v>
      </c>
      <c r="K2941" s="9">
        <f t="shared" si="22"/>
        <v>1000</v>
      </c>
      <c r="L2941" s="9">
        <f t="shared" si="23"/>
        <v>300</v>
      </c>
      <c r="M2941" s="10">
        <v>0.3</v>
      </c>
      <c r="O2941" s="15"/>
      <c r="P2941" s="13"/>
      <c r="Q2941" s="11"/>
      <c r="R2941" s="12"/>
    </row>
    <row r="2942" spans="1:18" ht="15.75" customHeight="1">
      <c r="A2942" s="1"/>
      <c r="B2942" s="5" t="s">
        <v>14</v>
      </c>
      <c r="C2942" s="5">
        <v>1185732</v>
      </c>
      <c r="D2942" s="6">
        <v>44478</v>
      </c>
      <c r="E2942" s="5" t="s">
        <v>33</v>
      </c>
      <c r="F2942" s="5" t="s">
        <v>104</v>
      </c>
      <c r="G2942" s="5" t="s">
        <v>105</v>
      </c>
      <c r="H2942" s="5" t="s">
        <v>19</v>
      </c>
      <c r="I2942" s="7">
        <v>0.4</v>
      </c>
      <c r="J2942" s="8">
        <v>1500</v>
      </c>
      <c r="K2942" s="9">
        <f t="shared" si="22"/>
        <v>600</v>
      </c>
      <c r="L2942" s="9">
        <f t="shared" si="23"/>
        <v>180</v>
      </c>
      <c r="M2942" s="10">
        <v>0.3</v>
      </c>
      <c r="O2942" s="15"/>
      <c r="P2942" s="13"/>
      <c r="Q2942" s="11"/>
      <c r="R2942" s="12"/>
    </row>
    <row r="2943" spans="1:18" ht="15.75" customHeight="1">
      <c r="A2943" s="1"/>
      <c r="B2943" s="5" t="s">
        <v>14</v>
      </c>
      <c r="C2943" s="5">
        <v>1185732</v>
      </c>
      <c r="D2943" s="6">
        <v>44478</v>
      </c>
      <c r="E2943" s="5" t="s">
        <v>33</v>
      </c>
      <c r="F2943" s="5" t="s">
        <v>104</v>
      </c>
      <c r="G2943" s="5" t="s">
        <v>105</v>
      </c>
      <c r="H2943" s="5" t="s">
        <v>20</v>
      </c>
      <c r="I2943" s="7">
        <v>0.4</v>
      </c>
      <c r="J2943" s="8">
        <v>1250</v>
      </c>
      <c r="K2943" s="9">
        <f t="shared" si="22"/>
        <v>500</v>
      </c>
      <c r="L2943" s="9">
        <f t="shared" si="23"/>
        <v>150</v>
      </c>
      <c r="M2943" s="10">
        <v>0.3</v>
      </c>
      <c r="O2943" s="15"/>
      <c r="P2943" s="13"/>
      <c r="Q2943" s="11"/>
      <c r="R2943" s="12"/>
    </row>
    <row r="2944" spans="1:18" ht="15.75" customHeight="1">
      <c r="A2944" s="1"/>
      <c r="B2944" s="5" t="s">
        <v>14</v>
      </c>
      <c r="C2944" s="5">
        <v>1185732</v>
      </c>
      <c r="D2944" s="6">
        <v>44478</v>
      </c>
      <c r="E2944" s="5" t="s">
        <v>33</v>
      </c>
      <c r="F2944" s="5" t="s">
        <v>104</v>
      </c>
      <c r="G2944" s="5" t="s">
        <v>105</v>
      </c>
      <c r="H2944" s="5" t="s">
        <v>21</v>
      </c>
      <c r="I2944" s="7">
        <v>0.49999999999999994</v>
      </c>
      <c r="J2944" s="8">
        <v>1250</v>
      </c>
      <c r="K2944" s="9">
        <f t="shared" si="22"/>
        <v>624.99999999999989</v>
      </c>
      <c r="L2944" s="9">
        <f t="shared" si="23"/>
        <v>218.74999999999994</v>
      </c>
      <c r="M2944" s="10">
        <v>0.35</v>
      </c>
      <c r="O2944" s="15"/>
      <c r="P2944" s="13"/>
      <c r="Q2944" s="11"/>
      <c r="R2944" s="12"/>
    </row>
    <row r="2945" spans="1:18" ht="15.75" customHeight="1">
      <c r="A2945" s="1"/>
      <c r="B2945" s="5" t="s">
        <v>14</v>
      </c>
      <c r="C2945" s="5">
        <v>1185732</v>
      </c>
      <c r="D2945" s="6">
        <v>44478</v>
      </c>
      <c r="E2945" s="5" t="s">
        <v>33</v>
      </c>
      <c r="F2945" s="5" t="s">
        <v>104</v>
      </c>
      <c r="G2945" s="5" t="s">
        <v>105</v>
      </c>
      <c r="H2945" s="5" t="s">
        <v>22</v>
      </c>
      <c r="I2945" s="7">
        <v>0.54999999999999982</v>
      </c>
      <c r="J2945" s="8">
        <v>2500</v>
      </c>
      <c r="K2945" s="9">
        <f t="shared" si="22"/>
        <v>1374.9999999999995</v>
      </c>
      <c r="L2945" s="9">
        <f t="shared" si="23"/>
        <v>549.99999999999989</v>
      </c>
      <c r="M2945" s="10">
        <v>0.4</v>
      </c>
      <c r="O2945" s="15"/>
      <c r="P2945" s="13"/>
      <c r="Q2945" s="11"/>
      <c r="R2945" s="12"/>
    </row>
    <row r="2946" spans="1:18" ht="15.75" customHeight="1">
      <c r="A2946" s="1"/>
      <c r="B2946" s="5" t="s">
        <v>14</v>
      </c>
      <c r="C2946" s="5">
        <v>1185732</v>
      </c>
      <c r="D2946" s="6">
        <v>44509</v>
      </c>
      <c r="E2946" s="5" t="s">
        <v>33</v>
      </c>
      <c r="F2946" s="5" t="s">
        <v>104</v>
      </c>
      <c r="G2946" s="5" t="s">
        <v>105</v>
      </c>
      <c r="H2946" s="5" t="s">
        <v>17</v>
      </c>
      <c r="I2946" s="7">
        <v>0.49999999999999994</v>
      </c>
      <c r="J2946" s="8">
        <v>4000</v>
      </c>
      <c r="K2946" s="9">
        <f t="shared" si="22"/>
        <v>1999.9999999999998</v>
      </c>
      <c r="L2946" s="9">
        <f t="shared" si="23"/>
        <v>699.99999999999989</v>
      </c>
      <c r="M2946" s="10">
        <v>0.35</v>
      </c>
      <c r="O2946" s="15"/>
      <c r="P2946" s="13"/>
      <c r="Q2946" s="11"/>
      <c r="R2946" s="12"/>
    </row>
    <row r="2947" spans="1:18" ht="15.75" customHeight="1">
      <c r="A2947" s="1"/>
      <c r="B2947" s="5" t="s">
        <v>14</v>
      </c>
      <c r="C2947" s="5">
        <v>1185732</v>
      </c>
      <c r="D2947" s="6">
        <v>44509</v>
      </c>
      <c r="E2947" s="5" t="s">
        <v>33</v>
      </c>
      <c r="F2947" s="5" t="s">
        <v>104</v>
      </c>
      <c r="G2947" s="5" t="s">
        <v>105</v>
      </c>
      <c r="H2947" s="5" t="s">
        <v>18</v>
      </c>
      <c r="I2947" s="7">
        <v>0.4</v>
      </c>
      <c r="J2947" s="8">
        <v>2500</v>
      </c>
      <c r="K2947" s="9">
        <f t="shared" si="22"/>
        <v>1000</v>
      </c>
      <c r="L2947" s="9">
        <f t="shared" si="23"/>
        <v>300</v>
      </c>
      <c r="M2947" s="10">
        <v>0.3</v>
      </c>
      <c r="O2947" s="15"/>
      <c r="P2947" s="13"/>
      <c r="Q2947" s="11"/>
      <c r="R2947" s="12"/>
    </row>
    <row r="2948" spans="1:18" ht="15.75" customHeight="1">
      <c r="A2948" s="1"/>
      <c r="B2948" s="5" t="s">
        <v>14</v>
      </c>
      <c r="C2948" s="5">
        <v>1185732</v>
      </c>
      <c r="D2948" s="6">
        <v>44509</v>
      </c>
      <c r="E2948" s="5" t="s">
        <v>33</v>
      </c>
      <c r="F2948" s="5" t="s">
        <v>104</v>
      </c>
      <c r="G2948" s="5" t="s">
        <v>105</v>
      </c>
      <c r="H2948" s="5" t="s">
        <v>19</v>
      </c>
      <c r="I2948" s="7">
        <v>0.4</v>
      </c>
      <c r="J2948" s="8">
        <v>1950</v>
      </c>
      <c r="K2948" s="9">
        <f t="shared" si="22"/>
        <v>780</v>
      </c>
      <c r="L2948" s="9">
        <f t="shared" si="23"/>
        <v>234</v>
      </c>
      <c r="M2948" s="10">
        <v>0.3</v>
      </c>
      <c r="O2948" s="15"/>
      <c r="P2948" s="13"/>
      <c r="Q2948" s="11"/>
      <c r="R2948" s="12"/>
    </row>
    <row r="2949" spans="1:18" ht="15.75" customHeight="1">
      <c r="A2949" s="1"/>
      <c r="B2949" s="5" t="s">
        <v>14</v>
      </c>
      <c r="C2949" s="5">
        <v>1185732</v>
      </c>
      <c r="D2949" s="6">
        <v>44509</v>
      </c>
      <c r="E2949" s="5" t="s">
        <v>33</v>
      </c>
      <c r="F2949" s="5" t="s">
        <v>104</v>
      </c>
      <c r="G2949" s="5" t="s">
        <v>105</v>
      </c>
      <c r="H2949" s="5" t="s">
        <v>20</v>
      </c>
      <c r="I2949" s="7">
        <v>0.4</v>
      </c>
      <c r="J2949" s="8">
        <v>1750</v>
      </c>
      <c r="K2949" s="9">
        <f t="shared" si="22"/>
        <v>700</v>
      </c>
      <c r="L2949" s="9">
        <f t="shared" si="23"/>
        <v>210</v>
      </c>
      <c r="M2949" s="10">
        <v>0.3</v>
      </c>
      <c r="O2949" s="15"/>
      <c r="P2949" s="13"/>
      <c r="Q2949" s="11"/>
      <c r="R2949" s="12"/>
    </row>
    <row r="2950" spans="1:18" ht="15.75" customHeight="1">
      <c r="A2950" s="1"/>
      <c r="B2950" s="5" t="s">
        <v>14</v>
      </c>
      <c r="C2950" s="5">
        <v>1185732</v>
      </c>
      <c r="D2950" s="6">
        <v>44509</v>
      </c>
      <c r="E2950" s="5" t="s">
        <v>33</v>
      </c>
      <c r="F2950" s="5" t="s">
        <v>104</v>
      </c>
      <c r="G2950" s="5" t="s">
        <v>105</v>
      </c>
      <c r="H2950" s="5" t="s">
        <v>21</v>
      </c>
      <c r="I2950" s="7">
        <v>0.6</v>
      </c>
      <c r="J2950" s="8">
        <v>1500</v>
      </c>
      <c r="K2950" s="9">
        <f t="shared" si="22"/>
        <v>900</v>
      </c>
      <c r="L2950" s="9">
        <f t="shared" si="23"/>
        <v>315</v>
      </c>
      <c r="M2950" s="10">
        <v>0.35</v>
      </c>
      <c r="O2950" s="15"/>
      <c r="P2950" s="13"/>
      <c r="Q2950" s="11"/>
      <c r="R2950" s="12"/>
    </row>
    <row r="2951" spans="1:18" ht="15.75" customHeight="1">
      <c r="A2951" s="1"/>
      <c r="B2951" s="5" t="s">
        <v>14</v>
      </c>
      <c r="C2951" s="5">
        <v>1185732</v>
      </c>
      <c r="D2951" s="6">
        <v>44509</v>
      </c>
      <c r="E2951" s="5" t="s">
        <v>33</v>
      </c>
      <c r="F2951" s="5" t="s">
        <v>104</v>
      </c>
      <c r="G2951" s="5" t="s">
        <v>105</v>
      </c>
      <c r="H2951" s="5" t="s">
        <v>22</v>
      </c>
      <c r="I2951" s="7">
        <v>0.64999999999999991</v>
      </c>
      <c r="J2951" s="8">
        <v>2500</v>
      </c>
      <c r="K2951" s="9">
        <f t="shared" si="22"/>
        <v>1624.9999999999998</v>
      </c>
      <c r="L2951" s="9">
        <f t="shared" si="23"/>
        <v>650</v>
      </c>
      <c r="M2951" s="10">
        <v>0.4</v>
      </c>
      <c r="O2951" s="15"/>
      <c r="P2951" s="13"/>
      <c r="Q2951" s="11"/>
      <c r="R2951" s="12"/>
    </row>
    <row r="2952" spans="1:18" ht="15.75" customHeight="1">
      <c r="A2952" s="1"/>
      <c r="B2952" s="5" t="s">
        <v>14</v>
      </c>
      <c r="C2952" s="5">
        <v>1185732</v>
      </c>
      <c r="D2952" s="6">
        <v>44538</v>
      </c>
      <c r="E2952" s="5" t="s">
        <v>33</v>
      </c>
      <c r="F2952" s="5" t="s">
        <v>104</v>
      </c>
      <c r="G2952" s="5" t="s">
        <v>105</v>
      </c>
      <c r="H2952" s="5" t="s">
        <v>17</v>
      </c>
      <c r="I2952" s="7">
        <v>0.6</v>
      </c>
      <c r="J2952" s="8">
        <v>5000</v>
      </c>
      <c r="K2952" s="9">
        <f t="shared" si="22"/>
        <v>3000</v>
      </c>
      <c r="L2952" s="9">
        <f t="shared" si="23"/>
        <v>1050</v>
      </c>
      <c r="M2952" s="10">
        <v>0.35</v>
      </c>
      <c r="O2952" s="15"/>
      <c r="P2952" s="13"/>
      <c r="Q2952" s="11"/>
      <c r="R2952" s="12"/>
    </row>
    <row r="2953" spans="1:18" ht="15.75" customHeight="1">
      <c r="A2953" s="1"/>
      <c r="B2953" s="5" t="s">
        <v>14</v>
      </c>
      <c r="C2953" s="5">
        <v>1185732</v>
      </c>
      <c r="D2953" s="6">
        <v>44538</v>
      </c>
      <c r="E2953" s="5" t="s">
        <v>33</v>
      </c>
      <c r="F2953" s="5" t="s">
        <v>104</v>
      </c>
      <c r="G2953" s="5" t="s">
        <v>105</v>
      </c>
      <c r="H2953" s="5" t="s">
        <v>18</v>
      </c>
      <c r="I2953" s="7">
        <v>0.5</v>
      </c>
      <c r="J2953" s="8">
        <v>3000</v>
      </c>
      <c r="K2953" s="9">
        <f t="shared" si="22"/>
        <v>1500</v>
      </c>
      <c r="L2953" s="9">
        <f t="shared" si="23"/>
        <v>450</v>
      </c>
      <c r="M2953" s="10">
        <v>0.3</v>
      </c>
      <c r="O2953" s="15"/>
      <c r="P2953" s="13"/>
      <c r="Q2953" s="11"/>
      <c r="R2953" s="12"/>
    </row>
    <row r="2954" spans="1:18" ht="15.75" customHeight="1">
      <c r="A2954" s="1"/>
      <c r="B2954" s="5" t="s">
        <v>14</v>
      </c>
      <c r="C2954" s="5">
        <v>1185732</v>
      </c>
      <c r="D2954" s="6">
        <v>44538</v>
      </c>
      <c r="E2954" s="5" t="s">
        <v>33</v>
      </c>
      <c r="F2954" s="5" t="s">
        <v>104</v>
      </c>
      <c r="G2954" s="5" t="s">
        <v>105</v>
      </c>
      <c r="H2954" s="5" t="s">
        <v>19</v>
      </c>
      <c r="I2954" s="7">
        <v>0.5</v>
      </c>
      <c r="J2954" s="8">
        <v>2500</v>
      </c>
      <c r="K2954" s="9">
        <f t="shared" si="22"/>
        <v>1250</v>
      </c>
      <c r="L2954" s="9">
        <f t="shared" si="23"/>
        <v>375</v>
      </c>
      <c r="M2954" s="10">
        <v>0.3</v>
      </c>
      <c r="O2954" s="15"/>
      <c r="P2954" s="13"/>
      <c r="Q2954" s="11"/>
      <c r="R2954" s="12"/>
    </row>
    <row r="2955" spans="1:18" ht="15.75" customHeight="1">
      <c r="A2955" s="1"/>
      <c r="B2955" s="5" t="s">
        <v>14</v>
      </c>
      <c r="C2955" s="5">
        <v>1185732</v>
      </c>
      <c r="D2955" s="6">
        <v>44538</v>
      </c>
      <c r="E2955" s="5" t="s">
        <v>33</v>
      </c>
      <c r="F2955" s="5" t="s">
        <v>104</v>
      </c>
      <c r="G2955" s="5" t="s">
        <v>105</v>
      </c>
      <c r="H2955" s="5" t="s">
        <v>20</v>
      </c>
      <c r="I2955" s="7">
        <v>0.5</v>
      </c>
      <c r="J2955" s="8">
        <v>2000</v>
      </c>
      <c r="K2955" s="9">
        <f t="shared" si="22"/>
        <v>1000</v>
      </c>
      <c r="L2955" s="9">
        <f t="shared" si="23"/>
        <v>300</v>
      </c>
      <c r="M2955" s="10">
        <v>0.3</v>
      </c>
      <c r="O2955" s="15"/>
      <c r="P2955" s="13"/>
      <c r="Q2955" s="11"/>
      <c r="R2955" s="12"/>
    </row>
    <row r="2956" spans="1:18" ht="15.75" customHeight="1">
      <c r="A2956" s="1"/>
      <c r="B2956" s="5" t="s">
        <v>14</v>
      </c>
      <c r="C2956" s="5">
        <v>1185732</v>
      </c>
      <c r="D2956" s="6">
        <v>44538</v>
      </c>
      <c r="E2956" s="5" t="s">
        <v>33</v>
      </c>
      <c r="F2956" s="5" t="s">
        <v>104</v>
      </c>
      <c r="G2956" s="5" t="s">
        <v>105</v>
      </c>
      <c r="H2956" s="5" t="s">
        <v>21</v>
      </c>
      <c r="I2956" s="7">
        <v>0.6</v>
      </c>
      <c r="J2956" s="8">
        <v>2000</v>
      </c>
      <c r="K2956" s="9">
        <f t="shared" si="22"/>
        <v>1200</v>
      </c>
      <c r="L2956" s="9">
        <f t="shared" si="23"/>
        <v>420</v>
      </c>
      <c r="M2956" s="10">
        <v>0.35</v>
      </c>
      <c r="O2956" s="15"/>
      <c r="P2956" s="13"/>
      <c r="Q2956" s="11"/>
      <c r="R2956" s="12"/>
    </row>
    <row r="2957" spans="1:18" ht="15.75" customHeight="1">
      <c r="A2957" s="1"/>
      <c r="B2957" s="5" t="s">
        <v>14</v>
      </c>
      <c r="C2957" s="5">
        <v>1185732</v>
      </c>
      <c r="D2957" s="6">
        <v>44538</v>
      </c>
      <c r="E2957" s="5" t="s">
        <v>33</v>
      </c>
      <c r="F2957" s="5" t="s">
        <v>104</v>
      </c>
      <c r="G2957" s="5" t="s">
        <v>105</v>
      </c>
      <c r="H2957" s="5" t="s">
        <v>22</v>
      </c>
      <c r="I2957" s="7">
        <v>0.64999999999999991</v>
      </c>
      <c r="J2957" s="8">
        <v>3000</v>
      </c>
      <c r="K2957" s="9">
        <f t="shared" si="22"/>
        <v>1949.9999999999998</v>
      </c>
      <c r="L2957" s="9">
        <f t="shared" si="23"/>
        <v>780</v>
      </c>
      <c r="M2957" s="10">
        <v>0.4</v>
      </c>
      <c r="O2957" s="15"/>
      <c r="P2957" s="13"/>
      <c r="Q2957" s="11"/>
      <c r="R2957" s="12"/>
    </row>
    <row r="2958" spans="1:18" ht="15.75" customHeight="1">
      <c r="A2958" s="1" t="s">
        <v>39</v>
      </c>
      <c r="B2958" s="5" t="s">
        <v>14</v>
      </c>
      <c r="C2958" s="5">
        <v>1185732</v>
      </c>
      <c r="D2958" s="6">
        <v>44202</v>
      </c>
      <c r="E2958" s="5" t="s">
        <v>33</v>
      </c>
      <c r="F2958" s="5" t="s">
        <v>106</v>
      </c>
      <c r="G2958" s="5" t="s">
        <v>107</v>
      </c>
      <c r="H2958" s="5" t="s">
        <v>17</v>
      </c>
      <c r="I2958" s="7">
        <v>0.30000000000000004</v>
      </c>
      <c r="J2958" s="8">
        <v>4500</v>
      </c>
      <c r="K2958" s="9">
        <f t="shared" si="22"/>
        <v>1350.0000000000002</v>
      </c>
      <c r="L2958" s="9">
        <f t="shared" si="23"/>
        <v>405.00000000000006</v>
      </c>
      <c r="M2958" s="10">
        <v>0.3</v>
      </c>
      <c r="O2958" s="15"/>
      <c r="P2958" s="13"/>
      <c r="Q2958" s="11"/>
      <c r="R2958" s="12"/>
    </row>
    <row r="2959" spans="1:18" ht="15.75" customHeight="1">
      <c r="A2959" s="1"/>
      <c r="B2959" s="5" t="s">
        <v>14</v>
      </c>
      <c r="C2959" s="5">
        <v>1185732</v>
      </c>
      <c r="D2959" s="6">
        <v>44202</v>
      </c>
      <c r="E2959" s="5" t="s">
        <v>33</v>
      </c>
      <c r="F2959" s="5" t="s">
        <v>106</v>
      </c>
      <c r="G2959" s="5" t="s">
        <v>107</v>
      </c>
      <c r="H2959" s="5" t="s">
        <v>18</v>
      </c>
      <c r="I2959" s="7">
        <v>0.30000000000000004</v>
      </c>
      <c r="J2959" s="8">
        <v>2500</v>
      </c>
      <c r="K2959" s="9">
        <f t="shared" si="22"/>
        <v>750.00000000000011</v>
      </c>
      <c r="L2959" s="9">
        <f t="shared" si="23"/>
        <v>262.5</v>
      </c>
      <c r="M2959" s="10">
        <v>0.35</v>
      </c>
      <c r="O2959" s="15"/>
      <c r="P2959" s="13"/>
      <c r="Q2959" s="11"/>
      <c r="R2959" s="12"/>
    </row>
    <row r="2960" spans="1:18" ht="15.75" customHeight="1">
      <c r="A2960" s="1"/>
      <c r="B2960" s="5" t="s">
        <v>14</v>
      </c>
      <c r="C2960" s="5">
        <v>1185732</v>
      </c>
      <c r="D2960" s="6">
        <v>44202</v>
      </c>
      <c r="E2960" s="5" t="s">
        <v>33</v>
      </c>
      <c r="F2960" s="5" t="s">
        <v>106</v>
      </c>
      <c r="G2960" s="5" t="s">
        <v>107</v>
      </c>
      <c r="H2960" s="5" t="s">
        <v>19</v>
      </c>
      <c r="I2960" s="7">
        <v>0.20000000000000007</v>
      </c>
      <c r="J2960" s="8">
        <v>2500</v>
      </c>
      <c r="K2960" s="9">
        <f t="shared" si="22"/>
        <v>500.00000000000017</v>
      </c>
      <c r="L2960" s="9">
        <f t="shared" si="23"/>
        <v>150.00000000000006</v>
      </c>
      <c r="M2960" s="10">
        <v>0.3</v>
      </c>
      <c r="O2960" s="15"/>
      <c r="P2960" s="13"/>
      <c r="Q2960" s="11"/>
      <c r="R2960" s="12"/>
    </row>
    <row r="2961" spans="1:18" ht="15.75" customHeight="1">
      <c r="A2961" s="1"/>
      <c r="B2961" s="5" t="s">
        <v>14</v>
      </c>
      <c r="C2961" s="5">
        <v>1185732</v>
      </c>
      <c r="D2961" s="6">
        <v>44202</v>
      </c>
      <c r="E2961" s="5" t="s">
        <v>33</v>
      </c>
      <c r="F2961" s="5" t="s">
        <v>106</v>
      </c>
      <c r="G2961" s="5" t="s">
        <v>107</v>
      </c>
      <c r="H2961" s="5" t="s">
        <v>20</v>
      </c>
      <c r="I2961" s="7">
        <v>0.25000000000000006</v>
      </c>
      <c r="J2961" s="8">
        <v>1000</v>
      </c>
      <c r="K2961" s="9">
        <f t="shared" si="22"/>
        <v>250.00000000000006</v>
      </c>
      <c r="L2961" s="9">
        <f t="shared" si="23"/>
        <v>75.000000000000014</v>
      </c>
      <c r="M2961" s="10">
        <v>0.3</v>
      </c>
      <c r="O2961" s="15"/>
      <c r="P2961" s="13"/>
      <c r="Q2961" s="11"/>
      <c r="R2961" s="12"/>
    </row>
    <row r="2962" spans="1:18" ht="15.75" customHeight="1">
      <c r="A2962" s="1"/>
      <c r="B2962" s="5" t="s">
        <v>14</v>
      </c>
      <c r="C2962" s="5">
        <v>1185732</v>
      </c>
      <c r="D2962" s="6">
        <v>44202</v>
      </c>
      <c r="E2962" s="5" t="s">
        <v>33</v>
      </c>
      <c r="F2962" s="5" t="s">
        <v>106</v>
      </c>
      <c r="G2962" s="5" t="s">
        <v>107</v>
      </c>
      <c r="H2962" s="5" t="s">
        <v>21</v>
      </c>
      <c r="I2962" s="7">
        <v>0.39999999999999997</v>
      </c>
      <c r="J2962" s="8">
        <v>1500</v>
      </c>
      <c r="K2962" s="9">
        <f t="shared" si="22"/>
        <v>600</v>
      </c>
      <c r="L2962" s="9">
        <f t="shared" si="23"/>
        <v>300</v>
      </c>
      <c r="M2962" s="10">
        <v>0.5</v>
      </c>
      <c r="O2962" s="15"/>
      <c r="P2962" s="13"/>
      <c r="Q2962" s="11"/>
      <c r="R2962" s="12"/>
    </row>
    <row r="2963" spans="1:18" ht="15.75" customHeight="1">
      <c r="A2963" s="1"/>
      <c r="B2963" s="5" t="s">
        <v>14</v>
      </c>
      <c r="C2963" s="5">
        <v>1185732</v>
      </c>
      <c r="D2963" s="6">
        <v>44202</v>
      </c>
      <c r="E2963" s="5" t="s">
        <v>33</v>
      </c>
      <c r="F2963" s="5" t="s">
        <v>106</v>
      </c>
      <c r="G2963" s="5" t="s">
        <v>107</v>
      </c>
      <c r="H2963" s="5" t="s">
        <v>22</v>
      </c>
      <c r="I2963" s="7">
        <v>0.30000000000000004</v>
      </c>
      <c r="J2963" s="8">
        <v>2500</v>
      </c>
      <c r="K2963" s="9">
        <f t="shared" si="22"/>
        <v>750.00000000000011</v>
      </c>
      <c r="L2963" s="9">
        <f t="shared" si="23"/>
        <v>300.00000000000006</v>
      </c>
      <c r="M2963" s="10">
        <v>0.4</v>
      </c>
      <c r="O2963" s="15"/>
      <c r="P2963" s="13"/>
      <c r="Q2963" s="11"/>
      <c r="R2963" s="12"/>
    </row>
    <row r="2964" spans="1:18" ht="15.75" customHeight="1">
      <c r="A2964" s="1"/>
      <c r="B2964" s="5" t="s">
        <v>14</v>
      </c>
      <c r="C2964" s="5">
        <v>1185732</v>
      </c>
      <c r="D2964" s="6">
        <v>44233</v>
      </c>
      <c r="E2964" s="5" t="s">
        <v>33</v>
      </c>
      <c r="F2964" s="5" t="s">
        <v>106</v>
      </c>
      <c r="G2964" s="5" t="s">
        <v>107</v>
      </c>
      <c r="H2964" s="5" t="s">
        <v>17</v>
      </c>
      <c r="I2964" s="7">
        <v>0.30000000000000004</v>
      </c>
      <c r="J2964" s="8">
        <v>5000</v>
      </c>
      <c r="K2964" s="9">
        <f t="shared" si="22"/>
        <v>1500.0000000000002</v>
      </c>
      <c r="L2964" s="9">
        <f t="shared" si="23"/>
        <v>450.00000000000006</v>
      </c>
      <c r="M2964" s="10">
        <v>0.3</v>
      </c>
      <c r="O2964" s="15"/>
      <c r="P2964" s="13"/>
      <c r="Q2964" s="11"/>
      <c r="R2964" s="12"/>
    </row>
    <row r="2965" spans="1:18" ht="15.75" customHeight="1">
      <c r="A2965" s="1"/>
      <c r="B2965" s="5" t="s">
        <v>14</v>
      </c>
      <c r="C2965" s="5">
        <v>1185732</v>
      </c>
      <c r="D2965" s="6">
        <v>44233</v>
      </c>
      <c r="E2965" s="5" t="s">
        <v>33</v>
      </c>
      <c r="F2965" s="5" t="s">
        <v>106</v>
      </c>
      <c r="G2965" s="5" t="s">
        <v>107</v>
      </c>
      <c r="H2965" s="5" t="s">
        <v>18</v>
      </c>
      <c r="I2965" s="7">
        <v>0.30000000000000004</v>
      </c>
      <c r="J2965" s="8">
        <v>1500</v>
      </c>
      <c r="K2965" s="9">
        <f t="shared" si="22"/>
        <v>450.00000000000006</v>
      </c>
      <c r="L2965" s="9">
        <f t="shared" si="23"/>
        <v>157.5</v>
      </c>
      <c r="M2965" s="10">
        <v>0.35</v>
      </c>
      <c r="O2965" s="15"/>
      <c r="P2965" s="13"/>
      <c r="Q2965" s="11"/>
      <c r="R2965" s="12"/>
    </row>
    <row r="2966" spans="1:18" ht="15.75" customHeight="1">
      <c r="A2966" s="1"/>
      <c r="B2966" s="5" t="s">
        <v>14</v>
      </c>
      <c r="C2966" s="5">
        <v>1185732</v>
      </c>
      <c r="D2966" s="6">
        <v>44233</v>
      </c>
      <c r="E2966" s="5" t="s">
        <v>33</v>
      </c>
      <c r="F2966" s="5" t="s">
        <v>106</v>
      </c>
      <c r="G2966" s="5" t="s">
        <v>107</v>
      </c>
      <c r="H2966" s="5" t="s">
        <v>19</v>
      </c>
      <c r="I2966" s="7">
        <v>0.20000000000000007</v>
      </c>
      <c r="J2966" s="8">
        <v>2000</v>
      </c>
      <c r="K2966" s="9">
        <f t="shared" si="22"/>
        <v>400.00000000000011</v>
      </c>
      <c r="L2966" s="9">
        <f t="shared" si="23"/>
        <v>120.00000000000003</v>
      </c>
      <c r="M2966" s="10">
        <v>0.3</v>
      </c>
      <c r="O2966" s="15"/>
      <c r="P2966" s="13"/>
      <c r="Q2966" s="11"/>
      <c r="R2966" s="12"/>
    </row>
    <row r="2967" spans="1:18" ht="15.75" customHeight="1">
      <c r="A2967" s="1"/>
      <c r="B2967" s="5" t="s">
        <v>14</v>
      </c>
      <c r="C2967" s="5">
        <v>1185732</v>
      </c>
      <c r="D2967" s="6">
        <v>44233</v>
      </c>
      <c r="E2967" s="5" t="s">
        <v>33</v>
      </c>
      <c r="F2967" s="5" t="s">
        <v>106</v>
      </c>
      <c r="G2967" s="5" t="s">
        <v>107</v>
      </c>
      <c r="H2967" s="5" t="s">
        <v>20</v>
      </c>
      <c r="I2967" s="7">
        <v>0.25000000000000006</v>
      </c>
      <c r="J2967" s="8">
        <v>750</v>
      </c>
      <c r="K2967" s="9">
        <f t="shared" si="22"/>
        <v>187.50000000000003</v>
      </c>
      <c r="L2967" s="9">
        <f t="shared" si="23"/>
        <v>56.250000000000007</v>
      </c>
      <c r="M2967" s="10">
        <v>0.3</v>
      </c>
      <c r="O2967" s="15"/>
      <c r="P2967" s="13"/>
      <c r="Q2967" s="11"/>
      <c r="R2967" s="12"/>
    </row>
    <row r="2968" spans="1:18" ht="15.75" customHeight="1">
      <c r="A2968" s="1"/>
      <c r="B2968" s="5" t="s">
        <v>14</v>
      </c>
      <c r="C2968" s="5">
        <v>1185732</v>
      </c>
      <c r="D2968" s="6">
        <v>44233</v>
      </c>
      <c r="E2968" s="5" t="s">
        <v>33</v>
      </c>
      <c r="F2968" s="5" t="s">
        <v>106</v>
      </c>
      <c r="G2968" s="5" t="s">
        <v>107</v>
      </c>
      <c r="H2968" s="5" t="s">
        <v>21</v>
      </c>
      <c r="I2968" s="7">
        <v>0.39999999999999997</v>
      </c>
      <c r="J2968" s="8">
        <v>1500</v>
      </c>
      <c r="K2968" s="9">
        <f t="shared" si="22"/>
        <v>600</v>
      </c>
      <c r="L2968" s="9">
        <f t="shared" si="23"/>
        <v>300</v>
      </c>
      <c r="M2968" s="10">
        <v>0.5</v>
      </c>
      <c r="O2968" s="15"/>
      <c r="P2968" s="13"/>
      <c r="Q2968" s="11"/>
      <c r="R2968" s="12"/>
    </row>
    <row r="2969" spans="1:18" ht="15.75" customHeight="1">
      <c r="A2969" s="1"/>
      <c r="B2969" s="5" t="s">
        <v>14</v>
      </c>
      <c r="C2969" s="5">
        <v>1185732</v>
      </c>
      <c r="D2969" s="6">
        <v>44233</v>
      </c>
      <c r="E2969" s="5" t="s">
        <v>33</v>
      </c>
      <c r="F2969" s="5" t="s">
        <v>106</v>
      </c>
      <c r="G2969" s="5" t="s">
        <v>107</v>
      </c>
      <c r="H2969" s="5" t="s">
        <v>22</v>
      </c>
      <c r="I2969" s="7">
        <v>0.14999999999999997</v>
      </c>
      <c r="J2969" s="8">
        <v>2500</v>
      </c>
      <c r="K2969" s="9">
        <f t="shared" si="22"/>
        <v>374.99999999999994</v>
      </c>
      <c r="L2969" s="9">
        <f t="shared" si="23"/>
        <v>149.99999999999997</v>
      </c>
      <c r="M2969" s="10">
        <v>0.4</v>
      </c>
      <c r="O2969" s="15"/>
      <c r="P2969" s="13"/>
      <c r="Q2969" s="11"/>
      <c r="R2969" s="12"/>
    </row>
    <row r="2970" spans="1:18" ht="15.75" customHeight="1">
      <c r="A2970" s="1"/>
      <c r="B2970" s="5" t="s">
        <v>14</v>
      </c>
      <c r="C2970" s="5">
        <v>1185732</v>
      </c>
      <c r="D2970" s="6">
        <v>44260</v>
      </c>
      <c r="E2970" s="5" t="s">
        <v>33</v>
      </c>
      <c r="F2970" s="5" t="s">
        <v>106</v>
      </c>
      <c r="G2970" s="5" t="s">
        <v>107</v>
      </c>
      <c r="H2970" s="5" t="s">
        <v>17</v>
      </c>
      <c r="I2970" s="7">
        <v>0.20000000000000004</v>
      </c>
      <c r="J2970" s="8">
        <v>4700</v>
      </c>
      <c r="K2970" s="9">
        <f t="shared" si="22"/>
        <v>940.00000000000023</v>
      </c>
      <c r="L2970" s="9">
        <f t="shared" si="23"/>
        <v>282.00000000000006</v>
      </c>
      <c r="M2970" s="10">
        <v>0.3</v>
      </c>
      <c r="O2970" s="15"/>
      <c r="P2970" s="13"/>
      <c r="Q2970" s="11"/>
      <c r="R2970" s="12"/>
    </row>
    <row r="2971" spans="1:18" ht="15.75" customHeight="1">
      <c r="A2971" s="1"/>
      <c r="B2971" s="5" t="s">
        <v>14</v>
      </c>
      <c r="C2971" s="5">
        <v>1185732</v>
      </c>
      <c r="D2971" s="6">
        <v>44260</v>
      </c>
      <c r="E2971" s="5" t="s">
        <v>33</v>
      </c>
      <c r="F2971" s="5" t="s">
        <v>106</v>
      </c>
      <c r="G2971" s="5" t="s">
        <v>107</v>
      </c>
      <c r="H2971" s="5" t="s">
        <v>18</v>
      </c>
      <c r="I2971" s="7">
        <v>0.20000000000000004</v>
      </c>
      <c r="J2971" s="8">
        <v>1750</v>
      </c>
      <c r="K2971" s="9">
        <f t="shared" si="22"/>
        <v>350.00000000000006</v>
      </c>
      <c r="L2971" s="9">
        <f t="shared" si="23"/>
        <v>122.50000000000001</v>
      </c>
      <c r="M2971" s="10">
        <v>0.35</v>
      </c>
      <c r="O2971" s="15"/>
      <c r="P2971" s="13"/>
      <c r="Q2971" s="11"/>
      <c r="R2971" s="12"/>
    </row>
    <row r="2972" spans="1:18" ht="15.75" customHeight="1">
      <c r="A2972" s="1"/>
      <c r="B2972" s="5" t="s">
        <v>14</v>
      </c>
      <c r="C2972" s="5">
        <v>1185732</v>
      </c>
      <c r="D2972" s="6">
        <v>44260</v>
      </c>
      <c r="E2972" s="5" t="s">
        <v>33</v>
      </c>
      <c r="F2972" s="5" t="s">
        <v>106</v>
      </c>
      <c r="G2972" s="5" t="s">
        <v>107</v>
      </c>
      <c r="H2972" s="5" t="s">
        <v>19</v>
      </c>
      <c r="I2972" s="7">
        <v>0.10000000000000003</v>
      </c>
      <c r="J2972" s="8">
        <v>2250</v>
      </c>
      <c r="K2972" s="9">
        <f t="shared" si="22"/>
        <v>225.00000000000009</v>
      </c>
      <c r="L2972" s="9">
        <f t="shared" si="23"/>
        <v>67.500000000000028</v>
      </c>
      <c r="M2972" s="10">
        <v>0.3</v>
      </c>
      <c r="O2972" s="15"/>
      <c r="P2972" s="13"/>
      <c r="Q2972" s="11"/>
      <c r="R2972" s="12"/>
    </row>
    <row r="2973" spans="1:18" ht="15.75" customHeight="1">
      <c r="A2973" s="1"/>
      <c r="B2973" s="5" t="s">
        <v>14</v>
      </c>
      <c r="C2973" s="5">
        <v>1185732</v>
      </c>
      <c r="D2973" s="6">
        <v>44260</v>
      </c>
      <c r="E2973" s="5" t="s">
        <v>33</v>
      </c>
      <c r="F2973" s="5" t="s">
        <v>106</v>
      </c>
      <c r="G2973" s="5" t="s">
        <v>107</v>
      </c>
      <c r="H2973" s="5" t="s">
        <v>20</v>
      </c>
      <c r="I2973" s="7">
        <v>0.14999999999999997</v>
      </c>
      <c r="J2973" s="8">
        <v>1000</v>
      </c>
      <c r="K2973" s="9">
        <f t="shared" si="22"/>
        <v>149.99999999999997</v>
      </c>
      <c r="L2973" s="9">
        <f t="shared" si="23"/>
        <v>44.999999999999993</v>
      </c>
      <c r="M2973" s="10">
        <v>0.3</v>
      </c>
      <c r="O2973" s="15"/>
      <c r="P2973" s="13"/>
      <c r="Q2973" s="11"/>
      <c r="R2973" s="12"/>
    </row>
    <row r="2974" spans="1:18" ht="15.75" customHeight="1">
      <c r="A2974" s="1"/>
      <c r="B2974" s="5" t="s">
        <v>14</v>
      </c>
      <c r="C2974" s="5">
        <v>1185732</v>
      </c>
      <c r="D2974" s="6">
        <v>44260</v>
      </c>
      <c r="E2974" s="5" t="s">
        <v>33</v>
      </c>
      <c r="F2974" s="5" t="s">
        <v>106</v>
      </c>
      <c r="G2974" s="5" t="s">
        <v>107</v>
      </c>
      <c r="H2974" s="5" t="s">
        <v>21</v>
      </c>
      <c r="I2974" s="7">
        <v>0.30000000000000004</v>
      </c>
      <c r="J2974" s="8">
        <v>1500</v>
      </c>
      <c r="K2974" s="9">
        <f t="shared" si="22"/>
        <v>450.00000000000006</v>
      </c>
      <c r="L2974" s="9">
        <f t="shared" si="23"/>
        <v>225.00000000000003</v>
      </c>
      <c r="M2974" s="10">
        <v>0.5</v>
      </c>
      <c r="O2974" s="15"/>
      <c r="P2974" s="13"/>
      <c r="Q2974" s="11"/>
      <c r="R2974" s="12"/>
    </row>
    <row r="2975" spans="1:18" ht="15.75" customHeight="1">
      <c r="A2975" s="1"/>
      <c r="B2975" s="5" t="s">
        <v>14</v>
      </c>
      <c r="C2975" s="5">
        <v>1185732</v>
      </c>
      <c r="D2975" s="6">
        <v>44260</v>
      </c>
      <c r="E2975" s="5" t="s">
        <v>33</v>
      </c>
      <c r="F2975" s="5" t="s">
        <v>106</v>
      </c>
      <c r="G2975" s="5" t="s">
        <v>107</v>
      </c>
      <c r="H2975" s="5" t="s">
        <v>22</v>
      </c>
      <c r="I2975" s="7">
        <v>0.20000000000000004</v>
      </c>
      <c r="J2975" s="8">
        <v>2500</v>
      </c>
      <c r="K2975" s="9">
        <f t="shared" si="22"/>
        <v>500.00000000000011</v>
      </c>
      <c r="L2975" s="9">
        <f t="shared" si="23"/>
        <v>200.00000000000006</v>
      </c>
      <c r="M2975" s="10">
        <v>0.4</v>
      </c>
      <c r="O2975" s="15"/>
      <c r="P2975" s="13"/>
      <c r="Q2975" s="11"/>
      <c r="R2975" s="12"/>
    </row>
    <row r="2976" spans="1:18" ht="15.75" customHeight="1">
      <c r="A2976" s="1"/>
      <c r="B2976" s="5" t="s">
        <v>14</v>
      </c>
      <c r="C2976" s="5">
        <v>1185732</v>
      </c>
      <c r="D2976" s="6">
        <v>44292</v>
      </c>
      <c r="E2976" s="5" t="s">
        <v>33</v>
      </c>
      <c r="F2976" s="5" t="s">
        <v>106</v>
      </c>
      <c r="G2976" s="5" t="s">
        <v>107</v>
      </c>
      <c r="H2976" s="5" t="s">
        <v>17</v>
      </c>
      <c r="I2976" s="7">
        <v>0.20000000000000004</v>
      </c>
      <c r="J2976" s="8">
        <v>4750</v>
      </c>
      <c r="K2976" s="9">
        <f t="shared" si="22"/>
        <v>950.00000000000023</v>
      </c>
      <c r="L2976" s="9">
        <f t="shared" si="23"/>
        <v>285.00000000000006</v>
      </c>
      <c r="M2976" s="10">
        <v>0.3</v>
      </c>
      <c r="O2976" s="15"/>
      <c r="P2976" s="13"/>
      <c r="Q2976" s="11"/>
      <c r="R2976" s="12"/>
    </row>
    <row r="2977" spans="1:18" ht="15.75" customHeight="1">
      <c r="A2977" s="1"/>
      <c r="B2977" s="5" t="s">
        <v>14</v>
      </c>
      <c r="C2977" s="5">
        <v>1185732</v>
      </c>
      <c r="D2977" s="6">
        <v>44292</v>
      </c>
      <c r="E2977" s="5" t="s">
        <v>33</v>
      </c>
      <c r="F2977" s="5" t="s">
        <v>106</v>
      </c>
      <c r="G2977" s="5" t="s">
        <v>107</v>
      </c>
      <c r="H2977" s="5" t="s">
        <v>18</v>
      </c>
      <c r="I2977" s="7">
        <v>0.20000000000000004</v>
      </c>
      <c r="J2977" s="8">
        <v>1750</v>
      </c>
      <c r="K2977" s="9">
        <f t="shared" si="22"/>
        <v>350.00000000000006</v>
      </c>
      <c r="L2977" s="9">
        <f t="shared" si="23"/>
        <v>122.50000000000001</v>
      </c>
      <c r="M2977" s="10">
        <v>0.35</v>
      </c>
      <c r="O2977" s="15"/>
      <c r="P2977" s="13"/>
      <c r="Q2977" s="11"/>
      <c r="R2977" s="12"/>
    </row>
    <row r="2978" spans="1:18" ht="15.75" customHeight="1">
      <c r="A2978" s="1"/>
      <c r="B2978" s="5" t="s">
        <v>14</v>
      </c>
      <c r="C2978" s="5">
        <v>1185732</v>
      </c>
      <c r="D2978" s="6">
        <v>44292</v>
      </c>
      <c r="E2978" s="5" t="s">
        <v>33</v>
      </c>
      <c r="F2978" s="5" t="s">
        <v>106</v>
      </c>
      <c r="G2978" s="5" t="s">
        <v>107</v>
      </c>
      <c r="H2978" s="5" t="s">
        <v>19</v>
      </c>
      <c r="I2978" s="7">
        <v>0.10000000000000003</v>
      </c>
      <c r="J2978" s="8">
        <v>1750</v>
      </c>
      <c r="K2978" s="9">
        <f t="shared" si="22"/>
        <v>175.00000000000006</v>
      </c>
      <c r="L2978" s="9">
        <f t="shared" si="23"/>
        <v>52.500000000000014</v>
      </c>
      <c r="M2978" s="10">
        <v>0.3</v>
      </c>
      <c r="O2978" s="15"/>
      <c r="P2978" s="13"/>
      <c r="Q2978" s="11"/>
      <c r="R2978" s="12"/>
    </row>
    <row r="2979" spans="1:18" ht="15.75" customHeight="1">
      <c r="A2979" s="1"/>
      <c r="B2979" s="5" t="s">
        <v>14</v>
      </c>
      <c r="C2979" s="5">
        <v>1185732</v>
      </c>
      <c r="D2979" s="6">
        <v>44292</v>
      </c>
      <c r="E2979" s="5" t="s">
        <v>33</v>
      </c>
      <c r="F2979" s="5" t="s">
        <v>106</v>
      </c>
      <c r="G2979" s="5" t="s">
        <v>107</v>
      </c>
      <c r="H2979" s="5" t="s">
        <v>20</v>
      </c>
      <c r="I2979" s="7">
        <v>0.14999999999999997</v>
      </c>
      <c r="J2979" s="8">
        <v>1000</v>
      </c>
      <c r="K2979" s="9">
        <f t="shared" si="22"/>
        <v>149.99999999999997</v>
      </c>
      <c r="L2979" s="9">
        <f t="shared" si="23"/>
        <v>44.999999999999993</v>
      </c>
      <c r="M2979" s="10">
        <v>0.3</v>
      </c>
      <c r="O2979" s="15"/>
      <c r="P2979" s="13"/>
      <c r="Q2979" s="11"/>
      <c r="R2979" s="12"/>
    </row>
    <row r="2980" spans="1:18" ht="15.75" customHeight="1">
      <c r="A2980" s="1"/>
      <c r="B2980" s="5" t="s">
        <v>14</v>
      </c>
      <c r="C2980" s="5">
        <v>1185732</v>
      </c>
      <c r="D2980" s="6">
        <v>44292</v>
      </c>
      <c r="E2980" s="5" t="s">
        <v>33</v>
      </c>
      <c r="F2980" s="5" t="s">
        <v>106</v>
      </c>
      <c r="G2980" s="5" t="s">
        <v>107</v>
      </c>
      <c r="H2980" s="5" t="s">
        <v>21</v>
      </c>
      <c r="I2980" s="7">
        <v>0.6</v>
      </c>
      <c r="J2980" s="8">
        <v>1250</v>
      </c>
      <c r="K2980" s="9">
        <f t="shared" si="22"/>
        <v>750</v>
      </c>
      <c r="L2980" s="9">
        <f t="shared" si="23"/>
        <v>375</v>
      </c>
      <c r="M2980" s="10">
        <v>0.5</v>
      </c>
      <c r="O2980" s="15"/>
      <c r="P2980" s="13"/>
      <c r="Q2980" s="11"/>
      <c r="R2980" s="12"/>
    </row>
    <row r="2981" spans="1:18" ht="15.75" customHeight="1">
      <c r="A2981" s="1"/>
      <c r="B2981" s="5" t="s">
        <v>14</v>
      </c>
      <c r="C2981" s="5">
        <v>1185732</v>
      </c>
      <c r="D2981" s="6">
        <v>44292</v>
      </c>
      <c r="E2981" s="5" t="s">
        <v>33</v>
      </c>
      <c r="F2981" s="5" t="s">
        <v>106</v>
      </c>
      <c r="G2981" s="5" t="s">
        <v>107</v>
      </c>
      <c r="H2981" s="5" t="s">
        <v>22</v>
      </c>
      <c r="I2981" s="7">
        <v>0.5</v>
      </c>
      <c r="J2981" s="8">
        <v>2500</v>
      </c>
      <c r="K2981" s="9">
        <f t="shared" si="22"/>
        <v>1250</v>
      </c>
      <c r="L2981" s="9">
        <f t="shared" si="23"/>
        <v>500</v>
      </c>
      <c r="M2981" s="10">
        <v>0.4</v>
      </c>
      <c r="O2981" s="15"/>
      <c r="P2981" s="13"/>
      <c r="Q2981" s="11"/>
      <c r="R2981" s="12"/>
    </row>
    <row r="2982" spans="1:18" ht="15.75" customHeight="1">
      <c r="A2982" s="1"/>
      <c r="B2982" s="5" t="s">
        <v>14</v>
      </c>
      <c r="C2982" s="5">
        <v>1185732</v>
      </c>
      <c r="D2982" s="6">
        <v>44323</v>
      </c>
      <c r="E2982" s="5" t="s">
        <v>33</v>
      </c>
      <c r="F2982" s="5" t="s">
        <v>106</v>
      </c>
      <c r="G2982" s="5" t="s">
        <v>107</v>
      </c>
      <c r="H2982" s="5" t="s">
        <v>17</v>
      </c>
      <c r="I2982" s="7">
        <v>0.6</v>
      </c>
      <c r="J2982" s="8">
        <v>5200</v>
      </c>
      <c r="K2982" s="9">
        <f t="shared" si="22"/>
        <v>3120</v>
      </c>
      <c r="L2982" s="9">
        <f t="shared" si="23"/>
        <v>936</v>
      </c>
      <c r="M2982" s="10">
        <v>0.3</v>
      </c>
      <c r="O2982" s="15"/>
      <c r="P2982" s="13"/>
      <c r="Q2982" s="11"/>
      <c r="R2982" s="12"/>
    </row>
    <row r="2983" spans="1:18" ht="15.75" customHeight="1">
      <c r="A2983" s="1"/>
      <c r="B2983" s="5" t="s">
        <v>14</v>
      </c>
      <c r="C2983" s="5">
        <v>1185732</v>
      </c>
      <c r="D2983" s="6">
        <v>44323</v>
      </c>
      <c r="E2983" s="5" t="s">
        <v>33</v>
      </c>
      <c r="F2983" s="5" t="s">
        <v>106</v>
      </c>
      <c r="G2983" s="5" t="s">
        <v>107</v>
      </c>
      <c r="H2983" s="5" t="s">
        <v>18</v>
      </c>
      <c r="I2983" s="7">
        <v>0.4</v>
      </c>
      <c r="J2983" s="8">
        <v>2250</v>
      </c>
      <c r="K2983" s="9">
        <f t="shared" si="22"/>
        <v>900</v>
      </c>
      <c r="L2983" s="9">
        <f t="shared" si="23"/>
        <v>315</v>
      </c>
      <c r="M2983" s="10">
        <v>0.35</v>
      </c>
      <c r="O2983" s="15"/>
      <c r="P2983" s="13"/>
      <c r="Q2983" s="11"/>
      <c r="R2983" s="12"/>
    </row>
    <row r="2984" spans="1:18" ht="15.75" customHeight="1">
      <c r="A2984" s="1"/>
      <c r="B2984" s="5" t="s">
        <v>14</v>
      </c>
      <c r="C2984" s="5">
        <v>1185732</v>
      </c>
      <c r="D2984" s="6">
        <v>44323</v>
      </c>
      <c r="E2984" s="5" t="s">
        <v>33</v>
      </c>
      <c r="F2984" s="5" t="s">
        <v>106</v>
      </c>
      <c r="G2984" s="5" t="s">
        <v>107</v>
      </c>
      <c r="H2984" s="5" t="s">
        <v>19</v>
      </c>
      <c r="I2984" s="7">
        <v>0.35000000000000003</v>
      </c>
      <c r="J2984" s="8">
        <v>2000</v>
      </c>
      <c r="K2984" s="9">
        <f t="shared" si="22"/>
        <v>700.00000000000011</v>
      </c>
      <c r="L2984" s="9">
        <f t="shared" si="23"/>
        <v>210.00000000000003</v>
      </c>
      <c r="M2984" s="10">
        <v>0.3</v>
      </c>
      <c r="O2984" s="15"/>
      <c r="P2984" s="13"/>
      <c r="Q2984" s="11"/>
      <c r="R2984" s="12"/>
    </row>
    <row r="2985" spans="1:18" ht="15.75" customHeight="1">
      <c r="A2985" s="1"/>
      <c r="B2985" s="5" t="s">
        <v>14</v>
      </c>
      <c r="C2985" s="5">
        <v>1185732</v>
      </c>
      <c r="D2985" s="6">
        <v>44323</v>
      </c>
      <c r="E2985" s="5" t="s">
        <v>33</v>
      </c>
      <c r="F2985" s="5" t="s">
        <v>106</v>
      </c>
      <c r="G2985" s="5" t="s">
        <v>107</v>
      </c>
      <c r="H2985" s="5" t="s">
        <v>20</v>
      </c>
      <c r="I2985" s="7">
        <v>0.35000000000000003</v>
      </c>
      <c r="J2985" s="8">
        <v>1250</v>
      </c>
      <c r="K2985" s="9">
        <f t="shared" si="22"/>
        <v>437.50000000000006</v>
      </c>
      <c r="L2985" s="9">
        <f t="shared" si="23"/>
        <v>131.25</v>
      </c>
      <c r="M2985" s="10">
        <v>0.3</v>
      </c>
      <c r="O2985" s="15"/>
      <c r="P2985" s="13"/>
      <c r="Q2985" s="11"/>
      <c r="R2985" s="12"/>
    </row>
    <row r="2986" spans="1:18" ht="15.75" customHeight="1">
      <c r="A2986" s="1"/>
      <c r="B2986" s="5" t="s">
        <v>14</v>
      </c>
      <c r="C2986" s="5">
        <v>1185732</v>
      </c>
      <c r="D2986" s="6">
        <v>44323</v>
      </c>
      <c r="E2986" s="5" t="s">
        <v>33</v>
      </c>
      <c r="F2986" s="5" t="s">
        <v>106</v>
      </c>
      <c r="G2986" s="5" t="s">
        <v>107</v>
      </c>
      <c r="H2986" s="5" t="s">
        <v>21</v>
      </c>
      <c r="I2986" s="7">
        <v>0.44999999999999996</v>
      </c>
      <c r="J2986" s="8">
        <v>1500</v>
      </c>
      <c r="K2986" s="9">
        <f t="shared" si="22"/>
        <v>674.99999999999989</v>
      </c>
      <c r="L2986" s="9">
        <f t="shared" si="23"/>
        <v>337.49999999999994</v>
      </c>
      <c r="M2986" s="10">
        <v>0.5</v>
      </c>
      <c r="O2986" s="15"/>
      <c r="P2986" s="13"/>
      <c r="Q2986" s="11"/>
      <c r="R2986" s="12"/>
    </row>
    <row r="2987" spans="1:18" ht="15.75" customHeight="1">
      <c r="A2987" s="1"/>
      <c r="B2987" s="5" t="s">
        <v>14</v>
      </c>
      <c r="C2987" s="5">
        <v>1185732</v>
      </c>
      <c r="D2987" s="6">
        <v>44323</v>
      </c>
      <c r="E2987" s="5" t="s">
        <v>33</v>
      </c>
      <c r="F2987" s="5" t="s">
        <v>106</v>
      </c>
      <c r="G2987" s="5" t="s">
        <v>107</v>
      </c>
      <c r="H2987" s="5" t="s">
        <v>22</v>
      </c>
      <c r="I2987" s="7">
        <v>0.49999999999999994</v>
      </c>
      <c r="J2987" s="8">
        <v>2750</v>
      </c>
      <c r="K2987" s="9">
        <f t="shared" si="22"/>
        <v>1374.9999999999998</v>
      </c>
      <c r="L2987" s="9">
        <f t="shared" si="23"/>
        <v>549.99999999999989</v>
      </c>
      <c r="M2987" s="10">
        <v>0.4</v>
      </c>
      <c r="O2987" s="15"/>
      <c r="P2987" s="13"/>
      <c r="Q2987" s="11"/>
      <c r="R2987" s="12"/>
    </row>
    <row r="2988" spans="1:18" ht="15.75" customHeight="1">
      <c r="A2988" s="1"/>
      <c r="B2988" s="5" t="s">
        <v>14</v>
      </c>
      <c r="C2988" s="5">
        <v>1185732</v>
      </c>
      <c r="D2988" s="6">
        <v>44353</v>
      </c>
      <c r="E2988" s="5" t="s">
        <v>33</v>
      </c>
      <c r="F2988" s="5" t="s">
        <v>106</v>
      </c>
      <c r="G2988" s="5" t="s">
        <v>107</v>
      </c>
      <c r="H2988" s="5" t="s">
        <v>17</v>
      </c>
      <c r="I2988" s="7">
        <v>0.35000000000000003</v>
      </c>
      <c r="J2988" s="8">
        <v>5250</v>
      </c>
      <c r="K2988" s="9">
        <f t="shared" si="22"/>
        <v>1837.5000000000002</v>
      </c>
      <c r="L2988" s="9">
        <f t="shared" si="23"/>
        <v>551.25</v>
      </c>
      <c r="M2988" s="10">
        <v>0.3</v>
      </c>
      <c r="O2988" s="15"/>
      <c r="P2988" s="13"/>
      <c r="Q2988" s="11"/>
      <c r="R2988" s="12"/>
    </row>
    <row r="2989" spans="1:18" ht="15.75" customHeight="1">
      <c r="A2989" s="1"/>
      <c r="B2989" s="5" t="s">
        <v>14</v>
      </c>
      <c r="C2989" s="5">
        <v>1185732</v>
      </c>
      <c r="D2989" s="6">
        <v>44353</v>
      </c>
      <c r="E2989" s="5" t="s">
        <v>33</v>
      </c>
      <c r="F2989" s="5" t="s">
        <v>106</v>
      </c>
      <c r="G2989" s="5" t="s">
        <v>107</v>
      </c>
      <c r="H2989" s="5" t="s">
        <v>18</v>
      </c>
      <c r="I2989" s="7">
        <v>0.3000000000000001</v>
      </c>
      <c r="J2989" s="8">
        <v>2750</v>
      </c>
      <c r="K2989" s="9">
        <f t="shared" si="22"/>
        <v>825.00000000000023</v>
      </c>
      <c r="L2989" s="9">
        <f t="shared" si="23"/>
        <v>288.75000000000006</v>
      </c>
      <c r="M2989" s="10">
        <v>0.35</v>
      </c>
      <c r="O2989" s="15"/>
      <c r="P2989" s="13"/>
      <c r="Q2989" s="11"/>
      <c r="R2989" s="12"/>
    </row>
    <row r="2990" spans="1:18" ht="15.75" customHeight="1">
      <c r="A2990" s="1"/>
      <c r="B2990" s="5" t="s">
        <v>14</v>
      </c>
      <c r="C2990" s="5">
        <v>1185732</v>
      </c>
      <c r="D2990" s="6">
        <v>44353</v>
      </c>
      <c r="E2990" s="5" t="s">
        <v>33</v>
      </c>
      <c r="F2990" s="5" t="s">
        <v>106</v>
      </c>
      <c r="G2990" s="5" t="s">
        <v>107</v>
      </c>
      <c r="H2990" s="5" t="s">
        <v>19</v>
      </c>
      <c r="I2990" s="7">
        <v>0.25000000000000006</v>
      </c>
      <c r="J2990" s="8">
        <v>2000</v>
      </c>
      <c r="K2990" s="9">
        <f t="shared" si="22"/>
        <v>500.00000000000011</v>
      </c>
      <c r="L2990" s="9">
        <f t="shared" si="23"/>
        <v>150.00000000000003</v>
      </c>
      <c r="M2990" s="10">
        <v>0.3</v>
      </c>
      <c r="O2990" s="15"/>
      <c r="P2990" s="13"/>
      <c r="Q2990" s="11"/>
      <c r="R2990" s="12"/>
    </row>
    <row r="2991" spans="1:18" ht="15.75" customHeight="1">
      <c r="A2991" s="1"/>
      <c r="B2991" s="5" t="s">
        <v>14</v>
      </c>
      <c r="C2991" s="5">
        <v>1185732</v>
      </c>
      <c r="D2991" s="6">
        <v>44353</v>
      </c>
      <c r="E2991" s="5" t="s">
        <v>33</v>
      </c>
      <c r="F2991" s="5" t="s">
        <v>106</v>
      </c>
      <c r="G2991" s="5" t="s">
        <v>107</v>
      </c>
      <c r="H2991" s="5" t="s">
        <v>20</v>
      </c>
      <c r="I2991" s="7">
        <v>0.25000000000000006</v>
      </c>
      <c r="J2991" s="8">
        <v>1750</v>
      </c>
      <c r="K2991" s="9">
        <f t="shared" si="22"/>
        <v>437.50000000000011</v>
      </c>
      <c r="L2991" s="9">
        <f t="shared" si="23"/>
        <v>131.25000000000003</v>
      </c>
      <c r="M2991" s="10">
        <v>0.3</v>
      </c>
      <c r="O2991" s="15"/>
      <c r="P2991" s="13"/>
      <c r="Q2991" s="11"/>
      <c r="R2991" s="12"/>
    </row>
    <row r="2992" spans="1:18" ht="15.75" customHeight="1">
      <c r="A2992" s="1"/>
      <c r="B2992" s="5" t="s">
        <v>14</v>
      </c>
      <c r="C2992" s="5">
        <v>1185732</v>
      </c>
      <c r="D2992" s="6">
        <v>44353</v>
      </c>
      <c r="E2992" s="5" t="s">
        <v>33</v>
      </c>
      <c r="F2992" s="5" t="s">
        <v>106</v>
      </c>
      <c r="G2992" s="5" t="s">
        <v>107</v>
      </c>
      <c r="H2992" s="5" t="s">
        <v>21</v>
      </c>
      <c r="I2992" s="7">
        <v>0.35000000000000003</v>
      </c>
      <c r="J2992" s="8">
        <v>1750</v>
      </c>
      <c r="K2992" s="9">
        <f t="shared" si="22"/>
        <v>612.50000000000011</v>
      </c>
      <c r="L2992" s="9">
        <f t="shared" si="23"/>
        <v>306.25000000000006</v>
      </c>
      <c r="M2992" s="10">
        <v>0.5</v>
      </c>
      <c r="O2992" s="15"/>
      <c r="P2992" s="13"/>
      <c r="Q2992" s="11"/>
      <c r="R2992" s="12"/>
    </row>
    <row r="2993" spans="1:18" ht="15.75" customHeight="1">
      <c r="A2993" s="1"/>
      <c r="B2993" s="5" t="s">
        <v>14</v>
      </c>
      <c r="C2993" s="5">
        <v>1185732</v>
      </c>
      <c r="D2993" s="6">
        <v>44353</v>
      </c>
      <c r="E2993" s="5" t="s">
        <v>33</v>
      </c>
      <c r="F2993" s="5" t="s">
        <v>106</v>
      </c>
      <c r="G2993" s="5" t="s">
        <v>107</v>
      </c>
      <c r="H2993" s="5" t="s">
        <v>22</v>
      </c>
      <c r="I2993" s="7">
        <v>0.55000000000000004</v>
      </c>
      <c r="J2993" s="8">
        <v>3250</v>
      </c>
      <c r="K2993" s="9">
        <f t="shared" si="22"/>
        <v>1787.5000000000002</v>
      </c>
      <c r="L2993" s="9">
        <f t="shared" si="23"/>
        <v>715.00000000000011</v>
      </c>
      <c r="M2993" s="10">
        <v>0.4</v>
      </c>
      <c r="O2993" s="15"/>
      <c r="P2993" s="13"/>
      <c r="Q2993" s="11"/>
      <c r="R2993" s="12"/>
    </row>
    <row r="2994" spans="1:18" ht="15.75" customHeight="1">
      <c r="A2994" s="1"/>
      <c r="B2994" s="5" t="s">
        <v>14</v>
      </c>
      <c r="C2994" s="5">
        <v>1185732</v>
      </c>
      <c r="D2994" s="6">
        <v>44382</v>
      </c>
      <c r="E2994" s="5" t="s">
        <v>33</v>
      </c>
      <c r="F2994" s="5" t="s">
        <v>106</v>
      </c>
      <c r="G2994" s="5" t="s">
        <v>107</v>
      </c>
      <c r="H2994" s="5" t="s">
        <v>17</v>
      </c>
      <c r="I2994" s="7">
        <v>0.5</v>
      </c>
      <c r="J2994" s="8">
        <v>5500</v>
      </c>
      <c r="K2994" s="9">
        <f t="shared" si="22"/>
        <v>2750</v>
      </c>
      <c r="L2994" s="9">
        <f t="shared" si="23"/>
        <v>825</v>
      </c>
      <c r="M2994" s="10">
        <v>0.3</v>
      </c>
      <c r="O2994" s="15"/>
      <c r="P2994" s="13"/>
      <c r="Q2994" s="11"/>
      <c r="R2994" s="12"/>
    </row>
    <row r="2995" spans="1:18" ht="15.75" customHeight="1">
      <c r="A2995" s="1"/>
      <c r="B2995" s="5" t="s">
        <v>14</v>
      </c>
      <c r="C2995" s="5">
        <v>1185732</v>
      </c>
      <c r="D2995" s="6">
        <v>44382</v>
      </c>
      <c r="E2995" s="5" t="s">
        <v>33</v>
      </c>
      <c r="F2995" s="5" t="s">
        <v>106</v>
      </c>
      <c r="G2995" s="5" t="s">
        <v>107</v>
      </c>
      <c r="H2995" s="5" t="s">
        <v>18</v>
      </c>
      <c r="I2995" s="7">
        <v>0.45000000000000007</v>
      </c>
      <c r="J2995" s="8">
        <v>3000</v>
      </c>
      <c r="K2995" s="9">
        <f t="shared" si="22"/>
        <v>1350.0000000000002</v>
      </c>
      <c r="L2995" s="9">
        <f t="shared" si="23"/>
        <v>472.50000000000006</v>
      </c>
      <c r="M2995" s="10">
        <v>0.35</v>
      </c>
      <c r="O2995" s="15"/>
      <c r="P2995" s="13"/>
      <c r="Q2995" s="11"/>
      <c r="R2995" s="12"/>
    </row>
    <row r="2996" spans="1:18" ht="15.75" customHeight="1">
      <c r="A2996" s="1"/>
      <c r="B2996" s="5" t="s">
        <v>14</v>
      </c>
      <c r="C2996" s="5">
        <v>1185732</v>
      </c>
      <c r="D2996" s="6">
        <v>44382</v>
      </c>
      <c r="E2996" s="5" t="s">
        <v>33</v>
      </c>
      <c r="F2996" s="5" t="s">
        <v>106</v>
      </c>
      <c r="G2996" s="5" t="s">
        <v>107</v>
      </c>
      <c r="H2996" s="5" t="s">
        <v>19</v>
      </c>
      <c r="I2996" s="7">
        <v>0.4</v>
      </c>
      <c r="J2996" s="8">
        <v>2250</v>
      </c>
      <c r="K2996" s="9">
        <f t="shared" si="22"/>
        <v>900</v>
      </c>
      <c r="L2996" s="9">
        <f t="shared" si="23"/>
        <v>270</v>
      </c>
      <c r="M2996" s="10">
        <v>0.3</v>
      </c>
      <c r="O2996" s="15"/>
      <c r="P2996" s="13"/>
      <c r="Q2996" s="11"/>
      <c r="R2996" s="12"/>
    </row>
    <row r="2997" spans="1:18" ht="15.75" customHeight="1">
      <c r="A2997" s="1"/>
      <c r="B2997" s="5" t="s">
        <v>14</v>
      </c>
      <c r="C2997" s="5">
        <v>1185732</v>
      </c>
      <c r="D2997" s="6">
        <v>44382</v>
      </c>
      <c r="E2997" s="5" t="s">
        <v>33</v>
      </c>
      <c r="F2997" s="5" t="s">
        <v>106</v>
      </c>
      <c r="G2997" s="5" t="s">
        <v>107</v>
      </c>
      <c r="H2997" s="5" t="s">
        <v>20</v>
      </c>
      <c r="I2997" s="7">
        <v>0.4</v>
      </c>
      <c r="J2997" s="8">
        <v>1750</v>
      </c>
      <c r="K2997" s="9">
        <f t="shared" si="22"/>
        <v>700</v>
      </c>
      <c r="L2997" s="9">
        <f t="shared" si="23"/>
        <v>210</v>
      </c>
      <c r="M2997" s="10">
        <v>0.3</v>
      </c>
      <c r="O2997" s="15"/>
      <c r="P2997" s="13"/>
      <c r="Q2997" s="11"/>
      <c r="R2997" s="12"/>
    </row>
    <row r="2998" spans="1:18" ht="15.75" customHeight="1">
      <c r="A2998" s="1"/>
      <c r="B2998" s="5" t="s">
        <v>14</v>
      </c>
      <c r="C2998" s="5">
        <v>1185732</v>
      </c>
      <c r="D2998" s="6">
        <v>44382</v>
      </c>
      <c r="E2998" s="5" t="s">
        <v>33</v>
      </c>
      <c r="F2998" s="5" t="s">
        <v>106</v>
      </c>
      <c r="G2998" s="5" t="s">
        <v>107</v>
      </c>
      <c r="H2998" s="5" t="s">
        <v>21</v>
      </c>
      <c r="I2998" s="7">
        <v>0.5</v>
      </c>
      <c r="J2998" s="8">
        <v>2000</v>
      </c>
      <c r="K2998" s="9">
        <f t="shared" si="22"/>
        <v>1000</v>
      </c>
      <c r="L2998" s="9">
        <f t="shared" si="23"/>
        <v>500</v>
      </c>
      <c r="M2998" s="10">
        <v>0.5</v>
      </c>
      <c r="O2998" s="15"/>
      <c r="P2998" s="13"/>
      <c r="Q2998" s="11"/>
      <c r="R2998" s="12"/>
    </row>
    <row r="2999" spans="1:18" ht="15.75" customHeight="1">
      <c r="A2999" s="1"/>
      <c r="B2999" s="5" t="s">
        <v>14</v>
      </c>
      <c r="C2999" s="5">
        <v>1185732</v>
      </c>
      <c r="D2999" s="6">
        <v>44382</v>
      </c>
      <c r="E2999" s="5" t="s">
        <v>33</v>
      </c>
      <c r="F2999" s="5" t="s">
        <v>106</v>
      </c>
      <c r="G2999" s="5" t="s">
        <v>107</v>
      </c>
      <c r="H2999" s="5" t="s">
        <v>22</v>
      </c>
      <c r="I2999" s="7">
        <v>0.55000000000000004</v>
      </c>
      <c r="J2999" s="8">
        <v>3750</v>
      </c>
      <c r="K2999" s="9">
        <f t="shared" si="22"/>
        <v>2062.5</v>
      </c>
      <c r="L2999" s="9">
        <f t="shared" si="23"/>
        <v>825</v>
      </c>
      <c r="M2999" s="10">
        <v>0.4</v>
      </c>
      <c r="O2999" s="15"/>
      <c r="P2999" s="13"/>
      <c r="Q2999" s="11"/>
      <c r="R2999" s="12"/>
    </row>
    <row r="3000" spans="1:18" ht="15.75" customHeight="1">
      <c r="A3000" s="1"/>
      <c r="B3000" s="5" t="s">
        <v>14</v>
      </c>
      <c r="C3000" s="5">
        <v>1185732</v>
      </c>
      <c r="D3000" s="6">
        <v>44414</v>
      </c>
      <c r="E3000" s="5" t="s">
        <v>33</v>
      </c>
      <c r="F3000" s="5" t="s">
        <v>106</v>
      </c>
      <c r="G3000" s="5" t="s">
        <v>107</v>
      </c>
      <c r="H3000" s="5" t="s">
        <v>17</v>
      </c>
      <c r="I3000" s="7">
        <v>0.5</v>
      </c>
      <c r="J3000" s="8">
        <v>5250</v>
      </c>
      <c r="K3000" s="9">
        <f t="shared" si="22"/>
        <v>2625</v>
      </c>
      <c r="L3000" s="9">
        <f t="shared" si="23"/>
        <v>787.5</v>
      </c>
      <c r="M3000" s="10">
        <v>0.3</v>
      </c>
      <c r="O3000" s="15"/>
      <c r="P3000" s="13"/>
      <c r="Q3000" s="11"/>
      <c r="R3000" s="12"/>
    </row>
    <row r="3001" spans="1:18" ht="15.75" customHeight="1">
      <c r="A3001" s="1"/>
      <c r="B3001" s="5" t="s">
        <v>14</v>
      </c>
      <c r="C3001" s="5">
        <v>1185732</v>
      </c>
      <c r="D3001" s="6">
        <v>44414</v>
      </c>
      <c r="E3001" s="5" t="s">
        <v>33</v>
      </c>
      <c r="F3001" s="5" t="s">
        <v>106</v>
      </c>
      <c r="G3001" s="5" t="s">
        <v>107</v>
      </c>
      <c r="H3001" s="5" t="s">
        <v>18</v>
      </c>
      <c r="I3001" s="7">
        <v>0.45000000000000007</v>
      </c>
      <c r="J3001" s="8">
        <v>3000</v>
      </c>
      <c r="K3001" s="9">
        <f t="shared" si="22"/>
        <v>1350.0000000000002</v>
      </c>
      <c r="L3001" s="9">
        <f t="shared" si="23"/>
        <v>472.50000000000006</v>
      </c>
      <c r="M3001" s="10">
        <v>0.35</v>
      </c>
      <c r="O3001" s="15"/>
      <c r="P3001" s="13"/>
      <c r="Q3001" s="11"/>
      <c r="R3001" s="12"/>
    </row>
    <row r="3002" spans="1:18" ht="15.75" customHeight="1">
      <c r="A3002" s="1"/>
      <c r="B3002" s="5" t="s">
        <v>14</v>
      </c>
      <c r="C3002" s="5">
        <v>1185732</v>
      </c>
      <c r="D3002" s="6">
        <v>44414</v>
      </c>
      <c r="E3002" s="5" t="s">
        <v>33</v>
      </c>
      <c r="F3002" s="5" t="s">
        <v>106</v>
      </c>
      <c r="G3002" s="5" t="s">
        <v>107</v>
      </c>
      <c r="H3002" s="5" t="s">
        <v>19</v>
      </c>
      <c r="I3002" s="7">
        <v>0.4</v>
      </c>
      <c r="J3002" s="8">
        <v>2250</v>
      </c>
      <c r="K3002" s="9">
        <f t="shared" si="22"/>
        <v>900</v>
      </c>
      <c r="L3002" s="9">
        <f t="shared" si="23"/>
        <v>270</v>
      </c>
      <c r="M3002" s="10">
        <v>0.3</v>
      </c>
      <c r="O3002" s="15"/>
      <c r="P3002" s="13"/>
      <c r="Q3002" s="11"/>
      <c r="R3002" s="12"/>
    </row>
    <row r="3003" spans="1:18" ht="15.75" customHeight="1">
      <c r="A3003" s="1"/>
      <c r="B3003" s="5" t="s">
        <v>14</v>
      </c>
      <c r="C3003" s="5">
        <v>1185732</v>
      </c>
      <c r="D3003" s="6">
        <v>44414</v>
      </c>
      <c r="E3003" s="5" t="s">
        <v>33</v>
      </c>
      <c r="F3003" s="5" t="s">
        <v>106</v>
      </c>
      <c r="G3003" s="5" t="s">
        <v>107</v>
      </c>
      <c r="H3003" s="5" t="s">
        <v>20</v>
      </c>
      <c r="I3003" s="7">
        <v>0.4</v>
      </c>
      <c r="J3003" s="8">
        <v>2000</v>
      </c>
      <c r="K3003" s="9">
        <f t="shared" si="22"/>
        <v>800</v>
      </c>
      <c r="L3003" s="9">
        <f t="shared" si="23"/>
        <v>240</v>
      </c>
      <c r="M3003" s="10">
        <v>0.3</v>
      </c>
      <c r="O3003" s="15"/>
      <c r="P3003" s="13"/>
      <c r="Q3003" s="11"/>
      <c r="R3003" s="12"/>
    </row>
    <row r="3004" spans="1:18" ht="15.75" customHeight="1">
      <c r="A3004" s="1"/>
      <c r="B3004" s="5" t="s">
        <v>14</v>
      </c>
      <c r="C3004" s="5">
        <v>1185732</v>
      </c>
      <c r="D3004" s="6">
        <v>44414</v>
      </c>
      <c r="E3004" s="5" t="s">
        <v>33</v>
      </c>
      <c r="F3004" s="5" t="s">
        <v>106</v>
      </c>
      <c r="G3004" s="5" t="s">
        <v>107</v>
      </c>
      <c r="H3004" s="5" t="s">
        <v>21</v>
      </c>
      <c r="I3004" s="7">
        <v>0.5</v>
      </c>
      <c r="J3004" s="8">
        <v>1750</v>
      </c>
      <c r="K3004" s="9">
        <f t="shared" si="22"/>
        <v>875</v>
      </c>
      <c r="L3004" s="9">
        <f t="shared" si="23"/>
        <v>437.5</v>
      </c>
      <c r="M3004" s="10">
        <v>0.5</v>
      </c>
      <c r="O3004" s="15"/>
      <c r="P3004" s="13"/>
      <c r="Q3004" s="11"/>
      <c r="R3004" s="12"/>
    </row>
    <row r="3005" spans="1:18" ht="15.75" customHeight="1">
      <c r="A3005" s="1"/>
      <c r="B3005" s="5" t="s">
        <v>14</v>
      </c>
      <c r="C3005" s="5">
        <v>1185732</v>
      </c>
      <c r="D3005" s="6">
        <v>44414</v>
      </c>
      <c r="E3005" s="5" t="s">
        <v>33</v>
      </c>
      <c r="F3005" s="5" t="s">
        <v>106</v>
      </c>
      <c r="G3005" s="5" t="s">
        <v>107</v>
      </c>
      <c r="H3005" s="5" t="s">
        <v>22</v>
      </c>
      <c r="I3005" s="7">
        <v>0.55000000000000004</v>
      </c>
      <c r="J3005" s="8">
        <v>3500</v>
      </c>
      <c r="K3005" s="9">
        <f t="shared" si="22"/>
        <v>1925.0000000000002</v>
      </c>
      <c r="L3005" s="9">
        <f t="shared" si="23"/>
        <v>770.00000000000011</v>
      </c>
      <c r="M3005" s="10">
        <v>0.4</v>
      </c>
      <c r="O3005" s="15"/>
      <c r="P3005" s="13"/>
      <c r="Q3005" s="11"/>
      <c r="R3005" s="12"/>
    </row>
    <row r="3006" spans="1:18" ht="15.75" customHeight="1">
      <c r="A3006" s="1"/>
      <c r="B3006" s="5" t="s">
        <v>14</v>
      </c>
      <c r="C3006" s="5">
        <v>1185732</v>
      </c>
      <c r="D3006" s="6">
        <v>44446</v>
      </c>
      <c r="E3006" s="5" t="s">
        <v>33</v>
      </c>
      <c r="F3006" s="5" t="s">
        <v>106</v>
      </c>
      <c r="G3006" s="5" t="s">
        <v>107</v>
      </c>
      <c r="H3006" s="5" t="s">
        <v>17</v>
      </c>
      <c r="I3006" s="7">
        <v>0.35000000000000003</v>
      </c>
      <c r="J3006" s="8">
        <v>4750</v>
      </c>
      <c r="K3006" s="9">
        <f t="shared" si="22"/>
        <v>1662.5000000000002</v>
      </c>
      <c r="L3006" s="9">
        <f t="shared" si="23"/>
        <v>498.75000000000006</v>
      </c>
      <c r="M3006" s="10">
        <v>0.3</v>
      </c>
      <c r="O3006" s="15"/>
      <c r="P3006" s="13"/>
      <c r="Q3006" s="11"/>
      <c r="R3006" s="12"/>
    </row>
    <row r="3007" spans="1:18" ht="15.75" customHeight="1">
      <c r="A3007" s="1"/>
      <c r="B3007" s="5" t="s">
        <v>14</v>
      </c>
      <c r="C3007" s="5">
        <v>1185732</v>
      </c>
      <c r="D3007" s="6">
        <v>44446</v>
      </c>
      <c r="E3007" s="5" t="s">
        <v>33</v>
      </c>
      <c r="F3007" s="5" t="s">
        <v>106</v>
      </c>
      <c r="G3007" s="5" t="s">
        <v>107</v>
      </c>
      <c r="H3007" s="5" t="s">
        <v>18</v>
      </c>
      <c r="I3007" s="7">
        <v>0.3000000000000001</v>
      </c>
      <c r="J3007" s="8">
        <v>2750</v>
      </c>
      <c r="K3007" s="9">
        <f t="shared" si="22"/>
        <v>825.00000000000023</v>
      </c>
      <c r="L3007" s="9">
        <f t="shared" si="23"/>
        <v>288.75000000000006</v>
      </c>
      <c r="M3007" s="10">
        <v>0.35</v>
      </c>
      <c r="O3007" s="15"/>
      <c r="P3007" s="13"/>
      <c r="Q3007" s="11"/>
      <c r="R3007" s="12"/>
    </row>
    <row r="3008" spans="1:18" ht="15.75" customHeight="1">
      <c r="A3008" s="1"/>
      <c r="B3008" s="5" t="s">
        <v>14</v>
      </c>
      <c r="C3008" s="5">
        <v>1185732</v>
      </c>
      <c r="D3008" s="6">
        <v>44446</v>
      </c>
      <c r="E3008" s="5" t="s">
        <v>33</v>
      </c>
      <c r="F3008" s="5" t="s">
        <v>106</v>
      </c>
      <c r="G3008" s="5" t="s">
        <v>107</v>
      </c>
      <c r="H3008" s="5" t="s">
        <v>19</v>
      </c>
      <c r="I3008" s="7">
        <v>0.25000000000000006</v>
      </c>
      <c r="J3008" s="8">
        <v>1750</v>
      </c>
      <c r="K3008" s="9">
        <f t="shared" si="22"/>
        <v>437.50000000000011</v>
      </c>
      <c r="L3008" s="9">
        <f t="shared" si="23"/>
        <v>131.25000000000003</v>
      </c>
      <c r="M3008" s="10">
        <v>0.3</v>
      </c>
      <c r="O3008" s="15"/>
      <c r="P3008" s="13"/>
      <c r="Q3008" s="11"/>
      <c r="R3008" s="12"/>
    </row>
    <row r="3009" spans="1:18" ht="15.75" customHeight="1">
      <c r="A3009" s="1"/>
      <c r="B3009" s="5" t="s">
        <v>14</v>
      </c>
      <c r="C3009" s="5">
        <v>1185732</v>
      </c>
      <c r="D3009" s="6">
        <v>44446</v>
      </c>
      <c r="E3009" s="5" t="s">
        <v>33</v>
      </c>
      <c r="F3009" s="5" t="s">
        <v>106</v>
      </c>
      <c r="G3009" s="5" t="s">
        <v>107</v>
      </c>
      <c r="H3009" s="5" t="s">
        <v>20</v>
      </c>
      <c r="I3009" s="7">
        <v>0.25000000000000006</v>
      </c>
      <c r="J3009" s="8">
        <v>1500</v>
      </c>
      <c r="K3009" s="9">
        <f t="shared" si="22"/>
        <v>375.00000000000006</v>
      </c>
      <c r="L3009" s="9">
        <f t="shared" si="23"/>
        <v>112.50000000000001</v>
      </c>
      <c r="M3009" s="10">
        <v>0.3</v>
      </c>
      <c r="O3009" s="15"/>
      <c r="P3009" s="13"/>
      <c r="Q3009" s="11"/>
      <c r="R3009" s="12"/>
    </row>
    <row r="3010" spans="1:18" ht="15.75" customHeight="1">
      <c r="A3010" s="1"/>
      <c r="B3010" s="5" t="s">
        <v>14</v>
      </c>
      <c r="C3010" s="5">
        <v>1185732</v>
      </c>
      <c r="D3010" s="6">
        <v>44446</v>
      </c>
      <c r="E3010" s="5" t="s">
        <v>33</v>
      </c>
      <c r="F3010" s="5" t="s">
        <v>106</v>
      </c>
      <c r="G3010" s="5" t="s">
        <v>107</v>
      </c>
      <c r="H3010" s="5" t="s">
        <v>21</v>
      </c>
      <c r="I3010" s="7">
        <v>0.35000000000000003</v>
      </c>
      <c r="J3010" s="8">
        <v>1500</v>
      </c>
      <c r="K3010" s="9">
        <f t="shared" si="22"/>
        <v>525</v>
      </c>
      <c r="L3010" s="9">
        <f t="shared" si="23"/>
        <v>262.5</v>
      </c>
      <c r="M3010" s="10">
        <v>0.5</v>
      </c>
      <c r="O3010" s="15"/>
      <c r="P3010" s="13"/>
      <c r="Q3010" s="11"/>
      <c r="R3010" s="12"/>
    </row>
    <row r="3011" spans="1:18" ht="15.75" customHeight="1">
      <c r="A3011" s="1"/>
      <c r="B3011" s="5" t="s">
        <v>14</v>
      </c>
      <c r="C3011" s="5">
        <v>1185732</v>
      </c>
      <c r="D3011" s="6">
        <v>44446</v>
      </c>
      <c r="E3011" s="5" t="s">
        <v>33</v>
      </c>
      <c r="F3011" s="5" t="s">
        <v>106</v>
      </c>
      <c r="G3011" s="5" t="s">
        <v>107</v>
      </c>
      <c r="H3011" s="5" t="s">
        <v>22</v>
      </c>
      <c r="I3011" s="7">
        <v>0.4</v>
      </c>
      <c r="J3011" s="8">
        <v>2250</v>
      </c>
      <c r="K3011" s="9">
        <f t="shared" si="22"/>
        <v>900</v>
      </c>
      <c r="L3011" s="9">
        <f t="shared" si="23"/>
        <v>360</v>
      </c>
      <c r="M3011" s="10">
        <v>0.4</v>
      </c>
      <c r="O3011" s="15"/>
      <c r="P3011" s="13"/>
      <c r="Q3011" s="11"/>
      <c r="R3011" s="12"/>
    </row>
    <row r="3012" spans="1:18" ht="15.75" customHeight="1">
      <c r="A3012" s="1"/>
      <c r="B3012" s="5" t="s">
        <v>14</v>
      </c>
      <c r="C3012" s="5">
        <v>1185732</v>
      </c>
      <c r="D3012" s="6">
        <v>44475</v>
      </c>
      <c r="E3012" s="5" t="s">
        <v>33</v>
      </c>
      <c r="F3012" s="5" t="s">
        <v>106</v>
      </c>
      <c r="G3012" s="5" t="s">
        <v>107</v>
      </c>
      <c r="H3012" s="5" t="s">
        <v>17</v>
      </c>
      <c r="I3012" s="7">
        <v>0.44999999999999996</v>
      </c>
      <c r="J3012" s="8">
        <v>4000</v>
      </c>
      <c r="K3012" s="9">
        <f t="shared" si="22"/>
        <v>1799.9999999999998</v>
      </c>
      <c r="L3012" s="9">
        <f t="shared" si="23"/>
        <v>539.99999999999989</v>
      </c>
      <c r="M3012" s="10">
        <v>0.3</v>
      </c>
      <c r="O3012" s="15"/>
      <c r="P3012" s="13"/>
      <c r="Q3012" s="11"/>
      <c r="R3012" s="12"/>
    </row>
    <row r="3013" spans="1:18" ht="15.75" customHeight="1">
      <c r="A3013" s="1"/>
      <c r="B3013" s="5" t="s">
        <v>14</v>
      </c>
      <c r="C3013" s="5">
        <v>1185732</v>
      </c>
      <c r="D3013" s="6">
        <v>44475</v>
      </c>
      <c r="E3013" s="5" t="s">
        <v>33</v>
      </c>
      <c r="F3013" s="5" t="s">
        <v>106</v>
      </c>
      <c r="G3013" s="5" t="s">
        <v>107</v>
      </c>
      <c r="H3013" s="5" t="s">
        <v>18</v>
      </c>
      <c r="I3013" s="7">
        <v>0.35000000000000003</v>
      </c>
      <c r="J3013" s="8">
        <v>2500</v>
      </c>
      <c r="K3013" s="9">
        <f t="shared" si="22"/>
        <v>875.00000000000011</v>
      </c>
      <c r="L3013" s="9">
        <f t="shared" si="23"/>
        <v>306.25</v>
      </c>
      <c r="M3013" s="10">
        <v>0.35</v>
      </c>
      <c r="O3013" s="15"/>
      <c r="P3013" s="13"/>
      <c r="Q3013" s="11"/>
      <c r="R3013" s="12"/>
    </row>
    <row r="3014" spans="1:18" ht="15.75" customHeight="1">
      <c r="A3014" s="1"/>
      <c r="B3014" s="5" t="s">
        <v>14</v>
      </c>
      <c r="C3014" s="5">
        <v>1185732</v>
      </c>
      <c r="D3014" s="6">
        <v>44475</v>
      </c>
      <c r="E3014" s="5" t="s">
        <v>33</v>
      </c>
      <c r="F3014" s="5" t="s">
        <v>106</v>
      </c>
      <c r="G3014" s="5" t="s">
        <v>107</v>
      </c>
      <c r="H3014" s="5" t="s">
        <v>19</v>
      </c>
      <c r="I3014" s="7">
        <v>0.35000000000000003</v>
      </c>
      <c r="J3014" s="8">
        <v>1500</v>
      </c>
      <c r="K3014" s="9">
        <f t="shared" si="22"/>
        <v>525</v>
      </c>
      <c r="L3014" s="9">
        <f t="shared" si="23"/>
        <v>157.5</v>
      </c>
      <c r="M3014" s="10">
        <v>0.3</v>
      </c>
      <c r="O3014" s="15"/>
      <c r="P3014" s="13"/>
      <c r="Q3014" s="11"/>
      <c r="R3014" s="12"/>
    </row>
    <row r="3015" spans="1:18" ht="15.75" customHeight="1">
      <c r="A3015" s="1"/>
      <c r="B3015" s="5" t="s">
        <v>14</v>
      </c>
      <c r="C3015" s="5">
        <v>1185732</v>
      </c>
      <c r="D3015" s="6">
        <v>44475</v>
      </c>
      <c r="E3015" s="5" t="s">
        <v>33</v>
      </c>
      <c r="F3015" s="5" t="s">
        <v>106</v>
      </c>
      <c r="G3015" s="5" t="s">
        <v>107</v>
      </c>
      <c r="H3015" s="5" t="s">
        <v>20</v>
      </c>
      <c r="I3015" s="7">
        <v>0.35000000000000003</v>
      </c>
      <c r="J3015" s="8">
        <v>1250</v>
      </c>
      <c r="K3015" s="9">
        <f t="shared" si="22"/>
        <v>437.50000000000006</v>
      </c>
      <c r="L3015" s="9">
        <f t="shared" si="23"/>
        <v>131.25</v>
      </c>
      <c r="M3015" s="10">
        <v>0.3</v>
      </c>
      <c r="O3015" s="15"/>
      <c r="P3015" s="13"/>
      <c r="Q3015" s="11"/>
      <c r="R3015" s="12"/>
    </row>
    <row r="3016" spans="1:18" ht="15.75" customHeight="1">
      <c r="A3016" s="1"/>
      <c r="B3016" s="5" t="s">
        <v>14</v>
      </c>
      <c r="C3016" s="5">
        <v>1185732</v>
      </c>
      <c r="D3016" s="6">
        <v>44475</v>
      </c>
      <c r="E3016" s="5" t="s">
        <v>33</v>
      </c>
      <c r="F3016" s="5" t="s">
        <v>106</v>
      </c>
      <c r="G3016" s="5" t="s">
        <v>107</v>
      </c>
      <c r="H3016" s="5" t="s">
        <v>21</v>
      </c>
      <c r="I3016" s="7">
        <v>0.44999999999999996</v>
      </c>
      <c r="J3016" s="8">
        <v>1250</v>
      </c>
      <c r="K3016" s="9">
        <f t="shared" si="22"/>
        <v>562.5</v>
      </c>
      <c r="L3016" s="9">
        <f t="shared" si="23"/>
        <v>281.25</v>
      </c>
      <c r="M3016" s="10">
        <v>0.5</v>
      </c>
      <c r="O3016" s="15"/>
      <c r="P3016" s="13"/>
      <c r="Q3016" s="11"/>
      <c r="R3016" s="12"/>
    </row>
    <row r="3017" spans="1:18" ht="15.75" customHeight="1">
      <c r="A3017" s="1"/>
      <c r="B3017" s="5" t="s">
        <v>14</v>
      </c>
      <c r="C3017" s="5">
        <v>1185732</v>
      </c>
      <c r="D3017" s="6">
        <v>44475</v>
      </c>
      <c r="E3017" s="5" t="s">
        <v>33</v>
      </c>
      <c r="F3017" s="5" t="s">
        <v>106</v>
      </c>
      <c r="G3017" s="5" t="s">
        <v>107</v>
      </c>
      <c r="H3017" s="5" t="s">
        <v>22</v>
      </c>
      <c r="I3017" s="7">
        <v>0.49999999999999983</v>
      </c>
      <c r="J3017" s="8">
        <v>2500</v>
      </c>
      <c r="K3017" s="9">
        <f t="shared" si="22"/>
        <v>1249.9999999999995</v>
      </c>
      <c r="L3017" s="9">
        <f t="shared" si="23"/>
        <v>499.99999999999983</v>
      </c>
      <c r="M3017" s="10">
        <v>0.4</v>
      </c>
      <c r="O3017" s="15"/>
      <c r="P3017" s="13"/>
      <c r="Q3017" s="11"/>
      <c r="R3017" s="12"/>
    </row>
    <row r="3018" spans="1:18" ht="15.75" customHeight="1">
      <c r="A3018" s="1"/>
      <c r="B3018" s="5" t="s">
        <v>14</v>
      </c>
      <c r="C3018" s="5">
        <v>1185732</v>
      </c>
      <c r="D3018" s="6">
        <v>44506</v>
      </c>
      <c r="E3018" s="5" t="s">
        <v>33</v>
      </c>
      <c r="F3018" s="5" t="s">
        <v>106</v>
      </c>
      <c r="G3018" s="5" t="s">
        <v>107</v>
      </c>
      <c r="H3018" s="5" t="s">
        <v>17</v>
      </c>
      <c r="I3018" s="7">
        <v>0.44999999999999996</v>
      </c>
      <c r="J3018" s="8">
        <v>4000</v>
      </c>
      <c r="K3018" s="9">
        <f t="shared" si="22"/>
        <v>1799.9999999999998</v>
      </c>
      <c r="L3018" s="9">
        <f t="shared" si="23"/>
        <v>539.99999999999989</v>
      </c>
      <c r="M3018" s="10">
        <v>0.3</v>
      </c>
      <c r="O3018" s="15"/>
      <c r="P3018" s="13"/>
      <c r="Q3018" s="11"/>
      <c r="R3018" s="12"/>
    </row>
    <row r="3019" spans="1:18" ht="15.75" customHeight="1">
      <c r="A3019" s="1"/>
      <c r="B3019" s="5" t="s">
        <v>14</v>
      </c>
      <c r="C3019" s="5">
        <v>1185732</v>
      </c>
      <c r="D3019" s="6">
        <v>44506</v>
      </c>
      <c r="E3019" s="5" t="s">
        <v>33</v>
      </c>
      <c r="F3019" s="5" t="s">
        <v>106</v>
      </c>
      <c r="G3019" s="5" t="s">
        <v>107</v>
      </c>
      <c r="H3019" s="5" t="s">
        <v>18</v>
      </c>
      <c r="I3019" s="7">
        <v>0.35000000000000003</v>
      </c>
      <c r="J3019" s="8">
        <v>2750</v>
      </c>
      <c r="K3019" s="9">
        <f t="shared" si="22"/>
        <v>962.50000000000011</v>
      </c>
      <c r="L3019" s="9">
        <f t="shared" si="23"/>
        <v>336.875</v>
      </c>
      <c r="M3019" s="10">
        <v>0.35</v>
      </c>
      <c r="O3019" s="15"/>
      <c r="P3019" s="13"/>
      <c r="Q3019" s="11"/>
      <c r="R3019" s="12"/>
    </row>
    <row r="3020" spans="1:18" ht="15.75" customHeight="1">
      <c r="A3020" s="1"/>
      <c r="B3020" s="5" t="s">
        <v>14</v>
      </c>
      <c r="C3020" s="5">
        <v>1185732</v>
      </c>
      <c r="D3020" s="6">
        <v>44506</v>
      </c>
      <c r="E3020" s="5" t="s">
        <v>33</v>
      </c>
      <c r="F3020" s="5" t="s">
        <v>106</v>
      </c>
      <c r="G3020" s="5" t="s">
        <v>107</v>
      </c>
      <c r="H3020" s="5" t="s">
        <v>19</v>
      </c>
      <c r="I3020" s="7">
        <v>0.35000000000000003</v>
      </c>
      <c r="J3020" s="8">
        <v>2200</v>
      </c>
      <c r="K3020" s="9">
        <f t="shared" si="22"/>
        <v>770.00000000000011</v>
      </c>
      <c r="L3020" s="9">
        <f t="shared" si="23"/>
        <v>231.00000000000003</v>
      </c>
      <c r="M3020" s="10">
        <v>0.3</v>
      </c>
      <c r="O3020" s="15"/>
      <c r="P3020" s="13"/>
      <c r="Q3020" s="11"/>
      <c r="R3020" s="12"/>
    </row>
    <row r="3021" spans="1:18" ht="15.75" customHeight="1">
      <c r="A3021" s="1"/>
      <c r="B3021" s="5" t="s">
        <v>14</v>
      </c>
      <c r="C3021" s="5">
        <v>1185732</v>
      </c>
      <c r="D3021" s="6">
        <v>44506</v>
      </c>
      <c r="E3021" s="5" t="s">
        <v>33</v>
      </c>
      <c r="F3021" s="5" t="s">
        <v>106</v>
      </c>
      <c r="G3021" s="5" t="s">
        <v>107</v>
      </c>
      <c r="H3021" s="5" t="s">
        <v>20</v>
      </c>
      <c r="I3021" s="7">
        <v>0.35000000000000003</v>
      </c>
      <c r="J3021" s="8">
        <v>2000</v>
      </c>
      <c r="K3021" s="9">
        <f t="shared" si="22"/>
        <v>700.00000000000011</v>
      </c>
      <c r="L3021" s="9">
        <f t="shared" si="23"/>
        <v>210.00000000000003</v>
      </c>
      <c r="M3021" s="10">
        <v>0.3</v>
      </c>
      <c r="O3021" s="15"/>
      <c r="P3021" s="13"/>
      <c r="Q3021" s="11"/>
      <c r="R3021" s="12"/>
    </row>
    <row r="3022" spans="1:18" ht="15.75" customHeight="1">
      <c r="A3022" s="1"/>
      <c r="B3022" s="5" t="s">
        <v>14</v>
      </c>
      <c r="C3022" s="5">
        <v>1185732</v>
      </c>
      <c r="D3022" s="6">
        <v>44506</v>
      </c>
      <c r="E3022" s="5" t="s">
        <v>33</v>
      </c>
      <c r="F3022" s="5" t="s">
        <v>106</v>
      </c>
      <c r="G3022" s="5" t="s">
        <v>107</v>
      </c>
      <c r="H3022" s="5" t="s">
        <v>21</v>
      </c>
      <c r="I3022" s="7">
        <v>0.6</v>
      </c>
      <c r="J3022" s="8">
        <v>1750</v>
      </c>
      <c r="K3022" s="9">
        <f t="shared" si="22"/>
        <v>1050</v>
      </c>
      <c r="L3022" s="9">
        <f t="shared" si="23"/>
        <v>525</v>
      </c>
      <c r="M3022" s="10">
        <v>0.5</v>
      </c>
      <c r="O3022" s="15"/>
      <c r="P3022" s="13"/>
      <c r="Q3022" s="11"/>
      <c r="R3022" s="12"/>
    </row>
    <row r="3023" spans="1:18" ht="15.75" customHeight="1">
      <c r="A3023" s="1"/>
      <c r="B3023" s="5" t="s">
        <v>14</v>
      </c>
      <c r="C3023" s="5">
        <v>1185732</v>
      </c>
      <c r="D3023" s="6">
        <v>44506</v>
      </c>
      <c r="E3023" s="5" t="s">
        <v>33</v>
      </c>
      <c r="F3023" s="5" t="s">
        <v>106</v>
      </c>
      <c r="G3023" s="5" t="s">
        <v>107</v>
      </c>
      <c r="H3023" s="5" t="s">
        <v>22</v>
      </c>
      <c r="I3023" s="7">
        <v>0.64999999999999991</v>
      </c>
      <c r="J3023" s="8">
        <v>2750</v>
      </c>
      <c r="K3023" s="9">
        <f t="shared" si="22"/>
        <v>1787.4999999999998</v>
      </c>
      <c r="L3023" s="9">
        <f t="shared" si="23"/>
        <v>715</v>
      </c>
      <c r="M3023" s="10">
        <v>0.4</v>
      </c>
      <c r="O3023" s="15"/>
      <c r="P3023" s="13"/>
      <c r="Q3023" s="11"/>
      <c r="R3023" s="12"/>
    </row>
    <row r="3024" spans="1:18" ht="15.75" customHeight="1">
      <c r="A3024" s="1"/>
      <c r="B3024" s="5" t="s">
        <v>14</v>
      </c>
      <c r="C3024" s="5">
        <v>1185732</v>
      </c>
      <c r="D3024" s="6">
        <v>44535</v>
      </c>
      <c r="E3024" s="5" t="s">
        <v>33</v>
      </c>
      <c r="F3024" s="5" t="s">
        <v>106</v>
      </c>
      <c r="G3024" s="5" t="s">
        <v>107</v>
      </c>
      <c r="H3024" s="5" t="s">
        <v>17</v>
      </c>
      <c r="I3024" s="7">
        <v>0.6</v>
      </c>
      <c r="J3024" s="8">
        <v>5250</v>
      </c>
      <c r="K3024" s="9">
        <f t="shared" si="22"/>
        <v>3150</v>
      </c>
      <c r="L3024" s="9">
        <f t="shared" si="23"/>
        <v>945</v>
      </c>
      <c r="M3024" s="10">
        <v>0.3</v>
      </c>
      <c r="O3024" s="15"/>
      <c r="P3024" s="13"/>
      <c r="Q3024" s="11"/>
      <c r="R3024" s="12"/>
    </row>
    <row r="3025" spans="1:18" ht="15.75" customHeight="1">
      <c r="A3025" s="1"/>
      <c r="B3025" s="5" t="s">
        <v>14</v>
      </c>
      <c r="C3025" s="5">
        <v>1185732</v>
      </c>
      <c r="D3025" s="6">
        <v>44535</v>
      </c>
      <c r="E3025" s="5" t="s">
        <v>33</v>
      </c>
      <c r="F3025" s="5" t="s">
        <v>106</v>
      </c>
      <c r="G3025" s="5" t="s">
        <v>107</v>
      </c>
      <c r="H3025" s="5" t="s">
        <v>18</v>
      </c>
      <c r="I3025" s="7">
        <v>0.5</v>
      </c>
      <c r="J3025" s="8">
        <v>3250</v>
      </c>
      <c r="K3025" s="9">
        <f t="shared" si="22"/>
        <v>1625</v>
      </c>
      <c r="L3025" s="9">
        <f t="shared" si="23"/>
        <v>568.75</v>
      </c>
      <c r="M3025" s="10">
        <v>0.35</v>
      </c>
      <c r="O3025" s="15"/>
      <c r="P3025" s="13"/>
      <c r="Q3025" s="11"/>
      <c r="R3025" s="12"/>
    </row>
    <row r="3026" spans="1:18" ht="15.75" customHeight="1">
      <c r="A3026" s="1"/>
      <c r="B3026" s="5" t="s">
        <v>14</v>
      </c>
      <c r="C3026" s="5">
        <v>1185732</v>
      </c>
      <c r="D3026" s="6">
        <v>44535</v>
      </c>
      <c r="E3026" s="5" t="s">
        <v>33</v>
      </c>
      <c r="F3026" s="5" t="s">
        <v>106</v>
      </c>
      <c r="G3026" s="5" t="s">
        <v>107</v>
      </c>
      <c r="H3026" s="5" t="s">
        <v>19</v>
      </c>
      <c r="I3026" s="7">
        <v>0.5</v>
      </c>
      <c r="J3026" s="8">
        <v>2750</v>
      </c>
      <c r="K3026" s="9">
        <f t="shared" si="22"/>
        <v>1375</v>
      </c>
      <c r="L3026" s="9">
        <f t="shared" si="23"/>
        <v>412.5</v>
      </c>
      <c r="M3026" s="10">
        <v>0.3</v>
      </c>
      <c r="O3026" s="15"/>
      <c r="P3026" s="13"/>
      <c r="Q3026" s="11"/>
      <c r="R3026" s="12"/>
    </row>
    <row r="3027" spans="1:18" ht="15.75" customHeight="1">
      <c r="A3027" s="1"/>
      <c r="B3027" s="5" t="s">
        <v>14</v>
      </c>
      <c r="C3027" s="5">
        <v>1185732</v>
      </c>
      <c r="D3027" s="6">
        <v>44535</v>
      </c>
      <c r="E3027" s="5" t="s">
        <v>33</v>
      </c>
      <c r="F3027" s="5" t="s">
        <v>106</v>
      </c>
      <c r="G3027" s="5" t="s">
        <v>107</v>
      </c>
      <c r="H3027" s="5" t="s">
        <v>20</v>
      </c>
      <c r="I3027" s="7">
        <v>0.5</v>
      </c>
      <c r="J3027" s="8">
        <v>2250</v>
      </c>
      <c r="K3027" s="9">
        <f t="shared" si="22"/>
        <v>1125</v>
      </c>
      <c r="L3027" s="9">
        <f t="shared" si="23"/>
        <v>337.5</v>
      </c>
      <c r="M3027" s="10">
        <v>0.3</v>
      </c>
      <c r="O3027" s="15"/>
      <c r="P3027" s="13"/>
      <c r="Q3027" s="11"/>
      <c r="R3027" s="12"/>
    </row>
    <row r="3028" spans="1:18" ht="15.75" customHeight="1">
      <c r="A3028" s="1"/>
      <c r="B3028" s="5" t="s">
        <v>14</v>
      </c>
      <c r="C3028" s="5">
        <v>1185732</v>
      </c>
      <c r="D3028" s="6">
        <v>44535</v>
      </c>
      <c r="E3028" s="5" t="s">
        <v>33</v>
      </c>
      <c r="F3028" s="5" t="s">
        <v>106</v>
      </c>
      <c r="G3028" s="5" t="s">
        <v>107</v>
      </c>
      <c r="H3028" s="5" t="s">
        <v>21</v>
      </c>
      <c r="I3028" s="7">
        <v>0.6</v>
      </c>
      <c r="J3028" s="8">
        <v>2250</v>
      </c>
      <c r="K3028" s="9">
        <f t="shared" si="22"/>
        <v>1350</v>
      </c>
      <c r="L3028" s="9">
        <f t="shared" si="23"/>
        <v>675</v>
      </c>
      <c r="M3028" s="10">
        <v>0.5</v>
      </c>
      <c r="O3028" s="15"/>
      <c r="P3028" s="13"/>
      <c r="Q3028" s="11"/>
      <c r="R3028" s="12"/>
    </row>
    <row r="3029" spans="1:18" ht="15.75" customHeight="1">
      <c r="A3029" s="1"/>
      <c r="B3029" s="5" t="s">
        <v>14</v>
      </c>
      <c r="C3029" s="5">
        <v>1185732</v>
      </c>
      <c r="D3029" s="6">
        <v>44535</v>
      </c>
      <c r="E3029" s="5" t="s">
        <v>33</v>
      </c>
      <c r="F3029" s="5" t="s">
        <v>106</v>
      </c>
      <c r="G3029" s="5" t="s">
        <v>107</v>
      </c>
      <c r="H3029" s="5" t="s">
        <v>22</v>
      </c>
      <c r="I3029" s="7">
        <v>0.64999999999999991</v>
      </c>
      <c r="J3029" s="8">
        <v>3250</v>
      </c>
      <c r="K3029" s="9">
        <f t="shared" si="22"/>
        <v>2112.4999999999995</v>
      </c>
      <c r="L3029" s="9">
        <f t="shared" si="23"/>
        <v>844.99999999999989</v>
      </c>
      <c r="M3029" s="10">
        <v>0.4</v>
      </c>
      <c r="O3029" s="15"/>
      <c r="P3029" s="13"/>
      <c r="Q3029" s="11"/>
      <c r="R3029" s="12"/>
    </row>
    <row r="3030" spans="1:18" ht="15.75" customHeight="1">
      <c r="A3030" s="1" t="s">
        <v>39</v>
      </c>
      <c r="B3030" s="5" t="s">
        <v>14</v>
      </c>
      <c r="C3030" s="5">
        <v>1185732</v>
      </c>
      <c r="D3030" s="6">
        <v>44199</v>
      </c>
      <c r="E3030" s="5" t="s">
        <v>33</v>
      </c>
      <c r="F3030" s="5" t="s">
        <v>108</v>
      </c>
      <c r="G3030" s="5" t="s">
        <v>109</v>
      </c>
      <c r="H3030" s="5" t="s">
        <v>17</v>
      </c>
      <c r="I3030" s="7">
        <v>0.30000000000000004</v>
      </c>
      <c r="J3030" s="8">
        <v>4500</v>
      </c>
      <c r="K3030" s="9">
        <f t="shared" si="22"/>
        <v>1350.0000000000002</v>
      </c>
      <c r="L3030" s="9">
        <f t="shared" si="23"/>
        <v>405.00000000000006</v>
      </c>
      <c r="M3030" s="10">
        <v>0.3</v>
      </c>
      <c r="O3030" s="15"/>
      <c r="P3030" s="13"/>
      <c r="Q3030" s="11"/>
      <c r="R3030" s="12"/>
    </row>
    <row r="3031" spans="1:18" ht="15.75" customHeight="1">
      <c r="A3031" s="1"/>
      <c r="B3031" s="5" t="s">
        <v>14</v>
      </c>
      <c r="C3031" s="5">
        <v>1185732</v>
      </c>
      <c r="D3031" s="6">
        <v>44199</v>
      </c>
      <c r="E3031" s="5" t="s">
        <v>33</v>
      </c>
      <c r="F3031" s="5" t="s">
        <v>108</v>
      </c>
      <c r="G3031" s="5" t="s">
        <v>109</v>
      </c>
      <c r="H3031" s="5" t="s">
        <v>18</v>
      </c>
      <c r="I3031" s="7">
        <v>0.30000000000000004</v>
      </c>
      <c r="J3031" s="8">
        <v>2500</v>
      </c>
      <c r="K3031" s="9">
        <f t="shared" si="22"/>
        <v>750.00000000000011</v>
      </c>
      <c r="L3031" s="9">
        <f t="shared" si="23"/>
        <v>262.5</v>
      </c>
      <c r="M3031" s="10">
        <v>0.35</v>
      </c>
      <c r="O3031" s="15"/>
      <c r="P3031" s="13"/>
      <c r="Q3031" s="11"/>
      <c r="R3031" s="12"/>
    </row>
    <row r="3032" spans="1:18" ht="15.75" customHeight="1">
      <c r="A3032" s="1"/>
      <c r="B3032" s="5" t="s">
        <v>14</v>
      </c>
      <c r="C3032" s="5">
        <v>1185732</v>
      </c>
      <c r="D3032" s="6">
        <v>44199</v>
      </c>
      <c r="E3032" s="5" t="s">
        <v>33</v>
      </c>
      <c r="F3032" s="5" t="s">
        <v>108</v>
      </c>
      <c r="G3032" s="5" t="s">
        <v>109</v>
      </c>
      <c r="H3032" s="5" t="s">
        <v>19</v>
      </c>
      <c r="I3032" s="7">
        <v>0.20000000000000007</v>
      </c>
      <c r="J3032" s="8">
        <v>2500</v>
      </c>
      <c r="K3032" s="9">
        <f t="shared" si="22"/>
        <v>500.00000000000017</v>
      </c>
      <c r="L3032" s="9">
        <f t="shared" si="23"/>
        <v>150.00000000000006</v>
      </c>
      <c r="M3032" s="10">
        <v>0.3</v>
      </c>
      <c r="O3032" s="15"/>
      <c r="P3032" s="13"/>
      <c r="Q3032" s="11"/>
      <c r="R3032" s="12"/>
    </row>
    <row r="3033" spans="1:18" ht="15.75" customHeight="1">
      <c r="A3033" s="1"/>
      <c r="B3033" s="5" t="s">
        <v>14</v>
      </c>
      <c r="C3033" s="5">
        <v>1185732</v>
      </c>
      <c r="D3033" s="6">
        <v>44199</v>
      </c>
      <c r="E3033" s="5" t="s">
        <v>33</v>
      </c>
      <c r="F3033" s="5" t="s">
        <v>108</v>
      </c>
      <c r="G3033" s="5" t="s">
        <v>109</v>
      </c>
      <c r="H3033" s="5" t="s">
        <v>20</v>
      </c>
      <c r="I3033" s="7">
        <v>0.25000000000000006</v>
      </c>
      <c r="J3033" s="8">
        <v>1000</v>
      </c>
      <c r="K3033" s="9">
        <f t="shared" si="22"/>
        <v>250.00000000000006</v>
      </c>
      <c r="L3033" s="9">
        <f t="shared" si="23"/>
        <v>75.000000000000014</v>
      </c>
      <c r="M3033" s="10">
        <v>0.3</v>
      </c>
      <c r="O3033" s="15"/>
      <c r="P3033" s="13"/>
      <c r="Q3033" s="11"/>
      <c r="R3033" s="12"/>
    </row>
    <row r="3034" spans="1:18" ht="15.75" customHeight="1">
      <c r="A3034" s="1"/>
      <c r="B3034" s="5" t="s">
        <v>14</v>
      </c>
      <c r="C3034" s="5">
        <v>1185732</v>
      </c>
      <c r="D3034" s="6">
        <v>44199</v>
      </c>
      <c r="E3034" s="5" t="s">
        <v>33</v>
      </c>
      <c r="F3034" s="5" t="s">
        <v>108</v>
      </c>
      <c r="G3034" s="5" t="s">
        <v>109</v>
      </c>
      <c r="H3034" s="5" t="s">
        <v>21</v>
      </c>
      <c r="I3034" s="7">
        <v>0.39999999999999997</v>
      </c>
      <c r="J3034" s="8">
        <v>1500</v>
      </c>
      <c r="K3034" s="9">
        <f t="shared" si="22"/>
        <v>600</v>
      </c>
      <c r="L3034" s="9">
        <f t="shared" si="23"/>
        <v>300</v>
      </c>
      <c r="M3034" s="10">
        <v>0.5</v>
      </c>
      <c r="O3034" s="15"/>
      <c r="P3034" s="13"/>
      <c r="Q3034" s="11"/>
      <c r="R3034" s="12"/>
    </row>
    <row r="3035" spans="1:18" ht="15.75" customHeight="1">
      <c r="A3035" s="1"/>
      <c r="B3035" s="5" t="s">
        <v>14</v>
      </c>
      <c r="C3035" s="5">
        <v>1185732</v>
      </c>
      <c r="D3035" s="6">
        <v>44199</v>
      </c>
      <c r="E3035" s="5" t="s">
        <v>33</v>
      </c>
      <c r="F3035" s="5" t="s">
        <v>108</v>
      </c>
      <c r="G3035" s="5" t="s">
        <v>109</v>
      </c>
      <c r="H3035" s="5" t="s">
        <v>22</v>
      </c>
      <c r="I3035" s="7">
        <v>0.30000000000000004</v>
      </c>
      <c r="J3035" s="8">
        <v>2500</v>
      </c>
      <c r="K3035" s="9">
        <f t="shared" si="22"/>
        <v>750.00000000000011</v>
      </c>
      <c r="L3035" s="9">
        <f t="shared" si="23"/>
        <v>300.00000000000006</v>
      </c>
      <c r="M3035" s="10">
        <v>0.4</v>
      </c>
      <c r="O3035" s="15"/>
      <c r="P3035" s="13"/>
      <c r="Q3035" s="11"/>
      <c r="R3035" s="12"/>
    </row>
    <row r="3036" spans="1:18" ht="15.75" customHeight="1">
      <c r="A3036" s="1"/>
      <c r="B3036" s="5" t="s">
        <v>14</v>
      </c>
      <c r="C3036" s="5">
        <v>1185732</v>
      </c>
      <c r="D3036" s="6">
        <v>44230</v>
      </c>
      <c r="E3036" s="5" t="s">
        <v>33</v>
      </c>
      <c r="F3036" s="5" t="s">
        <v>108</v>
      </c>
      <c r="G3036" s="5" t="s">
        <v>109</v>
      </c>
      <c r="H3036" s="5" t="s">
        <v>17</v>
      </c>
      <c r="I3036" s="7">
        <v>0.30000000000000004</v>
      </c>
      <c r="J3036" s="8">
        <v>5000</v>
      </c>
      <c r="K3036" s="9">
        <f t="shared" si="22"/>
        <v>1500.0000000000002</v>
      </c>
      <c r="L3036" s="9">
        <f t="shared" si="23"/>
        <v>450.00000000000006</v>
      </c>
      <c r="M3036" s="10">
        <v>0.3</v>
      </c>
      <c r="O3036" s="15"/>
      <c r="P3036" s="13"/>
      <c r="Q3036" s="11"/>
      <c r="R3036" s="12"/>
    </row>
    <row r="3037" spans="1:18" ht="15.75" customHeight="1">
      <c r="A3037" s="1"/>
      <c r="B3037" s="5" t="s">
        <v>14</v>
      </c>
      <c r="C3037" s="5">
        <v>1185732</v>
      </c>
      <c r="D3037" s="6">
        <v>44230</v>
      </c>
      <c r="E3037" s="5" t="s">
        <v>33</v>
      </c>
      <c r="F3037" s="5" t="s">
        <v>108</v>
      </c>
      <c r="G3037" s="5" t="s">
        <v>109</v>
      </c>
      <c r="H3037" s="5" t="s">
        <v>18</v>
      </c>
      <c r="I3037" s="7">
        <v>0.30000000000000004</v>
      </c>
      <c r="J3037" s="8">
        <v>1500</v>
      </c>
      <c r="K3037" s="9">
        <f t="shared" si="22"/>
        <v>450.00000000000006</v>
      </c>
      <c r="L3037" s="9">
        <f t="shared" si="23"/>
        <v>157.5</v>
      </c>
      <c r="M3037" s="10">
        <v>0.35</v>
      </c>
      <c r="O3037" s="15"/>
      <c r="P3037" s="13"/>
      <c r="Q3037" s="11"/>
      <c r="R3037" s="12"/>
    </row>
    <row r="3038" spans="1:18" ht="15.75" customHeight="1">
      <c r="A3038" s="1"/>
      <c r="B3038" s="5" t="s">
        <v>14</v>
      </c>
      <c r="C3038" s="5">
        <v>1185732</v>
      </c>
      <c r="D3038" s="6">
        <v>44230</v>
      </c>
      <c r="E3038" s="5" t="s">
        <v>33</v>
      </c>
      <c r="F3038" s="5" t="s">
        <v>108</v>
      </c>
      <c r="G3038" s="5" t="s">
        <v>109</v>
      </c>
      <c r="H3038" s="5" t="s">
        <v>19</v>
      </c>
      <c r="I3038" s="7">
        <v>0.20000000000000007</v>
      </c>
      <c r="J3038" s="8">
        <v>2000</v>
      </c>
      <c r="K3038" s="9">
        <f t="shared" si="22"/>
        <v>400.00000000000011</v>
      </c>
      <c r="L3038" s="9">
        <f t="shared" si="23"/>
        <v>120.00000000000003</v>
      </c>
      <c r="M3038" s="10">
        <v>0.3</v>
      </c>
      <c r="O3038" s="15"/>
      <c r="P3038" s="13"/>
      <c r="Q3038" s="11"/>
      <c r="R3038" s="12"/>
    </row>
    <row r="3039" spans="1:18" ht="15.75" customHeight="1">
      <c r="A3039" s="1"/>
      <c r="B3039" s="5" t="s">
        <v>14</v>
      </c>
      <c r="C3039" s="5">
        <v>1185732</v>
      </c>
      <c r="D3039" s="6">
        <v>44230</v>
      </c>
      <c r="E3039" s="5" t="s">
        <v>33</v>
      </c>
      <c r="F3039" s="5" t="s">
        <v>108</v>
      </c>
      <c r="G3039" s="5" t="s">
        <v>109</v>
      </c>
      <c r="H3039" s="5" t="s">
        <v>20</v>
      </c>
      <c r="I3039" s="7">
        <v>0.25000000000000006</v>
      </c>
      <c r="J3039" s="8">
        <v>750</v>
      </c>
      <c r="K3039" s="9">
        <f t="shared" si="22"/>
        <v>187.50000000000003</v>
      </c>
      <c r="L3039" s="9">
        <f t="shared" si="23"/>
        <v>56.250000000000007</v>
      </c>
      <c r="M3039" s="10">
        <v>0.3</v>
      </c>
      <c r="O3039" s="15"/>
      <c r="P3039" s="13"/>
      <c r="Q3039" s="11"/>
      <c r="R3039" s="12"/>
    </row>
    <row r="3040" spans="1:18" ht="15.75" customHeight="1">
      <c r="A3040" s="1"/>
      <c r="B3040" s="5" t="s">
        <v>14</v>
      </c>
      <c r="C3040" s="5">
        <v>1185732</v>
      </c>
      <c r="D3040" s="6">
        <v>44230</v>
      </c>
      <c r="E3040" s="5" t="s">
        <v>33</v>
      </c>
      <c r="F3040" s="5" t="s">
        <v>108</v>
      </c>
      <c r="G3040" s="5" t="s">
        <v>109</v>
      </c>
      <c r="H3040" s="5" t="s">
        <v>21</v>
      </c>
      <c r="I3040" s="7">
        <v>0.39999999999999997</v>
      </c>
      <c r="J3040" s="8">
        <v>1500</v>
      </c>
      <c r="K3040" s="9">
        <f t="shared" si="22"/>
        <v>600</v>
      </c>
      <c r="L3040" s="9">
        <f t="shared" si="23"/>
        <v>300</v>
      </c>
      <c r="M3040" s="10">
        <v>0.5</v>
      </c>
      <c r="O3040" s="15"/>
      <c r="P3040" s="13"/>
      <c r="Q3040" s="11"/>
      <c r="R3040" s="12"/>
    </row>
    <row r="3041" spans="1:18" ht="15.75" customHeight="1">
      <c r="A3041" s="1"/>
      <c r="B3041" s="5" t="s">
        <v>14</v>
      </c>
      <c r="C3041" s="5">
        <v>1185732</v>
      </c>
      <c r="D3041" s="6">
        <v>44230</v>
      </c>
      <c r="E3041" s="5" t="s">
        <v>33</v>
      </c>
      <c r="F3041" s="5" t="s">
        <v>108</v>
      </c>
      <c r="G3041" s="5" t="s">
        <v>109</v>
      </c>
      <c r="H3041" s="5" t="s">
        <v>22</v>
      </c>
      <c r="I3041" s="7">
        <v>0.14999999999999997</v>
      </c>
      <c r="J3041" s="8">
        <v>2500</v>
      </c>
      <c r="K3041" s="9">
        <f t="shared" si="22"/>
        <v>374.99999999999994</v>
      </c>
      <c r="L3041" s="9">
        <f t="shared" si="23"/>
        <v>149.99999999999997</v>
      </c>
      <c r="M3041" s="10">
        <v>0.4</v>
      </c>
      <c r="O3041" s="15"/>
      <c r="P3041" s="13"/>
      <c r="Q3041" s="11"/>
      <c r="R3041" s="12"/>
    </row>
    <row r="3042" spans="1:18" ht="15.75" customHeight="1">
      <c r="A3042" s="1"/>
      <c r="B3042" s="5" t="s">
        <v>14</v>
      </c>
      <c r="C3042" s="5">
        <v>1185732</v>
      </c>
      <c r="D3042" s="6">
        <v>44257</v>
      </c>
      <c r="E3042" s="5" t="s">
        <v>33</v>
      </c>
      <c r="F3042" s="5" t="s">
        <v>108</v>
      </c>
      <c r="G3042" s="5" t="s">
        <v>109</v>
      </c>
      <c r="H3042" s="5" t="s">
        <v>17</v>
      </c>
      <c r="I3042" s="7">
        <v>0.20000000000000004</v>
      </c>
      <c r="J3042" s="8">
        <v>4700</v>
      </c>
      <c r="K3042" s="9">
        <f t="shared" si="22"/>
        <v>940.00000000000023</v>
      </c>
      <c r="L3042" s="9">
        <f t="shared" si="23"/>
        <v>282.00000000000006</v>
      </c>
      <c r="M3042" s="10">
        <v>0.3</v>
      </c>
      <c r="O3042" s="15"/>
      <c r="P3042" s="13"/>
      <c r="Q3042" s="11"/>
      <c r="R3042" s="12"/>
    </row>
    <row r="3043" spans="1:18" ht="15.75" customHeight="1">
      <c r="A3043" s="1"/>
      <c r="B3043" s="5" t="s">
        <v>14</v>
      </c>
      <c r="C3043" s="5">
        <v>1185732</v>
      </c>
      <c r="D3043" s="6">
        <v>44257</v>
      </c>
      <c r="E3043" s="5" t="s">
        <v>33</v>
      </c>
      <c r="F3043" s="5" t="s">
        <v>108</v>
      </c>
      <c r="G3043" s="5" t="s">
        <v>109</v>
      </c>
      <c r="H3043" s="5" t="s">
        <v>18</v>
      </c>
      <c r="I3043" s="7">
        <v>0.20000000000000004</v>
      </c>
      <c r="J3043" s="8">
        <v>1750</v>
      </c>
      <c r="K3043" s="9">
        <f t="shared" si="22"/>
        <v>350.00000000000006</v>
      </c>
      <c r="L3043" s="9">
        <f t="shared" si="23"/>
        <v>122.50000000000001</v>
      </c>
      <c r="M3043" s="10">
        <v>0.35</v>
      </c>
      <c r="O3043" s="15"/>
      <c r="P3043" s="13"/>
      <c r="Q3043" s="11"/>
      <c r="R3043" s="12"/>
    </row>
    <row r="3044" spans="1:18" ht="15.75" customHeight="1">
      <c r="A3044" s="1"/>
      <c r="B3044" s="5" t="s">
        <v>14</v>
      </c>
      <c r="C3044" s="5">
        <v>1185732</v>
      </c>
      <c r="D3044" s="6">
        <v>44257</v>
      </c>
      <c r="E3044" s="5" t="s">
        <v>33</v>
      </c>
      <c r="F3044" s="5" t="s">
        <v>108</v>
      </c>
      <c r="G3044" s="5" t="s">
        <v>109</v>
      </c>
      <c r="H3044" s="5" t="s">
        <v>19</v>
      </c>
      <c r="I3044" s="7">
        <v>0.10000000000000003</v>
      </c>
      <c r="J3044" s="8">
        <v>2250</v>
      </c>
      <c r="K3044" s="9">
        <f t="shared" si="22"/>
        <v>225.00000000000009</v>
      </c>
      <c r="L3044" s="9">
        <f t="shared" si="23"/>
        <v>67.500000000000028</v>
      </c>
      <c r="M3044" s="10">
        <v>0.3</v>
      </c>
      <c r="O3044" s="15"/>
      <c r="P3044" s="13"/>
      <c r="Q3044" s="11"/>
      <c r="R3044" s="12"/>
    </row>
    <row r="3045" spans="1:18" ht="15.75" customHeight="1">
      <c r="A3045" s="1"/>
      <c r="B3045" s="5" t="s">
        <v>14</v>
      </c>
      <c r="C3045" s="5">
        <v>1185732</v>
      </c>
      <c r="D3045" s="6">
        <v>44257</v>
      </c>
      <c r="E3045" s="5" t="s">
        <v>33</v>
      </c>
      <c r="F3045" s="5" t="s">
        <v>108</v>
      </c>
      <c r="G3045" s="5" t="s">
        <v>109</v>
      </c>
      <c r="H3045" s="5" t="s">
        <v>20</v>
      </c>
      <c r="I3045" s="7">
        <v>0.14999999999999997</v>
      </c>
      <c r="J3045" s="8">
        <v>750</v>
      </c>
      <c r="K3045" s="9">
        <f t="shared" si="22"/>
        <v>112.49999999999997</v>
      </c>
      <c r="L3045" s="9">
        <f t="shared" si="23"/>
        <v>33.749999999999993</v>
      </c>
      <c r="M3045" s="10">
        <v>0.3</v>
      </c>
      <c r="O3045" s="15"/>
      <c r="P3045" s="13"/>
      <c r="Q3045" s="11"/>
      <c r="R3045" s="12"/>
    </row>
    <row r="3046" spans="1:18" ht="15.75" customHeight="1">
      <c r="A3046" s="1"/>
      <c r="B3046" s="5" t="s">
        <v>14</v>
      </c>
      <c r="C3046" s="5">
        <v>1185732</v>
      </c>
      <c r="D3046" s="6">
        <v>44257</v>
      </c>
      <c r="E3046" s="5" t="s">
        <v>33</v>
      </c>
      <c r="F3046" s="5" t="s">
        <v>108</v>
      </c>
      <c r="G3046" s="5" t="s">
        <v>109</v>
      </c>
      <c r="H3046" s="5" t="s">
        <v>21</v>
      </c>
      <c r="I3046" s="7">
        <v>0.30000000000000004</v>
      </c>
      <c r="J3046" s="8">
        <v>1250</v>
      </c>
      <c r="K3046" s="9">
        <f t="shared" si="22"/>
        <v>375.00000000000006</v>
      </c>
      <c r="L3046" s="9">
        <f t="shared" si="23"/>
        <v>187.50000000000003</v>
      </c>
      <c r="M3046" s="10">
        <v>0.5</v>
      </c>
      <c r="O3046" s="15"/>
      <c r="P3046" s="13"/>
      <c r="Q3046" s="11"/>
      <c r="R3046" s="12"/>
    </row>
    <row r="3047" spans="1:18" ht="15.75" customHeight="1">
      <c r="A3047" s="1"/>
      <c r="B3047" s="5" t="s">
        <v>14</v>
      </c>
      <c r="C3047" s="5">
        <v>1185732</v>
      </c>
      <c r="D3047" s="6">
        <v>44257</v>
      </c>
      <c r="E3047" s="5" t="s">
        <v>33</v>
      </c>
      <c r="F3047" s="5" t="s">
        <v>108</v>
      </c>
      <c r="G3047" s="5" t="s">
        <v>109</v>
      </c>
      <c r="H3047" s="5" t="s">
        <v>22</v>
      </c>
      <c r="I3047" s="7">
        <v>0.20000000000000004</v>
      </c>
      <c r="J3047" s="8">
        <v>2250</v>
      </c>
      <c r="K3047" s="9">
        <f t="shared" si="22"/>
        <v>450.00000000000011</v>
      </c>
      <c r="L3047" s="9">
        <f t="shared" si="23"/>
        <v>180.00000000000006</v>
      </c>
      <c r="M3047" s="10">
        <v>0.4</v>
      </c>
      <c r="O3047" s="15"/>
      <c r="P3047" s="13"/>
      <c r="Q3047" s="11"/>
      <c r="R3047" s="12"/>
    </row>
    <row r="3048" spans="1:18" ht="15.75" customHeight="1">
      <c r="A3048" s="1"/>
      <c r="B3048" s="5" t="s">
        <v>14</v>
      </c>
      <c r="C3048" s="5">
        <v>1185732</v>
      </c>
      <c r="D3048" s="6">
        <v>44289</v>
      </c>
      <c r="E3048" s="5" t="s">
        <v>33</v>
      </c>
      <c r="F3048" s="5" t="s">
        <v>108</v>
      </c>
      <c r="G3048" s="5" t="s">
        <v>109</v>
      </c>
      <c r="H3048" s="5" t="s">
        <v>17</v>
      </c>
      <c r="I3048" s="7">
        <v>0.20000000000000004</v>
      </c>
      <c r="J3048" s="8">
        <v>4500</v>
      </c>
      <c r="K3048" s="9">
        <f t="shared" si="22"/>
        <v>900.00000000000023</v>
      </c>
      <c r="L3048" s="9">
        <f t="shared" si="23"/>
        <v>270.00000000000006</v>
      </c>
      <c r="M3048" s="10">
        <v>0.3</v>
      </c>
      <c r="O3048" s="15"/>
      <c r="P3048" s="13"/>
      <c r="Q3048" s="11"/>
      <c r="R3048" s="12"/>
    </row>
    <row r="3049" spans="1:18" ht="15.75" customHeight="1">
      <c r="A3049" s="1"/>
      <c r="B3049" s="5" t="s">
        <v>14</v>
      </c>
      <c r="C3049" s="5">
        <v>1185732</v>
      </c>
      <c r="D3049" s="6">
        <v>44289</v>
      </c>
      <c r="E3049" s="5" t="s">
        <v>33</v>
      </c>
      <c r="F3049" s="5" t="s">
        <v>108</v>
      </c>
      <c r="G3049" s="5" t="s">
        <v>109</v>
      </c>
      <c r="H3049" s="5" t="s">
        <v>18</v>
      </c>
      <c r="I3049" s="7">
        <v>0.20000000000000004</v>
      </c>
      <c r="J3049" s="8">
        <v>1500</v>
      </c>
      <c r="K3049" s="9">
        <f t="shared" si="22"/>
        <v>300.00000000000006</v>
      </c>
      <c r="L3049" s="9">
        <f t="shared" si="23"/>
        <v>105.00000000000001</v>
      </c>
      <c r="M3049" s="10">
        <v>0.35</v>
      </c>
      <c r="O3049" s="15"/>
      <c r="P3049" s="13"/>
      <c r="Q3049" s="11"/>
      <c r="R3049" s="12"/>
    </row>
    <row r="3050" spans="1:18" ht="15.75" customHeight="1">
      <c r="A3050" s="1"/>
      <c r="B3050" s="5" t="s">
        <v>14</v>
      </c>
      <c r="C3050" s="5">
        <v>1185732</v>
      </c>
      <c r="D3050" s="6">
        <v>44289</v>
      </c>
      <c r="E3050" s="5" t="s">
        <v>33</v>
      </c>
      <c r="F3050" s="5" t="s">
        <v>108</v>
      </c>
      <c r="G3050" s="5" t="s">
        <v>109</v>
      </c>
      <c r="H3050" s="5" t="s">
        <v>19</v>
      </c>
      <c r="I3050" s="7">
        <v>0.10000000000000003</v>
      </c>
      <c r="J3050" s="8">
        <v>1500</v>
      </c>
      <c r="K3050" s="9">
        <f t="shared" si="22"/>
        <v>150.00000000000006</v>
      </c>
      <c r="L3050" s="9">
        <f t="shared" si="23"/>
        <v>45.000000000000014</v>
      </c>
      <c r="M3050" s="10">
        <v>0.3</v>
      </c>
      <c r="O3050" s="15"/>
      <c r="P3050" s="13"/>
      <c r="Q3050" s="11"/>
      <c r="R3050" s="12"/>
    </row>
    <row r="3051" spans="1:18" ht="15.75" customHeight="1">
      <c r="A3051" s="1"/>
      <c r="B3051" s="5" t="s">
        <v>14</v>
      </c>
      <c r="C3051" s="5">
        <v>1185732</v>
      </c>
      <c r="D3051" s="6">
        <v>44289</v>
      </c>
      <c r="E3051" s="5" t="s">
        <v>33</v>
      </c>
      <c r="F3051" s="5" t="s">
        <v>108</v>
      </c>
      <c r="G3051" s="5" t="s">
        <v>109</v>
      </c>
      <c r="H3051" s="5" t="s">
        <v>20</v>
      </c>
      <c r="I3051" s="7">
        <v>0.14999999999999997</v>
      </c>
      <c r="J3051" s="8">
        <v>750</v>
      </c>
      <c r="K3051" s="9">
        <f t="shared" si="22"/>
        <v>112.49999999999997</v>
      </c>
      <c r="L3051" s="9">
        <f t="shared" si="23"/>
        <v>33.749999999999993</v>
      </c>
      <c r="M3051" s="10">
        <v>0.3</v>
      </c>
      <c r="O3051" s="15"/>
      <c r="P3051" s="13"/>
      <c r="Q3051" s="11"/>
      <c r="R3051" s="12"/>
    </row>
    <row r="3052" spans="1:18" ht="15.75" customHeight="1">
      <c r="A3052" s="1"/>
      <c r="B3052" s="5" t="s">
        <v>14</v>
      </c>
      <c r="C3052" s="5">
        <v>1185732</v>
      </c>
      <c r="D3052" s="6">
        <v>44289</v>
      </c>
      <c r="E3052" s="5" t="s">
        <v>33</v>
      </c>
      <c r="F3052" s="5" t="s">
        <v>108</v>
      </c>
      <c r="G3052" s="5" t="s">
        <v>109</v>
      </c>
      <c r="H3052" s="5" t="s">
        <v>21</v>
      </c>
      <c r="I3052" s="7">
        <v>0.6</v>
      </c>
      <c r="J3052" s="8">
        <v>1000</v>
      </c>
      <c r="K3052" s="9">
        <f t="shared" si="22"/>
        <v>600</v>
      </c>
      <c r="L3052" s="9">
        <f t="shared" si="23"/>
        <v>300</v>
      </c>
      <c r="M3052" s="10">
        <v>0.5</v>
      </c>
      <c r="O3052" s="15"/>
      <c r="P3052" s="13"/>
      <c r="Q3052" s="11"/>
      <c r="R3052" s="12"/>
    </row>
    <row r="3053" spans="1:18" ht="15.75" customHeight="1">
      <c r="A3053" s="1"/>
      <c r="B3053" s="5" t="s">
        <v>14</v>
      </c>
      <c r="C3053" s="5">
        <v>1185732</v>
      </c>
      <c r="D3053" s="6">
        <v>44289</v>
      </c>
      <c r="E3053" s="5" t="s">
        <v>33</v>
      </c>
      <c r="F3053" s="5" t="s">
        <v>108</v>
      </c>
      <c r="G3053" s="5" t="s">
        <v>109</v>
      </c>
      <c r="H3053" s="5" t="s">
        <v>22</v>
      </c>
      <c r="I3053" s="7">
        <v>0.5</v>
      </c>
      <c r="J3053" s="8">
        <v>2250</v>
      </c>
      <c r="K3053" s="9">
        <f t="shared" si="22"/>
        <v>1125</v>
      </c>
      <c r="L3053" s="9">
        <f t="shared" si="23"/>
        <v>450</v>
      </c>
      <c r="M3053" s="10">
        <v>0.4</v>
      </c>
      <c r="O3053" s="15"/>
      <c r="P3053" s="13"/>
      <c r="Q3053" s="11"/>
      <c r="R3053" s="12"/>
    </row>
    <row r="3054" spans="1:18" ht="15.75" customHeight="1">
      <c r="A3054" s="1"/>
      <c r="B3054" s="5" t="s">
        <v>14</v>
      </c>
      <c r="C3054" s="5">
        <v>1185732</v>
      </c>
      <c r="D3054" s="6">
        <v>44320</v>
      </c>
      <c r="E3054" s="5" t="s">
        <v>33</v>
      </c>
      <c r="F3054" s="5" t="s">
        <v>108</v>
      </c>
      <c r="G3054" s="5" t="s">
        <v>109</v>
      </c>
      <c r="H3054" s="5" t="s">
        <v>17</v>
      </c>
      <c r="I3054" s="7">
        <v>0.6</v>
      </c>
      <c r="J3054" s="8">
        <v>4950</v>
      </c>
      <c r="K3054" s="9">
        <f t="shared" si="22"/>
        <v>2970</v>
      </c>
      <c r="L3054" s="9">
        <f t="shared" si="23"/>
        <v>891</v>
      </c>
      <c r="M3054" s="10">
        <v>0.3</v>
      </c>
      <c r="O3054" s="15"/>
      <c r="P3054" s="13"/>
      <c r="Q3054" s="11"/>
      <c r="R3054" s="12"/>
    </row>
    <row r="3055" spans="1:18" ht="15.75" customHeight="1">
      <c r="A3055" s="1"/>
      <c r="B3055" s="5" t="s">
        <v>14</v>
      </c>
      <c r="C3055" s="5">
        <v>1185732</v>
      </c>
      <c r="D3055" s="6">
        <v>44320</v>
      </c>
      <c r="E3055" s="5" t="s">
        <v>33</v>
      </c>
      <c r="F3055" s="5" t="s">
        <v>108</v>
      </c>
      <c r="G3055" s="5" t="s">
        <v>109</v>
      </c>
      <c r="H3055" s="5" t="s">
        <v>18</v>
      </c>
      <c r="I3055" s="7">
        <v>0.4</v>
      </c>
      <c r="J3055" s="8">
        <v>2000</v>
      </c>
      <c r="K3055" s="9">
        <f t="shared" si="22"/>
        <v>800</v>
      </c>
      <c r="L3055" s="9">
        <f t="shared" si="23"/>
        <v>280</v>
      </c>
      <c r="M3055" s="10">
        <v>0.35</v>
      </c>
      <c r="O3055" s="15"/>
      <c r="P3055" s="13"/>
      <c r="Q3055" s="11"/>
      <c r="R3055" s="12"/>
    </row>
    <row r="3056" spans="1:18" ht="15.75" customHeight="1">
      <c r="A3056" s="1"/>
      <c r="B3056" s="5" t="s">
        <v>14</v>
      </c>
      <c r="C3056" s="5">
        <v>1185732</v>
      </c>
      <c r="D3056" s="6">
        <v>44320</v>
      </c>
      <c r="E3056" s="5" t="s">
        <v>33</v>
      </c>
      <c r="F3056" s="5" t="s">
        <v>108</v>
      </c>
      <c r="G3056" s="5" t="s">
        <v>109</v>
      </c>
      <c r="H3056" s="5" t="s">
        <v>19</v>
      </c>
      <c r="I3056" s="7">
        <v>0.35000000000000003</v>
      </c>
      <c r="J3056" s="8">
        <v>1750</v>
      </c>
      <c r="K3056" s="9">
        <f t="shared" si="22"/>
        <v>612.50000000000011</v>
      </c>
      <c r="L3056" s="9">
        <f t="shared" si="23"/>
        <v>183.75000000000003</v>
      </c>
      <c r="M3056" s="10">
        <v>0.3</v>
      </c>
      <c r="O3056" s="15"/>
      <c r="P3056" s="13"/>
      <c r="Q3056" s="11"/>
      <c r="R3056" s="12"/>
    </row>
    <row r="3057" spans="1:18" ht="15.75" customHeight="1">
      <c r="A3057" s="1"/>
      <c r="B3057" s="5" t="s">
        <v>14</v>
      </c>
      <c r="C3057" s="5">
        <v>1185732</v>
      </c>
      <c r="D3057" s="6">
        <v>44320</v>
      </c>
      <c r="E3057" s="5" t="s">
        <v>33</v>
      </c>
      <c r="F3057" s="5" t="s">
        <v>108</v>
      </c>
      <c r="G3057" s="5" t="s">
        <v>109</v>
      </c>
      <c r="H3057" s="5" t="s">
        <v>20</v>
      </c>
      <c r="I3057" s="7">
        <v>0.35000000000000003</v>
      </c>
      <c r="J3057" s="8">
        <v>1500</v>
      </c>
      <c r="K3057" s="9">
        <f t="shared" si="22"/>
        <v>525</v>
      </c>
      <c r="L3057" s="9">
        <f t="shared" si="23"/>
        <v>157.5</v>
      </c>
      <c r="M3057" s="10">
        <v>0.3</v>
      </c>
      <c r="O3057" s="15"/>
      <c r="P3057" s="13"/>
      <c r="Q3057" s="11"/>
      <c r="R3057" s="12"/>
    </row>
    <row r="3058" spans="1:18" ht="15.75" customHeight="1">
      <c r="A3058" s="1"/>
      <c r="B3058" s="5" t="s">
        <v>14</v>
      </c>
      <c r="C3058" s="5">
        <v>1185732</v>
      </c>
      <c r="D3058" s="6">
        <v>44320</v>
      </c>
      <c r="E3058" s="5" t="s">
        <v>33</v>
      </c>
      <c r="F3058" s="5" t="s">
        <v>108</v>
      </c>
      <c r="G3058" s="5" t="s">
        <v>109</v>
      </c>
      <c r="H3058" s="5" t="s">
        <v>21</v>
      </c>
      <c r="I3058" s="7">
        <v>0.44999999999999996</v>
      </c>
      <c r="J3058" s="8">
        <v>1750</v>
      </c>
      <c r="K3058" s="9">
        <f t="shared" si="22"/>
        <v>787.49999999999989</v>
      </c>
      <c r="L3058" s="9">
        <f t="shared" si="23"/>
        <v>393.74999999999994</v>
      </c>
      <c r="M3058" s="10">
        <v>0.5</v>
      </c>
      <c r="O3058" s="15"/>
      <c r="P3058" s="13"/>
      <c r="Q3058" s="11"/>
      <c r="R3058" s="12"/>
    </row>
    <row r="3059" spans="1:18" ht="15.75" customHeight="1">
      <c r="A3059" s="1"/>
      <c r="B3059" s="5" t="s">
        <v>14</v>
      </c>
      <c r="C3059" s="5">
        <v>1185732</v>
      </c>
      <c r="D3059" s="6">
        <v>44320</v>
      </c>
      <c r="E3059" s="5" t="s">
        <v>33</v>
      </c>
      <c r="F3059" s="5" t="s">
        <v>108</v>
      </c>
      <c r="G3059" s="5" t="s">
        <v>109</v>
      </c>
      <c r="H3059" s="5" t="s">
        <v>22</v>
      </c>
      <c r="I3059" s="7">
        <v>0.49999999999999994</v>
      </c>
      <c r="J3059" s="8">
        <v>3000</v>
      </c>
      <c r="K3059" s="9">
        <f t="shared" si="22"/>
        <v>1499.9999999999998</v>
      </c>
      <c r="L3059" s="9">
        <f t="shared" si="23"/>
        <v>599.99999999999989</v>
      </c>
      <c r="M3059" s="10">
        <v>0.4</v>
      </c>
      <c r="O3059" s="15"/>
      <c r="P3059" s="13"/>
      <c r="Q3059" s="11"/>
      <c r="R3059" s="12"/>
    </row>
    <row r="3060" spans="1:18" ht="15.75" customHeight="1">
      <c r="A3060" s="1"/>
      <c r="B3060" s="5" t="s">
        <v>14</v>
      </c>
      <c r="C3060" s="5">
        <v>1185732</v>
      </c>
      <c r="D3060" s="6">
        <v>44350</v>
      </c>
      <c r="E3060" s="5" t="s">
        <v>33</v>
      </c>
      <c r="F3060" s="5" t="s">
        <v>108</v>
      </c>
      <c r="G3060" s="5" t="s">
        <v>109</v>
      </c>
      <c r="H3060" s="5" t="s">
        <v>17</v>
      </c>
      <c r="I3060" s="7">
        <v>0.35000000000000003</v>
      </c>
      <c r="J3060" s="8">
        <v>5500</v>
      </c>
      <c r="K3060" s="9">
        <f t="shared" si="22"/>
        <v>1925.0000000000002</v>
      </c>
      <c r="L3060" s="9">
        <f t="shared" si="23"/>
        <v>577.5</v>
      </c>
      <c r="M3060" s="10">
        <v>0.3</v>
      </c>
      <c r="O3060" s="15"/>
      <c r="P3060" s="13"/>
      <c r="Q3060" s="11"/>
      <c r="R3060" s="12"/>
    </row>
    <row r="3061" spans="1:18" ht="15.75" customHeight="1">
      <c r="A3061" s="1"/>
      <c r="B3061" s="5" t="s">
        <v>14</v>
      </c>
      <c r="C3061" s="5">
        <v>1185732</v>
      </c>
      <c r="D3061" s="6">
        <v>44350</v>
      </c>
      <c r="E3061" s="5" t="s">
        <v>33</v>
      </c>
      <c r="F3061" s="5" t="s">
        <v>108</v>
      </c>
      <c r="G3061" s="5" t="s">
        <v>109</v>
      </c>
      <c r="H3061" s="5" t="s">
        <v>18</v>
      </c>
      <c r="I3061" s="7">
        <v>0.3000000000000001</v>
      </c>
      <c r="J3061" s="8">
        <v>3000</v>
      </c>
      <c r="K3061" s="9">
        <f t="shared" si="22"/>
        <v>900.00000000000034</v>
      </c>
      <c r="L3061" s="9">
        <f t="shared" si="23"/>
        <v>315.00000000000011</v>
      </c>
      <c r="M3061" s="10">
        <v>0.35</v>
      </c>
      <c r="O3061" s="15"/>
      <c r="P3061" s="13"/>
      <c r="Q3061" s="11"/>
      <c r="R3061" s="12"/>
    </row>
    <row r="3062" spans="1:18" ht="15.75" customHeight="1">
      <c r="A3062" s="1"/>
      <c r="B3062" s="5" t="s">
        <v>14</v>
      </c>
      <c r="C3062" s="5">
        <v>1185732</v>
      </c>
      <c r="D3062" s="6">
        <v>44350</v>
      </c>
      <c r="E3062" s="5" t="s">
        <v>33</v>
      </c>
      <c r="F3062" s="5" t="s">
        <v>108</v>
      </c>
      <c r="G3062" s="5" t="s">
        <v>109</v>
      </c>
      <c r="H3062" s="5" t="s">
        <v>19</v>
      </c>
      <c r="I3062" s="7">
        <v>0.25000000000000006</v>
      </c>
      <c r="J3062" s="8">
        <v>2000</v>
      </c>
      <c r="K3062" s="9">
        <f t="shared" si="22"/>
        <v>500.00000000000011</v>
      </c>
      <c r="L3062" s="9">
        <f t="shared" si="23"/>
        <v>150.00000000000003</v>
      </c>
      <c r="M3062" s="10">
        <v>0.3</v>
      </c>
      <c r="O3062" s="15"/>
      <c r="P3062" s="13"/>
      <c r="Q3062" s="11"/>
      <c r="R3062" s="12"/>
    </row>
    <row r="3063" spans="1:18" ht="15.75" customHeight="1">
      <c r="A3063" s="1"/>
      <c r="B3063" s="5" t="s">
        <v>14</v>
      </c>
      <c r="C3063" s="5">
        <v>1185732</v>
      </c>
      <c r="D3063" s="6">
        <v>44350</v>
      </c>
      <c r="E3063" s="5" t="s">
        <v>33</v>
      </c>
      <c r="F3063" s="5" t="s">
        <v>108</v>
      </c>
      <c r="G3063" s="5" t="s">
        <v>109</v>
      </c>
      <c r="H3063" s="5" t="s">
        <v>20</v>
      </c>
      <c r="I3063" s="7">
        <v>0.25000000000000006</v>
      </c>
      <c r="J3063" s="8">
        <v>1750</v>
      </c>
      <c r="K3063" s="9">
        <f t="shared" si="22"/>
        <v>437.50000000000011</v>
      </c>
      <c r="L3063" s="9">
        <f t="shared" si="23"/>
        <v>131.25000000000003</v>
      </c>
      <c r="M3063" s="10">
        <v>0.3</v>
      </c>
      <c r="O3063" s="15"/>
      <c r="P3063" s="13"/>
      <c r="Q3063" s="11"/>
      <c r="R3063" s="12"/>
    </row>
    <row r="3064" spans="1:18" ht="15.75" customHeight="1">
      <c r="A3064" s="1"/>
      <c r="B3064" s="5" t="s">
        <v>14</v>
      </c>
      <c r="C3064" s="5">
        <v>1185732</v>
      </c>
      <c r="D3064" s="6">
        <v>44350</v>
      </c>
      <c r="E3064" s="5" t="s">
        <v>33</v>
      </c>
      <c r="F3064" s="5" t="s">
        <v>108</v>
      </c>
      <c r="G3064" s="5" t="s">
        <v>109</v>
      </c>
      <c r="H3064" s="5" t="s">
        <v>21</v>
      </c>
      <c r="I3064" s="7">
        <v>0.35000000000000003</v>
      </c>
      <c r="J3064" s="8">
        <v>1750</v>
      </c>
      <c r="K3064" s="9">
        <f t="shared" si="22"/>
        <v>612.50000000000011</v>
      </c>
      <c r="L3064" s="9">
        <f t="shared" si="23"/>
        <v>306.25000000000006</v>
      </c>
      <c r="M3064" s="10">
        <v>0.5</v>
      </c>
      <c r="O3064" s="15"/>
      <c r="P3064" s="13"/>
      <c r="Q3064" s="11"/>
      <c r="R3064" s="12"/>
    </row>
    <row r="3065" spans="1:18" ht="15.75" customHeight="1">
      <c r="A3065" s="1"/>
      <c r="B3065" s="5" t="s">
        <v>14</v>
      </c>
      <c r="C3065" s="5">
        <v>1185732</v>
      </c>
      <c r="D3065" s="6">
        <v>44350</v>
      </c>
      <c r="E3065" s="5" t="s">
        <v>33</v>
      </c>
      <c r="F3065" s="5" t="s">
        <v>108</v>
      </c>
      <c r="G3065" s="5" t="s">
        <v>109</v>
      </c>
      <c r="H3065" s="5" t="s">
        <v>22</v>
      </c>
      <c r="I3065" s="7">
        <v>0.55000000000000004</v>
      </c>
      <c r="J3065" s="8">
        <v>3250</v>
      </c>
      <c r="K3065" s="9">
        <f t="shared" si="22"/>
        <v>1787.5000000000002</v>
      </c>
      <c r="L3065" s="9">
        <f t="shared" si="23"/>
        <v>715.00000000000011</v>
      </c>
      <c r="M3065" s="10">
        <v>0.4</v>
      </c>
      <c r="O3065" s="15"/>
      <c r="P3065" s="13"/>
      <c r="Q3065" s="11"/>
      <c r="R3065" s="12"/>
    </row>
    <row r="3066" spans="1:18" ht="15.75" customHeight="1">
      <c r="A3066" s="1"/>
      <c r="B3066" s="5" t="s">
        <v>14</v>
      </c>
      <c r="C3066" s="5">
        <v>1185732</v>
      </c>
      <c r="D3066" s="6">
        <v>44379</v>
      </c>
      <c r="E3066" s="5" t="s">
        <v>33</v>
      </c>
      <c r="F3066" s="5" t="s">
        <v>108</v>
      </c>
      <c r="G3066" s="5" t="s">
        <v>109</v>
      </c>
      <c r="H3066" s="5" t="s">
        <v>17</v>
      </c>
      <c r="I3066" s="7">
        <v>0.5</v>
      </c>
      <c r="J3066" s="8">
        <v>5500</v>
      </c>
      <c r="K3066" s="9">
        <f t="shared" ref="K3066:K3320" si="24">I3066*J3066</f>
        <v>2750</v>
      </c>
      <c r="L3066" s="9">
        <f t="shared" ref="L3066:L3320" si="25">K3066*M3066</f>
        <v>825</v>
      </c>
      <c r="M3066" s="10">
        <v>0.3</v>
      </c>
      <c r="O3066" s="15"/>
      <c r="P3066" s="13"/>
      <c r="Q3066" s="11"/>
      <c r="R3066" s="12"/>
    </row>
    <row r="3067" spans="1:18" ht="15.75" customHeight="1">
      <c r="A3067" s="1"/>
      <c r="B3067" s="5" t="s">
        <v>14</v>
      </c>
      <c r="C3067" s="5">
        <v>1185732</v>
      </c>
      <c r="D3067" s="6">
        <v>44379</v>
      </c>
      <c r="E3067" s="5" t="s">
        <v>33</v>
      </c>
      <c r="F3067" s="5" t="s">
        <v>108</v>
      </c>
      <c r="G3067" s="5" t="s">
        <v>109</v>
      </c>
      <c r="H3067" s="5" t="s">
        <v>18</v>
      </c>
      <c r="I3067" s="7">
        <v>0.45000000000000007</v>
      </c>
      <c r="J3067" s="8">
        <v>3000</v>
      </c>
      <c r="K3067" s="9">
        <f t="shared" si="24"/>
        <v>1350.0000000000002</v>
      </c>
      <c r="L3067" s="9">
        <f t="shared" si="25"/>
        <v>472.50000000000006</v>
      </c>
      <c r="M3067" s="10">
        <v>0.35</v>
      </c>
      <c r="O3067" s="15"/>
      <c r="P3067" s="13"/>
      <c r="Q3067" s="11"/>
      <c r="R3067" s="12"/>
    </row>
    <row r="3068" spans="1:18" ht="15.75" customHeight="1">
      <c r="A3068" s="1"/>
      <c r="B3068" s="5" t="s">
        <v>14</v>
      </c>
      <c r="C3068" s="5">
        <v>1185732</v>
      </c>
      <c r="D3068" s="6">
        <v>44379</v>
      </c>
      <c r="E3068" s="5" t="s">
        <v>33</v>
      </c>
      <c r="F3068" s="5" t="s">
        <v>108</v>
      </c>
      <c r="G3068" s="5" t="s">
        <v>109</v>
      </c>
      <c r="H3068" s="5" t="s">
        <v>19</v>
      </c>
      <c r="I3068" s="7">
        <v>0.4</v>
      </c>
      <c r="J3068" s="8">
        <v>2250</v>
      </c>
      <c r="K3068" s="9">
        <f t="shared" si="24"/>
        <v>900</v>
      </c>
      <c r="L3068" s="9">
        <f t="shared" si="25"/>
        <v>270</v>
      </c>
      <c r="M3068" s="10">
        <v>0.3</v>
      </c>
      <c r="O3068" s="15"/>
      <c r="P3068" s="13"/>
      <c r="Q3068" s="11"/>
      <c r="R3068" s="12"/>
    </row>
    <row r="3069" spans="1:18" ht="15.75" customHeight="1">
      <c r="A3069" s="1"/>
      <c r="B3069" s="5" t="s">
        <v>14</v>
      </c>
      <c r="C3069" s="5">
        <v>1185732</v>
      </c>
      <c r="D3069" s="6">
        <v>44379</v>
      </c>
      <c r="E3069" s="5" t="s">
        <v>33</v>
      </c>
      <c r="F3069" s="5" t="s">
        <v>108</v>
      </c>
      <c r="G3069" s="5" t="s">
        <v>109</v>
      </c>
      <c r="H3069" s="5" t="s">
        <v>20</v>
      </c>
      <c r="I3069" s="7">
        <v>0.4</v>
      </c>
      <c r="J3069" s="8">
        <v>1750</v>
      </c>
      <c r="K3069" s="9">
        <f t="shared" si="24"/>
        <v>700</v>
      </c>
      <c r="L3069" s="9">
        <f t="shared" si="25"/>
        <v>210</v>
      </c>
      <c r="M3069" s="10">
        <v>0.3</v>
      </c>
      <c r="O3069" s="15"/>
      <c r="P3069" s="13"/>
      <c r="Q3069" s="11"/>
      <c r="R3069" s="12"/>
    </row>
    <row r="3070" spans="1:18" ht="15.75" customHeight="1">
      <c r="A3070" s="1"/>
      <c r="B3070" s="5" t="s">
        <v>14</v>
      </c>
      <c r="C3070" s="5">
        <v>1185732</v>
      </c>
      <c r="D3070" s="6">
        <v>44379</v>
      </c>
      <c r="E3070" s="5" t="s">
        <v>33</v>
      </c>
      <c r="F3070" s="5" t="s">
        <v>108</v>
      </c>
      <c r="G3070" s="5" t="s">
        <v>109</v>
      </c>
      <c r="H3070" s="5" t="s">
        <v>21</v>
      </c>
      <c r="I3070" s="7">
        <v>0.5</v>
      </c>
      <c r="J3070" s="8">
        <v>2000</v>
      </c>
      <c r="K3070" s="9">
        <f t="shared" si="24"/>
        <v>1000</v>
      </c>
      <c r="L3070" s="9">
        <f t="shared" si="25"/>
        <v>500</v>
      </c>
      <c r="M3070" s="10">
        <v>0.5</v>
      </c>
      <c r="O3070" s="15"/>
      <c r="P3070" s="13"/>
      <c r="Q3070" s="11"/>
      <c r="R3070" s="12"/>
    </row>
    <row r="3071" spans="1:18" ht="15.75" customHeight="1">
      <c r="A3071" s="1"/>
      <c r="B3071" s="5" t="s">
        <v>14</v>
      </c>
      <c r="C3071" s="5">
        <v>1185732</v>
      </c>
      <c r="D3071" s="6">
        <v>44379</v>
      </c>
      <c r="E3071" s="5" t="s">
        <v>33</v>
      </c>
      <c r="F3071" s="5" t="s">
        <v>108</v>
      </c>
      <c r="G3071" s="5" t="s">
        <v>109</v>
      </c>
      <c r="H3071" s="5" t="s">
        <v>22</v>
      </c>
      <c r="I3071" s="7">
        <v>0.55000000000000004</v>
      </c>
      <c r="J3071" s="8">
        <v>3750</v>
      </c>
      <c r="K3071" s="9">
        <f t="shared" si="24"/>
        <v>2062.5</v>
      </c>
      <c r="L3071" s="9">
        <f t="shared" si="25"/>
        <v>825</v>
      </c>
      <c r="M3071" s="10">
        <v>0.4</v>
      </c>
      <c r="O3071" s="15"/>
      <c r="P3071" s="13"/>
      <c r="Q3071" s="11"/>
      <c r="R3071" s="12"/>
    </row>
    <row r="3072" spans="1:18" ht="15.75" customHeight="1">
      <c r="A3072" s="1"/>
      <c r="B3072" s="5" t="s">
        <v>14</v>
      </c>
      <c r="C3072" s="5">
        <v>1185732</v>
      </c>
      <c r="D3072" s="6">
        <v>44411</v>
      </c>
      <c r="E3072" s="5" t="s">
        <v>33</v>
      </c>
      <c r="F3072" s="5" t="s">
        <v>108</v>
      </c>
      <c r="G3072" s="5" t="s">
        <v>109</v>
      </c>
      <c r="H3072" s="5" t="s">
        <v>17</v>
      </c>
      <c r="I3072" s="7">
        <v>0.5</v>
      </c>
      <c r="J3072" s="8">
        <v>5250</v>
      </c>
      <c r="K3072" s="9">
        <f t="shared" si="24"/>
        <v>2625</v>
      </c>
      <c r="L3072" s="9">
        <f t="shared" si="25"/>
        <v>787.5</v>
      </c>
      <c r="M3072" s="10">
        <v>0.3</v>
      </c>
      <c r="O3072" s="15"/>
      <c r="P3072" s="13"/>
      <c r="Q3072" s="11"/>
      <c r="R3072" s="12"/>
    </row>
    <row r="3073" spans="1:18" ht="15.75" customHeight="1">
      <c r="A3073" s="1"/>
      <c r="B3073" s="5" t="s">
        <v>14</v>
      </c>
      <c r="C3073" s="5">
        <v>1185732</v>
      </c>
      <c r="D3073" s="6">
        <v>44411</v>
      </c>
      <c r="E3073" s="5" t="s">
        <v>33</v>
      </c>
      <c r="F3073" s="5" t="s">
        <v>108</v>
      </c>
      <c r="G3073" s="5" t="s">
        <v>109</v>
      </c>
      <c r="H3073" s="5" t="s">
        <v>18</v>
      </c>
      <c r="I3073" s="7">
        <v>0.45000000000000007</v>
      </c>
      <c r="J3073" s="8">
        <v>3000</v>
      </c>
      <c r="K3073" s="9">
        <f t="shared" si="24"/>
        <v>1350.0000000000002</v>
      </c>
      <c r="L3073" s="9">
        <f t="shared" si="25"/>
        <v>472.50000000000006</v>
      </c>
      <c r="M3073" s="10">
        <v>0.35</v>
      </c>
      <c r="O3073" s="15"/>
      <c r="P3073" s="13"/>
      <c r="Q3073" s="11"/>
      <c r="R3073" s="12"/>
    </row>
    <row r="3074" spans="1:18" ht="15.75" customHeight="1">
      <c r="A3074" s="1"/>
      <c r="B3074" s="5" t="s">
        <v>14</v>
      </c>
      <c r="C3074" s="5">
        <v>1185732</v>
      </c>
      <c r="D3074" s="6">
        <v>44411</v>
      </c>
      <c r="E3074" s="5" t="s">
        <v>33</v>
      </c>
      <c r="F3074" s="5" t="s">
        <v>108</v>
      </c>
      <c r="G3074" s="5" t="s">
        <v>109</v>
      </c>
      <c r="H3074" s="5" t="s">
        <v>19</v>
      </c>
      <c r="I3074" s="7">
        <v>0.4</v>
      </c>
      <c r="J3074" s="8">
        <v>2250</v>
      </c>
      <c r="K3074" s="9">
        <f t="shared" si="24"/>
        <v>900</v>
      </c>
      <c r="L3074" s="9">
        <f t="shared" si="25"/>
        <v>270</v>
      </c>
      <c r="M3074" s="10">
        <v>0.3</v>
      </c>
      <c r="O3074" s="15"/>
      <c r="P3074" s="13"/>
      <c r="Q3074" s="11"/>
      <c r="R3074" s="12"/>
    </row>
    <row r="3075" spans="1:18" ht="15.75" customHeight="1">
      <c r="A3075" s="1"/>
      <c r="B3075" s="5" t="s">
        <v>14</v>
      </c>
      <c r="C3075" s="5">
        <v>1185732</v>
      </c>
      <c r="D3075" s="6">
        <v>44411</v>
      </c>
      <c r="E3075" s="5" t="s">
        <v>33</v>
      </c>
      <c r="F3075" s="5" t="s">
        <v>108</v>
      </c>
      <c r="G3075" s="5" t="s">
        <v>109</v>
      </c>
      <c r="H3075" s="5" t="s">
        <v>20</v>
      </c>
      <c r="I3075" s="7">
        <v>0.4</v>
      </c>
      <c r="J3075" s="8">
        <v>2000</v>
      </c>
      <c r="K3075" s="9">
        <f t="shared" si="24"/>
        <v>800</v>
      </c>
      <c r="L3075" s="9">
        <f t="shared" si="25"/>
        <v>240</v>
      </c>
      <c r="M3075" s="10">
        <v>0.3</v>
      </c>
      <c r="O3075" s="15"/>
      <c r="P3075" s="13"/>
      <c r="Q3075" s="11"/>
      <c r="R3075" s="12"/>
    </row>
    <row r="3076" spans="1:18" ht="15.75" customHeight="1">
      <c r="A3076" s="1"/>
      <c r="B3076" s="5" t="s">
        <v>14</v>
      </c>
      <c r="C3076" s="5">
        <v>1185732</v>
      </c>
      <c r="D3076" s="6">
        <v>44411</v>
      </c>
      <c r="E3076" s="5" t="s">
        <v>33</v>
      </c>
      <c r="F3076" s="5" t="s">
        <v>108</v>
      </c>
      <c r="G3076" s="5" t="s">
        <v>109</v>
      </c>
      <c r="H3076" s="5" t="s">
        <v>21</v>
      </c>
      <c r="I3076" s="7">
        <v>0.5</v>
      </c>
      <c r="J3076" s="8">
        <v>1750</v>
      </c>
      <c r="K3076" s="9">
        <f t="shared" si="24"/>
        <v>875</v>
      </c>
      <c r="L3076" s="9">
        <f t="shared" si="25"/>
        <v>437.5</v>
      </c>
      <c r="M3076" s="10">
        <v>0.5</v>
      </c>
      <c r="O3076" s="15"/>
      <c r="P3076" s="13"/>
      <c r="Q3076" s="11"/>
      <c r="R3076" s="12"/>
    </row>
    <row r="3077" spans="1:18" ht="15.75" customHeight="1">
      <c r="A3077" s="1"/>
      <c r="B3077" s="5" t="s">
        <v>14</v>
      </c>
      <c r="C3077" s="5">
        <v>1185732</v>
      </c>
      <c r="D3077" s="6">
        <v>44411</v>
      </c>
      <c r="E3077" s="5" t="s">
        <v>33</v>
      </c>
      <c r="F3077" s="5" t="s">
        <v>108</v>
      </c>
      <c r="G3077" s="5" t="s">
        <v>109</v>
      </c>
      <c r="H3077" s="5" t="s">
        <v>22</v>
      </c>
      <c r="I3077" s="7">
        <v>0.55000000000000004</v>
      </c>
      <c r="J3077" s="8">
        <v>3500</v>
      </c>
      <c r="K3077" s="9">
        <f t="shared" si="24"/>
        <v>1925.0000000000002</v>
      </c>
      <c r="L3077" s="9">
        <f t="shared" si="25"/>
        <v>770.00000000000011</v>
      </c>
      <c r="M3077" s="10">
        <v>0.4</v>
      </c>
      <c r="O3077" s="15"/>
      <c r="P3077" s="13"/>
      <c r="Q3077" s="11"/>
      <c r="R3077" s="12"/>
    </row>
    <row r="3078" spans="1:18" ht="15.75" customHeight="1">
      <c r="A3078" s="1"/>
      <c r="B3078" s="5" t="s">
        <v>14</v>
      </c>
      <c r="C3078" s="5">
        <v>1185732</v>
      </c>
      <c r="D3078" s="6">
        <v>44443</v>
      </c>
      <c r="E3078" s="5" t="s">
        <v>33</v>
      </c>
      <c r="F3078" s="5" t="s">
        <v>108</v>
      </c>
      <c r="G3078" s="5" t="s">
        <v>109</v>
      </c>
      <c r="H3078" s="5" t="s">
        <v>17</v>
      </c>
      <c r="I3078" s="7">
        <v>0.35000000000000003</v>
      </c>
      <c r="J3078" s="8">
        <v>4750</v>
      </c>
      <c r="K3078" s="9">
        <f t="shared" si="24"/>
        <v>1662.5000000000002</v>
      </c>
      <c r="L3078" s="9">
        <f t="shared" si="25"/>
        <v>498.75000000000006</v>
      </c>
      <c r="M3078" s="10">
        <v>0.3</v>
      </c>
      <c r="O3078" s="15"/>
      <c r="P3078" s="13"/>
      <c r="Q3078" s="11"/>
      <c r="R3078" s="12"/>
    </row>
    <row r="3079" spans="1:18" ht="15.75" customHeight="1">
      <c r="A3079" s="1"/>
      <c r="B3079" s="5" t="s">
        <v>14</v>
      </c>
      <c r="C3079" s="5">
        <v>1185732</v>
      </c>
      <c r="D3079" s="6">
        <v>44443</v>
      </c>
      <c r="E3079" s="5" t="s">
        <v>33</v>
      </c>
      <c r="F3079" s="5" t="s">
        <v>108</v>
      </c>
      <c r="G3079" s="5" t="s">
        <v>109</v>
      </c>
      <c r="H3079" s="5" t="s">
        <v>18</v>
      </c>
      <c r="I3079" s="7">
        <v>0.3000000000000001</v>
      </c>
      <c r="J3079" s="8">
        <v>2500</v>
      </c>
      <c r="K3079" s="9">
        <f t="shared" si="24"/>
        <v>750.00000000000023</v>
      </c>
      <c r="L3079" s="9">
        <f t="shared" si="25"/>
        <v>262.50000000000006</v>
      </c>
      <c r="M3079" s="10">
        <v>0.35</v>
      </c>
      <c r="O3079" s="15"/>
      <c r="P3079" s="13"/>
      <c r="Q3079" s="11"/>
      <c r="R3079" s="12"/>
    </row>
    <row r="3080" spans="1:18" ht="15.75" customHeight="1">
      <c r="A3080" s="1"/>
      <c r="B3080" s="5" t="s">
        <v>14</v>
      </c>
      <c r="C3080" s="5">
        <v>1185732</v>
      </c>
      <c r="D3080" s="6">
        <v>44443</v>
      </c>
      <c r="E3080" s="5" t="s">
        <v>33</v>
      </c>
      <c r="F3080" s="5" t="s">
        <v>108</v>
      </c>
      <c r="G3080" s="5" t="s">
        <v>109</v>
      </c>
      <c r="H3080" s="5" t="s">
        <v>19</v>
      </c>
      <c r="I3080" s="7">
        <v>0.25000000000000006</v>
      </c>
      <c r="J3080" s="8">
        <v>1500</v>
      </c>
      <c r="K3080" s="9">
        <f t="shared" si="24"/>
        <v>375.00000000000006</v>
      </c>
      <c r="L3080" s="9">
        <f t="shared" si="25"/>
        <v>112.50000000000001</v>
      </c>
      <c r="M3080" s="10">
        <v>0.3</v>
      </c>
      <c r="O3080" s="15"/>
      <c r="P3080" s="13"/>
      <c r="Q3080" s="11"/>
      <c r="R3080" s="12"/>
    </row>
    <row r="3081" spans="1:18" ht="15.75" customHeight="1">
      <c r="A3081" s="1"/>
      <c r="B3081" s="5" t="s">
        <v>14</v>
      </c>
      <c r="C3081" s="5">
        <v>1185732</v>
      </c>
      <c r="D3081" s="6">
        <v>44443</v>
      </c>
      <c r="E3081" s="5" t="s">
        <v>33</v>
      </c>
      <c r="F3081" s="5" t="s">
        <v>108</v>
      </c>
      <c r="G3081" s="5" t="s">
        <v>109</v>
      </c>
      <c r="H3081" s="5" t="s">
        <v>20</v>
      </c>
      <c r="I3081" s="7">
        <v>0.25000000000000006</v>
      </c>
      <c r="J3081" s="8">
        <v>1250</v>
      </c>
      <c r="K3081" s="9">
        <f t="shared" si="24"/>
        <v>312.50000000000006</v>
      </c>
      <c r="L3081" s="9">
        <f t="shared" si="25"/>
        <v>93.750000000000014</v>
      </c>
      <c r="M3081" s="10">
        <v>0.3</v>
      </c>
      <c r="O3081" s="15"/>
      <c r="P3081" s="13"/>
      <c r="Q3081" s="11"/>
      <c r="R3081" s="12"/>
    </row>
    <row r="3082" spans="1:18" ht="15.75" customHeight="1">
      <c r="A3082" s="1"/>
      <c r="B3082" s="5" t="s">
        <v>14</v>
      </c>
      <c r="C3082" s="5">
        <v>1185732</v>
      </c>
      <c r="D3082" s="6">
        <v>44443</v>
      </c>
      <c r="E3082" s="5" t="s">
        <v>33</v>
      </c>
      <c r="F3082" s="5" t="s">
        <v>108</v>
      </c>
      <c r="G3082" s="5" t="s">
        <v>109</v>
      </c>
      <c r="H3082" s="5" t="s">
        <v>21</v>
      </c>
      <c r="I3082" s="7">
        <v>0.35000000000000003</v>
      </c>
      <c r="J3082" s="8">
        <v>1250</v>
      </c>
      <c r="K3082" s="9">
        <f t="shared" si="24"/>
        <v>437.50000000000006</v>
      </c>
      <c r="L3082" s="9">
        <f t="shared" si="25"/>
        <v>218.75000000000003</v>
      </c>
      <c r="M3082" s="10">
        <v>0.5</v>
      </c>
      <c r="O3082" s="15"/>
      <c r="P3082" s="13"/>
      <c r="Q3082" s="11"/>
      <c r="R3082" s="12"/>
    </row>
    <row r="3083" spans="1:18" ht="15.75" customHeight="1">
      <c r="A3083" s="1"/>
      <c r="B3083" s="5" t="s">
        <v>14</v>
      </c>
      <c r="C3083" s="5">
        <v>1185732</v>
      </c>
      <c r="D3083" s="6">
        <v>44443</v>
      </c>
      <c r="E3083" s="5" t="s">
        <v>33</v>
      </c>
      <c r="F3083" s="5" t="s">
        <v>108</v>
      </c>
      <c r="G3083" s="5" t="s">
        <v>109</v>
      </c>
      <c r="H3083" s="5" t="s">
        <v>22</v>
      </c>
      <c r="I3083" s="7">
        <v>0.4</v>
      </c>
      <c r="J3083" s="8">
        <v>2000</v>
      </c>
      <c r="K3083" s="9">
        <f t="shared" si="24"/>
        <v>800</v>
      </c>
      <c r="L3083" s="9">
        <f t="shared" si="25"/>
        <v>320</v>
      </c>
      <c r="M3083" s="10">
        <v>0.4</v>
      </c>
      <c r="O3083" s="15"/>
      <c r="P3083" s="13"/>
      <c r="Q3083" s="11"/>
      <c r="R3083" s="12"/>
    </row>
    <row r="3084" spans="1:18" ht="15.75" customHeight="1">
      <c r="A3084" s="1"/>
      <c r="B3084" s="5" t="s">
        <v>14</v>
      </c>
      <c r="C3084" s="5">
        <v>1185732</v>
      </c>
      <c r="D3084" s="6">
        <v>44472</v>
      </c>
      <c r="E3084" s="5" t="s">
        <v>33</v>
      </c>
      <c r="F3084" s="5" t="s">
        <v>108</v>
      </c>
      <c r="G3084" s="5" t="s">
        <v>109</v>
      </c>
      <c r="H3084" s="5" t="s">
        <v>17</v>
      </c>
      <c r="I3084" s="7">
        <v>0.44999999999999996</v>
      </c>
      <c r="J3084" s="8">
        <v>3750</v>
      </c>
      <c r="K3084" s="9">
        <f t="shared" si="24"/>
        <v>1687.4999999999998</v>
      </c>
      <c r="L3084" s="9">
        <f t="shared" si="25"/>
        <v>506.24999999999989</v>
      </c>
      <c r="M3084" s="10">
        <v>0.3</v>
      </c>
      <c r="O3084" s="15"/>
      <c r="P3084" s="13"/>
      <c r="Q3084" s="11"/>
      <c r="R3084" s="12"/>
    </row>
    <row r="3085" spans="1:18" ht="15.75" customHeight="1">
      <c r="A3085" s="1"/>
      <c r="B3085" s="5" t="s">
        <v>14</v>
      </c>
      <c r="C3085" s="5">
        <v>1185732</v>
      </c>
      <c r="D3085" s="6">
        <v>44472</v>
      </c>
      <c r="E3085" s="5" t="s">
        <v>33</v>
      </c>
      <c r="F3085" s="5" t="s">
        <v>108</v>
      </c>
      <c r="G3085" s="5" t="s">
        <v>109</v>
      </c>
      <c r="H3085" s="5" t="s">
        <v>18</v>
      </c>
      <c r="I3085" s="7">
        <v>0.35000000000000003</v>
      </c>
      <c r="J3085" s="8">
        <v>2250</v>
      </c>
      <c r="K3085" s="9">
        <f t="shared" si="24"/>
        <v>787.50000000000011</v>
      </c>
      <c r="L3085" s="9">
        <f t="shared" si="25"/>
        <v>275.625</v>
      </c>
      <c r="M3085" s="10">
        <v>0.35</v>
      </c>
      <c r="O3085" s="15"/>
      <c r="P3085" s="13"/>
      <c r="Q3085" s="11"/>
      <c r="R3085" s="12"/>
    </row>
    <row r="3086" spans="1:18" ht="15.75" customHeight="1">
      <c r="A3086" s="1"/>
      <c r="B3086" s="5" t="s">
        <v>14</v>
      </c>
      <c r="C3086" s="5">
        <v>1185732</v>
      </c>
      <c r="D3086" s="6">
        <v>44472</v>
      </c>
      <c r="E3086" s="5" t="s">
        <v>33</v>
      </c>
      <c r="F3086" s="5" t="s">
        <v>108</v>
      </c>
      <c r="G3086" s="5" t="s">
        <v>109</v>
      </c>
      <c r="H3086" s="5" t="s">
        <v>19</v>
      </c>
      <c r="I3086" s="7">
        <v>0.35000000000000003</v>
      </c>
      <c r="J3086" s="8">
        <v>1250</v>
      </c>
      <c r="K3086" s="9">
        <f t="shared" si="24"/>
        <v>437.50000000000006</v>
      </c>
      <c r="L3086" s="9">
        <f t="shared" si="25"/>
        <v>131.25</v>
      </c>
      <c r="M3086" s="10">
        <v>0.3</v>
      </c>
      <c r="O3086" s="15"/>
      <c r="P3086" s="13"/>
      <c r="Q3086" s="11"/>
      <c r="R3086" s="12"/>
    </row>
    <row r="3087" spans="1:18" ht="15.75" customHeight="1">
      <c r="A3087" s="1"/>
      <c r="B3087" s="5" t="s">
        <v>14</v>
      </c>
      <c r="C3087" s="5">
        <v>1185732</v>
      </c>
      <c r="D3087" s="6">
        <v>44472</v>
      </c>
      <c r="E3087" s="5" t="s">
        <v>33</v>
      </c>
      <c r="F3087" s="5" t="s">
        <v>108</v>
      </c>
      <c r="G3087" s="5" t="s">
        <v>109</v>
      </c>
      <c r="H3087" s="5" t="s">
        <v>20</v>
      </c>
      <c r="I3087" s="7">
        <v>0.35000000000000003</v>
      </c>
      <c r="J3087" s="8">
        <v>1250</v>
      </c>
      <c r="K3087" s="9">
        <f t="shared" si="24"/>
        <v>437.50000000000006</v>
      </c>
      <c r="L3087" s="9">
        <f t="shared" si="25"/>
        <v>131.25</v>
      </c>
      <c r="M3087" s="10">
        <v>0.3</v>
      </c>
      <c r="O3087" s="15"/>
      <c r="P3087" s="13"/>
      <c r="Q3087" s="11"/>
      <c r="R3087" s="12"/>
    </row>
    <row r="3088" spans="1:18" ht="15.75" customHeight="1">
      <c r="A3088" s="1"/>
      <c r="B3088" s="5" t="s">
        <v>14</v>
      </c>
      <c r="C3088" s="5">
        <v>1185732</v>
      </c>
      <c r="D3088" s="6">
        <v>44472</v>
      </c>
      <c r="E3088" s="5" t="s">
        <v>33</v>
      </c>
      <c r="F3088" s="5" t="s">
        <v>108</v>
      </c>
      <c r="G3088" s="5" t="s">
        <v>109</v>
      </c>
      <c r="H3088" s="5" t="s">
        <v>21</v>
      </c>
      <c r="I3088" s="7">
        <v>0.44999999999999996</v>
      </c>
      <c r="J3088" s="8">
        <v>1250</v>
      </c>
      <c r="K3088" s="9">
        <f t="shared" si="24"/>
        <v>562.5</v>
      </c>
      <c r="L3088" s="9">
        <f t="shared" si="25"/>
        <v>281.25</v>
      </c>
      <c r="M3088" s="10">
        <v>0.5</v>
      </c>
      <c r="O3088" s="15"/>
      <c r="P3088" s="13"/>
      <c r="Q3088" s="11"/>
      <c r="R3088" s="12"/>
    </row>
    <row r="3089" spans="1:18" ht="15.75" customHeight="1">
      <c r="A3089" s="1"/>
      <c r="B3089" s="5" t="s">
        <v>14</v>
      </c>
      <c r="C3089" s="5">
        <v>1185732</v>
      </c>
      <c r="D3089" s="6">
        <v>44472</v>
      </c>
      <c r="E3089" s="5" t="s">
        <v>33</v>
      </c>
      <c r="F3089" s="5" t="s">
        <v>108</v>
      </c>
      <c r="G3089" s="5" t="s">
        <v>109</v>
      </c>
      <c r="H3089" s="5" t="s">
        <v>22</v>
      </c>
      <c r="I3089" s="7">
        <v>0.49999999999999983</v>
      </c>
      <c r="J3089" s="8">
        <v>2500</v>
      </c>
      <c r="K3089" s="9">
        <f t="shared" si="24"/>
        <v>1249.9999999999995</v>
      </c>
      <c r="L3089" s="9">
        <f t="shared" si="25"/>
        <v>499.99999999999983</v>
      </c>
      <c r="M3089" s="10">
        <v>0.4</v>
      </c>
      <c r="O3089" s="15"/>
      <c r="P3089" s="13"/>
      <c r="Q3089" s="11"/>
      <c r="R3089" s="12"/>
    </row>
    <row r="3090" spans="1:18" ht="15.75" customHeight="1">
      <c r="A3090" s="1"/>
      <c r="B3090" s="5" t="s">
        <v>14</v>
      </c>
      <c r="C3090" s="5">
        <v>1185732</v>
      </c>
      <c r="D3090" s="6">
        <v>44503</v>
      </c>
      <c r="E3090" s="5" t="s">
        <v>33</v>
      </c>
      <c r="F3090" s="5" t="s">
        <v>108</v>
      </c>
      <c r="G3090" s="5" t="s">
        <v>109</v>
      </c>
      <c r="H3090" s="5" t="s">
        <v>17</v>
      </c>
      <c r="I3090" s="7">
        <v>0.44999999999999996</v>
      </c>
      <c r="J3090" s="8">
        <v>4000</v>
      </c>
      <c r="K3090" s="9">
        <f t="shared" si="24"/>
        <v>1799.9999999999998</v>
      </c>
      <c r="L3090" s="9">
        <f t="shared" si="25"/>
        <v>539.99999999999989</v>
      </c>
      <c r="M3090" s="10">
        <v>0.3</v>
      </c>
      <c r="O3090" s="15"/>
      <c r="P3090" s="13"/>
      <c r="Q3090" s="11"/>
      <c r="R3090" s="12"/>
    </row>
    <row r="3091" spans="1:18" ht="15.75" customHeight="1">
      <c r="A3091" s="1"/>
      <c r="B3091" s="5" t="s">
        <v>14</v>
      </c>
      <c r="C3091" s="5">
        <v>1185732</v>
      </c>
      <c r="D3091" s="6">
        <v>44503</v>
      </c>
      <c r="E3091" s="5" t="s">
        <v>33</v>
      </c>
      <c r="F3091" s="5" t="s">
        <v>108</v>
      </c>
      <c r="G3091" s="5" t="s">
        <v>109</v>
      </c>
      <c r="H3091" s="5" t="s">
        <v>18</v>
      </c>
      <c r="I3091" s="7">
        <v>0.35000000000000003</v>
      </c>
      <c r="J3091" s="8">
        <v>3000</v>
      </c>
      <c r="K3091" s="9">
        <f t="shared" si="24"/>
        <v>1050</v>
      </c>
      <c r="L3091" s="9">
        <f t="shared" si="25"/>
        <v>367.5</v>
      </c>
      <c r="M3091" s="10">
        <v>0.35</v>
      </c>
      <c r="O3091" s="15"/>
      <c r="P3091" s="13"/>
      <c r="Q3091" s="11"/>
      <c r="R3091" s="12"/>
    </row>
    <row r="3092" spans="1:18" ht="15.75" customHeight="1">
      <c r="A3092" s="1"/>
      <c r="B3092" s="5" t="s">
        <v>14</v>
      </c>
      <c r="C3092" s="5">
        <v>1185732</v>
      </c>
      <c r="D3092" s="6">
        <v>44503</v>
      </c>
      <c r="E3092" s="5" t="s">
        <v>33</v>
      </c>
      <c r="F3092" s="5" t="s">
        <v>108</v>
      </c>
      <c r="G3092" s="5" t="s">
        <v>109</v>
      </c>
      <c r="H3092" s="5" t="s">
        <v>19</v>
      </c>
      <c r="I3092" s="7">
        <v>0.35000000000000003</v>
      </c>
      <c r="J3092" s="8">
        <v>2450</v>
      </c>
      <c r="K3092" s="9">
        <f t="shared" si="24"/>
        <v>857.50000000000011</v>
      </c>
      <c r="L3092" s="9">
        <f t="shared" si="25"/>
        <v>257.25</v>
      </c>
      <c r="M3092" s="10">
        <v>0.3</v>
      </c>
      <c r="O3092" s="15"/>
      <c r="P3092" s="13"/>
      <c r="Q3092" s="11"/>
      <c r="R3092" s="12"/>
    </row>
    <row r="3093" spans="1:18" ht="15.75" customHeight="1">
      <c r="A3093" s="1"/>
      <c r="B3093" s="5" t="s">
        <v>14</v>
      </c>
      <c r="C3093" s="5">
        <v>1185732</v>
      </c>
      <c r="D3093" s="6">
        <v>44503</v>
      </c>
      <c r="E3093" s="5" t="s">
        <v>33</v>
      </c>
      <c r="F3093" s="5" t="s">
        <v>108</v>
      </c>
      <c r="G3093" s="5" t="s">
        <v>109</v>
      </c>
      <c r="H3093" s="5" t="s">
        <v>20</v>
      </c>
      <c r="I3093" s="7">
        <v>0.35000000000000003</v>
      </c>
      <c r="J3093" s="8">
        <v>2250</v>
      </c>
      <c r="K3093" s="9">
        <f t="shared" si="24"/>
        <v>787.50000000000011</v>
      </c>
      <c r="L3093" s="9">
        <f t="shared" si="25"/>
        <v>236.25000000000003</v>
      </c>
      <c r="M3093" s="10">
        <v>0.3</v>
      </c>
      <c r="O3093" s="15"/>
      <c r="P3093" s="13"/>
      <c r="Q3093" s="11"/>
      <c r="R3093" s="12"/>
    </row>
    <row r="3094" spans="1:18" ht="15.75" customHeight="1">
      <c r="A3094" s="1"/>
      <c r="B3094" s="5" t="s">
        <v>14</v>
      </c>
      <c r="C3094" s="5">
        <v>1185732</v>
      </c>
      <c r="D3094" s="6">
        <v>44503</v>
      </c>
      <c r="E3094" s="5" t="s">
        <v>33</v>
      </c>
      <c r="F3094" s="5" t="s">
        <v>108</v>
      </c>
      <c r="G3094" s="5" t="s">
        <v>109</v>
      </c>
      <c r="H3094" s="5" t="s">
        <v>21</v>
      </c>
      <c r="I3094" s="7">
        <v>0.6</v>
      </c>
      <c r="J3094" s="8">
        <v>2000</v>
      </c>
      <c r="K3094" s="9">
        <f t="shared" si="24"/>
        <v>1200</v>
      </c>
      <c r="L3094" s="9">
        <f t="shared" si="25"/>
        <v>600</v>
      </c>
      <c r="M3094" s="10">
        <v>0.5</v>
      </c>
      <c r="O3094" s="15"/>
      <c r="P3094" s="13"/>
      <c r="Q3094" s="11"/>
      <c r="R3094" s="12"/>
    </row>
    <row r="3095" spans="1:18" ht="15.75" customHeight="1">
      <c r="A3095" s="1"/>
      <c r="B3095" s="5" t="s">
        <v>14</v>
      </c>
      <c r="C3095" s="5">
        <v>1185732</v>
      </c>
      <c r="D3095" s="6">
        <v>44503</v>
      </c>
      <c r="E3095" s="5" t="s">
        <v>33</v>
      </c>
      <c r="F3095" s="5" t="s">
        <v>108</v>
      </c>
      <c r="G3095" s="5" t="s">
        <v>109</v>
      </c>
      <c r="H3095" s="5" t="s">
        <v>22</v>
      </c>
      <c r="I3095" s="7">
        <v>0.64999999999999991</v>
      </c>
      <c r="J3095" s="8">
        <v>3000</v>
      </c>
      <c r="K3095" s="9">
        <f t="shared" si="24"/>
        <v>1949.9999999999998</v>
      </c>
      <c r="L3095" s="9">
        <f t="shared" si="25"/>
        <v>780</v>
      </c>
      <c r="M3095" s="10">
        <v>0.4</v>
      </c>
      <c r="O3095" s="15"/>
      <c r="P3095" s="13"/>
      <c r="Q3095" s="11"/>
      <c r="R3095" s="12"/>
    </row>
    <row r="3096" spans="1:18" ht="15.75" customHeight="1">
      <c r="A3096" s="1"/>
      <c r="B3096" s="5" t="s">
        <v>14</v>
      </c>
      <c r="C3096" s="5">
        <v>1185732</v>
      </c>
      <c r="D3096" s="6">
        <v>44532</v>
      </c>
      <c r="E3096" s="5" t="s">
        <v>33</v>
      </c>
      <c r="F3096" s="5" t="s">
        <v>108</v>
      </c>
      <c r="G3096" s="5" t="s">
        <v>109</v>
      </c>
      <c r="H3096" s="5" t="s">
        <v>17</v>
      </c>
      <c r="I3096" s="7">
        <v>0.6</v>
      </c>
      <c r="J3096" s="8">
        <v>5500</v>
      </c>
      <c r="K3096" s="9">
        <f t="shared" si="24"/>
        <v>3300</v>
      </c>
      <c r="L3096" s="9">
        <f t="shared" si="25"/>
        <v>990</v>
      </c>
      <c r="M3096" s="10">
        <v>0.3</v>
      </c>
      <c r="O3096" s="15"/>
      <c r="P3096" s="13"/>
      <c r="Q3096" s="11"/>
      <c r="R3096" s="12"/>
    </row>
    <row r="3097" spans="1:18" ht="15.75" customHeight="1">
      <c r="A3097" s="1"/>
      <c r="B3097" s="5" t="s">
        <v>14</v>
      </c>
      <c r="C3097" s="5">
        <v>1185732</v>
      </c>
      <c r="D3097" s="6">
        <v>44532</v>
      </c>
      <c r="E3097" s="5" t="s">
        <v>33</v>
      </c>
      <c r="F3097" s="5" t="s">
        <v>108</v>
      </c>
      <c r="G3097" s="5" t="s">
        <v>109</v>
      </c>
      <c r="H3097" s="5" t="s">
        <v>18</v>
      </c>
      <c r="I3097" s="7">
        <v>0.5</v>
      </c>
      <c r="J3097" s="8">
        <v>3500</v>
      </c>
      <c r="K3097" s="9">
        <f t="shared" si="24"/>
        <v>1750</v>
      </c>
      <c r="L3097" s="9">
        <f t="shared" si="25"/>
        <v>612.5</v>
      </c>
      <c r="M3097" s="10">
        <v>0.35</v>
      </c>
      <c r="O3097" s="15"/>
      <c r="P3097" s="13"/>
      <c r="Q3097" s="11"/>
      <c r="R3097" s="12"/>
    </row>
    <row r="3098" spans="1:18" ht="15.75" customHeight="1">
      <c r="A3098" s="1"/>
      <c r="B3098" s="5" t="s">
        <v>14</v>
      </c>
      <c r="C3098" s="5">
        <v>1185732</v>
      </c>
      <c r="D3098" s="6">
        <v>44532</v>
      </c>
      <c r="E3098" s="5" t="s">
        <v>33</v>
      </c>
      <c r="F3098" s="5" t="s">
        <v>108</v>
      </c>
      <c r="G3098" s="5" t="s">
        <v>109</v>
      </c>
      <c r="H3098" s="5" t="s">
        <v>19</v>
      </c>
      <c r="I3098" s="7">
        <v>0.5</v>
      </c>
      <c r="J3098" s="8">
        <v>3000</v>
      </c>
      <c r="K3098" s="9">
        <f t="shared" si="24"/>
        <v>1500</v>
      </c>
      <c r="L3098" s="9">
        <f t="shared" si="25"/>
        <v>450</v>
      </c>
      <c r="M3098" s="10">
        <v>0.3</v>
      </c>
      <c r="O3098" s="15"/>
      <c r="P3098" s="13"/>
      <c r="Q3098" s="11"/>
      <c r="R3098" s="12"/>
    </row>
    <row r="3099" spans="1:18" ht="15.75" customHeight="1">
      <c r="A3099" s="1"/>
      <c r="B3099" s="5" t="s">
        <v>14</v>
      </c>
      <c r="C3099" s="5">
        <v>1185732</v>
      </c>
      <c r="D3099" s="6">
        <v>44532</v>
      </c>
      <c r="E3099" s="5" t="s">
        <v>33</v>
      </c>
      <c r="F3099" s="5" t="s">
        <v>108</v>
      </c>
      <c r="G3099" s="5" t="s">
        <v>109</v>
      </c>
      <c r="H3099" s="5" t="s">
        <v>20</v>
      </c>
      <c r="I3099" s="7">
        <v>0.5</v>
      </c>
      <c r="J3099" s="8">
        <v>2500</v>
      </c>
      <c r="K3099" s="9">
        <f t="shared" si="24"/>
        <v>1250</v>
      </c>
      <c r="L3099" s="9">
        <f t="shared" si="25"/>
        <v>375</v>
      </c>
      <c r="M3099" s="10">
        <v>0.3</v>
      </c>
      <c r="O3099" s="15"/>
      <c r="P3099" s="13"/>
      <c r="Q3099" s="11"/>
      <c r="R3099" s="12"/>
    </row>
    <row r="3100" spans="1:18" ht="15.75" customHeight="1">
      <c r="A3100" s="1"/>
      <c r="B3100" s="5" t="s">
        <v>14</v>
      </c>
      <c r="C3100" s="5">
        <v>1185732</v>
      </c>
      <c r="D3100" s="6">
        <v>44532</v>
      </c>
      <c r="E3100" s="5" t="s">
        <v>33</v>
      </c>
      <c r="F3100" s="5" t="s">
        <v>108</v>
      </c>
      <c r="G3100" s="5" t="s">
        <v>109</v>
      </c>
      <c r="H3100" s="5" t="s">
        <v>21</v>
      </c>
      <c r="I3100" s="7">
        <v>0.6</v>
      </c>
      <c r="J3100" s="8">
        <v>2500</v>
      </c>
      <c r="K3100" s="9">
        <f t="shared" si="24"/>
        <v>1500</v>
      </c>
      <c r="L3100" s="9">
        <f t="shared" si="25"/>
        <v>750</v>
      </c>
      <c r="M3100" s="10">
        <v>0.5</v>
      </c>
      <c r="O3100" s="15"/>
      <c r="P3100" s="13"/>
      <c r="Q3100" s="11"/>
      <c r="R3100" s="12"/>
    </row>
    <row r="3101" spans="1:18" ht="15.75" customHeight="1">
      <c r="A3101" s="1"/>
      <c r="B3101" s="5" t="s">
        <v>14</v>
      </c>
      <c r="C3101" s="5">
        <v>1185732</v>
      </c>
      <c r="D3101" s="6">
        <v>44532</v>
      </c>
      <c r="E3101" s="5" t="s">
        <v>33</v>
      </c>
      <c r="F3101" s="5" t="s">
        <v>108</v>
      </c>
      <c r="G3101" s="5" t="s">
        <v>109</v>
      </c>
      <c r="H3101" s="5" t="s">
        <v>22</v>
      </c>
      <c r="I3101" s="7">
        <v>0.64999999999999991</v>
      </c>
      <c r="J3101" s="8">
        <v>3500</v>
      </c>
      <c r="K3101" s="9">
        <f t="shared" si="24"/>
        <v>2274.9999999999995</v>
      </c>
      <c r="L3101" s="9">
        <f t="shared" si="25"/>
        <v>909.99999999999989</v>
      </c>
      <c r="M3101" s="10">
        <v>0.4</v>
      </c>
      <c r="O3101" s="15"/>
      <c r="P3101" s="13"/>
      <c r="Q3101" s="11"/>
      <c r="R3101" s="12"/>
    </row>
    <row r="3102" spans="1:18" ht="15.75" customHeight="1">
      <c r="A3102" s="1" t="s">
        <v>39</v>
      </c>
      <c r="B3102" s="5" t="s">
        <v>14</v>
      </c>
      <c r="C3102" s="5">
        <v>1185732</v>
      </c>
      <c r="D3102" s="6">
        <v>44206</v>
      </c>
      <c r="E3102" s="5" t="s">
        <v>33</v>
      </c>
      <c r="F3102" s="5" t="s">
        <v>110</v>
      </c>
      <c r="G3102" s="5" t="s">
        <v>111</v>
      </c>
      <c r="H3102" s="5" t="s">
        <v>17</v>
      </c>
      <c r="I3102" s="7">
        <v>0.35000000000000003</v>
      </c>
      <c r="J3102" s="8">
        <v>5000</v>
      </c>
      <c r="K3102" s="9">
        <f t="shared" si="24"/>
        <v>1750.0000000000002</v>
      </c>
      <c r="L3102" s="9">
        <f t="shared" si="25"/>
        <v>700.00000000000011</v>
      </c>
      <c r="M3102" s="10">
        <v>0.4</v>
      </c>
      <c r="O3102" s="15"/>
      <c r="P3102" s="13"/>
      <c r="Q3102" s="11"/>
      <c r="R3102" s="12"/>
    </row>
    <row r="3103" spans="1:18" ht="15.75" customHeight="1">
      <c r="A3103" s="1"/>
      <c r="B3103" s="5" t="s">
        <v>14</v>
      </c>
      <c r="C3103" s="5">
        <v>1185732</v>
      </c>
      <c r="D3103" s="6">
        <v>44206</v>
      </c>
      <c r="E3103" s="5" t="s">
        <v>33</v>
      </c>
      <c r="F3103" s="5" t="s">
        <v>110</v>
      </c>
      <c r="G3103" s="5" t="s">
        <v>111</v>
      </c>
      <c r="H3103" s="5" t="s">
        <v>18</v>
      </c>
      <c r="I3103" s="7">
        <v>0.35000000000000003</v>
      </c>
      <c r="J3103" s="8">
        <v>3000</v>
      </c>
      <c r="K3103" s="9">
        <f t="shared" si="24"/>
        <v>1050</v>
      </c>
      <c r="L3103" s="9">
        <f t="shared" si="25"/>
        <v>420</v>
      </c>
      <c r="M3103" s="10">
        <v>0.4</v>
      </c>
      <c r="O3103" s="15"/>
      <c r="P3103" s="13"/>
      <c r="Q3103" s="11"/>
      <c r="R3103" s="12"/>
    </row>
    <row r="3104" spans="1:18" ht="15.75" customHeight="1">
      <c r="A3104" s="1"/>
      <c r="B3104" s="5" t="s">
        <v>14</v>
      </c>
      <c r="C3104" s="5">
        <v>1185732</v>
      </c>
      <c r="D3104" s="6">
        <v>44206</v>
      </c>
      <c r="E3104" s="5" t="s">
        <v>33</v>
      </c>
      <c r="F3104" s="5" t="s">
        <v>110</v>
      </c>
      <c r="G3104" s="5" t="s">
        <v>111</v>
      </c>
      <c r="H3104" s="5" t="s">
        <v>19</v>
      </c>
      <c r="I3104" s="7">
        <v>0.25000000000000006</v>
      </c>
      <c r="J3104" s="8">
        <v>3000</v>
      </c>
      <c r="K3104" s="9">
        <f t="shared" si="24"/>
        <v>750.00000000000011</v>
      </c>
      <c r="L3104" s="9">
        <f t="shared" si="25"/>
        <v>262.5</v>
      </c>
      <c r="M3104" s="10">
        <v>0.35</v>
      </c>
      <c r="O3104" s="15"/>
      <c r="P3104" s="13"/>
      <c r="Q3104" s="11"/>
      <c r="R3104" s="12"/>
    </row>
    <row r="3105" spans="1:18" ht="15.75" customHeight="1">
      <c r="A3105" s="1"/>
      <c r="B3105" s="5" t="s">
        <v>14</v>
      </c>
      <c r="C3105" s="5">
        <v>1185732</v>
      </c>
      <c r="D3105" s="6">
        <v>44206</v>
      </c>
      <c r="E3105" s="5" t="s">
        <v>33</v>
      </c>
      <c r="F3105" s="5" t="s">
        <v>110</v>
      </c>
      <c r="G3105" s="5" t="s">
        <v>111</v>
      </c>
      <c r="H3105" s="5" t="s">
        <v>20</v>
      </c>
      <c r="I3105" s="7">
        <v>0.30000000000000004</v>
      </c>
      <c r="J3105" s="8">
        <v>1500</v>
      </c>
      <c r="K3105" s="9">
        <f t="shared" si="24"/>
        <v>450.00000000000006</v>
      </c>
      <c r="L3105" s="9">
        <f t="shared" si="25"/>
        <v>157.5</v>
      </c>
      <c r="M3105" s="10">
        <v>0.35</v>
      </c>
      <c r="O3105" s="15"/>
      <c r="P3105" s="13"/>
      <c r="Q3105" s="11"/>
      <c r="R3105" s="12"/>
    </row>
    <row r="3106" spans="1:18" ht="15.75" customHeight="1">
      <c r="A3106" s="1"/>
      <c r="B3106" s="5" t="s">
        <v>14</v>
      </c>
      <c r="C3106" s="5">
        <v>1185732</v>
      </c>
      <c r="D3106" s="6">
        <v>44206</v>
      </c>
      <c r="E3106" s="5" t="s">
        <v>33</v>
      </c>
      <c r="F3106" s="5" t="s">
        <v>110</v>
      </c>
      <c r="G3106" s="5" t="s">
        <v>111</v>
      </c>
      <c r="H3106" s="5" t="s">
        <v>21</v>
      </c>
      <c r="I3106" s="7">
        <v>0.44999999999999996</v>
      </c>
      <c r="J3106" s="8">
        <v>2000</v>
      </c>
      <c r="K3106" s="9">
        <f t="shared" si="24"/>
        <v>899.99999999999989</v>
      </c>
      <c r="L3106" s="9">
        <f t="shared" si="25"/>
        <v>269.99999999999994</v>
      </c>
      <c r="M3106" s="10">
        <v>0.3</v>
      </c>
      <c r="O3106" s="15"/>
      <c r="P3106" s="13"/>
      <c r="Q3106" s="11"/>
      <c r="R3106" s="12"/>
    </row>
    <row r="3107" spans="1:18" ht="15.75" customHeight="1">
      <c r="A3107" s="1"/>
      <c r="B3107" s="5" t="s">
        <v>14</v>
      </c>
      <c r="C3107" s="5">
        <v>1185732</v>
      </c>
      <c r="D3107" s="6">
        <v>44206</v>
      </c>
      <c r="E3107" s="5" t="s">
        <v>33</v>
      </c>
      <c r="F3107" s="5" t="s">
        <v>110</v>
      </c>
      <c r="G3107" s="5" t="s">
        <v>111</v>
      </c>
      <c r="H3107" s="5" t="s">
        <v>22</v>
      </c>
      <c r="I3107" s="7">
        <v>0.35000000000000003</v>
      </c>
      <c r="J3107" s="8">
        <v>3000</v>
      </c>
      <c r="K3107" s="9">
        <f t="shared" si="24"/>
        <v>1050</v>
      </c>
      <c r="L3107" s="9">
        <f t="shared" si="25"/>
        <v>420</v>
      </c>
      <c r="M3107" s="10">
        <v>0.4</v>
      </c>
      <c r="O3107" s="15"/>
      <c r="P3107" s="13"/>
      <c r="Q3107" s="11"/>
      <c r="R3107" s="12"/>
    </row>
    <row r="3108" spans="1:18" ht="15.75" customHeight="1">
      <c r="A3108" s="1"/>
      <c r="B3108" s="5" t="s">
        <v>14</v>
      </c>
      <c r="C3108" s="5">
        <v>1185732</v>
      </c>
      <c r="D3108" s="6">
        <v>44237</v>
      </c>
      <c r="E3108" s="5" t="s">
        <v>33</v>
      </c>
      <c r="F3108" s="5" t="s">
        <v>110</v>
      </c>
      <c r="G3108" s="5" t="s">
        <v>111</v>
      </c>
      <c r="H3108" s="5" t="s">
        <v>17</v>
      </c>
      <c r="I3108" s="7">
        <v>0.35000000000000003</v>
      </c>
      <c r="J3108" s="8">
        <v>5500</v>
      </c>
      <c r="K3108" s="9">
        <f t="shared" si="24"/>
        <v>1925.0000000000002</v>
      </c>
      <c r="L3108" s="9">
        <f t="shared" si="25"/>
        <v>770.00000000000011</v>
      </c>
      <c r="M3108" s="10">
        <v>0.4</v>
      </c>
      <c r="O3108" s="15"/>
      <c r="P3108" s="13"/>
      <c r="Q3108" s="11"/>
      <c r="R3108" s="12"/>
    </row>
    <row r="3109" spans="1:18" ht="15.75" customHeight="1">
      <c r="A3109" s="1"/>
      <c r="B3109" s="5" t="s">
        <v>14</v>
      </c>
      <c r="C3109" s="5">
        <v>1185732</v>
      </c>
      <c r="D3109" s="6">
        <v>44237</v>
      </c>
      <c r="E3109" s="5" t="s">
        <v>33</v>
      </c>
      <c r="F3109" s="5" t="s">
        <v>110</v>
      </c>
      <c r="G3109" s="5" t="s">
        <v>111</v>
      </c>
      <c r="H3109" s="5" t="s">
        <v>18</v>
      </c>
      <c r="I3109" s="7">
        <v>0.35000000000000003</v>
      </c>
      <c r="J3109" s="8">
        <v>2000</v>
      </c>
      <c r="K3109" s="9">
        <f t="shared" si="24"/>
        <v>700.00000000000011</v>
      </c>
      <c r="L3109" s="9">
        <f t="shared" si="25"/>
        <v>280.00000000000006</v>
      </c>
      <c r="M3109" s="10">
        <v>0.4</v>
      </c>
      <c r="O3109" s="15"/>
      <c r="P3109" s="13"/>
      <c r="Q3109" s="11"/>
      <c r="R3109" s="12"/>
    </row>
    <row r="3110" spans="1:18" ht="15.75" customHeight="1">
      <c r="A3110" s="1"/>
      <c r="B3110" s="5" t="s">
        <v>14</v>
      </c>
      <c r="C3110" s="5">
        <v>1185732</v>
      </c>
      <c r="D3110" s="6">
        <v>44237</v>
      </c>
      <c r="E3110" s="5" t="s">
        <v>33</v>
      </c>
      <c r="F3110" s="5" t="s">
        <v>110</v>
      </c>
      <c r="G3110" s="5" t="s">
        <v>111</v>
      </c>
      <c r="H3110" s="5" t="s">
        <v>19</v>
      </c>
      <c r="I3110" s="7">
        <v>0.25000000000000006</v>
      </c>
      <c r="J3110" s="8">
        <v>2500</v>
      </c>
      <c r="K3110" s="9">
        <f t="shared" si="24"/>
        <v>625.00000000000011</v>
      </c>
      <c r="L3110" s="9">
        <f t="shared" si="25"/>
        <v>218.75000000000003</v>
      </c>
      <c r="M3110" s="10">
        <v>0.35</v>
      </c>
      <c r="O3110" s="15"/>
      <c r="P3110" s="13"/>
      <c r="Q3110" s="11"/>
      <c r="R3110" s="12"/>
    </row>
    <row r="3111" spans="1:18" ht="15.75" customHeight="1">
      <c r="A3111" s="1"/>
      <c r="B3111" s="5" t="s">
        <v>14</v>
      </c>
      <c r="C3111" s="5">
        <v>1185732</v>
      </c>
      <c r="D3111" s="6">
        <v>44237</v>
      </c>
      <c r="E3111" s="5" t="s">
        <v>33</v>
      </c>
      <c r="F3111" s="5" t="s">
        <v>110</v>
      </c>
      <c r="G3111" s="5" t="s">
        <v>111</v>
      </c>
      <c r="H3111" s="5" t="s">
        <v>20</v>
      </c>
      <c r="I3111" s="7">
        <v>0.30000000000000004</v>
      </c>
      <c r="J3111" s="8">
        <v>1250</v>
      </c>
      <c r="K3111" s="9">
        <f t="shared" si="24"/>
        <v>375.00000000000006</v>
      </c>
      <c r="L3111" s="9">
        <f t="shared" si="25"/>
        <v>131.25</v>
      </c>
      <c r="M3111" s="10">
        <v>0.35</v>
      </c>
      <c r="O3111" s="15"/>
      <c r="P3111" s="13"/>
      <c r="Q3111" s="11"/>
      <c r="R3111" s="12"/>
    </row>
    <row r="3112" spans="1:18" ht="15.75" customHeight="1">
      <c r="A3112" s="1"/>
      <c r="B3112" s="5" t="s">
        <v>14</v>
      </c>
      <c r="C3112" s="5">
        <v>1185732</v>
      </c>
      <c r="D3112" s="6">
        <v>44237</v>
      </c>
      <c r="E3112" s="5" t="s">
        <v>33</v>
      </c>
      <c r="F3112" s="5" t="s">
        <v>110</v>
      </c>
      <c r="G3112" s="5" t="s">
        <v>111</v>
      </c>
      <c r="H3112" s="5" t="s">
        <v>21</v>
      </c>
      <c r="I3112" s="7">
        <v>0.44999999999999996</v>
      </c>
      <c r="J3112" s="8">
        <v>2000</v>
      </c>
      <c r="K3112" s="9">
        <f t="shared" si="24"/>
        <v>899.99999999999989</v>
      </c>
      <c r="L3112" s="9">
        <f t="shared" si="25"/>
        <v>269.99999999999994</v>
      </c>
      <c r="M3112" s="10">
        <v>0.3</v>
      </c>
      <c r="O3112" s="15"/>
      <c r="P3112" s="13"/>
      <c r="Q3112" s="11"/>
      <c r="R3112" s="12"/>
    </row>
    <row r="3113" spans="1:18" ht="15.75" customHeight="1">
      <c r="A3113" s="1"/>
      <c r="B3113" s="5" t="s">
        <v>14</v>
      </c>
      <c r="C3113" s="5">
        <v>1185732</v>
      </c>
      <c r="D3113" s="6">
        <v>44237</v>
      </c>
      <c r="E3113" s="5" t="s">
        <v>33</v>
      </c>
      <c r="F3113" s="5" t="s">
        <v>110</v>
      </c>
      <c r="G3113" s="5" t="s">
        <v>111</v>
      </c>
      <c r="H3113" s="5" t="s">
        <v>22</v>
      </c>
      <c r="I3113" s="7">
        <v>0.19999999999999996</v>
      </c>
      <c r="J3113" s="8">
        <v>3000</v>
      </c>
      <c r="K3113" s="9">
        <f t="shared" si="24"/>
        <v>599.99999999999989</v>
      </c>
      <c r="L3113" s="9">
        <f t="shared" si="25"/>
        <v>239.99999999999997</v>
      </c>
      <c r="M3113" s="10">
        <v>0.4</v>
      </c>
      <c r="O3113" s="15"/>
      <c r="P3113" s="13"/>
      <c r="Q3113" s="11"/>
      <c r="R3113" s="12"/>
    </row>
    <row r="3114" spans="1:18" ht="15.75" customHeight="1">
      <c r="A3114" s="1"/>
      <c r="B3114" s="5" t="s">
        <v>14</v>
      </c>
      <c r="C3114" s="5">
        <v>1185732</v>
      </c>
      <c r="D3114" s="6">
        <v>44264</v>
      </c>
      <c r="E3114" s="5" t="s">
        <v>33</v>
      </c>
      <c r="F3114" s="5" t="s">
        <v>110</v>
      </c>
      <c r="G3114" s="5" t="s">
        <v>111</v>
      </c>
      <c r="H3114" s="5" t="s">
        <v>17</v>
      </c>
      <c r="I3114" s="7">
        <v>0.25000000000000006</v>
      </c>
      <c r="J3114" s="8">
        <v>5200</v>
      </c>
      <c r="K3114" s="9">
        <f t="shared" si="24"/>
        <v>1300.0000000000002</v>
      </c>
      <c r="L3114" s="9">
        <f t="shared" si="25"/>
        <v>520.00000000000011</v>
      </c>
      <c r="M3114" s="10">
        <v>0.4</v>
      </c>
      <c r="O3114" s="15"/>
      <c r="P3114" s="13"/>
      <c r="Q3114" s="11"/>
      <c r="R3114" s="12"/>
    </row>
    <row r="3115" spans="1:18" ht="15.75" customHeight="1">
      <c r="A3115" s="1"/>
      <c r="B3115" s="5" t="s">
        <v>14</v>
      </c>
      <c r="C3115" s="5">
        <v>1185732</v>
      </c>
      <c r="D3115" s="6">
        <v>44264</v>
      </c>
      <c r="E3115" s="5" t="s">
        <v>33</v>
      </c>
      <c r="F3115" s="5" t="s">
        <v>110</v>
      </c>
      <c r="G3115" s="5" t="s">
        <v>111</v>
      </c>
      <c r="H3115" s="5" t="s">
        <v>18</v>
      </c>
      <c r="I3115" s="7">
        <v>0.25000000000000006</v>
      </c>
      <c r="J3115" s="8">
        <v>2250</v>
      </c>
      <c r="K3115" s="9">
        <f t="shared" si="24"/>
        <v>562.50000000000011</v>
      </c>
      <c r="L3115" s="9">
        <f t="shared" si="25"/>
        <v>225.00000000000006</v>
      </c>
      <c r="M3115" s="10">
        <v>0.4</v>
      </c>
      <c r="O3115" s="15"/>
      <c r="P3115" s="13"/>
      <c r="Q3115" s="11"/>
      <c r="R3115" s="12"/>
    </row>
    <row r="3116" spans="1:18" ht="15.75" customHeight="1">
      <c r="A3116" s="1"/>
      <c r="B3116" s="5" t="s">
        <v>14</v>
      </c>
      <c r="C3116" s="5">
        <v>1185732</v>
      </c>
      <c r="D3116" s="6">
        <v>44264</v>
      </c>
      <c r="E3116" s="5" t="s">
        <v>33</v>
      </c>
      <c r="F3116" s="5" t="s">
        <v>110</v>
      </c>
      <c r="G3116" s="5" t="s">
        <v>111</v>
      </c>
      <c r="H3116" s="5" t="s">
        <v>19</v>
      </c>
      <c r="I3116" s="7">
        <v>0.15000000000000002</v>
      </c>
      <c r="J3116" s="8">
        <v>2750</v>
      </c>
      <c r="K3116" s="9">
        <f t="shared" si="24"/>
        <v>412.50000000000006</v>
      </c>
      <c r="L3116" s="9">
        <f t="shared" si="25"/>
        <v>144.375</v>
      </c>
      <c r="M3116" s="10">
        <v>0.35</v>
      </c>
      <c r="O3116" s="15"/>
      <c r="P3116" s="13"/>
      <c r="Q3116" s="11"/>
      <c r="R3116" s="12"/>
    </row>
    <row r="3117" spans="1:18" ht="15.75" customHeight="1">
      <c r="A3117" s="1"/>
      <c r="B3117" s="5" t="s">
        <v>14</v>
      </c>
      <c r="C3117" s="5">
        <v>1185732</v>
      </c>
      <c r="D3117" s="6">
        <v>44264</v>
      </c>
      <c r="E3117" s="5" t="s">
        <v>33</v>
      </c>
      <c r="F3117" s="5" t="s">
        <v>110</v>
      </c>
      <c r="G3117" s="5" t="s">
        <v>111</v>
      </c>
      <c r="H3117" s="5" t="s">
        <v>20</v>
      </c>
      <c r="I3117" s="7">
        <v>0.19999999999999996</v>
      </c>
      <c r="J3117" s="8">
        <v>1250</v>
      </c>
      <c r="K3117" s="9">
        <f t="shared" si="24"/>
        <v>249.99999999999994</v>
      </c>
      <c r="L3117" s="9">
        <f t="shared" si="25"/>
        <v>87.499999999999972</v>
      </c>
      <c r="M3117" s="10">
        <v>0.35</v>
      </c>
      <c r="O3117" s="15"/>
      <c r="P3117" s="13"/>
      <c r="Q3117" s="11"/>
      <c r="R3117" s="12"/>
    </row>
    <row r="3118" spans="1:18" ht="15.75" customHeight="1">
      <c r="A3118" s="1"/>
      <c r="B3118" s="5" t="s">
        <v>14</v>
      </c>
      <c r="C3118" s="5">
        <v>1185732</v>
      </c>
      <c r="D3118" s="6">
        <v>44264</v>
      </c>
      <c r="E3118" s="5" t="s">
        <v>33</v>
      </c>
      <c r="F3118" s="5" t="s">
        <v>110</v>
      </c>
      <c r="G3118" s="5" t="s">
        <v>111</v>
      </c>
      <c r="H3118" s="5" t="s">
        <v>21</v>
      </c>
      <c r="I3118" s="7">
        <v>0.35000000000000003</v>
      </c>
      <c r="J3118" s="8">
        <v>1750</v>
      </c>
      <c r="K3118" s="9">
        <f t="shared" si="24"/>
        <v>612.50000000000011</v>
      </c>
      <c r="L3118" s="9">
        <f t="shared" si="25"/>
        <v>183.75000000000003</v>
      </c>
      <c r="M3118" s="10">
        <v>0.3</v>
      </c>
      <c r="O3118" s="15"/>
      <c r="P3118" s="13"/>
      <c r="Q3118" s="11"/>
      <c r="R3118" s="12"/>
    </row>
    <row r="3119" spans="1:18" ht="15.75" customHeight="1">
      <c r="A3119" s="1"/>
      <c r="B3119" s="5" t="s">
        <v>14</v>
      </c>
      <c r="C3119" s="5">
        <v>1185732</v>
      </c>
      <c r="D3119" s="6">
        <v>44264</v>
      </c>
      <c r="E3119" s="5" t="s">
        <v>33</v>
      </c>
      <c r="F3119" s="5" t="s">
        <v>110</v>
      </c>
      <c r="G3119" s="5" t="s">
        <v>111</v>
      </c>
      <c r="H3119" s="5" t="s">
        <v>22</v>
      </c>
      <c r="I3119" s="7">
        <v>0.25000000000000006</v>
      </c>
      <c r="J3119" s="8">
        <v>2750</v>
      </c>
      <c r="K3119" s="9">
        <f t="shared" si="24"/>
        <v>687.50000000000011</v>
      </c>
      <c r="L3119" s="9">
        <f t="shared" si="25"/>
        <v>275.00000000000006</v>
      </c>
      <c r="M3119" s="10">
        <v>0.4</v>
      </c>
      <c r="O3119" s="15"/>
      <c r="P3119" s="13"/>
      <c r="Q3119" s="11"/>
      <c r="R3119" s="12"/>
    </row>
    <row r="3120" spans="1:18" ht="15.75" customHeight="1">
      <c r="A3120" s="1"/>
      <c r="B3120" s="5" t="s">
        <v>14</v>
      </c>
      <c r="C3120" s="5">
        <v>1185732</v>
      </c>
      <c r="D3120" s="6">
        <v>44296</v>
      </c>
      <c r="E3120" s="5" t="s">
        <v>33</v>
      </c>
      <c r="F3120" s="5" t="s">
        <v>110</v>
      </c>
      <c r="G3120" s="5" t="s">
        <v>111</v>
      </c>
      <c r="H3120" s="5" t="s">
        <v>17</v>
      </c>
      <c r="I3120" s="7">
        <v>0.25000000000000006</v>
      </c>
      <c r="J3120" s="8">
        <v>5000</v>
      </c>
      <c r="K3120" s="9">
        <f t="shared" si="24"/>
        <v>1250.0000000000002</v>
      </c>
      <c r="L3120" s="9">
        <f t="shared" si="25"/>
        <v>500.00000000000011</v>
      </c>
      <c r="M3120" s="10">
        <v>0.4</v>
      </c>
      <c r="O3120" s="15"/>
      <c r="P3120" s="13"/>
      <c r="Q3120" s="11"/>
      <c r="R3120" s="12"/>
    </row>
    <row r="3121" spans="1:18" ht="15.75" customHeight="1">
      <c r="A3121" s="1"/>
      <c r="B3121" s="5" t="s">
        <v>14</v>
      </c>
      <c r="C3121" s="5">
        <v>1185732</v>
      </c>
      <c r="D3121" s="6">
        <v>44296</v>
      </c>
      <c r="E3121" s="5" t="s">
        <v>33</v>
      </c>
      <c r="F3121" s="5" t="s">
        <v>110</v>
      </c>
      <c r="G3121" s="5" t="s">
        <v>111</v>
      </c>
      <c r="H3121" s="5" t="s">
        <v>18</v>
      </c>
      <c r="I3121" s="7">
        <v>0.25000000000000006</v>
      </c>
      <c r="J3121" s="8">
        <v>2000</v>
      </c>
      <c r="K3121" s="9">
        <f t="shared" si="24"/>
        <v>500.00000000000011</v>
      </c>
      <c r="L3121" s="9">
        <f t="shared" si="25"/>
        <v>200.00000000000006</v>
      </c>
      <c r="M3121" s="10">
        <v>0.4</v>
      </c>
      <c r="O3121" s="15"/>
      <c r="P3121" s="13"/>
      <c r="Q3121" s="11"/>
      <c r="R3121" s="12"/>
    </row>
    <row r="3122" spans="1:18" ht="15.75" customHeight="1">
      <c r="A3122" s="1"/>
      <c r="B3122" s="5" t="s">
        <v>14</v>
      </c>
      <c r="C3122" s="5">
        <v>1185732</v>
      </c>
      <c r="D3122" s="6">
        <v>44296</v>
      </c>
      <c r="E3122" s="5" t="s">
        <v>33</v>
      </c>
      <c r="F3122" s="5" t="s">
        <v>110</v>
      </c>
      <c r="G3122" s="5" t="s">
        <v>111</v>
      </c>
      <c r="H3122" s="5" t="s">
        <v>19</v>
      </c>
      <c r="I3122" s="7">
        <v>0.15000000000000002</v>
      </c>
      <c r="J3122" s="8">
        <v>2000</v>
      </c>
      <c r="K3122" s="9">
        <f t="shared" si="24"/>
        <v>300.00000000000006</v>
      </c>
      <c r="L3122" s="9">
        <f t="shared" si="25"/>
        <v>105.00000000000001</v>
      </c>
      <c r="M3122" s="10">
        <v>0.35</v>
      </c>
      <c r="O3122" s="15"/>
      <c r="P3122" s="13"/>
      <c r="Q3122" s="11"/>
      <c r="R3122" s="12"/>
    </row>
    <row r="3123" spans="1:18" ht="15.75" customHeight="1">
      <c r="A3123" s="1"/>
      <c r="B3123" s="5" t="s">
        <v>14</v>
      </c>
      <c r="C3123" s="5">
        <v>1185732</v>
      </c>
      <c r="D3123" s="6">
        <v>44296</v>
      </c>
      <c r="E3123" s="5" t="s">
        <v>33</v>
      </c>
      <c r="F3123" s="5" t="s">
        <v>110</v>
      </c>
      <c r="G3123" s="5" t="s">
        <v>111</v>
      </c>
      <c r="H3123" s="5" t="s">
        <v>20</v>
      </c>
      <c r="I3123" s="7">
        <v>0.19999999999999996</v>
      </c>
      <c r="J3123" s="8">
        <v>1250</v>
      </c>
      <c r="K3123" s="9">
        <f t="shared" si="24"/>
        <v>249.99999999999994</v>
      </c>
      <c r="L3123" s="9">
        <f t="shared" si="25"/>
        <v>87.499999999999972</v>
      </c>
      <c r="M3123" s="10">
        <v>0.35</v>
      </c>
      <c r="O3123" s="15"/>
      <c r="P3123" s="13"/>
      <c r="Q3123" s="11"/>
      <c r="R3123" s="12"/>
    </row>
    <row r="3124" spans="1:18" ht="15.75" customHeight="1">
      <c r="A3124" s="1"/>
      <c r="B3124" s="5" t="s">
        <v>14</v>
      </c>
      <c r="C3124" s="5">
        <v>1185732</v>
      </c>
      <c r="D3124" s="6">
        <v>44296</v>
      </c>
      <c r="E3124" s="5" t="s">
        <v>33</v>
      </c>
      <c r="F3124" s="5" t="s">
        <v>110</v>
      </c>
      <c r="G3124" s="5" t="s">
        <v>111</v>
      </c>
      <c r="H3124" s="5" t="s">
        <v>21</v>
      </c>
      <c r="I3124" s="7">
        <v>0.65</v>
      </c>
      <c r="J3124" s="8">
        <v>1500</v>
      </c>
      <c r="K3124" s="9">
        <f t="shared" si="24"/>
        <v>975</v>
      </c>
      <c r="L3124" s="9">
        <f t="shared" si="25"/>
        <v>292.5</v>
      </c>
      <c r="M3124" s="10">
        <v>0.3</v>
      </c>
      <c r="O3124" s="15"/>
      <c r="P3124" s="13"/>
      <c r="Q3124" s="11"/>
      <c r="R3124" s="12"/>
    </row>
    <row r="3125" spans="1:18" ht="15.75" customHeight="1">
      <c r="A3125" s="1"/>
      <c r="B3125" s="5" t="s">
        <v>14</v>
      </c>
      <c r="C3125" s="5">
        <v>1185732</v>
      </c>
      <c r="D3125" s="6">
        <v>44296</v>
      </c>
      <c r="E3125" s="5" t="s">
        <v>33</v>
      </c>
      <c r="F3125" s="5" t="s">
        <v>110</v>
      </c>
      <c r="G3125" s="5" t="s">
        <v>111</v>
      </c>
      <c r="H3125" s="5" t="s">
        <v>22</v>
      </c>
      <c r="I3125" s="7">
        <v>0.5</v>
      </c>
      <c r="J3125" s="8">
        <v>2750</v>
      </c>
      <c r="K3125" s="9">
        <f t="shared" si="24"/>
        <v>1375</v>
      </c>
      <c r="L3125" s="9">
        <f t="shared" si="25"/>
        <v>550</v>
      </c>
      <c r="M3125" s="10">
        <v>0.4</v>
      </c>
      <c r="O3125" s="15"/>
      <c r="P3125" s="13"/>
      <c r="Q3125" s="11"/>
      <c r="R3125" s="12"/>
    </row>
    <row r="3126" spans="1:18" ht="15.75" customHeight="1">
      <c r="A3126" s="1"/>
      <c r="B3126" s="5" t="s">
        <v>14</v>
      </c>
      <c r="C3126" s="5">
        <v>1185732</v>
      </c>
      <c r="D3126" s="6">
        <v>44327</v>
      </c>
      <c r="E3126" s="5" t="s">
        <v>33</v>
      </c>
      <c r="F3126" s="5" t="s">
        <v>110</v>
      </c>
      <c r="G3126" s="5" t="s">
        <v>111</v>
      </c>
      <c r="H3126" s="5" t="s">
        <v>17</v>
      </c>
      <c r="I3126" s="7">
        <v>0.6</v>
      </c>
      <c r="J3126" s="8">
        <v>5450</v>
      </c>
      <c r="K3126" s="9">
        <f t="shared" si="24"/>
        <v>3270</v>
      </c>
      <c r="L3126" s="9">
        <f t="shared" si="25"/>
        <v>1308</v>
      </c>
      <c r="M3126" s="10">
        <v>0.4</v>
      </c>
      <c r="O3126" s="15"/>
      <c r="P3126" s="13"/>
      <c r="Q3126" s="11"/>
      <c r="R3126" s="12"/>
    </row>
    <row r="3127" spans="1:18" ht="15.75" customHeight="1">
      <c r="A3127" s="1"/>
      <c r="B3127" s="5" t="s">
        <v>14</v>
      </c>
      <c r="C3127" s="5">
        <v>1185732</v>
      </c>
      <c r="D3127" s="6">
        <v>44327</v>
      </c>
      <c r="E3127" s="5" t="s">
        <v>33</v>
      </c>
      <c r="F3127" s="5" t="s">
        <v>110</v>
      </c>
      <c r="G3127" s="5" t="s">
        <v>111</v>
      </c>
      <c r="H3127" s="5" t="s">
        <v>18</v>
      </c>
      <c r="I3127" s="7">
        <v>0.4</v>
      </c>
      <c r="J3127" s="8">
        <v>2500</v>
      </c>
      <c r="K3127" s="9">
        <f t="shared" si="24"/>
        <v>1000</v>
      </c>
      <c r="L3127" s="9">
        <f t="shared" si="25"/>
        <v>400</v>
      </c>
      <c r="M3127" s="10">
        <v>0.4</v>
      </c>
      <c r="O3127" s="15"/>
      <c r="P3127" s="13"/>
      <c r="Q3127" s="11"/>
      <c r="R3127" s="12"/>
    </row>
    <row r="3128" spans="1:18" ht="15.75" customHeight="1">
      <c r="A3128" s="1"/>
      <c r="B3128" s="5" t="s">
        <v>14</v>
      </c>
      <c r="C3128" s="5">
        <v>1185732</v>
      </c>
      <c r="D3128" s="6">
        <v>44327</v>
      </c>
      <c r="E3128" s="5" t="s">
        <v>33</v>
      </c>
      <c r="F3128" s="5" t="s">
        <v>110</v>
      </c>
      <c r="G3128" s="5" t="s">
        <v>111</v>
      </c>
      <c r="H3128" s="5" t="s">
        <v>19</v>
      </c>
      <c r="I3128" s="7">
        <v>0.35000000000000003</v>
      </c>
      <c r="J3128" s="8">
        <v>2250</v>
      </c>
      <c r="K3128" s="9">
        <f t="shared" si="24"/>
        <v>787.50000000000011</v>
      </c>
      <c r="L3128" s="9">
        <f t="shared" si="25"/>
        <v>275.625</v>
      </c>
      <c r="M3128" s="10">
        <v>0.35</v>
      </c>
      <c r="O3128" s="15"/>
      <c r="P3128" s="13"/>
      <c r="Q3128" s="11"/>
      <c r="R3128" s="12"/>
    </row>
    <row r="3129" spans="1:18" ht="15.75" customHeight="1">
      <c r="A3129" s="1"/>
      <c r="B3129" s="5" t="s">
        <v>14</v>
      </c>
      <c r="C3129" s="5">
        <v>1185732</v>
      </c>
      <c r="D3129" s="6">
        <v>44327</v>
      </c>
      <c r="E3129" s="5" t="s">
        <v>33</v>
      </c>
      <c r="F3129" s="5" t="s">
        <v>110</v>
      </c>
      <c r="G3129" s="5" t="s">
        <v>111</v>
      </c>
      <c r="H3129" s="5" t="s">
        <v>20</v>
      </c>
      <c r="I3129" s="7">
        <v>0.35000000000000003</v>
      </c>
      <c r="J3129" s="8">
        <v>1750</v>
      </c>
      <c r="K3129" s="9">
        <f t="shared" si="24"/>
        <v>612.50000000000011</v>
      </c>
      <c r="L3129" s="9">
        <f t="shared" si="25"/>
        <v>214.37500000000003</v>
      </c>
      <c r="M3129" s="10">
        <v>0.35</v>
      </c>
      <c r="O3129" s="15"/>
      <c r="P3129" s="13"/>
      <c r="Q3129" s="11"/>
      <c r="R3129" s="12"/>
    </row>
    <row r="3130" spans="1:18" ht="15.75" customHeight="1">
      <c r="A3130" s="1"/>
      <c r="B3130" s="5" t="s">
        <v>14</v>
      </c>
      <c r="C3130" s="5">
        <v>1185732</v>
      </c>
      <c r="D3130" s="6">
        <v>44327</v>
      </c>
      <c r="E3130" s="5" t="s">
        <v>33</v>
      </c>
      <c r="F3130" s="5" t="s">
        <v>110</v>
      </c>
      <c r="G3130" s="5" t="s">
        <v>111</v>
      </c>
      <c r="H3130" s="5" t="s">
        <v>21</v>
      </c>
      <c r="I3130" s="7">
        <v>0.44999999999999996</v>
      </c>
      <c r="J3130" s="8">
        <v>2000</v>
      </c>
      <c r="K3130" s="9">
        <f t="shared" si="24"/>
        <v>899.99999999999989</v>
      </c>
      <c r="L3130" s="9">
        <f t="shared" si="25"/>
        <v>269.99999999999994</v>
      </c>
      <c r="M3130" s="10">
        <v>0.3</v>
      </c>
      <c r="O3130" s="15"/>
      <c r="P3130" s="13"/>
      <c r="Q3130" s="11"/>
      <c r="R3130" s="12"/>
    </row>
    <row r="3131" spans="1:18" ht="15.75" customHeight="1">
      <c r="A3131" s="1"/>
      <c r="B3131" s="5" t="s">
        <v>14</v>
      </c>
      <c r="C3131" s="5">
        <v>1185732</v>
      </c>
      <c r="D3131" s="6">
        <v>44327</v>
      </c>
      <c r="E3131" s="5" t="s">
        <v>33</v>
      </c>
      <c r="F3131" s="5" t="s">
        <v>110</v>
      </c>
      <c r="G3131" s="5" t="s">
        <v>111</v>
      </c>
      <c r="H3131" s="5" t="s">
        <v>22</v>
      </c>
      <c r="I3131" s="7">
        <v>0.54999999999999993</v>
      </c>
      <c r="J3131" s="8">
        <v>3250</v>
      </c>
      <c r="K3131" s="9">
        <f t="shared" si="24"/>
        <v>1787.4999999999998</v>
      </c>
      <c r="L3131" s="9">
        <f t="shared" si="25"/>
        <v>715</v>
      </c>
      <c r="M3131" s="10">
        <v>0.4</v>
      </c>
      <c r="O3131" s="15"/>
      <c r="P3131" s="13"/>
      <c r="Q3131" s="11"/>
      <c r="R3131" s="12"/>
    </row>
    <row r="3132" spans="1:18" ht="15.75" customHeight="1">
      <c r="A3132" s="1"/>
      <c r="B3132" s="5" t="s">
        <v>14</v>
      </c>
      <c r="C3132" s="5">
        <v>1185732</v>
      </c>
      <c r="D3132" s="6">
        <v>44357</v>
      </c>
      <c r="E3132" s="5" t="s">
        <v>33</v>
      </c>
      <c r="F3132" s="5" t="s">
        <v>110</v>
      </c>
      <c r="G3132" s="5" t="s">
        <v>111</v>
      </c>
      <c r="H3132" s="5" t="s">
        <v>17</v>
      </c>
      <c r="I3132" s="7">
        <v>0.4</v>
      </c>
      <c r="J3132" s="8">
        <v>5750</v>
      </c>
      <c r="K3132" s="9">
        <f t="shared" si="24"/>
        <v>2300</v>
      </c>
      <c r="L3132" s="9">
        <f t="shared" si="25"/>
        <v>920</v>
      </c>
      <c r="M3132" s="10">
        <v>0.4</v>
      </c>
      <c r="O3132" s="15"/>
      <c r="P3132" s="13"/>
      <c r="Q3132" s="11"/>
      <c r="R3132" s="12"/>
    </row>
    <row r="3133" spans="1:18" ht="15.75" customHeight="1">
      <c r="A3133" s="1"/>
      <c r="B3133" s="5" t="s">
        <v>14</v>
      </c>
      <c r="C3133" s="5">
        <v>1185732</v>
      </c>
      <c r="D3133" s="6">
        <v>44357</v>
      </c>
      <c r="E3133" s="5" t="s">
        <v>33</v>
      </c>
      <c r="F3133" s="5" t="s">
        <v>110</v>
      </c>
      <c r="G3133" s="5" t="s">
        <v>111</v>
      </c>
      <c r="H3133" s="5" t="s">
        <v>18</v>
      </c>
      <c r="I3133" s="7">
        <v>0.35000000000000009</v>
      </c>
      <c r="J3133" s="8">
        <v>3250</v>
      </c>
      <c r="K3133" s="9">
        <f t="shared" si="24"/>
        <v>1137.5000000000002</v>
      </c>
      <c r="L3133" s="9">
        <f t="shared" si="25"/>
        <v>455.00000000000011</v>
      </c>
      <c r="M3133" s="10">
        <v>0.4</v>
      </c>
      <c r="O3133" s="15"/>
      <c r="P3133" s="13"/>
      <c r="Q3133" s="11"/>
      <c r="R3133" s="12"/>
    </row>
    <row r="3134" spans="1:18" ht="15.75" customHeight="1">
      <c r="A3134" s="1"/>
      <c r="B3134" s="5" t="s">
        <v>14</v>
      </c>
      <c r="C3134" s="5">
        <v>1185732</v>
      </c>
      <c r="D3134" s="6">
        <v>44357</v>
      </c>
      <c r="E3134" s="5" t="s">
        <v>33</v>
      </c>
      <c r="F3134" s="5" t="s">
        <v>110</v>
      </c>
      <c r="G3134" s="5" t="s">
        <v>111</v>
      </c>
      <c r="H3134" s="5" t="s">
        <v>19</v>
      </c>
      <c r="I3134" s="7">
        <v>0.30000000000000004</v>
      </c>
      <c r="J3134" s="8">
        <v>2000</v>
      </c>
      <c r="K3134" s="9">
        <f t="shared" si="24"/>
        <v>600.00000000000011</v>
      </c>
      <c r="L3134" s="9">
        <f t="shared" si="25"/>
        <v>210.00000000000003</v>
      </c>
      <c r="M3134" s="10">
        <v>0.35</v>
      </c>
      <c r="O3134" s="15"/>
      <c r="P3134" s="13"/>
      <c r="Q3134" s="11"/>
      <c r="R3134" s="12"/>
    </row>
    <row r="3135" spans="1:18" ht="15.75" customHeight="1">
      <c r="A3135" s="1"/>
      <c r="B3135" s="5" t="s">
        <v>14</v>
      </c>
      <c r="C3135" s="5">
        <v>1185732</v>
      </c>
      <c r="D3135" s="6">
        <v>44357</v>
      </c>
      <c r="E3135" s="5" t="s">
        <v>33</v>
      </c>
      <c r="F3135" s="5" t="s">
        <v>110</v>
      </c>
      <c r="G3135" s="5" t="s">
        <v>111</v>
      </c>
      <c r="H3135" s="5" t="s">
        <v>20</v>
      </c>
      <c r="I3135" s="7">
        <v>0.30000000000000004</v>
      </c>
      <c r="J3135" s="8">
        <v>1750</v>
      </c>
      <c r="K3135" s="9">
        <f t="shared" si="24"/>
        <v>525.00000000000011</v>
      </c>
      <c r="L3135" s="9">
        <f t="shared" si="25"/>
        <v>183.75000000000003</v>
      </c>
      <c r="M3135" s="10">
        <v>0.35</v>
      </c>
      <c r="O3135" s="15"/>
      <c r="P3135" s="13"/>
      <c r="Q3135" s="11"/>
      <c r="R3135" s="12"/>
    </row>
    <row r="3136" spans="1:18" ht="15.75" customHeight="1">
      <c r="A3136" s="1"/>
      <c r="B3136" s="5" t="s">
        <v>14</v>
      </c>
      <c r="C3136" s="5">
        <v>1185732</v>
      </c>
      <c r="D3136" s="6">
        <v>44357</v>
      </c>
      <c r="E3136" s="5" t="s">
        <v>33</v>
      </c>
      <c r="F3136" s="5" t="s">
        <v>110</v>
      </c>
      <c r="G3136" s="5" t="s">
        <v>111</v>
      </c>
      <c r="H3136" s="5" t="s">
        <v>21</v>
      </c>
      <c r="I3136" s="7">
        <v>0.4</v>
      </c>
      <c r="J3136" s="8">
        <v>1750</v>
      </c>
      <c r="K3136" s="9">
        <f t="shared" si="24"/>
        <v>700</v>
      </c>
      <c r="L3136" s="9">
        <f t="shared" si="25"/>
        <v>210</v>
      </c>
      <c r="M3136" s="10">
        <v>0.3</v>
      </c>
      <c r="O3136" s="15"/>
      <c r="P3136" s="13"/>
      <c r="Q3136" s="11"/>
      <c r="R3136" s="12"/>
    </row>
    <row r="3137" spans="1:18" ht="15.75" customHeight="1">
      <c r="A3137" s="1"/>
      <c r="B3137" s="5" t="s">
        <v>14</v>
      </c>
      <c r="C3137" s="5">
        <v>1185732</v>
      </c>
      <c r="D3137" s="6">
        <v>44357</v>
      </c>
      <c r="E3137" s="5" t="s">
        <v>33</v>
      </c>
      <c r="F3137" s="5" t="s">
        <v>110</v>
      </c>
      <c r="G3137" s="5" t="s">
        <v>111</v>
      </c>
      <c r="H3137" s="5" t="s">
        <v>22</v>
      </c>
      <c r="I3137" s="7">
        <v>0.60000000000000009</v>
      </c>
      <c r="J3137" s="8">
        <v>3250</v>
      </c>
      <c r="K3137" s="9">
        <f t="shared" si="24"/>
        <v>1950.0000000000002</v>
      </c>
      <c r="L3137" s="9">
        <f t="shared" si="25"/>
        <v>780.00000000000011</v>
      </c>
      <c r="M3137" s="10">
        <v>0.4</v>
      </c>
      <c r="O3137" s="15"/>
      <c r="P3137" s="13"/>
      <c r="Q3137" s="11"/>
      <c r="R3137" s="12"/>
    </row>
    <row r="3138" spans="1:18" ht="15.75" customHeight="1">
      <c r="A3138" s="1"/>
      <c r="B3138" s="5" t="s">
        <v>14</v>
      </c>
      <c r="C3138" s="5">
        <v>1185732</v>
      </c>
      <c r="D3138" s="6">
        <v>44386</v>
      </c>
      <c r="E3138" s="5" t="s">
        <v>33</v>
      </c>
      <c r="F3138" s="5" t="s">
        <v>110</v>
      </c>
      <c r="G3138" s="5" t="s">
        <v>111</v>
      </c>
      <c r="H3138" s="5" t="s">
        <v>17</v>
      </c>
      <c r="I3138" s="7">
        <v>0.55000000000000004</v>
      </c>
      <c r="J3138" s="8">
        <v>5500</v>
      </c>
      <c r="K3138" s="9">
        <f t="shared" si="24"/>
        <v>3025.0000000000005</v>
      </c>
      <c r="L3138" s="9">
        <f t="shared" si="25"/>
        <v>1210.0000000000002</v>
      </c>
      <c r="M3138" s="10">
        <v>0.4</v>
      </c>
      <c r="O3138" s="15"/>
      <c r="P3138" s="13"/>
      <c r="Q3138" s="11"/>
      <c r="R3138" s="12"/>
    </row>
    <row r="3139" spans="1:18" ht="15.75" customHeight="1">
      <c r="A3139" s="1"/>
      <c r="B3139" s="5" t="s">
        <v>14</v>
      </c>
      <c r="C3139" s="5">
        <v>1185732</v>
      </c>
      <c r="D3139" s="6">
        <v>44386</v>
      </c>
      <c r="E3139" s="5" t="s">
        <v>33</v>
      </c>
      <c r="F3139" s="5" t="s">
        <v>110</v>
      </c>
      <c r="G3139" s="5" t="s">
        <v>111</v>
      </c>
      <c r="H3139" s="5" t="s">
        <v>18</v>
      </c>
      <c r="I3139" s="7">
        <v>0.50000000000000011</v>
      </c>
      <c r="J3139" s="8">
        <v>3000</v>
      </c>
      <c r="K3139" s="9">
        <f t="shared" si="24"/>
        <v>1500.0000000000002</v>
      </c>
      <c r="L3139" s="9">
        <f t="shared" si="25"/>
        <v>600.00000000000011</v>
      </c>
      <c r="M3139" s="10">
        <v>0.4</v>
      </c>
      <c r="O3139" s="15"/>
      <c r="P3139" s="13"/>
      <c r="Q3139" s="11"/>
      <c r="R3139" s="12"/>
    </row>
    <row r="3140" spans="1:18" ht="15.75" customHeight="1">
      <c r="A3140" s="1"/>
      <c r="B3140" s="5" t="s">
        <v>14</v>
      </c>
      <c r="C3140" s="5">
        <v>1185732</v>
      </c>
      <c r="D3140" s="6">
        <v>44386</v>
      </c>
      <c r="E3140" s="5" t="s">
        <v>33</v>
      </c>
      <c r="F3140" s="5" t="s">
        <v>110</v>
      </c>
      <c r="G3140" s="5" t="s">
        <v>111</v>
      </c>
      <c r="H3140" s="5" t="s">
        <v>19</v>
      </c>
      <c r="I3140" s="7">
        <v>0.45</v>
      </c>
      <c r="J3140" s="8">
        <v>2250</v>
      </c>
      <c r="K3140" s="9">
        <f t="shared" si="24"/>
        <v>1012.5</v>
      </c>
      <c r="L3140" s="9">
        <f t="shared" si="25"/>
        <v>354.375</v>
      </c>
      <c r="M3140" s="10">
        <v>0.35</v>
      </c>
      <c r="O3140" s="15"/>
      <c r="P3140" s="13"/>
      <c r="Q3140" s="11"/>
      <c r="R3140" s="12"/>
    </row>
    <row r="3141" spans="1:18" ht="15.75" customHeight="1">
      <c r="A3141" s="1"/>
      <c r="B3141" s="5" t="s">
        <v>14</v>
      </c>
      <c r="C3141" s="5">
        <v>1185732</v>
      </c>
      <c r="D3141" s="6">
        <v>44386</v>
      </c>
      <c r="E3141" s="5" t="s">
        <v>33</v>
      </c>
      <c r="F3141" s="5" t="s">
        <v>110</v>
      </c>
      <c r="G3141" s="5" t="s">
        <v>111</v>
      </c>
      <c r="H3141" s="5" t="s">
        <v>20</v>
      </c>
      <c r="I3141" s="7">
        <v>0.45</v>
      </c>
      <c r="J3141" s="8">
        <v>1750</v>
      </c>
      <c r="K3141" s="9">
        <f t="shared" si="24"/>
        <v>787.5</v>
      </c>
      <c r="L3141" s="9">
        <f t="shared" si="25"/>
        <v>275.625</v>
      </c>
      <c r="M3141" s="10">
        <v>0.35</v>
      </c>
      <c r="O3141" s="15"/>
      <c r="P3141" s="13"/>
      <c r="Q3141" s="11"/>
      <c r="R3141" s="12"/>
    </row>
    <row r="3142" spans="1:18" ht="15.75" customHeight="1">
      <c r="A3142" s="1"/>
      <c r="B3142" s="5" t="s">
        <v>14</v>
      </c>
      <c r="C3142" s="5">
        <v>1185732</v>
      </c>
      <c r="D3142" s="6">
        <v>44386</v>
      </c>
      <c r="E3142" s="5" t="s">
        <v>33</v>
      </c>
      <c r="F3142" s="5" t="s">
        <v>110</v>
      </c>
      <c r="G3142" s="5" t="s">
        <v>111</v>
      </c>
      <c r="H3142" s="5" t="s">
        <v>21</v>
      </c>
      <c r="I3142" s="7">
        <v>0.55000000000000004</v>
      </c>
      <c r="J3142" s="8">
        <v>2000</v>
      </c>
      <c r="K3142" s="9">
        <f t="shared" si="24"/>
        <v>1100</v>
      </c>
      <c r="L3142" s="9">
        <f t="shared" si="25"/>
        <v>330</v>
      </c>
      <c r="M3142" s="10">
        <v>0.3</v>
      </c>
      <c r="O3142" s="15"/>
      <c r="P3142" s="13"/>
      <c r="Q3142" s="11"/>
      <c r="R3142" s="12"/>
    </row>
    <row r="3143" spans="1:18" ht="15.75" customHeight="1">
      <c r="A3143" s="1"/>
      <c r="B3143" s="5" t="s">
        <v>14</v>
      </c>
      <c r="C3143" s="5">
        <v>1185732</v>
      </c>
      <c r="D3143" s="6">
        <v>44386</v>
      </c>
      <c r="E3143" s="5" t="s">
        <v>33</v>
      </c>
      <c r="F3143" s="5" t="s">
        <v>110</v>
      </c>
      <c r="G3143" s="5" t="s">
        <v>111</v>
      </c>
      <c r="H3143" s="5" t="s">
        <v>22</v>
      </c>
      <c r="I3143" s="7">
        <v>0.60000000000000009</v>
      </c>
      <c r="J3143" s="8">
        <v>3750</v>
      </c>
      <c r="K3143" s="9">
        <f t="shared" si="24"/>
        <v>2250.0000000000005</v>
      </c>
      <c r="L3143" s="9">
        <f t="shared" si="25"/>
        <v>900.00000000000023</v>
      </c>
      <c r="M3143" s="10">
        <v>0.4</v>
      </c>
      <c r="O3143" s="15"/>
      <c r="P3143" s="13"/>
      <c r="Q3143" s="11"/>
      <c r="R3143" s="12"/>
    </row>
    <row r="3144" spans="1:18" ht="15.75" customHeight="1">
      <c r="A3144" s="1"/>
      <c r="B3144" s="5" t="s">
        <v>14</v>
      </c>
      <c r="C3144" s="5">
        <v>1185732</v>
      </c>
      <c r="D3144" s="6">
        <v>44418</v>
      </c>
      <c r="E3144" s="5" t="s">
        <v>33</v>
      </c>
      <c r="F3144" s="5" t="s">
        <v>110</v>
      </c>
      <c r="G3144" s="5" t="s">
        <v>111</v>
      </c>
      <c r="H3144" s="5" t="s">
        <v>17</v>
      </c>
      <c r="I3144" s="7">
        <v>0.5</v>
      </c>
      <c r="J3144" s="8">
        <v>5250</v>
      </c>
      <c r="K3144" s="9">
        <f t="shared" si="24"/>
        <v>2625</v>
      </c>
      <c r="L3144" s="9">
        <f t="shared" si="25"/>
        <v>1050</v>
      </c>
      <c r="M3144" s="10">
        <v>0.4</v>
      </c>
      <c r="O3144" s="15"/>
      <c r="P3144" s="13"/>
      <c r="Q3144" s="11"/>
      <c r="R3144" s="12"/>
    </row>
    <row r="3145" spans="1:18" ht="15.75" customHeight="1">
      <c r="A3145" s="1"/>
      <c r="B3145" s="5" t="s">
        <v>14</v>
      </c>
      <c r="C3145" s="5">
        <v>1185732</v>
      </c>
      <c r="D3145" s="6">
        <v>44418</v>
      </c>
      <c r="E3145" s="5" t="s">
        <v>33</v>
      </c>
      <c r="F3145" s="5" t="s">
        <v>110</v>
      </c>
      <c r="G3145" s="5" t="s">
        <v>111</v>
      </c>
      <c r="H3145" s="5" t="s">
        <v>18</v>
      </c>
      <c r="I3145" s="7">
        <v>0.45000000000000007</v>
      </c>
      <c r="J3145" s="8">
        <v>3000</v>
      </c>
      <c r="K3145" s="9">
        <f t="shared" si="24"/>
        <v>1350.0000000000002</v>
      </c>
      <c r="L3145" s="9">
        <f t="shared" si="25"/>
        <v>540.00000000000011</v>
      </c>
      <c r="M3145" s="10">
        <v>0.4</v>
      </c>
      <c r="O3145" s="15"/>
      <c r="P3145" s="13"/>
      <c r="Q3145" s="11"/>
      <c r="R3145" s="12"/>
    </row>
    <row r="3146" spans="1:18" ht="15.75" customHeight="1">
      <c r="A3146" s="1"/>
      <c r="B3146" s="5" t="s">
        <v>14</v>
      </c>
      <c r="C3146" s="5">
        <v>1185732</v>
      </c>
      <c r="D3146" s="6">
        <v>44418</v>
      </c>
      <c r="E3146" s="5" t="s">
        <v>33</v>
      </c>
      <c r="F3146" s="5" t="s">
        <v>110</v>
      </c>
      <c r="G3146" s="5" t="s">
        <v>111</v>
      </c>
      <c r="H3146" s="5" t="s">
        <v>19</v>
      </c>
      <c r="I3146" s="7">
        <v>0.4</v>
      </c>
      <c r="J3146" s="8">
        <v>2250</v>
      </c>
      <c r="K3146" s="9">
        <f t="shared" si="24"/>
        <v>900</v>
      </c>
      <c r="L3146" s="9">
        <f t="shared" si="25"/>
        <v>315</v>
      </c>
      <c r="M3146" s="10">
        <v>0.35</v>
      </c>
      <c r="O3146" s="15"/>
      <c r="P3146" s="13"/>
      <c r="Q3146" s="11"/>
      <c r="R3146" s="12"/>
    </row>
    <row r="3147" spans="1:18" ht="15.75" customHeight="1">
      <c r="A3147" s="1"/>
      <c r="B3147" s="5" t="s">
        <v>14</v>
      </c>
      <c r="C3147" s="5">
        <v>1185732</v>
      </c>
      <c r="D3147" s="6">
        <v>44418</v>
      </c>
      <c r="E3147" s="5" t="s">
        <v>33</v>
      </c>
      <c r="F3147" s="5" t="s">
        <v>110</v>
      </c>
      <c r="G3147" s="5" t="s">
        <v>111</v>
      </c>
      <c r="H3147" s="5" t="s">
        <v>20</v>
      </c>
      <c r="I3147" s="7">
        <v>0.4</v>
      </c>
      <c r="J3147" s="8">
        <v>2000</v>
      </c>
      <c r="K3147" s="9">
        <f t="shared" si="24"/>
        <v>800</v>
      </c>
      <c r="L3147" s="9">
        <f t="shared" si="25"/>
        <v>280</v>
      </c>
      <c r="M3147" s="10">
        <v>0.35</v>
      </c>
      <c r="O3147" s="15"/>
      <c r="P3147" s="13"/>
      <c r="Q3147" s="11"/>
      <c r="R3147" s="12"/>
    </row>
    <row r="3148" spans="1:18" ht="15.75" customHeight="1">
      <c r="A3148" s="1"/>
      <c r="B3148" s="5" t="s">
        <v>14</v>
      </c>
      <c r="C3148" s="5">
        <v>1185732</v>
      </c>
      <c r="D3148" s="6">
        <v>44418</v>
      </c>
      <c r="E3148" s="5" t="s">
        <v>33</v>
      </c>
      <c r="F3148" s="5" t="s">
        <v>110</v>
      </c>
      <c r="G3148" s="5" t="s">
        <v>111</v>
      </c>
      <c r="H3148" s="5" t="s">
        <v>21</v>
      </c>
      <c r="I3148" s="7">
        <v>0.5</v>
      </c>
      <c r="J3148" s="8">
        <v>1750</v>
      </c>
      <c r="K3148" s="9">
        <f t="shared" si="24"/>
        <v>875</v>
      </c>
      <c r="L3148" s="9">
        <f t="shared" si="25"/>
        <v>262.5</v>
      </c>
      <c r="M3148" s="10">
        <v>0.3</v>
      </c>
      <c r="O3148" s="15"/>
      <c r="P3148" s="13"/>
      <c r="Q3148" s="11"/>
      <c r="R3148" s="12"/>
    </row>
    <row r="3149" spans="1:18" ht="15.75" customHeight="1">
      <c r="A3149" s="1"/>
      <c r="B3149" s="5" t="s">
        <v>14</v>
      </c>
      <c r="C3149" s="5">
        <v>1185732</v>
      </c>
      <c r="D3149" s="6">
        <v>44418</v>
      </c>
      <c r="E3149" s="5" t="s">
        <v>33</v>
      </c>
      <c r="F3149" s="5" t="s">
        <v>110</v>
      </c>
      <c r="G3149" s="5" t="s">
        <v>111</v>
      </c>
      <c r="H3149" s="5" t="s">
        <v>22</v>
      </c>
      <c r="I3149" s="7">
        <v>0.55000000000000004</v>
      </c>
      <c r="J3149" s="8">
        <v>3500</v>
      </c>
      <c r="K3149" s="9">
        <f t="shared" si="24"/>
        <v>1925.0000000000002</v>
      </c>
      <c r="L3149" s="9">
        <f t="shared" si="25"/>
        <v>770.00000000000011</v>
      </c>
      <c r="M3149" s="10">
        <v>0.4</v>
      </c>
      <c r="O3149" s="15"/>
      <c r="P3149" s="13"/>
      <c r="Q3149" s="11"/>
      <c r="R3149" s="12"/>
    </row>
    <row r="3150" spans="1:18" ht="15.75" customHeight="1">
      <c r="A3150" s="1"/>
      <c r="B3150" s="5" t="s">
        <v>14</v>
      </c>
      <c r="C3150" s="5">
        <v>1185732</v>
      </c>
      <c r="D3150" s="6">
        <v>44450</v>
      </c>
      <c r="E3150" s="5" t="s">
        <v>33</v>
      </c>
      <c r="F3150" s="5" t="s">
        <v>110</v>
      </c>
      <c r="G3150" s="5" t="s">
        <v>111</v>
      </c>
      <c r="H3150" s="5" t="s">
        <v>17</v>
      </c>
      <c r="I3150" s="7">
        <v>0.35000000000000003</v>
      </c>
      <c r="J3150" s="8">
        <v>4750</v>
      </c>
      <c r="K3150" s="9">
        <f t="shared" si="24"/>
        <v>1662.5000000000002</v>
      </c>
      <c r="L3150" s="9">
        <f t="shared" si="25"/>
        <v>665.00000000000011</v>
      </c>
      <c r="M3150" s="10">
        <v>0.4</v>
      </c>
      <c r="O3150" s="15"/>
      <c r="P3150" s="13"/>
      <c r="Q3150" s="11"/>
      <c r="R3150" s="12"/>
    </row>
    <row r="3151" spans="1:18" ht="15.75" customHeight="1">
      <c r="A3151" s="1"/>
      <c r="B3151" s="5" t="s">
        <v>14</v>
      </c>
      <c r="C3151" s="5">
        <v>1185732</v>
      </c>
      <c r="D3151" s="6">
        <v>44450</v>
      </c>
      <c r="E3151" s="5" t="s">
        <v>33</v>
      </c>
      <c r="F3151" s="5" t="s">
        <v>110</v>
      </c>
      <c r="G3151" s="5" t="s">
        <v>111</v>
      </c>
      <c r="H3151" s="5" t="s">
        <v>18</v>
      </c>
      <c r="I3151" s="7">
        <v>0.3000000000000001</v>
      </c>
      <c r="J3151" s="8">
        <v>2750</v>
      </c>
      <c r="K3151" s="9">
        <f t="shared" si="24"/>
        <v>825.00000000000023</v>
      </c>
      <c r="L3151" s="9">
        <f t="shared" si="25"/>
        <v>330.00000000000011</v>
      </c>
      <c r="M3151" s="10">
        <v>0.4</v>
      </c>
      <c r="O3151" s="15"/>
      <c r="P3151" s="13"/>
      <c r="Q3151" s="11"/>
      <c r="R3151" s="12"/>
    </row>
    <row r="3152" spans="1:18" ht="15.75" customHeight="1">
      <c r="A3152" s="1"/>
      <c r="B3152" s="5" t="s">
        <v>14</v>
      </c>
      <c r="C3152" s="5">
        <v>1185732</v>
      </c>
      <c r="D3152" s="6">
        <v>44450</v>
      </c>
      <c r="E3152" s="5" t="s">
        <v>33</v>
      </c>
      <c r="F3152" s="5" t="s">
        <v>110</v>
      </c>
      <c r="G3152" s="5" t="s">
        <v>111</v>
      </c>
      <c r="H3152" s="5" t="s">
        <v>19</v>
      </c>
      <c r="I3152" s="7">
        <v>0.25000000000000006</v>
      </c>
      <c r="J3152" s="8">
        <v>1750</v>
      </c>
      <c r="K3152" s="9">
        <f t="shared" si="24"/>
        <v>437.50000000000011</v>
      </c>
      <c r="L3152" s="9">
        <f t="shared" si="25"/>
        <v>153.12500000000003</v>
      </c>
      <c r="M3152" s="10">
        <v>0.35</v>
      </c>
      <c r="O3152" s="15"/>
      <c r="P3152" s="13"/>
      <c r="Q3152" s="11"/>
      <c r="R3152" s="12"/>
    </row>
    <row r="3153" spans="1:18" ht="15.75" customHeight="1">
      <c r="A3153" s="1"/>
      <c r="B3153" s="5" t="s">
        <v>14</v>
      </c>
      <c r="C3153" s="5">
        <v>1185732</v>
      </c>
      <c r="D3153" s="6">
        <v>44450</v>
      </c>
      <c r="E3153" s="5" t="s">
        <v>33</v>
      </c>
      <c r="F3153" s="5" t="s">
        <v>110</v>
      </c>
      <c r="G3153" s="5" t="s">
        <v>111</v>
      </c>
      <c r="H3153" s="5" t="s">
        <v>20</v>
      </c>
      <c r="I3153" s="7">
        <v>0.25000000000000006</v>
      </c>
      <c r="J3153" s="8">
        <v>1500</v>
      </c>
      <c r="K3153" s="9">
        <f t="shared" si="24"/>
        <v>375.00000000000006</v>
      </c>
      <c r="L3153" s="9">
        <f t="shared" si="25"/>
        <v>131.25</v>
      </c>
      <c r="M3153" s="10">
        <v>0.35</v>
      </c>
      <c r="O3153" s="15"/>
      <c r="P3153" s="13"/>
      <c r="Q3153" s="11"/>
      <c r="R3153" s="12"/>
    </row>
    <row r="3154" spans="1:18" ht="15.75" customHeight="1">
      <c r="A3154" s="1"/>
      <c r="B3154" s="5" t="s">
        <v>14</v>
      </c>
      <c r="C3154" s="5">
        <v>1185732</v>
      </c>
      <c r="D3154" s="6">
        <v>44450</v>
      </c>
      <c r="E3154" s="5" t="s">
        <v>33</v>
      </c>
      <c r="F3154" s="5" t="s">
        <v>110</v>
      </c>
      <c r="G3154" s="5" t="s">
        <v>111</v>
      </c>
      <c r="H3154" s="5" t="s">
        <v>21</v>
      </c>
      <c r="I3154" s="7">
        <v>0.35000000000000003</v>
      </c>
      <c r="J3154" s="8">
        <v>1500</v>
      </c>
      <c r="K3154" s="9">
        <f t="shared" si="24"/>
        <v>525</v>
      </c>
      <c r="L3154" s="9">
        <f t="shared" si="25"/>
        <v>157.5</v>
      </c>
      <c r="M3154" s="10">
        <v>0.3</v>
      </c>
      <c r="O3154" s="15"/>
      <c r="P3154" s="13"/>
      <c r="Q3154" s="11"/>
      <c r="R3154" s="12"/>
    </row>
    <row r="3155" spans="1:18" ht="15.75" customHeight="1">
      <c r="A3155" s="1"/>
      <c r="B3155" s="5" t="s">
        <v>14</v>
      </c>
      <c r="C3155" s="5">
        <v>1185732</v>
      </c>
      <c r="D3155" s="6">
        <v>44450</v>
      </c>
      <c r="E3155" s="5" t="s">
        <v>33</v>
      </c>
      <c r="F3155" s="5" t="s">
        <v>110</v>
      </c>
      <c r="G3155" s="5" t="s">
        <v>111</v>
      </c>
      <c r="H3155" s="5" t="s">
        <v>22</v>
      </c>
      <c r="I3155" s="7">
        <v>0.4</v>
      </c>
      <c r="J3155" s="8">
        <v>2250</v>
      </c>
      <c r="K3155" s="9">
        <f t="shared" si="24"/>
        <v>900</v>
      </c>
      <c r="L3155" s="9">
        <f t="shared" si="25"/>
        <v>360</v>
      </c>
      <c r="M3155" s="10">
        <v>0.4</v>
      </c>
      <c r="O3155" s="15"/>
      <c r="P3155" s="13"/>
      <c r="Q3155" s="11"/>
      <c r="R3155" s="12"/>
    </row>
    <row r="3156" spans="1:18" ht="15.75" customHeight="1">
      <c r="A3156" s="1"/>
      <c r="B3156" s="5" t="s">
        <v>14</v>
      </c>
      <c r="C3156" s="5">
        <v>1185732</v>
      </c>
      <c r="D3156" s="6">
        <v>44479</v>
      </c>
      <c r="E3156" s="5" t="s">
        <v>33</v>
      </c>
      <c r="F3156" s="5" t="s">
        <v>110</v>
      </c>
      <c r="G3156" s="5" t="s">
        <v>111</v>
      </c>
      <c r="H3156" s="5" t="s">
        <v>17</v>
      </c>
      <c r="I3156" s="7">
        <v>0.44999999999999996</v>
      </c>
      <c r="J3156" s="8">
        <v>4000</v>
      </c>
      <c r="K3156" s="9">
        <f t="shared" si="24"/>
        <v>1799.9999999999998</v>
      </c>
      <c r="L3156" s="9">
        <f t="shared" si="25"/>
        <v>720</v>
      </c>
      <c r="M3156" s="10">
        <v>0.4</v>
      </c>
      <c r="O3156" s="15"/>
      <c r="P3156" s="13"/>
      <c r="Q3156" s="11"/>
      <c r="R3156" s="12"/>
    </row>
    <row r="3157" spans="1:18" ht="15.75" customHeight="1">
      <c r="A3157" s="1"/>
      <c r="B3157" s="5" t="s">
        <v>14</v>
      </c>
      <c r="C3157" s="5">
        <v>1185732</v>
      </c>
      <c r="D3157" s="6">
        <v>44479</v>
      </c>
      <c r="E3157" s="5" t="s">
        <v>33</v>
      </c>
      <c r="F3157" s="5" t="s">
        <v>110</v>
      </c>
      <c r="G3157" s="5" t="s">
        <v>111</v>
      </c>
      <c r="H3157" s="5" t="s">
        <v>18</v>
      </c>
      <c r="I3157" s="7">
        <v>0.35000000000000003</v>
      </c>
      <c r="J3157" s="8">
        <v>2500</v>
      </c>
      <c r="K3157" s="9">
        <f t="shared" si="24"/>
        <v>875.00000000000011</v>
      </c>
      <c r="L3157" s="9">
        <f t="shared" si="25"/>
        <v>350.00000000000006</v>
      </c>
      <c r="M3157" s="10">
        <v>0.4</v>
      </c>
      <c r="O3157" s="15"/>
      <c r="P3157" s="13"/>
      <c r="Q3157" s="11"/>
      <c r="R3157" s="12"/>
    </row>
    <row r="3158" spans="1:18" ht="15.75" customHeight="1">
      <c r="A3158" s="1"/>
      <c r="B3158" s="5" t="s">
        <v>14</v>
      </c>
      <c r="C3158" s="5">
        <v>1185732</v>
      </c>
      <c r="D3158" s="6">
        <v>44479</v>
      </c>
      <c r="E3158" s="5" t="s">
        <v>33</v>
      </c>
      <c r="F3158" s="5" t="s">
        <v>110</v>
      </c>
      <c r="G3158" s="5" t="s">
        <v>111</v>
      </c>
      <c r="H3158" s="5" t="s">
        <v>19</v>
      </c>
      <c r="I3158" s="7">
        <v>0.35000000000000003</v>
      </c>
      <c r="J3158" s="8">
        <v>1500</v>
      </c>
      <c r="K3158" s="9">
        <f t="shared" si="24"/>
        <v>525</v>
      </c>
      <c r="L3158" s="9">
        <f t="shared" si="25"/>
        <v>183.75</v>
      </c>
      <c r="M3158" s="10">
        <v>0.35</v>
      </c>
      <c r="O3158" s="15"/>
      <c r="P3158" s="13"/>
      <c r="Q3158" s="11"/>
      <c r="R3158" s="12"/>
    </row>
    <row r="3159" spans="1:18" ht="15.75" customHeight="1">
      <c r="A3159" s="1"/>
      <c r="B3159" s="5" t="s">
        <v>14</v>
      </c>
      <c r="C3159" s="5">
        <v>1185732</v>
      </c>
      <c r="D3159" s="6">
        <v>44479</v>
      </c>
      <c r="E3159" s="5" t="s">
        <v>33</v>
      </c>
      <c r="F3159" s="5" t="s">
        <v>110</v>
      </c>
      <c r="G3159" s="5" t="s">
        <v>111</v>
      </c>
      <c r="H3159" s="5" t="s">
        <v>20</v>
      </c>
      <c r="I3159" s="7">
        <v>0.35000000000000003</v>
      </c>
      <c r="J3159" s="8">
        <v>1500</v>
      </c>
      <c r="K3159" s="9">
        <f t="shared" si="24"/>
        <v>525</v>
      </c>
      <c r="L3159" s="9">
        <f t="shared" si="25"/>
        <v>183.75</v>
      </c>
      <c r="M3159" s="10">
        <v>0.35</v>
      </c>
      <c r="O3159" s="15"/>
      <c r="P3159" s="13"/>
      <c r="Q3159" s="11"/>
      <c r="R3159" s="12"/>
    </row>
    <row r="3160" spans="1:18" ht="15.75" customHeight="1">
      <c r="A3160" s="1"/>
      <c r="B3160" s="5" t="s">
        <v>14</v>
      </c>
      <c r="C3160" s="5">
        <v>1185732</v>
      </c>
      <c r="D3160" s="6">
        <v>44479</v>
      </c>
      <c r="E3160" s="5" t="s">
        <v>33</v>
      </c>
      <c r="F3160" s="5" t="s">
        <v>110</v>
      </c>
      <c r="G3160" s="5" t="s">
        <v>111</v>
      </c>
      <c r="H3160" s="5" t="s">
        <v>21</v>
      </c>
      <c r="I3160" s="7">
        <v>0.44999999999999996</v>
      </c>
      <c r="J3160" s="8">
        <v>1500</v>
      </c>
      <c r="K3160" s="9">
        <f t="shared" si="24"/>
        <v>674.99999999999989</v>
      </c>
      <c r="L3160" s="9">
        <f t="shared" si="25"/>
        <v>202.49999999999997</v>
      </c>
      <c r="M3160" s="10">
        <v>0.3</v>
      </c>
      <c r="O3160" s="15"/>
      <c r="P3160" s="13"/>
      <c r="Q3160" s="11"/>
      <c r="R3160" s="12"/>
    </row>
    <row r="3161" spans="1:18" ht="15.75" customHeight="1">
      <c r="A3161" s="1"/>
      <c r="B3161" s="5" t="s">
        <v>14</v>
      </c>
      <c r="C3161" s="5">
        <v>1185732</v>
      </c>
      <c r="D3161" s="6">
        <v>44479</v>
      </c>
      <c r="E3161" s="5" t="s">
        <v>33</v>
      </c>
      <c r="F3161" s="5" t="s">
        <v>110</v>
      </c>
      <c r="G3161" s="5" t="s">
        <v>111</v>
      </c>
      <c r="H3161" s="5" t="s">
        <v>22</v>
      </c>
      <c r="I3161" s="7">
        <v>0.49999999999999983</v>
      </c>
      <c r="J3161" s="8">
        <v>2750</v>
      </c>
      <c r="K3161" s="9">
        <f t="shared" si="24"/>
        <v>1374.9999999999995</v>
      </c>
      <c r="L3161" s="9">
        <f t="shared" si="25"/>
        <v>549.99999999999989</v>
      </c>
      <c r="M3161" s="10">
        <v>0.4</v>
      </c>
      <c r="O3161" s="15"/>
      <c r="P3161" s="13"/>
      <c r="Q3161" s="11"/>
      <c r="R3161" s="12"/>
    </row>
    <row r="3162" spans="1:18" ht="15.75" customHeight="1">
      <c r="A3162" s="1"/>
      <c r="B3162" s="5" t="s">
        <v>14</v>
      </c>
      <c r="C3162" s="5">
        <v>1185732</v>
      </c>
      <c r="D3162" s="6">
        <v>44510</v>
      </c>
      <c r="E3162" s="5" t="s">
        <v>33</v>
      </c>
      <c r="F3162" s="5" t="s">
        <v>110</v>
      </c>
      <c r="G3162" s="5" t="s">
        <v>111</v>
      </c>
      <c r="H3162" s="5" t="s">
        <v>17</v>
      </c>
      <c r="I3162" s="7">
        <v>0.44999999999999996</v>
      </c>
      <c r="J3162" s="8">
        <v>4250</v>
      </c>
      <c r="K3162" s="9">
        <f t="shared" si="24"/>
        <v>1912.4999999999998</v>
      </c>
      <c r="L3162" s="9">
        <f t="shared" si="25"/>
        <v>765</v>
      </c>
      <c r="M3162" s="10">
        <v>0.4</v>
      </c>
      <c r="O3162" s="15"/>
      <c r="P3162" s="13"/>
      <c r="Q3162" s="11"/>
      <c r="R3162" s="12"/>
    </row>
    <row r="3163" spans="1:18" ht="15.75" customHeight="1">
      <c r="A3163" s="1"/>
      <c r="B3163" s="5" t="s">
        <v>14</v>
      </c>
      <c r="C3163" s="5">
        <v>1185732</v>
      </c>
      <c r="D3163" s="6">
        <v>44510</v>
      </c>
      <c r="E3163" s="5" t="s">
        <v>33</v>
      </c>
      <c r="F3163" s="5" t="s">
        <v>110</v>
      </c>
      <c r="G3163" s="5" t="s">
        <v>111</v>
      </c>
      <c r="H3163" s="5" t="s">
        <v>18</v>
      </c>
      <c r="I3163" s="7">
        <v>0.35000000000000003</v>
      </c>
      <c r="J3163" s="8">
        <v>3250</v>
      </c>
      <c r="K3163" s="9">
        <f t="shared" si="24"/>
        <v>1137.5</v>
      </c>
      <c r="L3163" s="9">
        <f t="shared" si="25"/>
        <v>455</v>
      </c>
      <c r="M3163" s="10">
        <v>0.4</v>
      </c>
      <c r="O3163" s="15"/>
      <c r="P3163" s="13"/>
      <c r="Q3163" s="11"/>
      <c r="R3163" s="12"/>
    </row>
    <row r="3164" spans="1:18" ht="15.75" customHeight="1">
      <c r="A3164" s="1"/>
      <c r="B3164" s="5" t="s">
        <v>14</v>
      </c>
      <c r="C3164" s="5">
        <v>1185732</v>
      </c>
      <c r="D3164" s="6">
        <v>44510</v>
      </c>
      <c r="E3164" s="5" t="s">
        <v>33</v>
      </c>
      <c r="F3164" s="5" t="s">
        <v>110</v>
      </c>
      <c r="G3164" s="5" t="s">
        <v>111</v>
      </c>
      <c r="H3164" s="5" t="s">
        <v>19</v>
      </c>
      <c r="I3164" s="7">
        <v>0.35000000000000003</v>
      </c>
      <c r="J3164" s="8">
        <v>2700</v>
      </c>
      <c r="K3164" s="9">
        <f t="shared" si="24"/>
        <v>945.00000000000011</v>
      </c>
      <c r="L3164" s="9">
        <f t="shared" si="25"/>
        <v>330.75</v>
      </c>
      <c r="M3164" s="10">
        <v>0.35</v>
      </c>
      <c r="O3164" s="15"/>
      <c r="P3164" s="13"/>
      <c r="Q3164" s="11"/>
      <c r="R3164" s="12"/>
    </row>
    <row r="3165" spans="1:18" ht="15.75" customHeight="1">
      <c r="A3165" s="1"/>
      <c r="B3165" s="5" t="s">
        <v>14</v>
      </c>
      <c r="C3165" s="5">
        <v>1185732</v>
      </c>
      <c r="D3165" s="6">
        <v>44510</v>
      </c>
      <c r="E3165" s="5" t="s">
        <v>33</v>
      </c>
      <c r="F3165" s="5" t="s">
        <v>110</v>
      </c>
      <c r="G3165" s="5" t="s">
        <v>111</v>
      </c>
      <c r="H3165" s="5" t="s">
        <v>20</v>
      </c>
      <c r="I3165" s="7">
        <v>0.35000000000000003</v>
      </c>
      <c r="J3165" s="8">
        <v>2750</v>
      </c>
      <c r="K3165" s="9">
        <f t="shared" si="24"/>
        <v>962.50000000000011</v>
      </c>
      <c r="L3165" s="9">
        <f t="shared" si="25"/>
        <v>336.875</v>
      </c>
      <c r="M3165" s="10">
        <v>0.35</v>
      </c>
      <c r="O3165" s="15"/>
      <c r="P3165" s="13"/>
      <c r="Q3165" s="11"/>
      <c r="R3165" s="12"/>
    </row>
    <row r="3166" spans="1:18" ht="15.75" customHeight="1">
      <c r="A3166" s="1"/>
      <c r="B3166" s="5" t="s">
        <v>14</v>
      </c>
      <c r="C3166" s="5">
        <v>1185732</v>
      </c>
      <c r="D3166" s="6">
        <v>44510</v>
      </c>
      <c r="E3166" s="5" t="s">
        <v>33</v>
      </c>
      <c r="F3166" s="5" t="s">
        <v>110</v>
      </c>
      <c r="G3166" s="5" t="s">
        <v>111</v>
      </c>
      <c r="H3166" s="5" t="s">
        <v>21</v>
      </c>
      <c r="I3166" s="7">
        <v>0.6</v>
      </c>
      <c r="J3166" s="8">
        <v>2500</v>
      </c>
      <c r="K3166" s="9">
        <f t="shared" si="24"/>
        <v>1500</v>
      </c>
      <c r="L3166" s="9">
        <f t="shared" si="25"/>
        <v>450</v>
      </c>
      <c r="M3166" s="10">
        <v>0.3</v>
      </c>
      <c r="O3166" s="15"/>
      <c r="P3166" s="13"/>
      <c r="Q3166" s="11"/>
      <c r="R3166" s="12"/>
    </row>
    <row r="3167" spans="1:18" ht="15.75" customHeight="1">
      <c r="A3167" s="1"/>
      <c r="B3167" s="5" t="s">
        <v>14</v>
      </c>
      <c r="C3167" s="5">
        <v>1185732</v>
      </c>
      <c r="D3167" s="6">
        <v>44510</v>
      </c>
      <c r="E3167" s="5" t="s">
        <v>33</v>
      </c>
      <c r="F3167" s="5" t="s">
        <v>110</v>
      </c>
      <c r="G3167" s="5" t="s">
        <v>111</v>
      </c>
      <c r="H3167" s="5" t="s">
        <v>22</v>
      </c>
      <c r="I3167" s="7">
        <v>0.64999999999999991</v>
      </c>
      <c r="J3167" s="8">
        <v>3500</v>
      </c>
      <c r="K3167" s="9">
        <f t="shared" si="24"/>
        <v>2274.9999999999995</v>
      </c>
      <c r="L3167" s="9">
        <f t="shared" si="25"/>
        <v>909.99999999999989</v>
      </c>
      <c r="M3167" s="10">
        <v>0.4</v>
      </c>
      <c r="O3167" s="15"/>
      <c r="P3167" s="13"/>
      <c r="Q3167" s="11"/>
      <c r="R3167" s="12"/>
    </row>
    <row r="3168" spans="1:18" ht="15.75" customHeight="1">
      <c r="A3168" s="1"/>
      <c r="B3168" s="5" t="s">
        <v>14</v>
      </c>
      <c r="C3168" s="5">
        <v>1185732</v>
      </c>
      <c r="D3168" s="6">
        <v>44539</v>
      </c>
      <c r="E3168" s="5" t="s">
        <v>33</v>
      </c>
      <c r="F3168" s="5" t="s">
        <v>110</v>
      </c>
      <c r="G3168" s="5" t="s">
        <v>111</v>
      </c>
      <c r="H3168" s="5" t="s">
        <v>17</v>
      </c>
      <c r="I3168" s="7">
        <v>0.6</v>
      </c>
      <c r="J3168" s="8">
        <v>6000</v>
      </c>
      <c r="K3168" s="9">
        <f t="shared" si="24"/>
        <v>3600</v>
      </c>
      <c r="L3168" s="9">
        <f t="shared" si="25"/>
        <v>1440</v>
      </c>
      <c r="M3168" s="10">
        <v>0.4</v>
      </c>
      <c r="O3168" s="15"/>
      <c r="P3168" s="13"/>
      <c r="Q3168" s="11"/>
      <c r="R3168" s="12"/>
    </row>
    <row r="3169" spans="1:18" ht="15.75" customHeight="1">
      <c r="A3169" s="1"/>
      <c r="B3169" s="5" t="s">
        <v>14</v>
      </c>
      <c r="C3169" s="5">
        <v>1185732</v>
      </c>
      <c r="D3169" s="6">
        <v>44539</v>
      </c>
      <c r="E3169" s="5" t="s">
        <v>33</v>
      </c>
      <c r="F3169" s="5" t="s">
        <v>110</v>
      </c>
      <c r="G3169" s="5" t="s">
        <v>111</v>
      </c>
      <c r="H3169" s="5" t="s">
        <v>18</v>
      </c>
      <c r="I3169" s="7">
        <v>0.5</v>
      </c>
      <c r="J3169" s="8">
        <v>4000</v>
      </c>
      <c r="K3169" s="9">
        <f t="shared" si="24"/>
        <v>2000</v>
      </c>
      <c r="L3169" s="9">
        <f t="shared" si="25"/>
        <v>800</v>
      </c>
      <c r="M3169" s="10">
        <v>0.4</v>
      </c>
      <c r="O3169" s="15"/>
      <c r="P3169" s="13"/>
      <c r="Q3169" s="11"/>
      <c r="R3169" s="12"/>
    </row>
    <row r="3170" spans="1:18" ht="15.75" customHeight="1">
      <c r="A3170" s="1"/>
      <c r="B3170" s="5" t="s">
        <v>14</v>
      </c>
      <c r="C3170" s="5">
        <v>1185732</v>
      </c>
      <c r="D3170" s="6">
        <v>44539</v>
      </c>
      <c r="E3170" s="5" t="s">
        <v>33</v>
      </c>
      <c r="F3170" s="5" t="s">
        <v>110</v>
      </c>
      <c r="G3170" s="5" t="s">
        <v>111</v>
      </c>
      <c r="H3170" s="5" t="s">
        <v>19</v>
      </c>
      <c r="I3170" s="7">
        <v>0.5</v>
      </c>
      <c r="J3170" s="8">
        <v>3500</v>
      </c>
      <c r="K3170" s="9">
        <f t="shared" si="24"/>
        <v>1750</v>
      </c>
      <c r="L3170" s="9">
        <f t="shared" si="25"/>
        <v>612.5</v>
      </c>
      <c r="M3170" s="10">
        <v>0.35</v>
      </c>
      <c r="O3170" s="15"/>
      <c r="P3170" s="13"/>
      <c r="Q3170" s="11"/>
      <c r="R3170" s="12"/>
    </row>
    <row r="3171" spans="1:18" ht="15.75" customHeight="1">
      <c r="A3171" s="1"/>
      <c r="B3171" s="5" t="s">
        <v>14</v>
      </c>
      <c r="C3171" s="5">
        <v>1185732</v>
      </c>
      <c r="D3171" s="6">
        <v>44539</v>
      </c>
      <c r="E3171" s="5" t="s">
        <v>33</v>
      </c>
      <c r="F3171" s="5" t="s">
        <v>110</v>
      </c>
      <c r="G3171" s="5" t="s">
        <v>111</v>
      </c>
      <c r="H3171" s="5" t="s">
        <v>20</v>
      </c>
      <c r="I3171" s="7">
        <v>0.5</v>
      </c>
      <c r="J3171" s="8">
        <v>3000</v>
      </c>
      <c r="K3171" s="9">
        <f t="shared" si="24"/>
        <v>1500</v>
      </c>
      <c r="L3171" s="9">
        <f t="shared" si="25"/>
        <v>525</v>
      </c>
      <c r="M3171" s="10">
        <v>0.35</v>
      </c>
      <c r="O3171" s="15"/>
      <c r="P3171" s="13"/>
      <c r="Q3171" s="11"/>
      <c r="R3171" s="12"/>
    </row>
    <row r="3172" spans="1:18" ht="15.75" customHeight="1">
      <c r="A3172" s="1"/>
      <c r="B3172" s="5" t="s">
        <v>14</v>
      </c>
      <c r="C3172" s="5">
        <v>1185732</v>
      </c>
      <c r="D3172" s="6">
        <v>44539</v>
      </c>
      <c r="E3172" s="5" t="s">
        <v>33</v>
      </c>
      <c r="F3172" s="5" t="s">
        <v>110</v>
      </c>
      <c r="G3172" s="5" t="s">
        <v>111</v>
      </c>
      <c r="H3172" s="5" t="s">
        <v>21</v>
      </c>
      <c r="I3172" s="7">
        <v>0.6</v>
      </c>
      <c r="J3172" s="8">
        <v>3000</v>
      </c>
      <c r="K3172" s="9">
        <f t="shared" si="24"/>
        <v>1800</v>
      </c>
      <c r="L3172" s="9">
        <f t="shared" si="25"/>
        <v>540</v>
      </c>
      <c r="M3172" s="10">
        <v>0.3</v>
      </c>
      <c r="O3172" s="15"/>
      <c r="P3172" s="13"/>
      <c r="Q3172" s="11"/>
      <c r="R3172" s="12"/>
    </row>
    <row r="3173" spans="1:18" ht="15.75" customHeight="1">
      <c r="A3173" s="1"/>
      <c r="B3173" s="5" t="s">
        <v>14</v>
      </c>
      <c r="C3173" s="5">
        <v>1185732</v>
      </c>
      <c r="D3173" s="6">
        <v>44539</v>
      </c>
      <c r="E3173" s="5" t="s">
        <v>33</v>
      </c>
      <c r="F3173" s="5" t="s">
        <v>110</v>
      </c>
      <c r="G3173" s="5" t="s">
        <v>111</v>
      </c>
      <c r="H3173" s="5" t="s">
        <v>22</v>
      </c>
      <c r="I3173" s="7">
        <v>0.64999999999999991</v>
      </c>
      <c r="J3173" s="8">
        <v>4000</v>
      </c>
      <c r="K3173" s="9">
        <f t="shared" si="24"/>
        <v>2599.9999999999995</v>
      </c>
      <c r="L3173" s="9">
        <f t="shared" si="25"/>
        <v>1039.9999999999998</v>
      </c>
      <c r="M3173" s="10">
        <v>0.4</v>
      </c>
      <c r="O3173" s="15"/>
      <c r="P3173" s="13"/>
      <c r="Q3173" s="11"/>
      <c r="R3173" s="12"/>
    </row>
    <row r="3174" spans="1:18" ht="15.75" customHeight="1">
      <c r="A3174" s="1" t="s">
        <v>39</v>
      </c>
      <c r="B3174" s="5" t="s">
        <v>14</v>
      </c>
      <c r="C3174" s="5">
        <v>1185732</v>
      </c>
      <c r="D3174" s="6">
        <v>44213</v>
      </c>
      <c r="E3174" s="5" t="s">
        <v>33</v>
      </c>
      <c r="F3174" s="5" t="s">
        <v>112</v>
      </c>
      <c r="G3174" s="5" t="s">
        <v>113</v>
      </c>
      <c r="H3174" s="5" t="s">
        <v>17</v>
      </c>
      <c r="I3174" s="7">
        <v>0.35000000000000003</v>
      </c>
      <c r="J3174" s="8">
        <v>5000</v>
      </c>
      <c r="K3174" s="9">
        <f t="shared" si="24"/>
        <v>1750.0000000000002</v>
      </c>
      <c r="L3174" s="9">
        <f t="shared" si="25"/>
        <v>700.00000000000011</v>
      </c>
      <c r="M3174" s="10">
        <v>0.4</v>
      </c>
      <c r="O3174" s="15"/>
      <c r="P3174" s="13"/>
      <c r="Q3174" s="11"/>
      <c r="R3174" s="12"/>
    </row>
    <row r="3175" spans="1:18" ht="15.75" customHeight="1">
      <c r="A3175" s="1"/>
      <c r="B3175" s="5" t="s">
        <v>14</v>
      </c>
      <c r="C3175" s="5">
        <v>1185732</v>
      </c>
      <c r="D3175" s="6">
        <v>44213</v>
      </c>
      <c r="E3175" s="5" t="s">
        <v>33</v>
      </c>
      <c r="F3175" s="5" t="s">
        <v>112</v>
      </c>
      <c r="G3175" s="5" t="s">
        <v>113</v>
      </c>
      <c r="H3175" s="5" t="s">
        <v>18</v>
      </c>
      <c r="I3175" s="7">
        <v>0.35000000000000003</v>
      </c>
      <c r="J3175" s="8">
        <v>3000</v>
      </c>
      <c r="K3175" s="9">
        <f t="shared" si="24"/>
        <v>1050</v>
      </c>
      <c r="L3175" s="9">
        <f t="shared" si="25"/>
        <v>420</v>
      </c>
      <c r="M3175" s="10">
        <v>0.4</v>
      </c>
      <c r="O3175" s="15"/>
      <c r="P3175" s="13"/>
      <c r="Q3175" s="11"/>
      <c r="R3175" s="12"/>
    </row>
    <row r="3176" spans="1:18" ht="15.75" customHeight="1">
      <c r="A3176" s="1"/>
      <c r="B3176" s="5" t="s">
        <v>14</v>
      </c>
      <c r="C3176" s="5">
        <v>1185732</v>
      </c>
      <c r="D3176" s="6">
        <v>44213</v>
      </c>
      <c r="E3176" s="5" t="s">
        <v>33</v>
      </c>
      <c r="F3176" s="5" t="s">
        <v>112</v>
      </c>
      <c r="G3176" s="5" t="s">
        <v>113</v>
      </c>
      <c r="H3176" s="5" t="s">
        <v>19</v>
      </c>
      <c r="I3176" s="7">
        <v>0.25000000000000006</v>
      </c>
      <c r="J3176" s="8">
        <v>3000</v>
      </c>
      <c r="K3176" s="9">
        <f t="shared" si="24"/>
        <v>750.00000000000011</v>
      </c>
      <c r="L3176" s="9">
        <f t="shared" si="25"/>
        <v>300.00000000000006</v>
      </c>
      <c r="M3176" s="10">
        <v>0.4</v>
      </c>
      <c r="O3176" s="15"/>
      <c r="P3176" s="13"/>
      <c r="Q3176" s="11"/>
      <c r="R3176" s="12"/>
    </row>
    <row r="3177" spans="1:18" ht="15.75" customHeight="1">
      <c r="A3177" s="1"/>
      <c r="B3177" s="5" t="s">
        <v>14</v>
      </c>
      <c r="C3177" s="5">
        <v>1185732</v>
      </c>
      <c r="D3177" s="6">
        <v>44213</v>
      </c>
      <c r="E3177" s="5" t="s">
        <v>33</v>
      </c>
      <c r="F3177" s="5" t="s">
        <v>112</v>
      </c>
      <c r="G3177" s="5" t="s">
        <v>113</v>
      </c>
      <c r="H3177" s="5" t="s">
        <v>20</v>
      </c>
      <c r="I3177" s="7">
        <v>0.30000000000000004</v>
      </c>
      <c r="J3177" s="8">
        <v>1500</v>
      </c>
      <c r="K3177" s="9">
        <f t="shared" si="24"/>
        <v>450.00000000000006</v>
      </c>
      <c r="L3177" s="9">
        <f t="shared" si="25"/>
        <v>180.00000000000003</v>
      </c>
      <c r="M3177" s="10">
        <v>0.4</v>
      </c>
      <c r="O3177" s="15"/>
      <c r="P3177" s="13"/>
      <c r="Q3177" s="11"/>
      <c r="R3177" s="12"/>
    </row>
    <row r="3178" spans="1:18" ht="15.75" customHeight="1">
      <c r="A3178" s="1"/>
      <c r="B3178" s="5" t="s">
        <v>14</v>
      </c>
      <c r="C3178" s="5">
        <v>1185732</v>
      </c>
      <c r="D3178" s="6">
        <v>44213</v>
      </c>
      <c r="E3178" s="5" t="s">
        <v>33</v>
      </c>
      <c r="F3178" s="5" t="s">
        <v>112</v>
      </c>
      <c r="G3178" s="5" t="s">
        <v>113</v>
      </c>
      <c r="H3178" s="5" t="s">
        <v>21</v>
      </c>
      <c r="I3178" s="7">
        <v>0.44999999999999996</v>
      </c>
      <c r="J3178" s="8">
        <v>2000</v>
      </c>
      <c r="K3178" s="9">
        <f t="shared" si="24"/>
        <v>899.99999999999989</v>
      </c>
      <c r="L3178" s="9">
        <f t="shared" si="25"/>
        <v>360</v>
      </c>
      <c r="M3178" s="10">
        <v>0.4</v>
      </c>
      <c r="O3178" s="15"/>
      <c r="P3178" s="13"/>
      <c r="Q3178" s="11"/>
      <c r="R3178" s="12"/>
    </row>
    <row r="3179" spans="1:18" ht="15.75" customHeight="1">
      <c r="A3179" s="1"/>
      <c r="B3179" s="5" t="s">
        <v>14</v>
      </c>
      <c r="C3179" s="5">
        <v>1185732</v>
      </c>
      <c r="D3179" s="6">
        <v>44213</v>
      </c>
      <c r="E3179" s="5" t="s">
        <v>33</v>
      </c>
      <c r="F3179" s="5" t="s">
        <v>112</v>
      </c>
      <c r="G3179" s="5" t="s">
        <v>113</v>
      </c>
      <c r="H3179" s="5" t="s">
        <v>22</v>
      </c>
      <c r="I3179" s="7">
        <v>0.35000000000000003</v>
      </c>
      <c r="J3179" s="8">
        <v>3000</v>
      </c>
      <c r="K3179" s="9">
        <f t="shared" si="24"/>
        <v>1050</v>
      </c>
      <c r="L3179" s="9">
        <f t="shared" si="25"/>
        <v>420</v>
      </c>
      <c r="M3179" s="10">
        <v>0.4</v>
      </c>
      <c r="O3179" s="15"/>
      <c r="P3179" s="13"/>
      <c r="Q3179" s="11"/>
      <c r="R3179" s="12"/>
    </row>
    <row r="3180" spans="1:18" ht="15.75" customHeight="1">
      <c r="A3180" s="1"/>
      <c r="B3180" s="5" t="s">
        <v>14</v>
      </c>
      <c r="C3180" s="5">
        <v>1185732</v>
      </c>
      <c r="D3180" s="6">
        <v>44244</v>
      </c>
      <c r="E3180" s="5" t="s">
        <v>33</v>
      </c>
      <c r="F3180" s="5" t="s">
        <v>112</v>
      </c>
      <c r="G3180" s="5" t="s">
        <v>113</v>
      </c>
      <c r="H3180" s="5" t="s">
        <v>17</v>
      </c>
      <c r="I3180" s="7">
        <v>0.35000000000000003</v>
      </c>
      <c r="J3180" s="8">
        <v>5500</v>
      </c>
      <c r="K3180" s="9">
        <f t="shared" si="24"/>
        <v>1925.0000000000002</v>
      </c>
      <c r="L3180" s="9">
        <f t="shared" si="25"/>
        <v>770.00000000000011</v>
      </c>
      <c r="M3180" s="10">
        <v>0.4</v>
      </c>
      <c r="O3180" s="15"/>
      <c r="P3180" s="13"/>
      <c r="Q3180" s="11"/>
      <c r="R3180" s="12"/>
    </row>
    <row r="3181" spans="1:18" ht="15.75" customHeight="1">
      <c r="A3181" s="1"/>
      <c r="B3181" s="5" t="s">
        <v>14</v>
      </c>
      <c r="C3181" s="5">
        <v>1185732</v>
      </c>
      <c r="D3181" s="6">
        <v>44244</v>
      </c>
      <c r="E3181" s="5" t="s">
        <v>33</v>
      </c>
      <c r="F3181" s="5" t="s">
        <v>112</v>
      </c>
      <c r="G3181" s="5" t="s">
        <v>113</v>
      </c>
      <c r="H3181" s="5" t="s">
        <v>18</v>
      </c>
      <c r="I3181" s="7">
        <v>0.4</v>
      </c>
      <c r="J3181" s="8">
        <v>2000</v>
      </c>
      <c r="K3181" s="9">
        <f t="shared" si="24"/>
        <v>800</v>
      </c>
      <c r="L3181" s="9">
        <f t="shared" si="25"/>
        <v>320</v>
      </c>
      <c r="M3181" s="10">
        <v>0.4</v>
      </c>
      <c r="O3181" s="15"/>
      <c r="P3181" s="13"/>
      <c r="Q3181" s="11"/>
      <c r="R3181" s="12"/>
    </row>
    <row r="3182" spans="1:18" ht="15.75" customHeight="1">
      <c r="A3182" s="1"/>
      <c r="B3182" s="5" t="s">
        <v>14</v>
      </c>
      <c r="C3182" s="5">
        <v>1185732</v>
      </c>
      <c r="D3182" s="6">
        <v>44244</v>
      </c>
      <c r="E3182" s="5" t="s">
        <v>33</v>
      </c>
      <c r="F3182" s="5" t="s">
        <v>112</v>
      </c>
      <c r="G3182" s="5" t="s">
        <v>113</v>
      </c>
      <c r="H3182" s="5" t="s">
        <v>19</v>
      </c>
      <c r="I3182" s="7">
        <v>0.30000000000000004</v>
      </c>
      <c r="J3182" s="8">
        <v>3000</v>
      </c>
      <c r="K3182" s="9">
        <f t="shared" si="24"/>
        <v>900.00000000000011</v>
      </c>
      <c r="L3182" s="9">
        <f t="shared" si="25"/>
        <v>360.00000000000006</v>
      </c>
      <c r="M3182" s="10">
        <v>0.4</v>
      </c>
      <c r="O3182" s="15"/>
      <c r="P3182" s="13"/>
      <c r="Q3182" s="11"/>
      <c r="R3182" s="12"/>
    </row>
    <row r="3183" spans="1:18" ht="15.75" customHeight="1">
      <c r="A3183" s="1"/>
      <c r="B3183" s="5" t="s">
        <v>14</v>
      </c>
      <c r="C3183" s="5">
        <v>1185732</v>
      </c>
      <c r="D3183" s="6">
        <v>44244</v>
      </c>
      <c r="E3183" s="5" t="s">
        <v>33</v>
      </c>
      <c r="F3183" s="5" t="s">
        <v>112</v>
      </c>
      <c r="G3183" s="5" t="s">
        <v>113</v>
      </c>
      <c r="H3183" s="5" t="s">
        <v>20</v>
      </c>
      <c r="I3183" s="7">
        <v>0.35000000000000003</v>
      </c>
      <c r="J3183" s="8">
        <v>1750</v>
      </c>
      <c r="K3183" s="9">
        <f t="shared" si="24"/>
        <v>612.50000000000011</v>
      </c>
      <c r="L3183" s="9">
        <f t="shared" si="25"/>
        <v>245.00000000000006</v>
      </c>
      <c r="M3183" s="10">
        <v>0.4</v>
      </c>
      <c r="O3183" s="15"/>
      <c r="P3183" s="13"/>
      <c r="Q3183" s="11"/>
      <c r="R3183" s="12"/>
    </row>
    <row r="3184" spans="1:18" ht="15.75" customHeight="1">
      <c r="A3184" s="1"/>
      <c r="B3184" s="5" t="s">
        <v>14</v>
      </c>
      <c r="C3184" s="5">
        <v>1185732</v>
      </c>
      <c r="D3184" s="6">
        <v>44244</v>
      </c>
      <c r="E3184" s="5" t="s">
        <v>33</v>
      </c>
      <c r="F3184" s="5" t="s">
        <v>112</v>
      </c>
      <c r="G3184" s="5" t="s">
        <v>113</v>
      </c>
      <c r="H3184" s="5" t="s">
        <v>21</v>
      </c>
      <c r="I3184" s="7">
        <v>0.49999999999999994</v>
      </c>
      <c r="J3184" s="8">
        <v>2500</v>
      </c>
      <c r="K3184" s="9">
        <f t="shared" si="24"/>
        <v>1249.9999999999998</v>
      </c>
      <c r="L3184" s="9">
        <f t="shared" si="25"/>
        <v>499.99999999999994</v>
      </c>
      <c r="M3184" s="10">
        <v>0.4</v>
      </c>
      <c r="O3184" s="15"/>
      <c r="P3184" s="13"/>
      <c r="Q3184" s="11"/>
      <c r="R3184" s="12"/>
    </row>
    <row r="3185" spans="1:18" ht="15.75" customHeight="1">
      <c r="A3185" s="1"/>
      <c r="B3185" s="5" t="s">
        <v>14</v>
      </c>
      <c r="C3185" s="5">
        <v>1185732</v>
      </c>
      <c r="D3185" s="6">
        <v>44244</v>
      </c>
      <c r="E3185" s="5" t="s">
        <v>33</v>
      </c>
      <c r="F3185" s="5" t="s">
        <v>112</v>
      </c>
      <c r="G3185" s="5" t="s">
        <v>113</v>
      </c>
      <c r="H3185" s="5" t="s">
        <v>22</v>
      </c>
      <c r="I3185" s="7">
        <v>0.24999999999999994</v>
      </c>
      <c r="J3185" s="8">
        <v>3500</v>
      </c>
      <c r="K3185" s="9">
        <f t="shared" si="24"/>
        <v>874.99999999999977</v>
      </c>
      <c r="L3185" s="9">
        <f t="shared" si="25"/>
        <v>349.99999999999994</v>
      </c>
      <c r="M3185" s="10">
        <v>0.4</v>
      </c>
      <c r="O3185" s="15"/>
      <c r="P3185" s="13"/>
      <c r="Q3185" s="11"/>
      <c r="R3185" s="12"/>
    </row>
    <row r="3186" spans="1:18" ht="15.75" customHeight="1">
      <c r="A3186" s="1"/>
      <c r="B3186" s="5" t="s">
        <v>14</v>
      </c>
      <c r="C3186" s="5">
        <v>1185732</v>
      </c>
      <c r="D3186" s="6">
        <v>44271</v>
      </c>
      <c r="E3186" s="5" t="s">
        <v>33</v>
      </c>
      <c r="F3186" s="5" t="s">
        <v>112</v>
      </c>
      <c r="G3186" s="5" t="s">
        <v>113</v>
      </c>
      <c r="H3186" s="5" t="s">
        <v>17</v>
      </c>
      <c r="I3186" s="7">
        <v>0.30000000000000004</v>
      </c>
      <c r="J3186" s="8">
        <v>5700</v>
      </c>
      <c r="K3186" s="9">
        <f t="shared" si="24"/>
        <v>1710.0000000000002</v>
      </c>
      <c r="L3186" s="9">
        <f t="shared" si="25"/>
        <v>684.00000000000011</v>
      </c>
      <c r="M3186" s="10">
        <v>0.4</v>
      </c>
      <c r="O3186" s="15"/>
      <c r="P3186" s="13"/>
      <c r="Q3186" s="11"/>
      <c r="R3186" s="12"/>
    </row>
    <row r="3187" spans="1:18" ht="15.75" customHeight="1">
      <c r="A3187" s="1"/>
      <c r="B3187" s="5" t="s">
        <v>14</v>
      </c>
      <c r="C3187" s="5">
        <v>1185732</v>
      </c>
      <c r="D3187" s="6">
        <v>44271</v>
      </c>
      <c r="E3187" s="5" t="s">
        <v>33</v>
      </c>
      <c r="F3187" s="5" t="s">
        <v>112</v>
      </c>
      <c r="G3187" s="5" t="s">
        <v>113</v>
      </c>
      <c r="H3187" s="5" t="s">
        <v>18</v>
      </c>
      <c r="I3187" s="7">
        <v>0.30000000000000004</v>
      </c>
      <c r="J3187" s="8">
        <v>2750</v>
      </c>
      <c r="K3187" s="9">
        <f t="shared" si="24"/>
        <v>825.00000000000011</v>
      </c>
      <c r="L3187" s="9">
        <f t="shared" si="25"/>
        <v>330.00000000000006</v>
      </c>
      <c r="M3187" s="10">
        <v>0.4</v>
      </c>
      <c r="O3187" s="15"/>
      <c r="P3187" s="13"/>
      <c r="Q3187" s="11"/>
      <c r="R3187" s="12"/>
    </row>
    <row r="3188" spans="1:18" ht="15.75" customHeight="1">
      <c r="A3188" s="1"/>
      <c r="B3188" s="5" t="s">
        <v>14</v>
      </c>
      <c r="C3188" s="5">
        <v>1185732</v>
      </c>
      <c r="D3188" s="6">
        <v>44271</v>
      </c>
      <c r="E3188" s="5" t="s">
        <v>33</v>
      </c>
      <c r="F3188" s="5" t="s">
        <v>112</v>
      </c>
      <c r="G3188" s="5" t="s">
        <v>113</v>
      </c>
      <c r="H3188" s="5" t="s">
        <v>19</v>
      </c>
      <c r="I3188" s="7">
        <v>0.2</v>
      </c>
      <c r="J3188" s="8">
        <v>3250</v>
      </c>
      <c r="K3188" s="9">
        <f t="shared" si="24"/>
        <v>650</v>
      </c>
      <c r="L3188" s="9">
        <f t="shared" si="25"/>
        <v>260</v>
      </c>
      <c r="M3188" s="10">
        <v>0.4</v>
      </c>
      <c r="O3188" s="15"/>
      <c r="P3188" s="13"/>
      <c r="Q3188" s="11"/>
      <c r="R3188" s="12"/>
    </row>
    <row r="3189" spans="1:18" ht="15.75" customHeight="1">
      <c r="A3189" s="1"/>
      <c r="B3189" s="5" t="s">
        <v>14</v>
      </c>
      <c r="C3189" s="5">
        <v>1185732</v>
      </c>
      <c r="D3189" s="6">
        <v>44271</v>
      </c>
      <c r="E3189" s="5" t="s">
        <v>33</v>
      </c>
      <c r="F3189" s="5" t="s">
        <v>112</v>
      </c>
      <c r="G3189" s="5" t="s">
        <v>113</v>
      </c>
      <c r="H3189" s="5" t="s">
        <v>20</v>
      </c>
      <c r="I3189" s="7">
        <v>0.24999999999999994</v>
      </c>
      <c r="J3189" s="8">
        <v>1750</v>
      </c>
      <c r="K3189" s="9">
        <f t="shared" si="24"/>
        <v>437.49999999999989</v>
      </c>
      <c r="L3189" s="9">
        <f t="shared" si="25"/>
        <v>174.99999999999997</v>
      </c>
      <c r="M3189" s="10">
        <v>0.4</v>
      </c>
      <c r="O3189" s="15"/>
      <c r="P3189" s="13"/>
      <c r="Q3189" s="11"/>
      <c r="R3189" s="12"/>
    </row>
    <row r="3190" spans="1:18" ht="15.75" customHeight="1">
      <c r="A3190" s="1"/>
      <c r="B3190" s="5" t="s">
        <v>14</v>
      </c>
      <c r="C3190" s="5">
        <v>1185732</v>
      </c>
      <c r="D3190" s="6">
        <v>44271</v>
      </c>
      <c r="E3190" s="5" t="s">
        <v>33</v>
      </c>
      <c r="F3190" s="5" t="s">
        <v>112</v>
      </c>
      <c r="G3190" s="5" t="s">
        <v>113</v>
      </c>
      <c r="H3190" s="5" t="s">
        <v>21</v>
      </c>
      <c r="I3190" s="7">
        <v>0.4</v>
      </c>
      <c r="J3190" s="8">
        <v>2250</v>
      </c>
      <c r="K3190" s="9">
        <f t="shared" si="24"/>
        <v>900</v>
      </c>
      <c r="L3190" s="9">
        <f t="shared" si="25"/>
        <v>360</v>
      </c>
      <c r="M3190" s="10">
        <v>0.4</v>
      </c>
      <c r="O3190" s="15"/>
      <c r="P3190" s="13"/>
      <c r="Q3190" s="11"/>
      <c r="R3190" s="12"/>
    </row>
    <row r="3191" spans="1:18" ht="15.75" customHeight="1">
      <c r="A3191" s="1"/>
      <c r="B3191" s="5" t="s">
        <v>14</v>
      </c>
      <c r="C3191" s="5">
        <v>1185732</v>
      </c>
      <c r="D3191" s="6">
        <v>44271</v>
      </c>
      <c r="E3191" s="5" t="s">
        <v>33</v>
      </c>
      <c r="F3191" s="5" t="s">
        <v>112</v>
      </c>
      <c r="G3191" s="5" t="s">
        <v>113</v>
      </c>
      <c r="H3191" s="5" t="s">
        <v>22</v>
      </c>
      <c r="I3191" s="7">
        <v>0.30000000000000004</v>
      </c>
      <c r="J3191" s="8">
        <v>3250</v>
      </c>
      <c r="K3191" s="9">
        <f t="shared" si="24"/>
        <v>975.00000000000011</v>
      </c>
      <c r="L3191" s="9">
        <f t="shared" si="25"/>
        <v>390.00000000000006</v>
      </c>
      <c r="M3191" s="10">
        <v>0.4</v>
      </c>
      <c r="O3191" s="15"/>
      <c r="P3191" s="13"/>
      <c r="Q3191" s="11"/>
      <c r="R3191" s="12"/>
    </row>
    <row r="3192" spans="1:18" ht="15.75" customHeight="1">
      <c r="A3192" s="1"/>
      <c r="B3192" s="5" t="s">
        <v>14</v>
      </c>
      <c r="C3192" s="5">
        <v>1185732</v>
      </c>
      <c r="D3192" s="6">
        <v>44303</v>
      </c>
      <c r="E3192" s="5" t="s">
        <v>33</v>
      </c>
      <c r="F3192" s="5" t="s">
        <v>112</v>
      </c>
      <c r="G3192" s="5" t="s">
        <v>113</v>
      </c>
      <c r="H3192" s="5" t="s">
        <v>17</v>
      </c>
      <c r="I3192" s="7">
        <v>0.30000000000000004</v>
      </c>
      <c r="J3192" s="8">
        <v>5500</v>
      </c>
      <c r="K3192" s="9">
        <f t="shared" si="24"/>
        <v>1650.0000000000002</v>
      </c>
      <c r="L3192" s="9">
        <f t="shared" si="25"/>
        <v>660.00000000000011</v>
      </c>
      <c r="M3192" s="10">
        <v>0.4</v>
      </c>
      <c r="O3192" s="15"/>
      <c r="P3192" s="13"/>
      <c r="Q3192" s="11"/>
      <c r="R3192" s="12"/>
    </row>
    <row r="3193" spans="1:18" ht="15.75" customHeight="1">
      <c r="A3193" s="1"/>
      <c r="B3193" s="5" t="s">
        <v>14</v>
      </c>
      <c r="C3193" s="5">
        <v>1185732</v>
      </c>
      <c r="D3193" s="6">
        <v>44303</v>
      </c>
      <c r="E3193" s="5" t="s">
        <v>33</v>
      </c>
      <c r="F3193" s="5" t="s">
        <v>112</v>
      </c>
      <c r="G3193" s="5" t="s">
        <v>113</v>
      </c>
      <c r="H3193" s="5" t="s">
        <v>18</v>
      </c>
      <c r="I3193" s="7">
        <v>0.30000000000000004</v>
      </c>
      <c r="J3193" s="8">
        <v>2500</v>
      </c>
      <c r="K3193" s="9">
        <f t="shared" si="24"/>
        <v>750.00000000000011</v>
      </c>
      <c r="L3193" s="9">
        <f t="shared" si="25"/>
        <v>300.00000000000006</v>
      </c>
      <c r="M3193" s="10">
        <v>0.4</v>
      </c>
      <c r="O3193" s="15"/>
      <c r="P3193" s="13"/>
      <c r="Q3193" s="11"/>
      <c r="R3193" s="12"/>
    </row>
    <row r="3194" spans="1:18" ht="15.75" customHeight="1">
      <c r="A3194" s="1"/>
      <c r="B3194" s="5" t="s">
        <v>14</v>
      </c>
      <c r="C3194" s="5">
        <v>1185732</v>
      </c>
      <c r="D3194" s="6">
        <v>44303</v>
      </c>
      <c r="E3194" s="5" t="s">
        <v>33</v>
      </c>
      <c r="F3194" s="5" t="s">
        <v>112</v>
      </c>
      <c r="G3194" s="5" t="s">
        <v>113</v>
      </c>
      <c r="H3194" s="5" t="s">
        <v>19</v>
      </c>
      <c r="I3194" s="7">
        <v>0.2</v>
      </c>
      <c r="J3194" s="8">
        <v>2500</v>
      </c>
      <c r="K3194" s="9">
        <f t="shared" si="24"/>
        <v>500</v>
      </c>
      <c r="L3194" s="9">
        <f t="shared" si="25"/>
        <v>200</v>
      </c>
      <c r="M3194" s="10">
        <v>0.4</v>
      </c>
      <c r="O3194" s="15"/>
      <c r="P3194" s="13"/>
      <c r="Q3194" s="11"/>
      <c r="R3194" s="12"/>
    </row>
    <row r="3195" spans="1:18" ht="15.75" customHeight="1">
      <c r="A3195" s="1"/>
      <c r="B3195" s="5" t="s">
        <v>14</v>
      </c>
      <c r="C3195" s="5">
        <v>1185732</v>
      </c>
      <c r="D3195" s="6">
        <v>44303</v>
      </c>
      <c r="E3195" s="5" t="s">
        <v>33</v>
      </c>
      <c r="F3195" s="5" t="s">
        <v>112</v>
      </c>
      <c r="G3195" s="5" t="s">
        <v>113</v>
      </c>
      <c r="H3195" s="5" t="s">
        <v>20</v>
      </c>
      <c r="I3195" s="7">
        <v>0.24999999999999994</v>
      </c>
      <c r="J3195" s="8">
        <v>1750</v>
      </c>
      <c r="K3195" s="9">
        <f t="shared" si="24"/>
        <v>437.49999999999989</v>
      </c>
      <c r="L3195" s="9">
        <f t="shared" si="25"/>
        <v>174.99999999999997</v>
      </c>
      <c r="M3195" s="10">
        <v>0.4</v>
      </c>
      <c r="O3195" s="15"/>
      <c r="P3195" s="13"/>
      <c r="Q3195" s="11"/>
      <c r="R3195" s="12"/>
    </row>
    <row r="3196" spans="1:18" ht="15.75" customHeight="1">
      <c r="A3196" s="1"/>
      <c r="B3196" s="5" t="s">
        <v>14</v>
      </c>
      <c r="C3196" s="5">
        <v>1185732</v>
      </c>
      <c r="D3196" s="6">
        <v>44303</v>
      </c>
      <c r="E3196" s="5" t="s">
        <v>33</v>
      </c>
      <c r="F3196" s="5" t="s">
        <v>112</v>
      </c>
      <c r="G3196" s="5" t="s">
        <v>113</v>
      </c>
      <c r="H3196" s="5" t="s">
        <v>21</v>
      </c>
      <c r="I3196" s="7">
        <v>0.65</v>
      </c>
      <c r="J3196" s="8">
        <v>2000</v>
      </c>
      <c r="K3196" s="9">
        <f t="shared" si="24"/>
        <v>1300</v>
      </c>
      <c r="L3196" s="9">
        <f t="shared" si="25"/>
        <v>520</v>
      </c>
      <c r="M3196" s="10">
        <v>0.4</v>
      </c>
      <c r="O3196" s="15"/>
      <c r="P3196" s="13"/>
      <c r="Q3196" s="11"/>
      <c r="R3196" s="12"/>
    </row>
    <row r="3197" spans="1:18" ht="15.75" customHeight="1">
      <c r="A3197" s="1"/>
      <c r="B3197" s="5" t="s">
        <v>14</v>
      </c>
      <c r="C3197" s="5">
        <v>1185732</v>
      </c>
      <c r="D3197" s="6">
        <v>44303</v>
      </c>
      <c r="E3197" s="5" t="s">
        <v>33</v>
      </c>
      <c r="F3197" s="5" t="s">
        <v>112</v>
      </c>
      <c r="G3197" s="5" t="s">
        <v>113</v>
      </c>
      <c r="H3197" s="5" t="s">
        <v>22</v>
      </c>
      <c r="I3197" s="7">
        <v>0.5</v>
      </c>
      <c r="J3197" s="8">
        <v>3250</v>
      </c>
      <c r="K3197" s="9">
        <f t="shared" si="24"/>
        <v>1625</v>
      </c>
      <c r="L3197" s="9">
        <f t="shared" si="25"/>
        <v>650</v>
      </c>
      <c r="M3197" s="10">
        <v>0.4</v>
      </c>
      <c r="O3197" s="15"/>
      <c r="P3197" s="13"/>
      <c r="Q3197" s="11"/>
      <c r="R3197" s="12"/>
    </row>
    <row r="3198" spans="1:18" ht="15.75" customHeight="1">
      <c r="A3198" s="1"/>
      <c r="B3198" s="5" t="s">
        <v>14</v>
      </c>
      <c r="C3198" s="5">
        <v>1185732</v>
      </c>
      <c r="D3198" s="6">
        <v>44334</v>
      </c>
      <c r="E3198" s="5" t="s">
        <v>33</v>
      </c>
      <c r="F3198" s="5" t="s">
        <v>112</v>
      </c>
      <c r="G3198" s="5" t="s">
        <v>113</v>
      </c>
      <c r="H3198" s="5" t="s">
        <v>17</v>
      </c>
      <c r="I3198" s="7">
        <v>0.6</v>
      </c>
      <c r="J3198" s="8">
        <v>5950</v>
      </c>
      <c r="K3198" s="9">
        <f t="shared" si="24"/>
        <v>3570</v>
      </c>
      <c r="L3198" s="9">
        <f t="shared" si="25"/>
        <v>1428</v>
      </c>
      <c r="M3198" s="10">
        <v>0.4</v>
      </c>
      <c r="O3198" s="15"/>
      <c r="P3198" s="13"/>
      <c r="Q3198" s="11"/>
      <c r="R3198" s="12"/>
    </row>
    <row r="3199" spans="1:18" ht="15.75" customHeight="1">
      <c r="A3199" s="1"/>
      <c r="B3199" s="5" t="s">
        <v>14</v>
      </c>
      <c r="C3199" s="5">
        <v>1185732</v>
      </c>
      <c r="D3199" s="6">
        <v>44334</v>
      </c>
      <c r="E3199" s="5" t="s">
        <v>33</v>
      </c>
      <c r="F3199" s="5" t="s">
        <v>112</v>
      </c>
      <c r="G3199" s="5" t="s">
        <v>113</v>
      </c>
      <c r="H3199" s="5" t="s">
        <v>18</v>
      </c>
      <c r="I3199" s="7">
        <v>0.4</v>
      </c>
      <c r="J3199" s="8">
        <v>3000</v>
      </c>
      <c r="K3199" s="9">
        <f t="shared" si="24"/>
        <v>1200</v>
      </c>
      <c r="L3199" s="9">
        <f t="shared" si="25"/>
        <v>480</v>
      </c>
      <c r="M3199" s="10">
        <v>0.4</v>
      </c>
      <c r="O3199" s="15"/>
      <c r="P3199" s="13"/>
      <c r="Q3199" s="11"/>
      <c r="R3199" s="12"/>
    </row>
    <row r="3200" spans="1:18" ht="15.75" customHeight="1">
      <c r="A3200" s="1"/>
      <c r="B3200" s="5" t="s">
        <v>14</v>
      </c>
      <c r="C3200" s="5">
        <v>1185732</v>
      </c>
      <c r="D3200" s="6">
        <v>44334</v>
      </c>
      <c r="E3200" s="5" t="s">
        <v>33</v>
      </c>
      <c r="F3200" s="5" t="s">
        <v>112</v>
      </c>
      <c r="G3200" s="5" t="s">
        <v>113</v>
      </c>
      <c r="H3200" s="5" t="s">
        <v>19</v>
      </c>
      <c r="I3200" s="7">
        <v>0.35000000000000003</v>
      </c>
      <c r="J3200" s="8">
        <v>2750</v>
      </c>
      <c r="K3200" s="9">
        <f t="shared" si="24"/>
        <v>962.50000000000011</v>
      </c>
      <c r="L3200" s="9">
        <f t="shared" si="25"/>
        <v>385.00000000000006</v>
      </c>
      <c r="M3200" s="10">
        <v>0.4</v>
      </c>
      <c r="O3200" s="15"/>
      <c r="P3200" s="13"/>
      <c r="Q3200" s="11"/>
      <c r="R3200" s="12"/>
    </row>
    <row r="3201" spans="1:18" ht="15.75" customHeight="1">
      <c r="A3201" s="1"/>
      <c r="B3201" s="5" t="s">
        <v>14</v>
      </c>
      <c r="C3201" s="5">
        <v>1185732</v>
      </c>
      <c r="D3201" s="6">
        <v>44334</v>
      </c>
      <c r="E3201" s="5" t="s">
        <v>33</v>
      </c>
      <c r="F3201" s="5" t="s">
        <v>112</v>
      </c>
      <c r="G3201" s="5" t="s">
        <v>113</v>
      </c>
      <c r="H3201" s="5" t="s">
        <v>20</v>
      </c>
      <c r="I3201" s="7">
        <v>0.35000000000000003</v>
      </c>
      <c r="J3201" s="8">
        <v>2000</v>
      </c>
      <c r="K3201" s="9">
        <f t="shared" si="24"/>
        <v>700.00000000000011</v>
      </c>
      <c r="L3201" s="9">
        <f t="shared" si="25"/>
        <v>280.00000000000006</v>
      </c>
      <c r="M3201" s="10">
        <v>0.4</v>
      </c>
      <c r="O3201" s="15"/>
      <c r="P3201" s="13"/>
      <c r="Q3201" s="11"/>
      <c r="R3201" s="12"/>
    </row>
    <row r="3202" spans="1:18" ht="15.75" customHeight="1">
      <c r="A3202" s="1"/>
      <c r="B3202" s="5" t="s">
        <v>14</v>
      </c>
      <c r="C3202" s="5">
        <v>1185732</v>
      </c>
      <c r="D3202" s="6">
        <v>44334</v>
      </c>
      <c r="E3202" s="5" t="s">
        <v>33</v>
      </c>
      <c r="F3202" s="5" t="s">
        <v>112</v>
      </c>
      <c r="G3202" s="5" t="s">
        <v>113</v>
      </c>
      <c r="H3202" s="5" t="s">
        <v>21</v>
      </c>
      <c r="I3202" s="7">
        <v>0.44999999999999996</v>
      </c>
      <c r="J3202" s="8">
        <v>2250</v>
      </c>
      <c r="K3202" s="9">
        <f t="shared" si="24"/>
        <v>1012.4999999999999</v>
      </c>
      <c r="L3202" s="9">
        <f t="shared" si="25"/>
        <v>405</v>
      </c>
      <c r="M3202" s="10">
        <v>0.4</v>
      </c>
      <c r="O3202" s="15"/>
      <c r="P3202" s="13"/>
      <c r="Q3202" s="11"/>
      <c r="R3202" s="12"/>
    </row>
    <row r="3203" spans="1:18" ht="15.75" customHeight="1">
      <c r="A3203" s="1"/>
      <c r="B3203" s="5" t="s">
        <v>14</v>
      </c>
      <c r="C3203" s="5">
        <v>1185732</v>
      </c>
      <c r="D3203" s="6">
        <v>44334</v>
      </c>
      <c r="E3203" s="5" t="s">
        <v>33</v>
      </c>
      <c r="F3203" s="5" t="s">
        <v>112</v>
      </c>
      <c r="G3203" s="5" t="s">
        <v>113</v>
      </c>
      <c r="H3203" s="5" t="s">
        <v>22</v>
      </c>
      <c r="I3203" s="7">
        <v>0.54999999999999993</v>
      </c>
      <c r="J3203" s="8">
        <v>3500</v>
      </c>
      <c r="K3203" s="9">
        <f t="shared" si="24"/>
        <v>1924.9999999999998</v>
      </c>
      <c r="L3203" s="9">
        <f t="shared" si="25"/>
        <v>770</v>
      </c>
      <c r="M3203" s="10">
        <v>0.4</v>
      </c>
      <c r="O3203" s="15"/>
      <c r="P3203" s="13"/>
      <c r="Q3203" s="11"/>
      <c r="R3203" s="12"/>
    </row>
    <row r="3204" spans="1:18" ht="15.75" customHeight="1">
      <c r="A3204" s="1"/>
      <c r="B3204" s="5" t="s">
        <v>14</v>
      </c>
      <c r="C3204" s="5">
        <v>1185732</v>
      </c>
      <c r="D3204" s="6">
        <v>44364</v>
      </c>
      <c r="E3204" s="5" t="s">
        <v>33</v>
      </c>
      <c r="F3204" s="5" t="s">
        <v>112</v>
      </c>
      <c r="G3204" s="5" t="s">
        <v>113</v>
      </c>
      <c r="H3204" s="5" t="s">
        <v>17</v>
      </c>
      <c r="I3204" s="7">
        <v>0.45</v>
      </c>
      <c r="J3204" s="8">
        <v>6000</v>
      </c>
      <c r="K3204" s="9">
        <f t="shared" si="24"/>
        <v>2700</v>
      </c>
      <c r="L3204" s="9">
        <f t="shared" si="25"/>
        <v>1080</v>
      </c>
      <c r="M3204" s="10">
        <v>0.4</v>
      </c>
      <c r="O3204" s="15"/>
      <c r="P3204" s="13"/>
      <c r="Q3204" s="11"/>
      <c r="R3204" s="12"/>
    </row>
    <row r="3205" spans="1:18" ht="15.75" customHeight="1">
      <c r="A3205" s="1"/>
      <c r="B3205" s="5" t="s">
        <v>14</v>
      </c>
      <c r="C3205" s="5">
        <v>1185732</v>
      </c>
      <c r="D3205" s="6">
        <v>44364</v>
      </c>
      <c r="E3205" s="5" t="s">
        <v>33</v>
      </c>
      <c r="F3205" s="5" t="s">
        <v>112</v>
      </c>
      <c r="G3205" s="5" t="s">
        <v>113</v>
      </c>
      <c r="H3205" s="5" t="s">
        <v>18</v>
      </c>
      <c r="I3205" s="7">
        <v>0.40000000000000008</v>
      </c>
      <c r="J3205" s="8">
        <v>4250</v>
      </c>
      <c r="K3205" s="9">
        <f t="shared" si="24"/>
        <v>1700.0000000000002</v>
      </c>
      <c r="L3205" s="9">
        <f t="shared" si="25"/>
        <v>680.00000000000011</v>
      </c>
      <c r="M3205" s="10">
        <v>0.4</v>
      </c>
      <c r="O3205" s="15"/>
      <c r="P3205" s="13"/>
      <c r="Q3205" s="11"/>
      <c r="R3205" s="12"/>
    </row>
    <row r="3206" spans="1:18" ht="15.75" customHeight="1">
      <c r="A3206" s="1"/>
      <c r="B3206" s="5" t="s">
        <v>14</v>
      </c>
      <c r="C3206" s="5">
        <v>1185732</v>
      </c>
      <c r="D3206" s="6">
        <v>44364</v>
      </c>
      <c r="E3206" s="5" t="s">
        <v>33</v>
      </c>
      <c r="F3206" s="5" t="s">
        <v>112</v>
      </c>
      <c r="G3206" s="5" t="s">
        <v>113</v>
      </c>
      <c r="H3206" s="5" t="s">
        <v>19</v>
      </c>
      <c r="I3206" s="7">
        <v>0.35000000000000003</v>
      </c>
      <c r="J3206" s="8">
        <v>3000</v>
      </c>
      <c r="K3206" s="9">
        <f t="shared" si="24"/>
        <v>1050</v>
      </c>
      <c r="L3206" s="9">
        <f t="shared" si="25"/>
        <v>420</v>
      </c>
      <c r="M3206" s="10">
        <v>0.4</v>
      </c>
      <c r="O3206" s="15"/>
      <c r="P3206" s="13"/>
      <c r="Q3206" s="11"/>
      <c r="R3206" s="12"/>
    </row>
    <row r="3207" spans="1:18" ht="15.75" customHeight="1">
      <c r="A3207" s="1"/>
      <c r="B3207" s="5" t="s">
        <v>14</v>
      </c>
      <c r="C3207" s="5">
        <v>1185732</v>
      </c>
      <c r="D3207" s="6">
        <v>44364</v>
      </c>
      <c r="E3207" s="5" t="s">
        <v>33</v>
      </c>
      <c r="F3207" s="5" t="s">
        <v>112</v>
      </c>
      <c r="G3207" s="5" t="s">
        <v>113</v>
      </c>
      <c r="H3207" s="5" t="s">
        <v>20</v>
      </c>
      <c r="I3207" s="7">
        <v>0.35000000000000003</v>
      </c>
      <c r="J3207" s="8">
        <v>2750</v>
      </c>
      <c r="K3207" s="9">
        <f t="shared" si="24"/>
        <v>962.50000000000011</v>
      </c>
      <c r="L3207" s="9">
        <f t="shared" si="25"/>
        <v>385.00000000000006</v>
      </c>
      <c r="M3207" s="10">
        <v>0.4</v>
      </c>
      <c r="O3207" s="15"/>
      <c r="P3207" s="13"/>
      <c r="Q3207" s="11"/>
      <c r="R3207" s="12"/>
    </row>
    <row r="3208" spans="1:18" ht="15.75" customHeight="1">
      <c r="A3208" s="1"/>
      <c r="B3208" s="5" t="s">
        <v>14</v>
      </c>
      <c r="C3208" s="5">
        <v>1185732</v>
      </c>
      <c r="D3208" s="6">
        <v>44364</v>
      </c>
      <c r="E3208" s="5" t="s">
        <v>33</v>
      </c>
      <c r="F3208" s="5" t="s">
        <v>112</v>
      </c>
      <c r="G3208" s="5" t="s">
        <v>113</v>
      </c>
      <c r="H3208" s="5" t="s">
        <v>21</v>
      </c>
      <c r="I3208" s="7">
        <v>0.45</v>
      </c>
      <c r="J3208" s="8">
        <v>2750</v>
      </c>
      <c r="K3208" s="9">
        <f t="shared" si="24"/>
        <v>1237.5</v>
      </c>
      <c r="L3208" s="9">
        <f t="shared" si="25"/>
        <v>495</v>
      </c>
      <c r="M3208" s="10">
        <v>0.4</v>
      </c>
      <c r="O3208" s="15"/>
      <c r="P3208" s="13"/>
      <c r="Q3208" s="11"/>
      <c r="R3208" s="12"/>
    </row>
    <row r="3209" spans="1:18" ht="15.75" customHeight="1">
      <c r="A3209" s="1"/>
      <c r="B3209" s="5" t="s">
        <v>14</v>
      </c>
      <c r="C3209" s="5">
        <v>1185732</v>
      </c>
      <c r="D3209" s="6">
        <v>44364</v>
      </c>
      <c r="E3209" s="5" t="s">
        <v>33</v>
      </c>
      <c r="F3209" s="5" t="s">
        <v>112</v>
      </c>
      <c r="G3209" s="5" t="s">
        <v>113</v>
      </c>
      <c r="H3209" s="5" t="s">
        <v>22</v>
      </c>
      <c r="I3209" s="7">
        <v>0.65000000000000013</v>
      </c>
      <c r="J3209" s="8">
        <v>4250</v>
      </c>
      <c r="K3209" s="9">
        <f t="shared" si="24"/>
        <v>2762.5000000000005</v>
      </c>
      <c r="L3209" s="9">
        <f t="shared" si="25"/>
        <v>1105.0000000000002</v>
      </c>
      <c r="M3209" s="10">
        <v>0.4</v>
      </c>
      <c r="O3209" s="15"/>
      <c r="P3209" s="13"/>
      <c r="Q3209" s="11"/>
      <c r="R3209" s="12"/>
    </row>
    <row r="3210" spans="1:18" ht="15.75" customHeight="1">
      <c r="A3210" s="1"/>
      <c r="B3210" s="5" t="s">
        <v>14</v>
      </c>
      <c r="C3210" s="5">
        <v>1185732</v>
      </c>
      <c r="D3210" s="6">
        <v>44393</v>
      </c>
      <c r="E3210" s="5" t="s">
        <v>33</v>
      </c>
      <c r="F3210" s="5" t="s">
        <v>112</v>
      </c>
      <c r="G3210" s="5" t="s">
        <v>113</v>
      </c>
      <c r="H3210" s="5" t="s">
        <v>17</v>
      </c>
      <c r="I3210" s="7">
        <v>0.60000000000000009</v>
      </c>
      <c r="J3210" s="8">
        <v>6500</v>
      </c>
      <c r="K3210" s="9">
        <f t="shared" si="24"/>
        <v>3900.0000000000005</v>
      </c>
      <c r="L3210" s="9">
        <f t="shared" si="25"/>
        <v>1560.0000000000002</v>
      </c>
      <c r="M3210" s="10">
        <v>0.4</v>
      </c>
      <c r="O3210" s="15"/>
      <c r="P3210" s="13"/>
      <c r="Q3210" s="11"/>
      <c r="R3210" s="12"/>
    </row>
    <row r="3211" spans="1:18" ht="15.75" customHeight="1">
      <c r="A3211" s="1"/>
      <c r="B3211" s="5" t="s">
        <v>14</v>
      </c>
      <c r="C3211" s="5">
        <v>1185732</v>
      </c>
      <c r="D3211" s="6">
        <v>44393</v>
      </c>
      <c r="E3211" s="5" t="s">
        <v>33</v>
      </c>
      <c r="F3211" s="5" t="s">
        <v>112</v>
      </c>
      <c r="G3211" s="5" t="s">
        <v>113</v>
      </c>
      <c r="H3211" s="5" t="s">
        <v>18</v>
      </c>
      <c r="I3211" s="7">
        <v>0.55000000000000016</v>
      </c>
      <c r="J3211" s="8">
        <v>4000</v>
      </c>
      <c r="K3211" s="9">
        <f t="shared" si="24"/>
        <v>2200.0000000000005</v>
      </c>
      <c r="L3211" s="9">
        <f t="shared" si="25"/>
        <v>880.00000000000023</v>
      </c>
      <c r="M3211" s="10">
        <v>0.4</v>
      </c>
      <c r="O3211" s="15"/>
      <c r="P3211" s="13"/>
      <c r="Q3211" s="11"/>
      <c r="R3211" s="12"/>
    </row>
    <row r="3212" spans="1:18" ht="15.75" customHeight="1">
      <c r="A3212" s="1"/>
      <c r="B3212" s="5" t="s">
        <v>14</v>
      </c>
      <c r="C3212" s="5">
        <v>1185732</v>
      </c>
      <c r="D3212" s="6">
        <v>44393</v>
      </c>
      <c r="E3212" s="5" t="s">
        <v>33</v>
      </c>
      <c r="F3212" s="5" t="s">
        <v>112</v>
      </c>
      <c r="G3212" s="5" t="s">
        <v>113</v>
      </c>
      <c r="H3212" s="5" t="s">
        <v>19</v>
      </c>
      <c r="I3212" s="7">
        <v>0.5</v>
      </c>
      <c r="J3212" s="8">
        <v>3250</v>
      </c>
      <c r="K3212" s="9">
        <f t="shared" si="24"/>
        <v>1625</v>
      </c>
      <c r="L3212" s="9">
        <f t="shared" si="25"/>
        <v>650</v>
      </c>
      <c r="M3212" s="10">
        <v>0.4</v>
      </c>
      <c r="O3212" s="15"/>
      <c r="P3212" s="13"/>
      <c r="Q3212" s="11"/>
      <c r="R3212" s="12"/>
    </row>
    <row r="3213" spans="1:18" ht="15.75" customHeight="1">
      <c r="A3213" s="1"/>
      <c r="B3213" s="5" t="s">
        <v>14</v>
      </c>
      <c r="C3213" s="5">
        <v>1185732</v>
      </c>
      <c r="D3213" s="6">
        <v>44393</v>
      </c>
      <c r="E3213" s="5" t="s">
        <v>33</v>
      </c>
      <c r="F3213" s="5" t="s">
        <v>112</v>
      </c>
      <c r="G3213" s="5" t="s">
        <v>113</v>
      </c>
      <c r="H3213" s="5" t="s">
        <v>20</v>
      </c>
      <c r="I3213" s="7">
        <v>0.5</v>
      </c>
      <c r="J3213" s="8">
        <v>2750</v>
      </c>
      <c r="K3213" s="9">
        <f t="shared" si="24"/>
        <v>1375</v>
      </c>
      <c r="L3213" s="9">
        <f t="shared" si="25"/>
        <v>550</v>
      </c>
      <c r="M3213" s="10">
        <v>0.4</v>
      </c>
      <c r="O3213" s="15"/>
      <c r="P3213" s="13"/>
      <c r="Q3213" s="11"/>
      <c r="R3213" s="12"/>
    </row>
    <row r="3214" spans="1:18" ht="15.75" customHeight="1">
      <c r="A3214" s="1"/>
      <c r="B3214" s="5" t="s">
        <v>14</v>
      </c>
      <c r="C3214" s="5">
        <v>1185732</v>
      </c>
      <c r="D3214" s="6">
        <v>44393</v>
      </c>
      <c r="E3214" s="5" t="s">
        <v>33</v>
      </c>
      <c r="F3214" s="5" t="s">
        <v>112</v>
      </c>
      <c r="G3214" s="5" t="s">
        <v>113</v>
      </c>
      <c r="H3214" s="5" t="s">
        <v>21</v>
      </c>
      <c r="I3214" s="7">
        <v>0.60000000000000009</v>
      </c>
      <c r="J3214" s="8">
        <v>3000</v>
      </c>
      <c r="K3214" s="9">
        <f t="shared" si="24"/>
        <v>1800.0000000000002</v>
      </c>
      <c r="L3214" s="9">
        <f t="shared" si="25"/>
        <v>720.00000000000011</v>
      </c>
      <c r="M3214" s="10">
        <v>0.4</v>
      </c>
      <c r="O3214" s="15"/>
      <c r="P3214" s="13"/>
      <c r="Q3214" s="11"/>
      <c r="R3214" s="12"/>
    </row>
    <row r="3215" spans="1:18" ht="15.75" customHeight="1">
      <c r="A3215" s="1"/>
      <c r="B3215" s="5" t="s">
        <v>14</v>
      </c>
      <c r="C3215" s="5">
        <v>1185732</v>
      </c>
      <c r="D3215" s="6">
        <v>44393</v>
      </c>
      <c r="E3215" s="5" t="s">
        <v>33</v>
      </c>
      <c r="F3215" s="5" t="s">
        <v>112</v>
      </c>
      <c r="G3215" s="5" t="s">
        <v>113</v>
      </c>
      <c r="H3215" s="5" t="s">
        <v>22</v>
      </c>
      <c r="I3215" s="7">
        <v>0.65000000000000013</v>
      </c>
      <c r="J3215" s="8">
        <v>4750</v>
      </c>
      <c r="K3215" s="9">
        <f t="shared" si="24"/>
        <v>3087.5000000000005</v>
      </c>
      <c r="L3215" s="9">
        <f t="shared" si="25"/>
        <v>1235.0000000000002</v>
      </c>
      <c r="M3215" s="10">
        <v>0.4</v>
      </c>
      <c r="O3215" s="15"/>
      <c r="P3215" s="13"/>
      <c r="Q3215" s="11"/>
      <c r="R3215" s="12"/>
    </row>
    <row r="3216" spans="1:18" ht="15.75" customHeight="1">
      <c r="A3216" s="1"/>
      <c r="B3216" s="5" t="s">
        <v>14</v>
      </c>
      <c r="C3216" s="5">
        <v>1185732</v>
      </c>
      <c r="D3216" s="6">
        <v>44425</v>
      </c>
      <c r="E3216" s="5" t="s">
        <v>33</v>
      </c>
      <c r="F3216" s="5" t="s">
        <v>112</v>
      </c>
      <c r="G3216" s="5" t="s">
        <v>113</v>
      </c>
      <c r="H3216" s="5" t="s">
        <v>17</v>
      </c>
      <c r="I3216" s="7">
        <v>0.5</v>
      </c>
      <c r="J3216" s="8">
        <v>5250</v>
      </c>
      <c r="K3216" s="9">
        <f t="shared" si="24"/>
        <v>2625</v>
      </c>
      <c r="L3216" s="9">
        <f t="shared" si="25"/>
        <v>1050</v>
      </c>
      <c r="M3216" s="10">
        <v>0.4</v>
      </c>
      <c r="O3216" s="15"/>
      <c r="P3216" s="13"/>
      <c r="Q3216" s="11"/>
      <c r="R3216" s="12"/>
    </row>
    <row r="3217" spans="1:18" ht="15.75" customHeight="1">
      <c r="A3217" s="1"/>
      <c r="B3217" s="5" t="s">
        <v>14</v>
      </c>
      <c r="C3217" s="5">
        <v>1185732</v>
      </c>
      <c r="D3217" s="6">
        <v>44425</v>
      </c>
      <c r="E3217" s="5" t="s">
        <v>33</v>
      </c>
      <c r="F3217" s="5" t="s">
        <v>112</v>
      </c>
      <c r="G3217" s="5" t="s">
        <v>113</v>
      </c>
      <c r="H3217" s="5" t="s">
        <v>18</v>
      </c>
      <c r="I3217" s="7">
        <v>0.45000000000000007</v>
      </c>
      <c r="J3217" s="8">
        <v>3000</v>
      </c>
      <c r="K3217" s="9">
        <f t="shared" si="24"/>
        <v>1350.0000000000002</v>
      </c>
      <c r="L3217" s="9">
        <f t="shared" si="25"/>
        <v>540.00000000000011</v>
      </c>
      <c r="M3217" s="10">
        <v>0.4</v>
      </c>
      <c r="O3217" s="15"/>
      <c r="P3217" s="13"/>
      <c r="Q3217" s="11"/>
      <c r="R3217" s="12"/>
    </row>
    <row r="3218" spans="1:18" ht="15.75" customHeight="1">
      <c r="A3218" s="1"/>
      <c r="B3218" s="5" t="s">
        <v>14</v>
      </c>
      <c r="C3218" s="5">
        <v>1185732</v>
      </c>
      <c r="D3218" s="6">
        <v>44425</v>
      </c>
      <c r="E3218" s="5" t="s">
        <v>33</v>
      </c>
      <c r="F3218" s="5" t="s">
        <v>112</v>
      </c>
      <c r="G3218" s="5" t="s">
        <v>113</v>
      </c>
      <c r="H3218" s="5" t="s">
        <v>19</v>
      </c>
      <c r="I3218" s="7">
        <v>0.4</v>
      </c>
      <c r="J3218" s="8">
        <v>3000</v>
      </c>
      <c r="K3218" s="9">
        <f t="shared" si="24"/>
        <v>1200</v>
      </c>
      <c r="L3218" s="9">
        <f t="shared" si="25"/>
        <v>480</v>
      </c>
      <c r="M3218" s="10">
        <v>0.4</v>
      </c>
      <c r="O3218" s="15"/>
      <c r="P3218" s="13"/>
      <c r="Q3218" s="11"/>
      <c r="R3218" s="12"/>
    </row>
    <row r="3219" spans="1:18" ht="15.75" customHeight="1">
      <c r="A3219" s="1"/>
      <c r="B3219" s="5" t="s">
        <v>14</v>
      </c>
      <c r="C3219" s="5">
        <v>1185732</v>
      </c>
      <c r="D3219" s="6">
        <v>44425</v>
      </c>
      <c r="E3219" s="5" t="s">
        <v>33</v>
      </c>
      <c r="F3219" s="5" t="s">
        <v>112</v>
      </c>
      <c r="G3219" s="5" t="s">
        <v>113</v>
      </c>
      <c r="H3219" s="5" t="s">
        <v>20</v>
      </c>
      <c r="I3219" s="7">
        <v>0.4</v>
      </c>
      <c r="J3219" s="8">
        <v>2750</v>
      </c>
      <c r="K3219" s="9">
        <f t="shared" si="24"/>
        <v>1100</v>
      </c>
      <c r="L3219" s="9">
        <f t="shared" si="25"/>
        <v>440</v>
      </c>
      <c r="M3219" s="10">
        <v>0.4</v>
      </c>
      <c r="O3219" s="15"/>
      <c r="P3219" s="13"/>
      <c r="Q3219" s="11"/>
      <c r="R3219" s="12"/>
    </row>
    <row r="3220" spans="1:18" ht="15.75" customHeight="1">
      <c r="A3220" s="1"/>
      <c r="B3220" s="5" t="s">
        <v>14</v>
      </c>
      <c r="C3220" s="5">
        <v>1185732</v>
      </c>
      <c r="D3220" s="6">
        <v>44425</v>
      </c>
      <c r="E3220" s="5" t="s">
        <v>33</v>
      </c>
      <c r="F3220" s="5" t="s">
        <v>112</v>
      </c>
      <c r="G3220" s="5" t="s">
        <v>113</v>
      </c>
      <c r="H3220" s="5" t="s">
        <v>21</v>
      </c>
      <c r="I3220" s="7">
        <v>0.5</v>
      </c>
      <c r="J3220" s="8">
        <v>2500</v>
      </c>
      <c r="K3220" s="9">
        <f t="shared" si="24"/>
        <v>1250</v>
      </c>
      <c r="L3220" s="9">
        <f t="shared" si="25"/>
        <v>500</v>
      </c>
      <c r="M3220" s="10">
        <v>0.4</v>
      </c>
      <c r="O3220" s="15"/>
      <c r="P3220" s="13"/>
      <c r="Q3220" s="11"/>
      <c r="R3220" s="12"/>
    </row>
    <row r="3221" spans="1:18" ht="15.75" customHeight="1">
      <c r="A3221" s="1"/>
      <c r="B3221" s="5" t="s">
        <v>14</v>
      </c>
      <c r="C3221" s="5">
        <v>1185732</v>
      </c>
      <c r="D3221" s="6">
        <v>44425</v>
      </c>
      <c r="E3221" s="5" t="s">
        <v>33</v>
      </c>
      <c r="F3221" s="5" t="s">
        <v>112</v>
      </c>
      <c r="G3221" s="5" t="s">
        <v>113</v>
      </c>
      <c r="H3221" s="5" t="s">
        <v>22</v>
      </c>
      <c r="I3221" s="7">
        <v>0.55000000000000004</v>
      </c>
      <c r="J3221" s="8">
        <v>4250</v>
      </c>
      <c r="K3221" s="9">
        <f t="shared" si="24"/>
        <v>2337.5</v>
      </c>
      <c r="L3221" s="9">
        <f t="shared" si="25"/>
        <v>935</v>
      </c>
      <c r="M3221" s="10">
        <v>0.4</v>
      </c>
      <c r="O3221" s="15"/>
      <c r="P3221" s="13"/>
      <c r="Q3221" s="11"/>
      <c r="R3221" s="12"/>
    </row>
    <row r="3222" spans="1:18" ht="15.75" customHeight="1">
      <c r="A3222" s="1"/>
      <c r="B3222" s="5" t="s">
        <v>14</v>
      </c>
      <c r="C3222" s="5">
        <v>1185732</v>
      </c>
      <c r="D3222" s="6">
        <v>44457</v>
      </c>
      <c r="E3222" s="5" t="s">
        <v>33</v>
      </c>
      <c r="F3222" s="5" t="s">
        <v>112</v>
      </c>
      <c r="G3222" s="5" t="s">
        <v>113</v>
      </c>
      <c r="H3222" s="5" t="s">
        <v>17</v>
      </c>
      <c r="I3222" s="7">
        <v>0.35000000000000003</v>
      </c>
      <c r="J3222" s="8">
        <v>5500</v>
      </c>
      <c r="K3222" s="9">
        <f t="shared" si="24"/>
        <v>1925.0000000000002</v>
      </c>
      <c r="L3222" s="9">
        <f t="shared" si="25"/>
        <v>770.00000000000011</v>
      </c>
      <c r="M3222" s="10">
        <v>0.4</v>
      </c>
      <c r="O3222" s="15"/>
      <c r="P3222" s="13"/>
      <c r="Q3222" s="11"/>
      <c r="R3222" s="12"/>
    </row>
    <row r="3223" spans="1:18" ht="15.75" customHeight="1">
      <c r="A3223" s="1"/>
      <c r="B3223" s="5" t="s">
        <v>14</v>
      </c>
      <c r="C3223" s="5">
        <v>1185732</v>
      </c>
      <c r="D3223" s="6">
        <v>44457</v>
      </c>
      <c r="E3223" s="5" t="s">
        <v>33</v>
      </c>
      <c r="F3223" s="5" t="s">
        <v>112</v>
      </c>
      <c r="G3223" s="5" t="s">
        <v>113</v>
      </c>
      <c r="H3223" s="5" t="s">
        <v>18</v>
      </c>
      <c r="I3223" s="7">
        <v>0.3000000000000001</v>
      </c>
      <c r="J3223" s="8">
        <v>3500</v>
      </c>
      <c r="K3223" s="9">
        <f t="shared" si="24"/>
        <v>1050.0000000000005</v>
      </c>
      <c r="L3223" s="9">
        <f t="shared" si="25"/>
        <v>420.00000000000023</v>
      </c>
      <c r="M3223" s="10">
        <v>0.4</v>
      </c>
      <c r="O3223" s="15"/>
      <c r="P3223" s="13"/>
      <c r="Q3223" s="11"/>
      <c r="R3223" s="12"/>
    </row>
    <row r="3224" spans="1:18" ht="15.75" customHeight="1">
      <c r="A3224" s="1"/>
      <c r="B3224" s="5" t="s">
        <v>14</v>
      </c>
      <c r="C3224" s="5">
        <v>1185732</v>
      </c>
      <c r="D3224" s="6">
        <v>44457</v>
      </c>
      <c r="E3224" s="5" t="s">
        <v>33</v>
      </c>
      <c r="F3224" s="5" t="s">
        <v>112</v>
      </c>
      <c r="G3224" s="5" t="s">
        <v>113</v>
      </c>
      <c r="H3224" s="5" t="s">
        <v>19</v>
      </c>
      <c r="I3224" s="7">
        <v>0.25000000000000006</v>
      </c>
      <c r="J3224" s="8">
        <v>2500</v>
      </c>
      <c r="K3224" s="9">
        <f t="shared" si="24"/>
        <v>625.00000000000011</v>
      </c>
      <c r="L3224" s="9">
        <f t="shared" si="25"/>
        <v>250.00000000000006</v>
      </c>
      <c r="M3224" s="10">
        <v>0.4</v>
      </c>
      <c r="O3224" s="15"/>
      <c r="P3224" s="13"/>
      <c r="Q3224" s="11"/>
      <c r="R3224" s="12"/>
    </row>
    <row r="3225" spans="1:18" ht="15.75" customHeight="1">
      <c r="A3225" s="1"/>
      <c r="B3225" s="5" t="s">
        <v>14</v>
      </c>
      <c r="C3225" s="5">
        <v>1185732</v>
      </c>
      <c r="D3225" s="6">
        <v>44457</v>
      </c>
      <c r="E3225" s="5" t="s">
        <v>33</v>
      </c>
      <c r="F3225" s="5" t="s">
        <v>112</v>
      </c>
      <c r="G3225" s="5" t="s">
        <v>113</v>
      </c>
      <c r="H3225" s="5" t="s">
        <v>20</v>
      </c>
      <c r="I3225" s="7">
        <v>0.25000000000000006</v>
      </c>
      <c r="J3225" s="8">
        <v>2250</v>
      </c>
      <c r="K3225" s="9">
        <f t="shared" si="24"/>
        <v>562.50000000000011</v>
      </c>
      <c r="L3225" s="9">
        <f t="shared" si="25"/>
        <v>225.00000000000006</v>
      </c>
      <c r="M3225" s="10">
        <v>0.4</v>
      </c>
      <c r="O3225" s="15"/>
      <c r="P3225" s="13"/>
      <c r="Q3225" s="11"/>
      <c r="R3225" s="12"/>
    </row>
    <row r="3226" spans="1:18" ht="15.75" customHeight="1">
      <c r="A3226" s="1"/>
      <c r="B3226" s="5" t="s">
        <v>14</v>
      </c>
      <c r="C3226" s="5">
        <v>1185732</v>
      </c>
      <c r="D3226" s="6">
        <v>44457</v>
      </c>
      <c r="E3226" s="5" t="s">
        <v>33</v>
      </c>
      <c r="F3226" s="5" t="s">
        <v>112</v>
      </c>
      <c r="G3226" s="5" t="s">
        <v>113</v>
      </c>
      <c r="H3226" s="5" t="s">
        <v>21</v>
      </c>
      <c r="I3226" s="7">
        <v>0.35000000000000003</v>
      </c>
      <c r="J3226" s="8">
        <v>2250</v>
      </c>
      <c r="K3226" s="9">
        <f t="shared" si="24"/>
        <v>787.50000000000011</v>
      </c>
      <c r="L3226" s="9">
        <f t="shared" si="25"/>
        <v>315.00000000000006</v>
      </c>
      <c r="M3226" s="10">
        <v>0.4</v>
      </c>
      <c r="O3226" s="15"/>
      <c r="P3226" s="13"/>
      <c r="Q3226" s="11"/>
      <c r="R3226" s="12"/>
    </row>
    <row r="3227" spans="1:18" ht="15.75" customHeight="1">
      <c r="A3227" s="1"/>
      <c r="B3227" s="5" t="s">
        <v>14</v>
      </c>
      <c r="C3227" s="5">
        <v>1185732</v>
      </c>
      <c r="D3227" s="6">
        <v>44457</v>
      </c>
      <c r="E3227" s="5" t="s">
        <v>33</v>
      </c>
      <c r="F3227" s="5" t="s">
        <v>112</v>
      </c>
      <c r="G3227" s="5" t="s">
        <v>113</v>
      </c>
      <c r="H3227" s="5" t="s">
        <v>22</v>
      </c>
      <c r="I3227" s="7">
        <v>0.4</v>
      </c>
      <c r="J3227" s="8">
        <v>3000</v>
      </c>
      <c r="K3227" s="9">
        <f t="shared" si="24"/>
        <v>1200</v>
      </c>
      <c r="L3227" s="9">
        <f t="shared" si="25"/>
        <v>480</v>
      </c>
      <c r="M3227" s="10">
        <v>0.4</v>
      </c>
      <c r="O3227" s="15"/>
      <c r="P3227" s="13"/>
      <c r="Q3227" s="11"/>
      <c r="R3227" s="12"/>
    </row>
    <row r="3228" spans="1:18" ht="15.75" customHeight="1">
      <c r="A3228" s="1"/>
      <c r="B3228" s="5" t="s">
        <v>14</v>
      </c>
      <c r="C3228" s="5">
        <v>1185732</v>
      </c>
      <c r="D3228" s="6">
        <v>44486</v>
      </c>
      <c r="E3228" s="5" t="s">
        <v>33</v>
      </c>
      <c r="F3228" s="5" t="s">
        <v>112</v>
      </c>
      <c r="G3228" s="5" t="s">
        <v>113</v>
      </c>
      <c r="H3228" s="5" t="s">
        <v>17</v>
      </c>
      <c r="I3228" s="7">
        <v>0.44999999999999996</v>
      </c>
      <c r="J3228" s="8">
        <v>4250</v>
      </c>
      <c r="K3228" s="9">
        <f t="shared" si="24"/>
        <v>1912.4999999999998</v>
      </c>
      <c r="L3228" s="9">
        <f t="shared" si="25"/>
        <v>765</v>
      </c>
      <c r="M3228" s="10">
        <v>0.4</v>
      </c>
      <c r="O3228" s="15"/>
      <c r="P3228" s="13"/>
      <c r="Q3228" s="11"/>
      <c r="R3228" s="12"/>
    </row>
    <row r="3229" spans="1:18" ht="15.75" customHeight="1">
      <c r="A3229" s="1"/>
      <c r="B3229" s="5" t="s">
        <v>14</v>
      </c>
      <c r="C3229" s="5">
        <v>1185732</v>
      </c>
      <c r="D3229" s="6">
        <v>44486</v>
      </c>
      <c r="E3229" s="5" t="s">
        <v>33</v>
      </c>
      <c r="F3229" s="5" t="s">
        <v>112</v>
      </c>
      <c r="G3229" s="5" t="s">
        <v>113</v>
      </c>
      <c r="H3229" s="5" t="s">
        <v>18</v>
      </c>
      <c r="I3229" s="7">
        <v>0.35000000000000003</v>
      </c>
      <c r="J3229" s="8">
        <v>2750</v>
      </c>
      <c r="K3229" s="9">
        <f t="shared" si="24"/>
        <v>962.50000000000011</v>
      </c>
      <c r="L3229" s="9">
        <f t="shared" si="25"/>
        <v>385.00000000000006</v>
      </c>
      <c r="M3229" s="10">
        <v>0.4</v>
      </c>
      <c r="O3229" s="15"/>
      <c r="P3229" s="13"/>
      <c r="Q3229" s="11"/>
      <c r="R3229" s="12"/>
    </row>
    <row r="3230" spans="1:18" ht="15.75" customHeight="1">
      <c r="A3230" s="1"/>
      <c r="B3230" s="5" t="s">
        <v>14</v>
      </c>
      <c r="C3230" s="5">
        <v>1185732</v>
      </c>
      <c r="D3230" s="6">
        <v>44486</v>
      </c>
      <c r="E3230" s="5" t="s">
        <v>33</v>
      </c>
      <c r="F3230" s="5" t="s">
        <v>112</v>
      </c>
      <c r="G3230" s="5" t="s">
        <v>113</v>
      </c>
      <c r="H3230" s="5" t="s">
        <v>19</v>
      </c>
      <c r="I3230" s="7">
        <v>0.35000000000000003</v>
      </c>
      <c r="J3230" s="8">
        <v>1750</v>
      </c>
      <c r="K3230" s="9">
        <f t="shared" si="24"/>
        <v>612.50000000000011</v>
      </c>
      <c r="L3230" s="9">
        <f t="shared" si="25"/>
        <v>245.00000000000006</v>
      </c>
      <c r="M3230" s="10">
        <v>0.4</v>
      </c>
      <c r="O3230" s="15"/>
      <c r="P3230" s="13"/>
      <c r="Q3230" s="11"/>
      <c r="R3230" s="12"/>
    </row>
    <row r="3231" spans="1:18" ht="15.75" customHeight="1">
      <c r="A3231" s="1"/>
      <c r="B3231" s="5" t="s">
        <v>14</v>
      </c>
      <c r="C3231" s="5">
        <v>1185732</v>
      </c>
      <c r="D3231" s="6">
        <v>44486</v>
      </c>
      <c r="E3231" s="5" t="s">
        <v>33</v>
      </c>
      <c r="F3231" s="5" t="s">
        <v>112</v>
      </c>
      <c r="G3231" s="5" t="s">
        <v>113</v>
      </c>
      <c r="H3231" s="5" t="s">
        <v>20</v>
      </c>
      <c r="I3231" s="7">
        <v>0.35000000000000003</v>
      </c>
      <c r="J3231" s="8">
        <v>1750</v>
      </c>
      <c r="K3231" s="9">
        <f t="shared" si="24"/>
        <v>612.50000000000011</v>
      </c>
      <c r="L3231" s="9">
        <f t="shared" si="25"/>
        <v>245.00000000000006</v>
      </c>
      <c r="M3231" s="10">
        <v>0.4</v>
      </c>
      <c r="O3231" s="15"/>
      <c r="P3231" s="13"/>
      <c r="Q3231" s="11"/>
      <c r="R3231" s="12"/>
    </row>
    <row r="3232" spans="1:18" ht="15.75" customHeight="1">
      <c r="A3232" s="1"/>
      <c r="B3232" s="5" t="s">
        <v>14</v>
      </c>
      <c r="C3232" s="5">
        <v>1185732</v>
      </c>
      <c r="D3232" s="6">
        <v>44486</v>
      </c>
      <c r="E3232" s="5" t="s">
        <v>33</v>
      </c>
      <c r="F3232" s="5" t="s">
        <v>112</v>
      </c>
      <c r="G3232" s="5" t="s">
        <v>113</v>
      </c>
      <c r="H3232" s="5" t="s">
        <v>21</v>
      </c>
      <c r="I3232" s="7">
        <v>0.44999999999999996</v>
      </c>
      <c r="J3232" s="8">
        <v>1750</v>
      </c>
      <c r="K3232" s="9">
        <f t="shared" si="24"/>
        <v>787.49999999999989</v>
      </c>
      <c r="L3232" s="9">
        <f t="shared" si="25"/>
        <v>315</v>
      </c>
      <c r="M3232" s="10">
        <v>0.4</v>
      </c>
      <c r="O3232" s="15"/>
      <c r="P3232" s="13"/>
      <c r="Q3232" s="11"/>
      <c r="R3232" s="12"/>
    </row>
    <row r="3233" spans="1:18" ht="15.75" customHeight="1">
      <c r="A3233" s="1"/>
      <c r="B3233" s="5" t="s">
        <v>14</v>
      </c>
      <c r="C3233" s="5">
        <v>1185732</v>
      </c>
      <c r="D3233" s="6">
        <v>44486</v>
      </c>
      <c r="E3233" s="5" t="s">
        <v>33</v>
      </c>
      <c r="F3233" s="5" t="s">
        <v>112</v>
      </c>
      <c r="G3233" s="5" t="s">
        <v>113</v>
      </c>
      <c r="H3233" s="5" t="s">
        <v>22</v>
      </c>
      <c r="I3233" s="7">
        <v>0.49999999999999983</v>
      </c>
      <c r="J3233" s="8">
        <v>3000</v>
      </c>
      <c r="K3233" s="9">
        <f t="shared" si="24"/>
        <v>1499.9999999999995</v>
      </c>
      <c r="L3233" s="9">
        <f t="shared" si="25"/>
        <v>599.99999999999989</v>
      </c>
      <c r="M3233" s="10">
        <v>0.4</v>
      </c>
      <c r="O3233" s="15"/>
      <c r="P3233" s="13"/>
      <c r="Q3233" s="11"/>
      <c r="R3233" s="12"/>
    </row>
    <row r="3234" spans="1:18" ht="15.75" customHeight="1">
      <c r="A3234" s="1"/>
      <c r="B3234" s="5" t="s">
        <v>14</v>
      </c>
      <c r="C3234" s="5">
        <v>1185732</v>
      </c>
      <c r="D3234" s="6">
        <v>44517</v>
      </c>
      <c r="E3234" s="5" t="s">
        <v>33</v>
      </c>
      <c r="F3234" s="5" t="s">
        <v>112</v>
      </c>
      <c r="G3234" s="5" t="s">
        <v>113</v>
      </c>
      <c r="H3234" s="5" t="s">
        <v>17</v>
      </c>
      <c r="I3234" s="7">
        <v>0.44999999999999996</v>
      </c>
      <c r="J3234" s="8">
        <v>4500</v>
      </c>
      <c r="K3234" s="9">
        <f t="shared" si="24"/>
        <v>2024.9999999999998</v>
      </c>
      <c r="L3234" s="9">
        <f t="shared" si="25"/>
        <v>810</v>
      </c>
      <c r="M3234" s="10">
        <v>0.4</v>
      </c>
      <c r="O3234" s="15"/>
      <c r="P3234" s="13"/>
      <c r="Q3234" s="11"/>
      <c r="R3234" s="12"/>
    </row>
    <row r="3235" spans="1:18" ht="15.75" customHeight="1">
      <c r="A3235" s="1"/>
      <c r="B3235" s="5" t="s">
        <v>14</v>
      </c>
      <c r="C3235" s="5">
        <v>1185732</v>
      </c>
      <c r="D3235" s="6">
        <v>44517</v>
      </c>
      <c r="E3235" s="5" t="s">
        <v>33</v>
      </c>
      <c r="F3235" s="5" t="s">
        <v>112</v>
      </c>
      <c r="G3235" s="5" t="s">
        <v>113</v>
      </c>
      <c r="H3235" s="5" t="s">
        <v>18</v>
      </c>
      <c r="I3235" s="7">
        <v>0.35000000000000003</v>
      </c>
      <c r="J3235" s="8">
        <v>3500</v>
      </c>
      <c r="K3235" s="9">
        <f t="shared" si="24"/>
        <v>1225.0000000000002</v>
      </c>
      <c r="L3235" s="9">
        <f t="shared" si="25"/>
        <v>490.00000000000011</v>
      </c>
      <c r="M3235" s="10">
        <v>0.4</v>
      </c>
      <c r="O3235" s="15"/>
      <c r="P3235" s="13"/>
      <c r="Q3235" s="11"/>
      <c r="R3235" s="12"/>
    </row>
    <row r="3236" spans="1:18" ht="15.75" customHeight="1">
      <c r="A3236" s="1"/>
      <c r="B3236" s="5" t="s">
        <v>14</v>
      </c>
      <c r="C3236" s="5">
        <v>1185732</v>
      </c>
      <c r="D3236" s="6">
        <v>44517</v>
      </c>
      <c r="E3236" s="5" t="s">
        <v>33</v>
      </c>
      <c r="F3236" s="5" t="s">
        <v>112</v>
      </c>
      <c r="G3236" s="5" t="s">
        <v>113</v>
      </c>
      <c r="H3236" s="5" t="s">
        <v>19</v>
      </c>
      <c r="I3236" s="7">
        <v>0.35000000000000003</v>
      </c>
      <c r="J3236" s="8">
        <v>2950</v>
      </c>
      <c r="K3236" s="9">
        <f t="shared" si="24"/>
        <v>1032.5</v>
      </c>
      <c r="L3236" s="9">
        <f t="shared" si="25"/>
        <v>413</v>
      </c>
      <c r="M3236" s="10">
        <v>0.4</v>
      </c>
      <c r="O3236" s="15"/>
      <c r="P3236" s="13"/>
      <c r="Q3236" s="11"/>
      <c r="R3236" s="12"/>
    </row>
    <row r="3237" spans="1:18" ht="15.75" customHeight="1">
      <c r="A3237" s="1"/>
      <c r="B3237" s="5" t="s">
        <v>14</v>
      </c>
      <c r="C3237" s="5">
        <v>1185732</v>
      </c>
      <c r="D3237" s="6">
        <v>44517</v>
      </c>
      <c r="E3237" s="5" t="s">
        <v>33</v>
      </c>
      <c r="F3237" s="5" t="s">
        <v>112</v>
      </c>
      <c r="G3237" s="5" t="s">
        <v>113</v>
      </c>
      <c r="H3237" s="5" t="s">
        <v>20</v>
      </c>
      <c r="I3237" s="7">
        <v>0.4</v>
      </c>
      <c r="J3237" s="8">
        <v>3250</v>
      </c>
      <c r="K3237" s="9">
        <f t="shared" si="24"/>
        <v>1300</v>
      </c>
      <c r="L3237" s="9">
        <f t="shared" si="25"/>
        <v>520</v>
      </c>
      <c r="M3237" s="10">
        <v>0.4</v>
      </c>
      <c r="O3237" s="15"/>
      <c r="P3237" s="13"/>
      <c r="Q3237" s="11"/>
      <c r="R3237" s="12"/>
    </row>
    <row r="3238" spans="1:18" ht="15.75" customHeight="1">
      <c r="A3238" s="1"/>
      <c r="B3238" s="5" t="s">
        <v>14</v>
      </c>
      <c r="C3238" s="5">
        <v>1185732</v>
      </c>
      <c r="D3238" s="6">
        <v>44517</v>
      </c>
      <c r="E3238" s="5" t="s">
        <v>33</v>
      </c>
      <c r="F3238" s="5" t="s">
        <v>112</v>
      </c>
      <c r="G3238" s="5" t="s">
        <v>113</v>
      </c>
      <c r="H3238" s="5" t="s">
        <v>21</v>
      </c>
      <c r="I3238" s="7">
        <v>0.65</v>
      </c>
      <c r="J3238" s="8">
        <v>3000</v>
      </c>
      <c r="K3238" s="9">
        <f t="shared" si="24"/>
        <v>1950</v>
      </c>
      <c r="L3238" s="9">
        <f t="shared" si="25"/>
        <v>780</v>
      </c>
      <c r="M3238" s="10">
        <v>0.4</v>
      </c>
      <c r="O3238" s="15"/>
      <c r="P3238" s="13"/>
      <c r="Q3238" s="11"/>
      <c r="R3238" s="12"/>
    </row>
    <row r="3239" spans="1:18" ht="15.75" customHeight="1">
      <c r="A3239" s="1"/>
      <c r="B3239" s="5" t="s">
        <v>14</v>
      </c>
      <c r="C3239" s="5">
        <v>1185732</v>
      </c>
      <c r="D3239" s="6">
        <v>44517</v>
      </c>
      <c r="E3239" s="5" t="s">
        <v>33</v>
      </c>
      <c r="F3239" s="5" t="s">
        <v>112</v>
      </c>
      <c r="G3239" s="5" t="s">
        <v>113</v>
      </c>
      <c r="H3239" s="5" t="s">
        <v>22</v>
      </c>
      <c r="I3239" s="7">
        <v>0.7</v>
      </c>
      <c r="J3239" s="8">
        <v>4000</v>
      </c>
      <c r="K3239" s="9">
        <f t="shared" si="24"/>
        <v>2800</v>
      </c>
      <c r="L3239" s="9">
        <f t="shared" si="25"/>
        <v>1120</v>
      </c>
      <c r="M3239" s="10">
        <v>0.4</v>
      </c>
      <c r="O3239" s="15"/>
      <c r="P3239" s="13"/>
      <c r="Q3239" s="11"/>
      <c r="R3239" s="12"/>
    </row>
    <row r="3240" spans="1:18" ht="15.75" customHeight="1">
      <c r="A3240" s="1"/>
      <c r="B3240" s="5" t="s">
        <v>14</v>
      </c>
      <c r="C3240" s="5">
        <v>1185732</v>
      </c>
      <c r="D3240" s="6">
        <v>44546</v>
      </c>
      <c r="E3240" s="5" t="s">
        <v>33</v>
      </c>
      <c r="F3240" s="5" t="s">
        <v>112</v>
      </c>
      <c r="G3240" s="5" t="s">
        <v>113</v>
      </c>
      <c r="H3240" s="5" t="s">
        <v>17</v>
      </c>
      <c r="I3240" s="7">
        <v>0.65</v>
      </c>
      <c r="J3240" s="8">
        <v>6500</v>
      </c>
      <c r="K3240" s="9">
        <f t="shared" si="24"/>
        <v>4225</v>
      </c>
      <c r="L3240" s="9">
        <f t="shared" si="25"/>
        <v>1690</v>
      </c>
      <c r="M3240" s="10">
        <v>0.4</v>
      </c>
      <c r="O3240" s="15"/>
      <c r="P3240" s="13"/>
      <c r="Q3240" s="11"/>
      <c r="R3240" s="12"/>
    </row>
    <row r="3241" spans="1:18" ht="15.75" customHeight="1">
      <c r="A3241" s="1"/>
      <c r="B3241" s="5" t="s">
        <v>14</v>
      </c>
      <c r="C3241" s="5">
        <v>1185732</v>
      </c>
      <c r="D3241" s="6">
        <v>44546</v>
      </c>
      <c r="E3241" s="5" t="s">
        <v>33</v>
      </c>
      <c r="F3241" s="5" t="s">
        <v>112</v>
      </c>
      <c r="G3241" s="5" t="s">
        <v>113</v>
      </c>
      <c r="H3241" s="5" t="s">
        <v>18</v>
      </c>
      <c r="I3241" s="7">
        <v>0.55000000000000004</v>
      </c>
      <c r="J3241" s="8">
        <v>4500</v>
      </c>
      <c r="K3241" s="9">
        <f t="shared" si="24"/>
        <v>2475</v>
      </c>
      <c r="L3241" s="9">
        <f t="shared" si="25"/>
        <v>990</v>
      </c>
      <c r="M3241" s="10">
        <v>0.4</v>
      </c>
      <c r="O3241" s="15"/>
      <c r="P3241" s="13"/>
      <c r="Q3241" s="11"/>
      <c r="R3241" s="12"/>
    </row>
    <row r="3242" spans="1:18" ht="15.75" customHeight="1">
      <c r="A3242" s="1"/>
      <c r="B3242" s="5" t="s">
        <v>14</v>
      </c>
      <c r="C3242" s="5">
        <v>1185732</v>
      </c>
      <c r="D3242" s="6">
        <v>44546</v>
      </c>
      <c r="E3242" s="5" t="s">
        <v>33</v>
      </c>
      <c r="F3242" s="5" t="s">
        <v>112</v>
      </c>
      <c r="G3242" s="5" t="s">
        <v>113</v>
      </c>
      <c r="H3242" s="5" t="s">
        <v>19</v>
      </c>
      <c r="I3242" s="7">
        <v>0.55000000000000004</v>
      </c>
      <c r="J3242" s="8">
        <v>4000</v>
      </c>
      <c r="K3242" s="9">
        <f t="shared" si="24"/>
        <v>2200</v>
      </c>
      <c r="L3242" s="9">
        <f t="shared" si="25"/>
        <v>880</v>
      </c>
      <c r="M3242" s="10">
        <v>0.4</v>
      </c>
      <c r="O3242" s="15"/>
      <c r="P3242" s="13"/>
      <c r="Q3242" s="11"/>
      <c r="R3242" s="12"/>
    </row>
    <row r="3243" spans="1:18" ht="15.75" customHeight="1">
      <c r="A3243" s="1"/>
      <c r="B3243" s="5" t="s">
        <v>14</v>
      </c>
      <c r="C3243" s="5">
        <v>1185732</v>
      </c>
      <c r="D3243" s="6">
        <v>44546</v>
      </c>
      <c r="E3243" s="5" t="s">
        <v>33</v>
      </c>
      <c r="F3243" s="5" t="s">
        <v>112</v>
      </c>
      <c r="G3243" s="5" t="s">
        <v>113</v>
      </c>
      <c r="H3243" s="5" t="s">
        <v>20</v>
      </c>
      <c r="I3243" s="7">
        <v>0.55000000000000004</v>
      </c>
      <c r="J3243" s="8">
        <v>3500</v>
      </c>
      <c r="K3243" s="9">
        <f t="shared" si="24"/>
        <v>1925.0000000000002</v>
      </c>
      <c r="L3243" s="9">
        <f t="shared" si="25"/>
        <v>770.00000000000011</v>
      </c>
      <c r="M3243" s="10">
        <v>0.4</v>
      </c>
      <c r="O3243" s="15"/>
      <c r="P3243" s="13"/>
      <c r="Q3243" s="11"/>
      <c r="R3243" s="12"/>
    </row>
    <row r="3244" spans="1:18" ht="15.75" customHeight="1">
      <c r="A3244" s="1"/>
      <c r="B3244" s="5" t="s">
        <v>14</v>
      </c>
      <c r="C3244" s="5">
        <v>1185732</v>
      </c>
      <c r="D3244" s="6">
        <v>44546</v>
      </c>
      <c r="E3244" s="5" t="s">
        <v>33</v>
      </c>
      <c r="F3244" s="5" t="s">
        <v>112</v>
      </c>
      <c r="G3244" s="5" t="s">
        <v>113</v>
      </c>
      <c r="H3244" s="5" t="s">
        <v>21</v>
      </c>
      <c r="I3244" s="7">
        <v>0.65</v>
      </c>
      <c r="J3244" s="8">
        <v>3500</v>
      </c>
      <c r="K3244" s="9">
        <f t="shared" si="24"/>
        <v>2275</v>
      </c>
      <c r="L3244" s="9">
        <f t="shared" si="25"/>
        <v>910</v>
      </c>
      <c r="M3244" s="10">
        <v>0.4</v>
      </c>
      <c r="O3244" s="15"/>
      <c r="P3244" s="13"/>
      <c r="Q3244" s="11"/>
      <c r="R3244" s="12"/>
    </row>
    <row r="3245" spans="1:18" ht="15.75" customHeight="1">
      <c r="A3245" s="1"/>
      <c r="B3245" s="5" t="s">
        <v>14</v>
      </c>
      <c r="C3245" s="5">
        <v>1185732</v>
      </c>
      <c r="D3245" s="6">
        <v>44546</v>
      </c>
      <c r="E3245" s="5" t="s">
        <v>33</v>
      </c>
      <c r="F3245" s="5" t="s">
        <v>112</v>
      </c>
      <c r="G3245" s="5" t="s">
        <v>113</v>
      </c>
      <c r="H3245" s="5" t="s">
        <v>22</v>
      </c>
      <c r="I3245" s="7">
        <v>0.7</v>
      </c>
      <c r="J3245" s="8">
        <v>4500</v>
      </c>
      <c r="K3245" s="9">
        <f t="shared" si="24"/>
        <v>3150</v>
      </c>
      <c r="L3245" s="9">
        <f t="shared" si="25"/>
        <v>1260</v>
      </c>
      <c r="M3245" s="10">
        <v>0.4</v>
      </c>
      <c r="O3245" s="15"/>
      <c r="P3245" s="13"/>
      <c r="Q3245" s="11"/>
      <c r="R3245" s="12"/>
    </row>
    <row r="3246" spans="1:18" ht="15.75" customHeight="1">
      <c r="A3246" s="1" t="s">
        <v>39</v>
      </c>
      <c r="B3246" s="5" t="s">
        <v>14</v>
      </c>
      <c r="C3246" s="5">
        <v>1185732</v>
      </c>
      <c r="D3246" s="6">
        <v>44220</v>
      </c>
      <c r="E3246" s="5" t="s">
        <v>15</v>
      </c>
      <c r="F3246" s="5" t="s">
        <v>114</v>
      </c>
      <c r="G3246" s="5" t="s">
        <v>89</v>
      </c>
      <c r="H3246" s="5" t="s">
        <v>17</v>
      </c>
      <c r="I3246" s="7">
        <v>0.35000000000000003</v>
      </c>
      <c r="J3246" s="8">
        <v>4250</v>
      </c>
      <c r="K3246" s="9">
        <f t="shared" si="24"/>
        <v>1487.5000000000002</v>
      </c>
      <c r="L3246" s="9">
        <f t="shared" si="25"/>
        <v>595.00000000000011</v>
      </c>
      <c r="M3246" s="10">
        <v>0.4</v>
      </c>
      <c r="O3246" s="15"/>
      <c r="P3246" s="13"/>
      <c r="Q3246" s="11"/>
      <c r="R3246" s="12"/>
    </row>
    <row r="3247" spans="1:18" ht="15.75" customHeight="1">
      <c r="A3247" s="1"/>
      <c r="B3247" s="5" t="s">
        <v>14</v>
      </c>
      <c r="C3247" s="5">
        <v>1185732</v>
      </c>
      <c r="D3247" s="6">
        <v>44220</v>
      </c>
      <c r="E3247" s="5" t="s">
        <v>15</v>
      </c>
      <c r="F3247" s="5" t="s">
        <v>114</v>
      </c>
      <c r="G3247" s="5" t="s">
        <v>89</v>
      </c>
      <c r="H3247" s="5" t="s">
        <v>18</v>
      </c>
      <c r="I3247" s="7">
        <v>0.35000000000000003</v>
      </c>
      <c r="J3247" s="8">
        <v>2250</v>
      </c>
      <c r="K3247" s="9">
        <f t="shared" si="24"/>
        <v>787.50000000000011</v>
      </c>
      <c r="L3247" s="9">
        <f t="shared" si="25"/>
        <v>275.625</v>
      </c>
      <c r="M3247" s="10">
        <v>0.35</v>
      </c>
      <c r="O3247" s="15"/>
      <c r="P3247" s="13"/>
      <c r="Q3247" s="11"/>
      <c r="R3247" s="12"/>
    </row>
    <row r="3248" spans="1:18" ht="15.75" customHeight="1">
      <c r="A3248" s="1"/>
      <c r="B3248" s="5" t="s">
        <v>14</v>
      </c>
      <c r="C3248" s="5">
        <v>1185732</v>
      </c>
      <c r="D3248" s="6">
        <v>44220</v>
      </c>
      <c r="E3248" s="5" t="s">
        <v>15</v>
      </c>
      <c r="F3248" s="5" t="s">
        <v>114</v>
      </c>
      <c r="G3248" s="5" t="s">
        <v>89</v>
      </c>
      <c r="H3248" s="5" t="s">
        <v>19</v>
      </c>
      <c r="I3248" s="7">
        <v>0.25000000000000006</v>
      </c>
      <c r="J3248" s="8">
        <v>2250</v>
      </c>
      <c r="K3248" s="9">
        <f t="shared" si="24"/>
        <v>562.50000000000011</v>
      </c>
      <c r="L3248" s="9">
        <f t="shared" si="25"/>
        <v>196.87500000000003</v>
      </c>
      <c r="M3248" s="10">
        <v>0.35</v>
      </c>
      <c r="O3248" s="15"/>
      <c r="P3248" s="13"/>
      <c r="Q3248" s="11"/>
      <c r="R3248" s="12"/>
    </row>
    <row r="3249" spans="1:18" ht="15.75" customHeight="1">
      <c r="A3249" s="1"/>
      <c r="B3249" s="5" t="s">
        <v>14</v>
      </c>
      <c r="C3249" s="5">
        <v>1185732</v>
      </c>
      <c r="D3249" s="6">
        <v>44220</v>
      </c>
      <c r="E3249" s="5" t="s">
        <v>15</v>
      </c>
      <c r="F3249" s="5" t="s">
        <v>114</v>
      </c>
      <c r="G3249" s="5" t="s">
        <v>89</v>
      </c>
      <c r="H3249" s="5" t="s">
        <v>20</v>
      </c>
      <c r="I3249" s="7">
        <v>0.3</v>
      </c>
      <c r="J3249" s="8">
        <v>750</v>
      </c>
      <c r="K3249" s="9">
        <f t="shared" si="24"/>
        <v>225</v>
      </c>
      <c r="L3249" s="9">
        <f t="shared" si="25"/>
        <v>78.75</v>
      </c>
      <c r="M3249" s="10">
        <v>0.35</v>
      </c>
      <c r="O3249" s="15"/>
      <c r="P3249" s="13"/>
      <c r="Q3249" s="11"/>
      <c r="R3249" s="12"/>
    </row>
    <row r="3250" spans="1:18" ht="15.75" customHeight="1">
      <c r="A3250" s="1"/>
      <c r="B3250" s="5" t="s">
        <v>14</v>
      </c>
      <c r="C3250" s="5">
        <v>1185732</v>
      </c>
      <c r="D3250" s="6">
        <v>44220</v>
      </c>
      <c r="E3250" s="5" t="s">
        <v>15</v>
      </c>
      <c r="F3250" s="5" t="s">
        <v>114</v>
      </c>
      <c r="G3250" s="5" t="s">
        <v>89</v>
      </c>
      <c r="H3250" s="5" t="s">
        <v>21</v>
      </c>
      <c r="I3250" s="7">
        <v>0.45</v>
      </c>
      <c r="J3250" s="8">
        <v>1250</v>
      </c>
      <c r="K3250" s="9">
        <f t="shared" si="24"/>
        <v>562.5</v>
      </c>
      <c r="L3250" s="9">
        <f t="shared" si="25"/>
        <v>168.75</v>
      </c>
      <c r="M3250" s="10">
        <v>0.3</v>
      </c>
      <c r="O3250" s="15"/>
      <c r="P3250" s="13"/>
      <c r="Q3250" s="11"/>
      <c r="R3250" s="12"/>
    </row>
    <row r="3251" spans="1:18" ht="15.75" customHeight="1">
      <c r="A3251" s="1"/>
      <c r="B3251" s="5" t="s">
        <v>14</v>
      </c>
      <c r="C3251" s="5">
        <v>1185732</v>
      </c>
      <c r="D3251" s="6">
        <v>44220</v>
      </c>
      <c r="E3251" s="5" t="s">
        <v>15</v>
      </c>
      <c r="F3251" s="5" t="s">
        <v>114</v>
      </c>
      <c r="G3251" s="5" t="s">
        <v>89</v>
      </c>
      <c r="H3251" s="5" t="s">
        <v>22</v>
      </c>
      <c r="I3251" s="7">
        <v>0.35000000000000003</v>
      </c>
      <c r="J3251" s="8">
        <v>2250</v>
      </c>
      <c r="K3251" s="9">
        <f t="shared" si="24"/>
        <v>787.50000000000011</v>
      </c>
      <c r="L3251" s="9">
        <f t="shared" si="25"/>
        <v>236.25000000000003</v>
      </c>
      <c r="M3251" s="10">
        <v>0.3</v>
      </c>
      <c r="O3251" s="15"/>
      <c r="P3251" s="13"/>
      <c r="Q3251" s="11"/>
      <c r="R3251" s="12"/>
    </row>
    <row r="3252" spans="1:18" ht="15.75" customHeight="1">
      <c r="A3252" s="1"/>
      <c r="B3252" s="5" t="s">
        <v>14</v>
      </c>
      <c r="C3252" s="5">
        <v>1185732</v>
      </c>
      <c r="D3252" s="6">
        <v>44249</v>
      </c>
      <c r="E3252" s="5" t="s">
        <v>15</v>
      </c>
      <c r="F3252" s="5" t="s">
        <v>114</v>
      </c>
      <c r="G3252" s="5" t="s">
        <v>89</v>
      </c>
      <c r="H3252" s="5" t="s">
        <v>17</v>
      </c>
      <c r="I3252" s="7">
        <v>0.35000000000000003</v>
      </c>
      <c r="J3252" s="8">
        <v>4750</v>
      </c>
      <c r="K3252" s="9">
        <f t="shared" si="24"/>
        <v>1662.5000000000002</v>
      </c>
      <c r="L3252" s="9">
        <f t="shared" si="25"/>
        <v>665.00000000000011</v>
      </c>
      <c r="M3252" s="10">
        <v>0.4</v>
      </c>
      <c r="O3252" s="15"/>
      <c r="P3252" s="13"/>
      <c r="Q3252" s="11"/>
      <c r="R3252" s="12"/>
    </row>
    <row r="3253" spans="1:18" ht="15.75" customHeight="1">
      <c r="A3253" s="1"/>
      <c r="B3253" s="5" t="s">
        <v>14</v>
      </c>
      <c r="C3253" s="5">
        <v>1185732</v>
      </c>
      <c r="D3253" s="6">
        <v>44249</v>
      </c>
      <c r="E3253" s="5" t="s">
        <v>15</v>
      </c>
      <c r="F3253" s="5" t="s">
        <v>114</v>
      </c>
      <c r="G3253" s="5" t="s">
        <v>89</v>
      </c>
      <c r="H3253" s="5" t="s">
        <v>18</v>
      </c>
      <c r="I3253" s="7">
        <v>0.35000000000000003</v>
      </c>
      <c r="J3253" s="8">
        <v>1250</v>
      </c>
      <c r="K3253" s="9">
        <f t="shared" si="24"/>
        <v>437.50000000000006</v>
      </c>
      <c r="L3253" s="9">
        <f t="shared" si="25"/>
        <v>153.125</v>
      </c>
      <c r="M3253" s="10">
        <v>0.35</v>
      </c>
      <c r="O3253" s="15"/>
      <c r="P3253" s="13"/>
      <c r="Q3253" s="11"/>
      <c r="R3253" s="12"/>
    </row>
    <row r="3254" spans="1:18" ht="15.75" customHeight="1">
      <c r="A3254" s="1"/>
      <c r="B3254" s="5" t="s">
        <v>14</v>
      </c>
      <c r="C3254" s="5">
        <v>1185732</v>
      </c>
      <c r="D3254" s="6">
        <v>44249</v>
      </c>
      <c r="E3254" s="5" t="s">
        <v>15</v>
      </c>
      <c r="F3254" s="5" t="s">
        <v>114</v>
      </c>
      <c r="G3254" s="5" t="s">
        <v>89</v>
      </c>
      <c r="H3254" s="5" t="s">
        <v>19</v>
      </c>
      <c r="I3254" s="7">
        <v>0.25000000000000006</v>
      </c>
      <c r="J3254" s="8">
        <v>1750</v>
      </c>
      <c r="K3254" s="9">
        <f t="shared" si="24"/>
        <v>437.50000000000011</v>
      </c>
      <c r="L3254" s="9">
        <f t="shared" si="25"/>
        <v>153.12500000000003</v>
      </c>
      <c r="M3254" s="10">
        <v>0.35</v>
      </c>
      <c r="O3254" s="15"/>
      <c r="P3254" s="13"/>
      <c r="Q3254" s="11"/>
      <c r="R3254" s="12"/>
    </row>
    <row r="3255" spans="1:18" ht="15.75" customHeight="1">
      <c r="A3255" s="1"/>
      <c r="B3255" s="5" t="s">
        <v>14</v>
      </c>
      <c r="C3255" s="5">
        <v>1185732</v>
      </c>
      <c r="D3255" s="6">
        <v>44249</v>
      </c>
      <c r="E3255" s="5" t="s">
        <v>15</v>
      </c>
      <c r="F3255" s="5" t="s">
        <v>114</v>
      </c>
      <c r="G3255" s="5" t="s">
        <v>89</v>
      </c>
      <c r="H3255" s="5" t="s">
        <v>20</v>
      </c>
      <c r="I3255" s="7">
        <v>0.3</v>
      </c>
      <c r="J3255" s="8">
        <v>500</v>
      </c>
      <c r="K3255" s="9">
        <f t="shared" si="24"/>
        <v>150</v>
      </c>
      <c r="L3255" s="9">
        <f t="shared" si="25"/>
        <v>52.5</v>
      </c>
      <c r="M3255" s="10">
        <v>0.35</v>
      </c>
      <c r="O3255" s="15"/>
      <c r="P3255" s="13"/>
      <c r="Q3255" s="11"/>
      <c r="R3255" s="12"/>
    </row>
    <row r="3256" spans="1:18" ht="15.75" customHeight="1">
      <c r="A3256" s="1"/>
      <c r="B3256" s="5" t="s">
        <v>14</v>
      </c>
      <c r="C3256" s="5">
        <v>1185732</v>
      </c>
      <c r="D3256" s="6">
        <v>44249</v>
      </c>
      <c r="E3256" s="5" t="s">
        <v>15</v>
      </c>
      <c r="F3256" s="5" t="s">
        <v>114</v>
      </c>
      <c r="G3256" s="5" t="s">
        <v>89</v>
      </c>
      <c r="H3256" s="5" t="s">
        <v>21</v>
      </c>
      <c r="I3256" s="7">
        <v>0.45</v>
      </c>
      <c r="J3256" s="8">
        <v>1250</v>
      </c>
      <c r="K3256" s="9">
        <f t="shared" si="24"/>
        <v>562.5</v>
      </c>
      <c r="L3256" s="9">
        <f t="shared" si="25"/>
        <v>168.75</v>
      </c>
      <c r="M3256" s="10">
        <v>0.3</v>
      </c>
      <c r="O3256" s="15"/>
      <c r="P3256" s="13"/>
      <c r="Q3256" s="11"/>
      <c r="R3256" s="12"/>
    </row>
    <row r="3257" spans="1:18" ht="15.75" customHeight="1">
      <c r="A3257" s="1"/>
      <c r="B3257" s="5" t="s">
        <v>14</v>
      </c>
      <c r="C3257" s="5">
        <v>1185732</v>
      </c>
      <c r="D3257" s="6">
        <v>44249</v>
      </c>
      <c r="E3257" s="5" t="s">
        <v>15</v>
      </c>
      <c r="F3257" s="5" t="s">
        <v>114</v>
      </c>
      <c r="G3257" s="5" t="s">
        <v>89</v>
      </c>
      <c r="H3257" s="5" t="s">
        <v>22</v>
      </c>
      <c r="I3257" s="7">
        <v>0.35000000000000003</v>
      </c>
      <c r="J3257" s="8">
        <v>2250</v>
      </c>
      <c r="K3257" s="9">
        <f t="shared" si="24"/>
        <v>787.50000000000011</v>
      </c>
      <c r="L3257" s="9">
        <f t="shared" si="25"/>
        <v>236.25000000000003</v>
      </c>
      <c r="M3257" s="10">
        <v>0.3</v>
      </c>
      <c r="O3257" s="15"/>
      <c r="P3257" s="13"/>
      <c r="Q3257" s="11"/>
      <c r="R3257" s="12"/>
    </row>
    <row r="3258" spans="1:18" ht="15.75" customHeight="1">
      <c r="A3258" s="1"/>
      <c r="B3258" s="5" t="s">
        <v>14</v>
      </c>
      <c r="C3258" s="5">
        <v>1185732</v>
      </c>
      <c r="D3258" s="6">
        <v>44275</v>
      </c>
      <c r="E3258" s="5" t="s">
        <v>15</v>
      </c>
      <c r="F3258" s="5" t="s">
        <v>114</v>
      </c>
      <c r="G3258" s="5" t="s">
        <v>89</v>
      </c>
      <c r="H3258" s="5" t="s">
        <v>17</v>
      </c>
      <c r="I3258" s="7">
        <v>0.35000000000000003</v>
      </c>
      <c r="J3258" s="8">
        <v>4450</v>
      </c>
      <c r="K3258" s="9">
        <f t="shared" si="24"/>
        <v>1557.5000000000002</v>
      </c>
      <c r="L3258" s="9">
        <f t="shared" si="25"/>
        <v>623.00000000000011</v>
      </c>
      <c r="M3258" s="10">
        <v>0.4</v>
      </c>
      <c r="O3258" s="15"/>
      <c r="P3258" s="13"/>
      <c r="Q3258" s="11"/>
      <c r="R3258" s="12"/>
    </row>
    <row r="3259" spans="1:18" ht="15.75" customHeight="1">
      <c r="A3259" s="1"/>
      <c r="B3259" s="5" t="s">
        <v>14</v>
      </c>
      <c r="C3259" s="5">
        <v>1185732</v>
      </c>
      <c r="D3259" s="6">
        <v>44275</v>
      </c>
      <c r="E3259" s="5" t="s">
        <v>15</v>
      </c>
      <c r="F3259" s="5" t="s">
        <v>114</v>
      </c>
      <c r="G3259" s="5" t="s">
        <v>89</v>
      </c>
      <c r="H3259" s="5" t="s">
        <v>18</v>
      </c>
      <c r="I3259" s="7">
        <v>0.35000000000000003</v>
      </c>
      <c r="J3259" s="8">
        <v>1500</v>
      </c>
      <c r="K3259" s="9">
        <f t="shared" si="24"/>
        <v>525</v>
      </c>
      <c r="L3259" s="9">
        <f t="shared" si="25"/>
        <v>183.75</v>
      </c>
      <c r="M3259" s="10">
        <v>0.35</v>
      </c>
      <c r="O3259" s="15"/>
      <c r="P3259" s="13"/>
      <c r="Q3259" s="11"/>
      <c r="R3259" s="12"/>
    </row>
    <row r="3260" spans="1:18" ht="15.75" customHeight="1">
      <c r="A3260" s="1"/>
      <c r="B3260" s="5" t="s">
        <v>14</v>
      </c>
      <c r="C3260" s="5">
        <v>1185732</v>
      </c>
      <c r="D3260" s="6">
        <v>44275</v>
      </c>
      <c r="E3260" s="5" t="s">
        <v>15</v>
      </c>
      <c r="F3260" s="5" t="s">
        <v>114</v>
      </c>
      <c r="G3260" s="5" t="s">
        <v>89</v>
      </c>
      <c r="H3260" s="5" t="s">
        <v>19</v>
      </c>
      <c r="I3260" s="7">
        <v>0.25000000000000006</v>
      </c>
      <c r="J3260" s="8">
        <v>1750</v>
      </c>
      <c r="K3260" s="9">
        <f t="shared" si="24"/>
        <v>437.50000000000011</v>
      </c>
      <c r="L3260" s="9">
        <f t="shared" si="25"/>
        <v>153.12500000000003</v>
      </c>
      <c r="M3260" s="10">
        <v>0.35</v>
      </c>
      <c r="O3260" s="15"/>
      <c r="P3260" s="13"/>
      <c r="Q3260" s="11"/>
      <c r="R3260" s="12"/>
    </row>
    <row r="3261" spans="1:18" ht="15.75" customHeight="1">
      <c r="A3261" s="1"/>
      <c r="B3261" s="5" t="s">
        <v>14</v>
      </c>
      <c r="C3261" s="5">
        <v>1185732</v>
      </c>
      <c r="D3261" s="6">
        <v>44275</v>
      </c>
      <c r="E3261" s="5" t="s">
        <v>15</v>
      </c>
      <c r="F3261" s="5" t="s">
        <v>114</v>
      </c>
      <c r="G3261" s="5" t="s">
        <v>89</v>
      </c>
      <c r="H3261" s="5" t="s">
        <v>20</v>
      </c>
      <c r="I3261" s="7">
        <v>0.3</v>
      </c>
      <c r="J3261" s="8">
        <v>250</v>
      </c>
      <c r="K3261" s="9">
        <f t="shared" si="24"/>
        <v>75</v>
      </c>
      <c r="L3261" s="9">
        <f t="shared" si="25"/>
        <v>26.25</v>
      </c>
      <c r="M3261" s="10">
        <v>0.35</v>
      </c>
      <c r="O3261" s="15"/>
      <c r="P3261" s="13"/>
      <c r="Q3261" s="11"/>
      <c r="R3261" s="12"/>
    </row>
    <row r="3262" spans="1:18" ht="15.75" customHeight="1">
      <c r="A3262" s="1"/>
      <c r="B3262" s="5" t="s">
        <v>14</v>
      </c>
      <c r="C3262" s="5">
        <v>1185732</v>
      </c>
      <c r="D3262" s="6">
        <v>44275</v>
      </c>
      <c r="E3262" s="5" t="s">
        <v>15</v>
      </c>
      <c r="F3262" s="5" t="s">
        <v>114</v>
      </c>
      <c r="G3262" s="5" t="s">
        <v>89</v>
      </c>
      <c r="H3262" s="5" t="s">
        <v>21</v>
      </c>
      <c r="I3262" s="7">
        <v>0.45</v>
      </c>
      <c r="J3262" s="8">
        <v>750</v>
      </c>
      <c r="K3262" s="9">
        <f t="shared" si="24"/>
        <v>337.5</v>
      </c>
      <c r="L3262" s="9">
        <f t="shared" si="25"/>
        <v>101.25</v>
      </c>
      <c r="M3262" s="10">
        <v>0.3</v>
      </c>
      <c r="O3262" s="15"/>
      <c r="P3262" s="13"/>
      <c r="Q3262" s="11"/>
      <c r="R3262" s="12"/>
    </row>
    <row r="3263" spans="1:18" ht="15.75" customHeight="1">
      <c r="A3263" s="1"/>
      <c r="B3263" s="5" t="s">
        <v>14</v>
      </c>
      <c r="C3263" s="5">
        <v>1185732</v>
      </c>
      <c r="D3263" s="6">
        <v>44275</v>
      </c>
      <c r="E3263" s="5" t="s">
        <v>15</v>
      </c>
      <c r="F3263" s="5" t="s">
        <v>114</v>
      </c>
      <c r="G3263" s="5" t="s">
        <v>89</v>
      </c>
      <c r="H3263" s="5" t="s">
        <v>22</v>
      </c>
      <c r="I3263" s="7">
        <v>0.35000000000000003</v>
      </c>
      <c r="J3263" s="8">
        <v>1750</v>
      </c>
      <c r="K3263" s="9">
        <f t="shared" si="24"/>
        <v>612.50000000000011</v>
      </c>
      <c r="L3263" s="9">
        <f t="shared" si="25"/>
        <v>183.75000000000003</v>
      </c>
      <c r="M3263" s="10">
        <v>0.3</v>
      </c>
      <c r="O3263" s="15"/>
      <c r="P3263" s="13"/>
      <c r="Q3263" s="11"/>
      <c r="R3263" s="12"/>
    </row>
    <row r="3264" spans="1:18" ht="15.75" customHeight="1">
      <c r="A3264" s="1"/>
      <c r="B3264" s="5" t="s">
        <v>14</v>
      </c>
      <c r="C3264" s="5">
        <v>1185732</v>
      </c>
      <c r="D3264" s="6">
        <v>44307</v>
      </c>
      <c r="E3264" s="5" t="s">
        <v>15</v>
      </c>
      <c r="F3264" s="5" t="s">
        <v>114</v>
      </c>
      <c r="G3264" s="5" t="s">
        <v>89</v>
      </c>
      <c r="H3264" s="5" t="s">
        <v>17</v>
      </c>
      <c r="I3264" s="7">
        <v>0.35000000000000003</v>
      </c>
      <c r="J3264" s="8">
        <v>4250</v>
      </c>
      <c r="K3264" s="9">
        <f t="shared" si="24"/>
        <v>1487.5000000000002</v>
      </c>
      <c r="L3264" s="9">
        <f t="shared" si="25"/>
        <v>595.00000000000011</v>
      </c>
      <c r="M3264" s="10">
        <v>0.4</v>
      </c>
      <c r="O3264" s="15"/>
      <c r="P3264" s="13"/>
      <c r="Q3264" s="11"/>
      <c r="R3264" s="12"/>
    </row>
    <row r="3265" spans="1:18" ht="15.75" customHeight="1">
      <c r="A3265" s="1"/>
      <c r="B3265" s="5" t="s">
        <v>14</v>
      </c>
      <c r="C3265" s="5">
        <v>1185732</v>
      </c>
      <c r="D3265" s="6">
        <v>44307</v>
      </c>
      <c r="E3265" s="5" t="s">
        <v>15</v>
      </c>
      <c r="F3265" s="5" t="s">
        <v>114</v>
      </c>
      <c r="G3265" s="5" t="s">
        <v>89</v>
      </c>
      <c r="H3265" s="5" t="s">
        <v>18</v>
      </c>
      <c r="I3265" s="7">
        <v>0.35000000000000003</v>
      </c>
      <c r="J3265" s="8">
        <v>1250</v>
      </c>
      <c r="K3265" s="9">
        <f t="shared" si="24"/>
        <v>437.50000000000006</v>
      </c>
      <c r="L3265" s="9">
        <f t="shared" si="25"/>
        <v>153.125</v>
      </c>
      <c r="M3265" s="10">
        <v>0.35</v>
      </c>
      <c r="O3265" s="15"/>
      <c r="P3265" s="13"/>
      <c r="Q3265" s="11"/>
      <c r="R3265" s="12"/>
    </row>
    <row r="3266" spans="1:18" ht="15.75" customHeight="1">
      <c r="A3266" s="1"/>
      <c r="B3266" s="5" t="s">
        <v>14</v>
      </c>
      <c r="C3266" s="5">
        <v>1185732</v>
      </c>
      <c r="D3266" s="6">
        <v>44307</v>
      </c>
      <c r="E3266" s="5" t="s">
        <v>15</v>
      </c>
      <c r="F3266" s="5" t="s">
        <v>114</v>
      </c>
      <c r="G3266" s="5" t="s">
        <v>89</v>
      </c>
      <c r="H3266" s="5" t="s">
        <v>19</v>
      </c>
      <c r="I3266" s="7">
        <v>0.25000000000000006</v>
      </c>
      <c r="J3266" s="8">
        <v>1250</v>
      </c>
      <c r="K3266" s="9">
        <f t="shared" si="24"/>
        <v>312.50000000000006</v>
      </c>
      <c r="L3266" s="9">
        <f t="shared" si="25"/>
        <v>109.37500000000001</v>
      </c>
      <c r="M3266" s="10">
        <v>0.35</v>
      </c>
      <c r="O3266" s="15"/>
      <c r="P3266" s="13"/>
      <c r="Q3266" s="11"/>
      <c r="R3266" s="12"/>
    </row>
    <row r="3267" spans="1:18" ht="15.75" customHeight="1">
      <c r="A3267" s="1"/>
      <c r="B3267" s="5" t="s">
        <v>14</v>
      </c>
      <c r="C3267" s="5">
        <v>1185732</v>
      </c>
      <c r="D3267" s="6">
        <v>44307</v>
      </c>
      <c r="E3267" s="5" t="s">
        <v>15</v>
      </c>
      <c r="F3267" s="5" t="s">
        <v>114</v>
      </c>
      <c r="G3267" s="5" t="s">
        <v>89</v>
      </c>
      <c r="H3267" s="5" t="s">
        <v>20</v>
      </c>
      <c r="I3267" s="7">
        <v>0.3</v>
      </c>
      <c r="J3267" s="8">
        <v>500</v>
      </c>
      <c r="K3267" s="9">
        <f t="shared" si="24"/>
        <v>150</v>
      </c>
      <c r="L3267" s="9">
        <f t="shared" si="25"/>
        <v>52.5</v>
      </c>
      <c r="M3267" s="10">
        <v>0.35</v>
      </c>
      <c r="O3267" s="15"/>
      <c r="P3267" s="13"/>
      <c r="Q3267" s="11"/>
      <c r="R3267" s="12"/>
    </row>
    <row r="3268" spans="1:18" ht="15.75" customHeight="1">
      <c r="A3268" s="1"/>
      <c r="B3268" s="5" t="s">
        <v>14</v>
      </c>
      <c r="C3268" s="5">
        <v>1185732</v>
      </c>
      <c r="D3268" s="6">
        <v>44307</v>
      </c>
      <c r="E3268" s="5" t="s">
        <v>15</v>
      </c>
      <c r="F3268" s="5" t="s">
        <v>114</v>
      </c>
      <c r="G3268" s="5" t="s">
        <v>89</v>
      </c>
      <c r="H3268" s="5" t="s">
        <v>21</v>
      </c>
      <c r="I3268" s="7">
        <v>0.45</v>
      </c>
      <c r="J3268" s="8">
        <v>500</v>
      </c>
      <c r="K3268" s="9">
        <f t="shared" si="24"/>
        <v>225</v>
      </c>
      <c r="L3268" s="9">
        <f t="shared" si="25"/>
        <v>67.5</v>
      </c>
      <c r="M3268" s="10">
        <v>0.3</v>
      </c>
      <c r="O3268" s="15"/>
      <c r="P3268" s="13"/>
      <c r="Q3268" s="11"/>
      <c r="R3268" s="12"/>
    </row>
    <row r="3269" spans="1:18" ht="15.75" customHeight="1">
      <c r="A3269" s="1"/>
      <c r="B3269" s="5" t="s">
        <v>14</v>
      </c>
      <c r="C3269" s="5">
        <v>1185732</v>
      </c>
      <c r="D3269" s="6">
        <v>44307</v>
      </c>
      <c r="E3269" s="5" t="s">
        <v>15</v>
      </c>
      <c r="F3269" s="5" t="s">
        <v>114</v>
      </c>
      <c r="G3269" s="5" t="s">
        <v>89</v>
      </c>
      <c r="H3269" s="5" t="s">
        <v>22</v>
      </c>
      <c r="I3269" s="7">
        <v>0.35000000000000003</v>
      </c>
      <c r="J3269" s="8">
        <v>2000</v>
      </c>
      <c r="K3269" s="9">
        <f t="shared" si="24"/>
        <v>700.00000000000011</v>
      </c>
      <c r="L3269" s="9">
        <f t="shared" si="25"/>
        <v>210.00000000000003</v>
      </c>
      <c r="M3269" s="10">
        <v>0.3</v>
      </c>
      <c r="O3269" s="15"/>
      <c r="P3269" s="13"/>
      <c r="Q3269" s="11"/>
      <c r="R3269" s="12"/>
    </row>
    <row r="3270" spans="1:18" ht="15.75" customHeight="1">
      <c r="A3270" s="1"/>
      <c r="B3270" s="5" t="s">
        <v>14</v>
      </c>
      <c r="C3270" s="5">
        <v>1185732</v>
      </c>
      <c r="D3270" s="6">
        <v>44336</v>
      </c>
      <c r="E3270" s="5" t="s">
        <v>15</v>
      </c>
      <c r="F3270" s="5" t="s">
        <v>114</v>
      </c>
      <c r="G3270" s="5" t="s">
        <v>89</v>
      </c>
      <c r="H3270" s="5" t="s">
        <v>17</v>
      </c>
      <c r="I3270" s="7">
        <v>0.49999999999999994</v>
      </c>
      <c r="J3270" s="8">
        <v>4700</v>
      </c>
      <c r="K3270" s="9">
        <f t="shared" si="24"/>
        <v>2349.9999999999995</v>
      </c>
      <c r="L3270" s="9">
        <f t="shared" si="25"/>
        <v>939.99999999999989</v>
      </c>
      <c r="M3270" s="10">
        <v>0.4</v>
      </c>
      <c r="O3270" s="15"/>
      <c r="P3270" s="13"/>
      <c r="Q3270" s="11"/>
      <c r="R3270" s="12"/>
    </row>
    <row r="3271" spans="1:18" ht="15.75" customHeight="1">
      <c r="A3271" s="1"/>
      <c r="B3271" s="5" t="s">
        <v>14</v>
      </c>
      <c r="C3271" s="5">
        <v>1185732</v>
      </c>
      <c r="D3271" s="6">
        <v>44336</v>
      </c>
      <c r="E3271" s="5" t="s">
        <v>15</v>
      </c>
      <c r="F3271" s="5" t="s">
        <v>114</v>
      </c>
      <c r="G3271" s="5" t="s">
        <v>89</v>
      </c>
      <c r="H3271" s="5" t="s">
        <v>18</v>
      </c>
      <c r="I3271" s="7">
        <v>0.45</v>
      </c>
      <c r="J3271" s="8">
        <v>1750</v>
      </c>
      <c r="K3271" s="9">
        <f t="shared" si="24"/>
        <v>787.5</v>
      </c>
      <c r="L3271" s="9">
        <f t="shared" si="25"/>
        <v>275.625</v>
      </c>
      <c r="M3271" s="10">
        <v>0.35</v>
      </c>
      <c r="O3271" s="15"/>
      <c r="P3271" s="13"/>
      <c r="Q3271" s="11"/>
      <c r="R3271" s="12"/>
    </row>
    <row r="3272" spans="1:18" ht="15.75" customHeight="1">
      <c r="A3272" s="1"/>
      <c r="B3272" s="5" t="s">
        <v>14</v>
      </c>
      <c r="C3272" s="5">
        <v>1185732</v>
      </c>
      <c r="D3272" s="6">
        <v>44336</v>
      </c>
      <c r="E3272" s="5" t="s">
        <v>15</v>
      </c>
      <c r="F3272" s="5" t="s">
        <v>114</v>
      </c>
      <c r="G3272" s="5" t="s">
        <v>89</v>
      </c>
      <c r="H3272" s="5" t="s">
        <v>19</v>
      </c>
      <c r="I3272" s="7">
        <v>0.4</v>
      </c>
      <c r="J3272" s="8">
        <v>1500</v>
      </c>
      <c r="K3272" s="9">
        <f t="shared" si="24"/>
        <v>600</v>
      </c>
      <c r="L3272" s="9">
        <f t="shared" si="25"/>
        <v>210</v>
      </c>
      <c r="M3272" s="10">
        <v>0.35</v>
      </c>
      <c r="O3272" s="15"/>
      <c r="P3272" s="13"/>
      <c r="Q3272" s="11"/>
      <c r="R3272" s="12"/>
    </row>
    <row r="3273" spans="1:18" ht="15.75" customHeight="1">
      <c r="A3273" s="1"/>
      <c r="B3273" s="5" t="s">
        <v>14</v>
      </c>
      <c r="C3273" s="5">
        <v>1185732</v>
      </c>
      <c r="D3273" s="6">
        <v>44336</v>
      </c>
      <c r="E3273" s="5" t="s">
        <v>15</v>
      </c>
      <c r="F3273" s="5" t="s">
        <v>114</v>
      </c>
      <c r="G3273" s="5" t="s">
        <v>89</v>
      </c>
      <c r="H3273" s="5" t="s">
        <v>20</v>
      </c>
      <c r="I3273" s="7">
        <v>0.4</v>
      </c>
      <c r="J3273" s="8">
        <v>1000</v>
      </c>
      <c r="K3273" s="9">
        <f t="shared" si="24"/>
        <v>400</v>
      </c>
      <c r="L3273" s="9">
        <f t="shared" si="25"/>
        <v>140</v>
      </c>
      <c r="M3273" s="10">
        <v>0.35</v>
      </c>
      <c r="O3273" s="15"/>
      <c r="P3273" s="13"/>
      <c r="Q3273" s="11"/>
      <c r="R3273" s="12"/>
    </row>
    <row r="3274" spans="1:18" ht="15.75" customHeight="1">
      <c r="A3274" s="1"/>
      <c r="B3274" s="5" t="s">
        <v>14</v>
      </c>
      <c r="C3274" s="5">
        <v>1185732</v>
      </c>
      <c r="D3274" s="6">
        <v>44336</v>
      </c>
      <c r="E3274" s="5" t="s">
        <v>15</v>
      </c>
      <c r="F3274" s="5" t="s">
        <v>114</v>
      </c>
      <c r="G3274" s="5" t="s">
        <v>89</v>
      </c>
      <c r="H3274" s="5" t="s">
        <v>21</v>
      </c>
      <c r="I3274" s="7">
        <v>0.49999999999999994</v>
      </c>
      <c r="J3274" s="8">
        <v>1250</v>
      </c>
      <c r="K3274" s="9">
        <f t="shared" si="24"/>
        <v>624.99999999999989</v>
      </c>
      <c r="L3274" s="9">
        <f t="shared" si="25"/>
        <v>187.49999999999997</v>
      </c>
      <c r="M3274" s="10">
        <v>0.3</v>
      </c>
      <c r="O3274" s="15"/>
      <c r="P3274" s="13"/>
      <c r="Q3274" s="11"/>
      <c r="R3274" s="12"/>
    </row>
    <row r="3275" spans="1:18" ht="15.75" customHeight="1">
      <c r="A3275" s="1"/>
      <c r="B3275" s="5" t="s">
        <v>14</v>
      </c>
      <c r="C3275" s="5">
        <v>1185732</v>
      </c>
      <c r="D3275" s="6">
        <v>44336</v>
      </c>
      <c r="E3275" s="5" t="s">
        <v>15</v>
      </c>
      <c r="F3275" s="5" t="s">
        <v>114</v>
      </c>
      <c r="G3275" s="5" t="s">
        <v>89</v>
      </c>
      <c r="H3275" s="5" t="s">
        <v>22</v>
      </c>
      <c r="I3275" s="7">
        <v>0.54999999999999993</v>
      </c>
      <c r="J3275" s="8">
        <v>2500</v>
      </c>
      <c r="K3275" s="9">
        <f t="shared" si="24"/>
        <v>1374.9999999999998</v>
      </c>
      <c r="L3275" s="9">
        <f t="shared" si="25"/>
        <v>412.49999999999994</v>
      </c>
      <c r="M3275" s="10">
        <v>0.3</v>
      </c>
      <c r="O3275" s="15"/>
      <c r="P3275" s="13"/>
      <c r="Q3275" s="11"/>
      <c r="R3275" s="12"/>
    </row>
    <row r="3276" spans="1:18" ht="15.75" customHeight="1">
      <c r="A3276" s="1"/>
      <c r="B3276" s="5" t="s">
        <v>14</v>
      </c>
      <c r="C3276" s="5">
        <v>1185732</v>
      </c>
      <c r="D3276" s="6">
        <v>44369</v>
      </c>
      <c r="E3276" s="5" t="s">
        <v>15</v>
      </c>
      <c r="F3276" s="5" t="s">
        <v>114</v>
      </c>
      <c r="G3276" s="5" t="s">
        <v>89</v>
      </c>
      <c r="H3276" s="5" t="s">
        <v>17</v>
      </c>
      <c r="I3276" s="7">
        <v>0.49999999999999994</v>
      </c>
      <c r="J3276" s="8">
        <v>5000</v>
      </c>
      <c r="K3276" s="9">
        <f t="shared" si="24"/>
        <v>2499.9999999999995</v>
      </c>
      <c r="L3276" s="9">
        <f t="shared" si="25"/>
        <v>999.99999999999989</v>
      </c>
      <c r="M3276" s="10">
        <v>0.4</v>
      </c>
      <c r="O3276" s="15"/>
      <c r="P3276" s="13"/>
      <c r="Q3276" s="11"/>
      <c r="R3276" s="12"/>
    </row>
    <row r="3277" spans="1:18" ht="15.75" customHeight="1">
      <c r="A3277" s="1"/>
      <c r="B3277" s="5" t="s">
        <v>14</v>
      </c>
      <c r="C3277" s="5">
        <v>1185732</v>
      </c>
      <c r="D3277" s="6">
        <v>44369</v>
      </c>
      <c r="E3277" s="5" t="s">
        <v>15</v>
      </c>
      <c r="F3277" s="5" t="s">
        <v>114</v>
      </c>
      <c r="G3277" s="5" t="s">
        <v>89</v>
      </c>
      <c r="H3277" s="5" t="s">
        <v>18</v>
      </c>
      <c r="I3277" s="7">
        <v>0.45</v>
      </c>
      <c r="J3277" s="8">
        <v>2500</v>
      </c>
      <c r="K3277" s="9">
        <f t="shared" si="24"/>
        <v>1125</v>
      </c>
      <c r="L3277" s="9">
        <f t="shared" si="25"/>
        <v>393.75</v>
      </c>
      <c r="M3277" s="10">
        <v>0.35</v>
      </c>
      <c r="O3277" s="15"/>
      <c r="P3277" s="13"/>
      <c r="Q3277" s="11"/>
      <c r="R3277" s="12"/>
    </row>
    <row r="3278" spans="1:18" ht="15.75" customHeight="1">
      <c r="A3278" s="1"/>
      <c r="B3278" s="5" t="s">
        <v>14</v>
      </c>
      <c r="C3278" s="5">
        <v>1185732</v>
      </c>
      <c r="D3278" s="6">
        <v>44369</v>
      </c>
      <c r="E3278" s="5" t="s">
        <v>15</v>
      </c>
      <c r="F3278" s="5" t="s">
        <v>114</v>
      </c>
      <c r="G3278" s="5" t="s">
        <v>89</v>
      </c>
      <c r="H3278" s="5" t="s">
        <v>19</v>
      </c>
      <c r="I3278" s="7">
        <v>0.4</v>
      </c>
      <c r="J3278" s="8">
        <v>1750</v>
      </c>
      <c r="K3278" s="9">
        <f t="shared" si="24"/>
        <v>700</v>
      </c>
      <c r="L3278" s="9">
        <f t="shared" si="25"/>
        <v>244.99999999999997</v>
      </c>
      <c r="M3278" s="10">
        <v>0.35</v>
      </c>
      <c r="O3278" s="15"/>
      <c r="P3278" s="13"/>
      <c r="Q3278" s="11"/>
      <c r="R3278" s="12"/>
    </row>
    <row r="3279" spans="1:18" ht="15.75" customHeight="1">
      <c r="A3279" s="1"/>
      <c r="B3279" s="5" t="s">
        <v>14</v>
      </c>
      <c r="C3279" s="5">
        <v>1185732</v>
      </c>
      <c r="D3279" s="6">
        <v>44369</v>
      </c>
      <c r="E3279" s="5" t="s">
        <v>15</v>
      </c>
      <c r="F3279" s="5" t="s">
        <v>114</v>
      </c>
      <c r="G3279" s="5" t="s">
        <v>89</v>
      </c>
      <c r="H3279" s="5" t="s">
        <v>20</v>
      </c>
      <c r="I3279" s="7">
        <v>0.4</v>
      </c>
      <c r="J3279" s="8">
        <v>1500</v>
      </c>
      <c r="K3279" s="9">
        <f t="shared" si="24"/>
        <v>600</v>
      </c>
      <c r="L3279" s="9">
        <f t="shared" si="25"/>
        <v>210</v>
      </c>
      <c r="M3279" s="10">
        <v>0.35</v>
      </c>
      <c r="O3279" s="15"/>
      <c r="P3279" s="13"/>
      <c r="Q3279" s="11"/>
      <c r="R3279" s="12"/>
    </row>
    <row r="3280" spans="1:18" ht="15.75" customHeight="1">
      <c r="A3280" s="1"/>
      <c r="B3280" s="5" t="s">
        <v>14</v>
      </c>
      <c r="C3280" s="5">
        <v>1185732</v>
      </c>
      <c r="D3280" s="6">
        <v>44369</v>
      </c>
      <c r="E3280" s="5" t="s">
        <v>15</v>
      </c>
      <c r="F3280" s="5" t="s">
        <v>114</v>
      </c>
      <c r="G3280" s="5" t="s">
        <v>89</v>
      </c>
      <c r="H3280" s="5" t="s">
        <v>21</v>
      </c>
      <c r="I3280" s="7">
        <v>0.49999999999999994</v>
      </c>
      <c r="J3280" s="8">
        <v>1500</v>
      </c>
      <c r="K3280" s="9">
        <f t="shared" si="24"/>
        <v>749.99999999999989</v>
      </c>
      <c r="L3280" s="9">
        <f t="shared" si="25"/>
        <v>224.99999999999997</v>
      </c>
      <c r="M3280" s="10">
        <v>0.3</v>
      </c>
      <c r="O3280" s="15"/>
      <c r="P3280" s="13"/>
      <c r="Q3280" s="11"/>
      <c r="R3280" s="12"/>
    </row>
    <row r="3281" spans="1:18" ht="15.75" customHeight="1">
      <c r="A3281" s="1"/>
      <c r="B3281" s="5" t="s">
        <v>14</v>
      </c>
      <c r="C3281" s="5">
        <v>1185732</v>
      </c>
      <c r="D3281" s="6">
        <v>44369</v>
      </c>
      <c r="E3281" s="5" t="s">
        <v>15</v>
      </c>
      <c r="F3281" s="5" t="s">
        <v>114</v>
      </c>
      <c r="G3281" s="5" t="s">
        <v>89</v>
      </c>
      <c r="H3281" s="5" t="s">
        <v>22</v>
      </c>
      <c r="I3281" s="7">
        <v>0.54999999999999993</v>
      </c>
      <c r="J3281" s="8">
        <v>3000</v>
      </c>
      <c r="K3281" s="9">
        <f t="shared" si="24"/>
        <v>1649.9999999999998</v>
      </c>
      <c r="L3281" s="9">
        <f t="shared" si="25"/>
        <v>494.99999999999989</v>
      </c>
      <c r="M3281" s="10">
        <v>0.3</v>
      </c>
      <c r="O3281" s="15"/>
      <c r="P3281" s="13"/>
      <c r="Q3281" s="11"/>
      <c r="R3281" s="12"/>
    </row>
    <row r="3282" spans="1:18" ht="15.75" customHeight="1">
      <c r="A3282" s="1"/>
      <c r="B3282" s="5" t="s">
        <v>14</v>
      </c>
      <c r="C3282" s="5">
        <v>1185732</v>
      </c>
      <c r="D3282" s="6">
        <v>44397</v>
      </c>
      <c r="E3282" s="5" t="s">
        <v>15</v>
      </c>
      <c r="F3282" s="5" t="s">
        <v>114</v>
      </c>
      <c r="G3282" s="5" t="s">
        <v>89</v>
      </c>
      <c r="H3282" s="5" t="s">
        <v>17</v>
      </c>
      <c r="I3282" s="7">
        <v>0.49999999999999994</v>
      </c>
      <c r="J3282" s="8">
        <v>5250</v>
      </c>
      <c r="K3282" s="9">
        <f t="shared" si="24"/>
        <v>2624.9999999999995</v>
      </c>
      <c r="L3282" s="9">
        <f t="shared" si="25"/>
        <v>1049.9999999999998</v>
      </c>
      <c r="M3282" s="10">
        <v>0.4</v>
      </c>
      <c r="O3282" s="15"/>
      <c r="P3282" s="13"/>
      <c r="Q3282" s="11"/>
      <c r="R3282" s="12"/>
    </row>
    <row r="3283" spans="1:18" ht="15.75" customHeight="1">
      <c r="A3283" s="1"/>
      <c r="B3283" s="5" t="s">
        <v>14</v>
      </c>
      <c r="C3283" s="5">
        <v>1185732</v>
      </c>
      <c r="D3283" s="6">
        <v>44397</v>
      </c>
      <c r="E3283" s="5" t="s">
        <v>15</v>
      </c>
      <c r="F3283" s="5" t="s">
        <v>114</v>
      </c>
      <c r="G3283" s="5" t="s">
        <v>89</v>
      </c>
      <c r="H3283" s="5" t="s">
        <v>18</v>
      </c>
      <c r="I3283" s="7">
        <v>0.45</v>
      </c>
      <c r="J3283" s="8">
        <v>2750</v>
      </c>
      <c r="K3283" s="9">
        <f t="shared" si="24"/>
        <v>1237.5</v>
      </c>
      <c r="L3283" s="9">
        <f t="shared" si="25"/>
        <v>433.125</v>
      </c>
      <c r="M3283" s="10">
        <v>0.35</v>
      </c>
      <c r="O3283" s="15"/>
      <c r="P3283" s="13"/>
      <c r="Q3283" s="11"/>
      <c r="R3283" s="12"/>
    </row>
    <row r="3284" spans="1:18" ht="15.75" customHeight="1">
      <c r="A3284" s="1"/>
      <c r="B3284" s="5" t="s">
        <v>14</v>
      </c>
      <c r="C3284" s="5">
        <v>1185732</v>
      </c>
      <c r="D3284" s="6">
        <v>44397</v>
      </c>
      <c r="E3284" s="5" t="s">
        <v>15</v>
      </c>
      <c r="F3284" s="5" t="s">
        <v>114</v>
      </c>
      <c r="G3284" s="5" t="s">
        <v>89</v>
      </c>
      <c r="H3284" s="5" t="s">
        <v>19</v>
      </c>
      <c r="I3284" s="7">
        <v>0.4</v>
      </c>
      <c r="J3284" s="8">
        <v>2000</v>
      </c>
      <c r="K3284" s="9">
        <f t="shared" si="24"/>
        <v>800</v>
      </c>
      <c r="L3284" s="9">
        <f t="shared" si="25"/>
        <v>280</v>
      </c>
      <c r="M3284" s="10">
        <v>0.35</v>
      </c>
      <c r="O3284" s="15"/>
      <c r="P3284" s="13"/>
      <c r="Q3284" s="11"/>
      <c r="R3284" s="12"/>
    </row>
    <row r="3285" spans="1:18" ht="15.75" customHeight="1">
      <c r="A3285" s="1"/>
      <c r="B3285" s="5" t="s">
        <v>14</v>
      </c>
      <c r="C3285" s="5">
        <v>1185732</v>
      </c>
      <c r="D3285" s="6">
        <v>44397</v>
      </c>
      <c r="E3285" s="5" t="s">
        <v>15</v>
      </c>
      <c r="F3285" s="5" t="s">
        <v>114</v>
      </c>
      <c r="G3285" s="5" t="s">
        <v>89</v>
      </c>
      <c r="H3285" s="5" t="s">
        <v>20</v>
      </c>
      <c r="I3285" s="7">
        <v>0.4</v>
      </c>
      <c r="J3285" s="8">
        <v>1500</v>
      </c>
      <c r="K3285" s="9">
        <f t="shared" si="24"/>
        <v>600</v>
      </c>
      <c r="L3285" s="9">
        <f t="shared" si="25"/>
        <v>210</v>
      </c>
      <c r="M3285" s="10">
        <v>0.35</v>
      </c>
      <c r="O3285" s="15"/>
      <c r="P3285" s="13"/>
      <c r="Q3285" s="11"/>
      <c r="R3285" s="12"/>
    </row>
    <row r="3286" spans="1:18" ht="15.75" customHeight="1">
      <c r="A3286" s="1"/>
      <c r="B3286" s="5" t="s">
        <v>14</v>
      </c>
      <c r="C3286" s="5">
        <v>1185732</v>
      </c>
      <c r="D3286" s="6">
        <v>44397</v>
      </c>
      <c r="E3286" s="5" t="s">
        <v>15</v>
      </c>
      <c r="F3286" s="5" t="s">
        <v>114</v>
      </c>
      <c r="G3286" s="5" t="s">
        <v>89</v>
      </c>
      <c r="H3286" s="5" t="s">
        <v>21</v>
      </c>
      <c r="I3286" s="7">
        <v>0.49999999999999994</v>
      </c>
      <c r="J3286" s="8">
        <v>1750</v>
      </c>
      <c r="K3286" s="9">
        <f t="shared" si="24"/>
        <v>874.99999999999989</v>
      </c>
      <c r="L3286" s="9">
        <f t="shared" si="25"/>
        <v>262.49999999999994</v>
      </c>
      <c r="M3286" s="10">
        <v>0.3</v>
      </c>
      <c r="O3286" s="15"/>
      <c r="P3286" s="13"/>
      <c r="Q3286" s="11"/>
      <c r="R3286" s="12"/>
    </row>
    <row r="3287" spans="1:18" ht="15.75" customHeight="1">
      <c r="A3287" s="1"/>
      <c r="B3287" s="5" t="s">
        <v>14</v>
      </c>
      <c r="C3287" s="5">
        <v>1185732</v>
      </c>
      <c r="D3287" s="6">
        <v>44397</v>
      </c>
      <c r="E3287" s="5" t="s">
        <v>15</v>
      </c>
      <c r="F3287" s="5" t="s">
        <v>114</v>
      </c>
      <c r="G3287" s="5" t="s">
        <v>89</v>
      </c>
      <c r="H3287" s="5" t="s">
        <v>22</v>
      </c>
      <c r="I3287" s="7">
        <v>0.54999999999999993</v>
      </c>
      <c r="J3287" s="8">
        <v>3500</v>
      </c>
      <c r="K3287" s="9">
        <f t="shared" si="24"/>
        <v>1924.9999999999998</v>
      </c>
      <c r="L3287" s="9">
        <f t="shared" si="25"/>
        <v>577.49999999999989</v>
      </c>
      <c r="M3287" s="10">
        <v>0.3</v>
      </c>
      <c r="O3287" s="15"/>
      <c r="P3287" s="13"/>
      <c r="Q3287" s="11"/>
      <c r="R3287" s="12"/>
    </row>
    <row r="3288" spans="1:18" ht="15.75" customHeight="1">
      <c r="A3288" s="1"/>
      <c r="B3288" s="5" t="s">
        <v>14</v>
      </c>
      <c r="C3288" s="5">
        <v>1185732</v>
      </c>
      <c r="D3288" s="6">
        <v>44429</v>
      </c>
      <c r="E3288" s="5" t="s">
        <v>15</v>
      </c>
      <c r="F3288" s="5" t="s">
        <v>114</v>
      </c>
      <c r="G3288" s="5" t="s">
        <v>89</v>
      </c>
      <c r="H3288" s="5" t="s">
        <v>17</v>
      </c>
      <c r="I3288" s="7">
        <v>0.49999999999999994</v>
      </c>
      <c r="J3288" s="8">
        <v>5000</v>
      </c>
      <c r="K3288" s="9">
        <f t="shared" si="24"/>
        <v>2499.9999999999995</v>
      </c>
      <c r="L3288" s="9">
        <f t="shared" si="25"/>
        <v>999.99999999999989</v>
      </c>
      <c r="M3288" s="10">
        <v>0.4</v>
      </c>
      <c r="O3288" s="15"/>
      <c r="P3288" s="13"/>
      <c r="Q3288" s="11"/>
      <c r="R3288" s="12"/>
    </row>
    <row r="3289" spans="1:18" ht="15.75" customHeight="1">
      <c r="A3289" s="1"/>
      <c r="B3289" s="5" t="s">
        <v>14</v>
      </c>
      <c r="C3289" s="5">
        <v>1185732</v>
      </c>
      <c r="D3289" s="6">
        <v>44429</v>
      </c>
      <c r="E3289" s="5" t="s">
        <v>15</v>
      </c>
      <c r="F3289" s="5" t="s">
        <v>114</v>
      </c>
      <c r="G3289" s="5" t="s">
        <v>89</v>
      </c>
      <c r="H3289" s="5" t="s">
        <v>18</v>
      </c>
      <c r="I3289" s="7">
        <v>0.45</v>
      </c>
      <c r="J3289" s="8">
        <v>2750</v>
      </c>
      <c r="K3289" s="9">
        <f t="shared" si="24"/>
        <v>1237.5</v>
      </c>
      <c r="L3289" s="9">
        <f t="shared" si="25"/>
        <v>433.125</v>
      </c>
      <c r="M3289" s="10">
        <v>0.35</v>
      </c>
      <c r="O3289" s="15"/>
      <c r="P3289" s="13"/>
      <c r="Q3289" s="11"/>
      <c r="R3289" s="12"/>
    </row>
    <row r="3290" spans="1:18" ht="15.75" customHeight="1">
      <c r="A3290" s="1"/>
      <c r="B3290" s="5" t="s">
        <v>14</v>
      </c>
      <c r="C3290" s="5">
        <v>1185732</v>
      </c>
      <c r="D3290" s="6">
        <v>44429</v>
      </c>
      <c r="E3290" s="5" t="s">
        <v>15</v>
      </c>
      <c r="F3290" s="5" t="s">
        <v>114</v>
      </c>
      <c r="G3290" s="5" t="s">
        <v>89</v>
      </c>
      <c r="H3290" s="5" t="s">
        <v>19</v>
      </c>
      <c r="I3290" s="7">
        <v>0.4</v>
      </c>
      <c r="J3290" s="8">
        <v>2000</v>
      </c>
      <c r="K3290" s="9">
        <f t="shared" si="24"/>
        <v>800</v>
      </c>
      <c r="L3290" s="9">
        <f t="shared" si="25"/>
        <v>280</v>
      </c>
      <c r="M3290" s="10">
        <v>0.35</v>
      </c>
      <c r="O3290" s="15"/>
      <c r="P3290" s="13"/>
      <c r="Q3290" s="11"/>
      <c r="R3290" s="12"/>
    </row>
    <row r="3291" spans="1:18" ht="15.75" customHeight="1">
      <c r="A3291" s="1"/>
      <c r="B3291" s="5" t="s">
        <v>14</v>
      </c>
      <c r="C3291" s="5">
        <v>1185732</v>
      </c>
      <c r="D3291" s="6">
        <v>44429</v>
      </c>
      <c r="E3291" s="5" t="s">
        <v>15</v>
      </c>
      <c r="F3291" s="5" t="s">
        <v>114</v>
      </c>
      <c r="G3291" s="5" t="s">
        <v>89</v>
      </c>
      <c r="H3291" s="5" t="s">
        <v>20</v>
      </c>
      <c r="I3291" s="7">
        <v>0.4</v>
      </c>
      <c r="J3291" s="8">
        <v>1500</v>
      </c>
      <c r="K3291" s="9">
        <f t="shared" si="24"/>
        <v>600</v>
      </c>
      <c r="L3291" s="9">
        <f t="shared" si="25"/>
        <v>210</v>
      </c>
      <c r="M3291" s="10">
        <v>0.35</v>
      </c>
      <c r="O3291" s="15"/>
      <c r="P3291" s="13"/>
      <c r="Q3291" s="11"/>
      <c r="R3291" s="12"/>
    </row>
    <row r="3292" spans="1:18" ht="15.75" customHeight="1">
      <c r="A3292" s="1"/>
      <c r="B3292" s="5" t="s">
        <v>14</v>
      </c>
      <c r="C3292" s="5">
        <v>1185732</v>
      </c>
      <c r="D3292" s="6">
        <v>44429</v>
      </c>
      <c r="E3292" s="5" t="s">
        <v>15</v>
      </c>
      <c r="F3292" s="5" t="s">
        <v>114</v>
      </c>
      <c r="G3292" s="5" t="s">
        <v>89</v>
      </c>
      <c r="H3292" s="5" t="s">
        <v>21</v>
      </c>
      <c r="I3292" s="7">
        <v>0.49999999999999994</v>
      </c>
      <c r="J3292" s="8">
        <v>1250</v>
      </c>
      <c r="K3292" s="9">
        <f t="shared" si="24"/>
        <v>624.99999999999989</v>
      </c>
      <c r="L3292" s="9">
        <f t="shared" si="25"/>
        <v>187.49999999999997</v>
      </c>
      <c r="M3292" s="10">
        <v>0.3</v>
      </c>
      <c r="O3292" s="15"/>
      <c r="P3292" s="13"/>
      <c r="Q3292" s="11"/>
      <c r="R3292" s="12"/>
    </row>
    <row r="3293" spans="1:18" ht="15.75" customHeight="1">
      <c r="A3293" s="1"/>
      <c r="B3293" s="5" t="s">
        <v>14</v>
      </c>
      <c r="C3293" s="5">
        <v>1185732</v>
      </c>
      <c r="D3293" s="6">
        <v>44429</v>
      </c>
      <c r="E3293" s="5" t="s">
        <v>15</v>
      </c>
      <c r="F3293" s="5" t="s">
        <v>114</v>
      </c>
      <c r="G3293" s="5" t="s">
        <v>89</v>
      </c>
      <c r="H3293" s="5" t="s">
        <v>22</v>
      </c>
      <c r="I3293" s="7">
        <v>0.54999999999999993</v>
      </c>
      <c r="J3293" s="8">
        <v>3000</v>
      </c>
      <c r="K3293" s="9">
        <f t="shared" si="24"/>
        <v>1649.9999999999998</v>
      </c>
      <c r="L3293" s="9">
        <f t="shared" si="25"/>
        <v>494.99999999999989</v>
      </c>
      <c r="M3293" s="10">
        <v>0.3</v>
      </c>
      <c r="O3293" s="15"/>
      <c r="P3293" s="13"/>
      <c r="Q3293" s="11"/>
      <c r="R3293" s="12"/>
    </row>
    <row r="3294" spans="1:18" ht="15.75" customHeight="1">
      <c r="A3294" s="1"/>
      <c r="B3294" s="5" t="s">
        <v>14</v>
      </c>
      <c r="C3294" s="5">
        <v>1185732</v>
      </c>
      <c r="D3294" s="6">
        <v>44459</v>
      </c>
      <c r="E3294" s="5" t="s">
        <v>15</v>
      </c>
      <c r="F3294" s="5" t="s">
        <v>114</v>
      </c>
      <c r="G3294" s="5" t="s">
        <v>89</v>
      </c>
      <c r="H3294" s="5" t="s">
        <v>17</v>
      </c>
      <c r="I3294" s="7">
        <v>0.49999999999999994</v>
      </c>
      <c r="J3294" s="8">
        <v>4250</v>
      </c>
      <c r="K3294" s="9">
        <f t="shared" si="24"/>
        <v>2124.9999999999995</v>
      </c>
      <c r="L3294" s="9">
        <f t="shared" si="25"/>
        <v>849.99999999999989</v>
      </c>
      <c r="M3294" s="10">
        <v>0.4</v>
      </c>
      <c r="O3294" s="15"/>
      <c r="P3294" s="13"/>
      <c r="Q3294" s="11"/>
      <c r="R3294" s="12"/>
    </row>
    <row r="3295" spans="1:18" ht="15.75" customHeight="1">
      <c r="A3295" s="1"/>
      <c r="B3295" s="5" t="s">
        <v>14</v>
      </c>
      <c r="C3295" s="5">
        <v>1185732</v>
      </c>
      <c r="D3295" s="6">
        <v>44459</v>
      </c>
      <c r="E3295" s="5" t="s">
        <v>15</v>
      </c>
      <c r="F3295" s="5" t="s">
        <v>114</v>
      </c>
      <c r="G3295" s="5" t="s">
        <v>89</v>
      </c>
      <c r="H3295" s="5" t="s">
        <v>18</v>
      </c>
      <c r="I3295" s="7">
        <v>0.45</v>
      </c>
      <c r="J3295" s="8">
        <v>2250</v>
      </c>
      <c r="K3295" s="9">
        <f t="shared" si="24"/>
        <v>1012.5</v>
      </c>
      <c r="L3295" s="9">
        <f t="shared" si="25"/>
        <v>354.375</v>
      </c>
      <c r="M3295" s="10">
        <v>0.35</v>
      </c>
      <c r="O3295" s="15"/>
      <c r="P3295" s="13"/>
      <c r="Q3295" s="11"/>
      <c r="R3295" s="12"/>
    </row>
    <row r="3296" spans="1:18" ht="15.75" customHeight="1">
      <c r="A3296" s="1"/>
      <c r="B3296" s="5" t="s">
        <v>14</v>
      </c>
      <c r="C3296" s="5">
        <v>1185732</v>
      </c>
      <c r="D3296" s="6">
        <v>44459</v>
      </c>
      <c r="E3296" s="5" t="s">
        <v>15</v>
      </c>
      <c r="F3296" s="5" t="s">
        <v>114</v>
      </c>
      <c r="G3296" s="5" t="s">
        <v>89</v>
      </c>
      <c r="H3296" s="5" t="s">
        <v>19</v>
      </c>
      <c r="I3296" s="7">
        <v>0.4</v>
      </c>
      <c r="J3296" s="8">
        <v>1250</v>
      </c>
      <c r="K3296" s="9">
        <f t="shared" si="24"/>
        <v>500</v>
      </c>
      <c r="L3296" s="9">
        <f t="shared" si="25"/>
        <v>175</v>
      </c>
      <c r="M3296" s="10">
        <v>0.35</v>
      </c>
      <c r="O3296" s="15"/>
      <c r="P3296" s="13"/>
      <c r="Q3296" s="11"/>
      <c r="R3296" s="12"/>
    </row>
    <row r="3297" spans="1:18" ht="15.75" customHeight="1">
      <c r="A3297" s="1"/>
      <c r="B3297" s="5" t="s">
        <v>14</v>
      </c>
      <c r="C3297" s="5">
        <v>1185732</v>
      </c>
      <c r="D3297" s="6">
        <v>44459</v>
      </c>
      <c r="E3297" s="5" t="s">
        <v>15</v>
      </c>
      <c r="F3297" s="5" t="s">
        <v>114</v>
      </c>
      <c r="G3297" s="5" t="s">
        <v>89</v>
      </c>
      <c r="H3297" s="5" t="s">
        <v>20</v>
      </c>
      <c r="I3297" s="7">
        <v>0.4</v>
      </c>
      <c r="J3297" s="8">
        <v>1000</v>
      </c>
      <c r="K3297" s="9">
        <f t="shared" si="24"/>
        <v>400</v>
      </c>
      <c r="L3297" s="9">
        <f t="shared" si="25"/>
        <v>140</v>
      </c>
      <c r="M3297" s="10">
        <v>0.35</v>
      </c>
      <c r="O3297" s="15"/>
      <c r="P3297" s="13"/>
      <c r="Q3297" s="11"/>
      <c r="R3297" s="12"/>
    </row>
    <row r="3298" spans="1:18" ht="15.75" customHeight="1">
      <c r="A3298" s="1"/>
      <c r="B3298" s="5" t="s">
        <v>14</v>
      </c>
      <c r="C3298" s="5">
        <v>1185732</v>
      </c>
      <c r="D3298" s="6">
        <v>44459</v>
      </c>
      <c r="E3298" s="5" t="s">
        <v>15</v>
      </c>
      <c r="F3298" s="5" t="s">
        <v>114</v>
      </c>
      <c r="G3298" s="5" t="s">
        <v>89</v>
      </c>
      <c r="H3298" s="5" t="s">
        <v>21</v>
      </c>
      <c r="I3298" s="7">
        <v>0.49999999999999994</v>
      </c>
      <c r="J3298" s="8">
        <v>1000</v>
      </c>
      <c r="K3298" s="9">
        <f t="shared" si="24"/>
        <v>499.99999999999994</v>
      </c>
      <c r="L3298" s="9">
        <f t="shared" si="25"/>
        <v>149.99999999999997</v>
      </c>
      <c r="M3298" s="10">
        <v>0.3</v>
      </c>
      <c r="O3298" s="15"/>
      <c r="P3298" s="13"/>
      <c r="Q3298" s="11"/>
      <c r="R3298" s="12"/>
    </row>
    <row r="3299" spans="1:18" ht="15.75" customHeight="1">
      <c r="A3299" s="1"/>
      <c r="B3299" s="5" t="s">
        <v>14</v>
      </c>
      <c r="C3299" s="5">
        <v>1185732</v>
      </c>
      <c r="D3299" s="6">
        <v>44459</v>
      </c>
      <c r="E3299" s="5" t="s">
        <v>15</v>
      </c>
      <c r="F3299" s="5" t="s">
        <v>114</v>
      </c>
      <c r="G3299" s="5" t="s">
        <v>89</v>
      </c>
      <c r="H3299" s="5" t="s">
        <v>22</v>
      </c>
      <c r="I3299" s="7">
        <v>0.54999999999999993</v>
      </c>
      <c r="J3299" s="8">
        <v>2000</v>
      </c>
      <c r="K3299" s="9">
        <f t="shared" si="24"/>
        <v>1099.9999999999998</v>
      </c>
      <c r="L3299" s="9">
        <f t="shared" si="25"/>
        <v>329.99999999999994</v>
      </c>
      <c r="M3299" s="10">
        <v>0.3</v>
      </c>
      <c r="O3299" s="15"/>
      <c r="P3299" s="13"/>
      <c r="Q3299" s="11"/>
      <c r="R3299" s="12"/>
    </row>
    <row r="3300" spans="1:18" ht="15.75" customHeight="1">
      <c r="A3300" s="1"/>
      <c r="B3300" s="5" t="s">
        <v>14</v>
      </c>
      <c r="C3300" s="5">
        <v>1185732</v>
      </c>
      <c r="D3300" s="6">
        <v>44491</v>
      </c>
      <c r="E3300" s="5" t="s">
        <v>15</v>
      </c>
      <c r="F3300" s="5" t="s">
        <v>114</v>
      </c>
      <c r="G3300" s="5" t="s">
        <v>89</v>
      </c>
      <c r="H3300" s="5" t="s">
        <v>17</v>
      </c>
      <c r="I3300" s="7">
        <v>0.54999999999999993</v>
      </c>
      <c r="J3300" s="8">
        <v>3750</v>
      </c>
      <c r="K3300" s="9">
        <f t="shared" si="24"/>
        <v>2062.4999999999995</v>
      </c>
      <c r="L3300" s="9">
        <f t="shared" si="25"/>
        <v>824.99999999999989</v>
      </c>
      <c r="M3300" s="10">
        <v>0.4</v>
      </c>
      <c r="O3300" s="15"/>
      <c r="P3300" s="13"/>
      <c r="Q3300" s="11"/>
      <c r="R3300" s="12"/>
    </row>
    <row r="3301" spans="1:18" ht="15.75" customHeight="1">
      <c r="A3301" s="1"/>
      <c r="B3301" s="5" t="s">
        <v>14</v>
      </c>
      <c r="C3301" s="5">
        <v>1185732</v>
      </c>
      <c r="D3301" s="6">
        <v>44491</v>
      </c>
      <c r="E3301" s="5" t="s">
        <v>15</v>
      </c>
      <c r="F3301" s="5" t="s">
        <v>114</v>
      </c>
      <c r="G3301" s="5" t="s">
        <v>89</v>
      </c>
      <c r="H3301" s="5" t="s">
        <v>18</v>
      </c>
      <c r="I3301" s="7">
        <v>0.5</v>
      </c>
      <c r="J3301" s="8">
        <v>2000</v>
      </c>
      <c r="K3301" s="9">
        <f t="shared" si="24"/>
        <v>1000</v>
      </c>
      <c r="L3301" s="9">
        <f t="shared" si="25"/>
        <v>350</v>
      </c>
      <c r="M3301" s="10">
        <v>0.35</v>
      </c>
      <c r="O3301" s="15"/>
      <c r="P3301" s="13"/>
      <c r="Q3301" s="11"/>
      <c r="R3301" s="12"/>
    </row>
    <row r="3302" spans="1:18" ht="15.75" customHeight="1">
      <c r="A3302" s="1"/>
      <c r="B3302" s="5" t="s">
        <v>14</v>
      </c>
      <c r="C3302" s="5">
        <v>1185732</v>
      </c>
      <c r="D3302" s="6">
        <v>44491</v>
      </c>
      <c r="E3302" s="5" t="s">
        <v>15</v>
      </c>
      <c r="F3302" s="5" t="s">
        <v>114</v>
      </c>
      <c r="G3302" s="5" t="s">
        <v>89</v>
      </c>
      <c r="H3302" s="5" t="s">
        <v>19</v>
      </c>
      <c r="I3302" s="7">
        <v>0.5</v>
      </c>
      <c r="J3302" s="8">
        <v>1000</v>
      </c>
      <c r="K3302" s="9">
        <f t="shared" si="24"/>
        <v>500</v>
      </c>
      <c r="L3302" s="9">
        <f t="shared" si="25"/>
        <v>175</v>
      </c>
      <c r="M3302" s="10">
        <v>0.35</v>
      </c>
      <c r="O3302" s="15"/>
      <c r="P3302" s="13"/>
      <c r="Q3302" s="11"/>
      <c r="R3302" s="12"/>
    </row>
    <row r="3303" spans="1:18" ht="15.75" customHeight="1">
      <c r="A3303" s="1"/>
      <c r="B3303" s="5" t="s">
        <v>14</v>
      </c>
      <c r="C3303" s="5">
        <v>1185732</v>
      </c>
      <c r="D3303" s="6">
        <v>44491</v>
      </c>
      <c r="E3303" s="5" t="s">
        <v>15</v>
      </c>
      <c r="F3303" s="5" t="s">
        <v>114</v>
      </c>
      <c r="G3303" s="5" t="s">
        <v>89</v>
      </c>
      <c r="H3303" s="5" t="s">
        <v>20</v>
      </c>
      <c r="I3303" s="7">
        <v>0.5</v>
      </c>
      <c r="J3303" s="8">
        <v>750</v>
      </c>
      <c r="K3303" s="9">
        <f t="shared" si="24"/>
        <v>375</v>
      </c>
      <c r="L3303" s="9">
        <f t="shared" si="25"/>
        <v>131.25</v>
      </c>
      <c r="M3303" s="10">
        <v>0.35</v>
      </c>
      <c r="O3303" s="15"/>
      <c r="P3303" s="13"/>
      <c r="Q3303" s="11"/>
      <c r="R3303" s="12"/>
    </row>
    <row r="3304" spans="1:18" ht="15.75" customHeight="1">
      <c r="A3304" s="1"/>
      <c r="B3304" s="5" t="s">
        <v>14</v>
      </c>
      <c r="C3304" s="5">
        <v>1185732</v>
      </c>
      <c r="D3304" s="6">
        <v>44491</v>
      </c>
      <c r="E3304" s="5" t="s">
        <v>15</v>
      </c>
      <c r="F3304" s="5" t="s">
        <v>114</v>
      </c>
      <c r="G3304" s="5" t="s">
        <v>89</v>
      </c>
      <c r="H3304" s="5" t="s">
        <v>21</v>
      </c>
      <c r="I3304" s="7">
        <v>0.6</v>
      </c>
      <c r="J3304" s="8">
        <v>750</v>
      </c>
      <c r="K3304" s="9">
        <f t="shared" si="24"/>
        <v>450</v>
      </c>
      <c r="L3304" s="9">
        <f t="shared" si="25"/>
        <v>135</v>
      </c>
      <c r="M3304" s="10">
        <v>0.3</v>
      </c>
      <c r="O3304" s="15"/>
      <c r="P3304" s="13"/>
      <c r="Q3304" s="11"/>
      <c r="R3304" s="12"/>
    </row>
    <row r="3305" spans="1:18" ht="15.75" customHeight="1">
      <c r="A3305" s="1"/>
      <c r="B3305" s="5" t="s">
        <v>14</v>
      </c>
      <c r="C3305" s="5">
        <v>1185732</v>
      </c>
      <c r="D3305" s="6">
        <v>44491</v>
      </c>
      <c r="E3305" s="5" t="s">
        <v>15</v>
      </c>
      <c r="F3305" s="5" t="s">
        <v>114</v>
      </c>
      <c r="G3305" s="5" t="s">
        <v>89</v>
      </c>
      <c r="H3305" s="5" t="s">
        <v>22</v>
      </c>
      <c r="I3305" s="7">
        <v>0.64999999999999991</v>
      </c>
      <c r="J3305" s="8">
        <v>2000</v>
      </c>
      <c r="K3305" s="9">
        <f t="shared" si="24"/>
        <v>1299.9999999999998</v>
      </c>
      <c r="L3305" s="9">
        <f t="shared" si="25"/>
        <v>389.99999999999994</v>
      </c>
      <c r="M3305" s="10">
        <v>0.3</v>
      </c>
      <c r="O3305" s="15"/>
      <c r="P3305" s="13"/>
      <c r="Q3305" s="11"/>
      <c r="R3305" s="12"/>
    </row>
    <row r="3306" spans="1:18" ht="15.75" customHeight="1">
      <c r="A3306" s="1"/>
      <c r="B3306" s="5" t="s">
        <v>14</v>
      </c>
      <c r="C3306" s="5">
        <v>1185732</v>
      </c>
      <c r="D3306" s="6">
        <v>44521</v>
      </c>
      <c r="E3306" s="5" t="s">
        <v>15</v>
      </c>
      <c r="F3306" s="5" t="s">
        <v>114</v>
      </c>
      <c r="G3306" s="5" t="s">
        <v>89</v>
      </c>
      <c r="H3306" s="5" t="s">
        <v>17</v>
      </c>
      <c r="I3306" s="7">
        <v>0.6</v>
      </c>
      <c r="J3306" s="8">
        <v>3500</v>
      </c>
      <c r="K3306" s="9">
        <f t="shared" si="24"/>
        <v>2100</v>
      </c>
      <c r="L3306" s="9">
        <f t="shared" si="25"/>
        <v>840</v>
      </c>
      <c r="M3306" s="10">
        <v>0.4</v>
      </c>
      <c r="O3306" s="15"/>
      <c r="P3306" s="13"/>
      <c r="Q3306" s="11"/>
      <c r="R3306" s="12"/>
    </row>
    <row r="3307" spans="1:18" ht="15.75" customHeight="1">
      <c r="A3307" s="1"/>
      <c r="B3307" s="5" t="s">
        <v>14</v>
      </c>
      <c r="C3307" s="5">
        <v>1185732</v>
      </c>
      <c r="D3307" s="6">
        <v>44521</v>
      </c>
      <c r="E3307" s="5" t="s">
        <v>15</v>
      </c>
      <c r="F3307" s="5" t="s">
        <v>114</v>
      </c>
      <c r="G3307" s="5" t="s">
        <v>89</v>
      </c>
      <c r="H3307" s="5" t="s">
        <v>18</v>
      </c>
      <c r="I3307" s="7">
        <v>0.5</v>
      </c>
      <c r="J3307" s="8">
        <v>1750</v>
      </c>
      <c r="K3307" s="9">
        <f t="shared" si="24"/>
        <v>875</v>
      </c>
      <c r="L3307" s="9">
        <f t="shared" si="25"/>
        <v>306.25</v>
      </c>
      <c r="M3307" s="10">
        <v>0.35</v>
      </c>
      <c r="O3307" s="15"/>
      <c r="P3307" s="13"/>
      <c r="Q3307" s="11"/>
      <c r="R3307" s="12"/>
    </row>
    <row r="3308" spans="1:18" ht="15.75" customHeight="1">
      <c r="A3308" s="1"/>
      <c r="B3308" s="5" t="s">
        <v>14</v>
      </c>
      <c r="C3308" s="5">
        <v>1185732</v>
      </c>
      <c r="D3308" s="6">
        <v>44521</v>
      </c>
      <c r="E3308" s="5" t="s">
        <v>15</v>
      </c>
      <c r="F3308" s="5" t="s">
        <v>114</v>
      </c>
      <c r="G3308" s="5" t="s">
        <v>89</v>
      </c>
      <c r="H3308" s="5" t="s">
        <v>19</v>
      </c>
      <c r="I3308" s="7">
        <v>0.5</v>
      </c>
      <c r="J3308" s="8">
        <v>1700</v>
      </c>
      <c r="K3308" s="9">
        <f t="shared" si="24"/>
        <v>850</v>
      </c>
      <c r="L3308" s="9">
        <f t="shared" si="25"/>
        <v>297.5</v>
      </c>
      <c r="M3308" s="10">
        <v>0.35</v>
      </c>
      <c r="O3308" s="15"/>
      <c r="P3308" s="13"/>
      <c r="Q3308" s="11"/>
      <c r="R3308" s="12"/>
    </row>
    <row r="3309" spans="1:18" ht="15.75" customHeight="1">
      <c r="A3309" s="1"/>
      <c r="B3309" s="5" t="s">
        <v>14</v>
      </c>
      <c r="C3309" s="5">
        <v>1185732</v>
      </c>
      <c r="D3309" s="6">
        <v>44521</v>
      </c>
      <c r="E3309" s="5" t="s">
        <v>15</v>
      </c>
      <c r="F3309" s="5" t="s">
        <v>114</v>
      </c>
      <c r="G3309" s="5" t="s">
        <v>89</v>
      </c>
      <c r="H3309" s="5" t="s">
        <v>20</v>
      </c>
      <c r="I3309" s="7">
        <v>0.5</v>
      </c>
      <c r="J3309" s="8">
        <v>1500</v>
      </c>
      <c r="K3309" s="9">
        <f t="shared" si="24"/>
        <v>750</v>
      </c>
      <c r="L3309" s="9">
        <f t="shared" si="25"/>
        <v>262.5</v>
      </c>
      <c r="M3309" s="10">
        <v>0.35</v>
      </c>
      <c r="O3309" s="15"/>
      <c r="P3309" s="13"/>
      <c r="Q3309" s="11"/>
      <c r="R3309" s="12"/>
    </row>
    <row r="3310" spans="1:18" ht="15.75" customHeight="1">
      <c r="A3310" s="1"/>
      <c r="B3310" s="5" t="s">
        <v>14</v>
      </c>
      <c r="C3310" s="5">
        <v>1185732</v>
      </c>
      <c r="D3310" s="6">
        <v>44521</v>
      </c>
      <c r="E3310" s="5" t="s">
        <v>15</v>
      </c>
      <c r="F3310" s="5" t="s">
        <v>114</v>
      </c>
      <c r="G3310" s="5" t="s">
        <v>89</v>
      </c>
      <c r="H3310" s="5" t="s">
        <v>21</v>
      </c>
      <c r="I3310" s="7">
        <v>0.6</v>
      </c>
      <c r="J3310" s="8">
        <v>1250</v>
      </c>
      <c r="K3310" s="9">
        <f t="shared" si="24"/>
        <v>750</v>
      </c>
      <c r="L3310" s="9">
        <f t="shared" si="25"/>
        <v>225</v>
      </c>
      <c r="M3310" s="10">
        <v>0.3</v>
      </c>
      <c r="O3310" s="15"/>
      <c r="P3310" s="13"/>
      <c r="Q3310" s="11"/>
      <c r="R3310" s="12"/>
    </row>
    <row r="3311" spans="1:18" ht="15.75" customHeight="1">
      <c r="A3311" s="1"/>
      <c r="B3311" s="5" t="s">
        <v>14</v>
      </c>
      <c r="C3311" s="5">
        <v>1185732</v>
      </c>
      <c r="D3311" s="6">
        <v>44521</v>
      </c>
      <c r="E3311" s="5" t="s">
        <v>15</v>
      </c>
      <c r="F3311" s="5" t="s">
        <v>114</v>
      </c>
      <c r="G3311" s="5" t="s">
        <v>89</v>
      </c>
      <c r="H3311" s="5" t="s">
        <v>22</v>
      </c>
      <c r="I3311" s="7">
        <v>0.64999999999999991</v>
      </c>
      <c r="J3311" s="8">
        <v>2250</v>
      </c>
      <c r="K3311" s="9">
        <f t="shared" si="24"/>
        <v>1462.4999999999998</v>
      </c>
      <c r="L3311" s="9">
        <f t="shared" si="25"/>
        <v>438.74999999999994</v>
      </c>
      <c r="M3311" s="10">
        <v>0.3</v>
      </c>
      <c r="O3311" s="15"/>
      <c r="P3311" s="13"/>
      <c r="Q3311" s="11"/>
      <c r="R3311" s="12"/>
    </row>
    <row r="3312" spans="1:18" ht="15.75" customHeight="1">
      <c r="A3312" s="1"/>
      <c r="B3312" s="5" t="s">
        <v>14</v>
      </c>
      <c r="C3312" s="5">
        <v>1185732</v>
      </c>
      <c r="D3312" s="6">
        <v>44550</v>
      </c>
      <c r="E3312" s="5" t="s">
        <v>15</v>
      </c>
      <c r="F3312" s="5" t="s">
        <v>114</v>
      </c>
      <c r="G3312" s="5" t="s">
        <v>89</v>
      </c>
      <c r="H3312" s="5" t="s">
        <v>17</v>
      </c>
      <c r="I3312" s="7">
        <v>0.6</v>
      </c>
      <c r="J3312" s="8">
        <v>4500</v>
      </c>
      <c r="K3312" s="9">
        <f t="shared" si="24"/>
        <v>2700</v>
      </c>
      <c r="L3312" s="9">
        <f t="shared" si="25"/>
        <v>1080</v>
      </c>
      <c r="M3312" s="10">
        <v>0.4</v>
      </c>
      <c r="O3312" s="15"/>
      <c r="P3312" s="13"/>
      <c r="Q3312" s="11"/>
      <c r="R3312" s="12"/>
    </row>
    <row r="3313" spans="1:18" ht="15.75" customHeight="1">
      <c r="A3313" s="1"/>
      <c r="B3313" s="5" t="s">
        <v>14</v>
      </c>
      <c r="C3313" s="5">
        <v>1185732</v>
      </c>
      <c r="D3313" s="6">
        <v>44550</v>
      </c>
      <c r="E3313" s="5" t="s">
        <v>15</v>
      </c>
      <c r="F3313" s="5" t="s">
        <v>114</v>
      </c>
      <c r="G3313" s="5" t="s">
        <v>89</v>
      </c>
      <c r="H3313" s="5" t="s">
        <v>18</v>
      </c>
      <c r="I3313" s="7">
        <v>0.5</v>
      </c>
      <c r="J3313" s="8">
        <v>2500</v>
      </c>
      <c r="K3313" s="9">
        <f t="shared" si="24"/>
        <v>1250</v>
      </c>
      <c r="L3313" s="9">
        <f t="shared" si="25"/>
        <v>437.5</v>
      </c>
      <c r="M3313" s="10">
        <v>0.35</v>
      </c>
      <c r="O3313" s="15"/>
      <c r="P3313" s="13"/>
      <c r="Q3313" s="11"/>
      <c r="R3313" s="12"/>
    </row>
    <row r="3314" spans="1:18" ht="15.75" customHeight="1">
      <c r="A3314" s="1"/>
      <c r="B3314" s="5" t="s">
        <v>14</v>
      </c>
      <c r="C3314" s="5">
        <v>1185732</v>
      </c>
      <c r="D3314" s="6">
        <v>44550</v>
      </c>
      <c r="E3314" s="5" t="s">
        <v>15</v>
      </c>
      <c r="F3314" s="5" t="s">
        <v>114</v>
      </c>
      <c r="G3314" s="5" t="s">
        <v>89</v>
      </c>
      <c r="H3314" s="5" t="s">
        <v>19</v>
      </c>
      <c r="I3314" s="7">
        <v>0.5</v>
      </c>
      <c r="J3314" s="8">
        <v>2250</v>
      </c>
      <c r="K3314" s="9">
        <f t="shared" si="24"/>
        <v>1125</v>
      </c>
      <c r="L3314" s="9">
        <f t="shared" si="25"/>
        <v>393.75</v>
      </c>
      <c r="M3314" s="10">
        <v>0.35</v>
      </c>
      <c r="O3314" s="15"/>
      <c r="P3314" s="13"/>
      <c r="Q3314" s="11"/>
      <c r="R3314" s="12"/>
    </row>
    <row r="3315" spans="1:18" ht="15.75" customHeight="1">
      <c r="A3315" s="1"/>
      <c r="B3315" s="5" t="s">
        <v>14</v>
      </c>
      <c r="C3315" s="5">
        <v>1185732</v>
      </c>
      <c r="D3315" s="6">
        <v>44550</v>
      </c>
      <c r="E3315" s="5" t="s">
        <v>15</v>
      </c>
      <c r="F3315" s="5" t="s">
        <v>114</v>
      </c>
      <c r="G3315" s="5" t="s">
        <v>89</v>
      </c>
      <c r="H3315" s="5" t="s">
        <v>20</v>
      </c>
      <c r="I3315" s="7">
        <v>0.5</v>
      </c>
      <c r="J3315" s="8">
        <v>1750</v>
      </c>
      <c r="K3315" s="9">
        <f t="shared" si="24"/>
        <v>875</v>
      </c>
      <c r="L3315" s="9">
        <f t="shared" si="25"/>
        <v>306.25</v>
      </c>
      <c r="M3315" s="10">
        <v>0.35</v>
      </c>
      <c r="O3315" s="15"/>
      <c r="P3315" s="13"/>
      <c r="Q3315" s="11"/>
      <c r="R3315" s="12"/>
    </row>
    <row r="3316" spans="1:18" ht="15.75" customHeight="1">
      <c r="A3316" s="1"/>
      <c r="B3316" s="5" t="s">
        <v>14</v>
      </c>
      <c r="C3316" s="5">
        <v>1185732</v>
      </c>
      <c r="D3316" s="6">
        <v>44550</v>
      </c>
      <c r="E3316" s="5" t="s">
        <v>15</v>
      </c>
      <c r="F3316" s="5" t="s">
        <v>114</v>
      </c>
      <c r="G3316" s="5" t="s">
        <v>89</v>
      </c>
      <c r="H3316" s="5" t="s">
        <v>21</v>
      </c>
      <c r="I3316" s="7">
        <v>0.6</v>
      </c>
      <c r="J3316" s="8">
        <v>1750</v>
      </c>
      <c r="K3316" s="9">
        <f t="shared" si="24"/>
        <v>1050</v>
      </c>
      <c r="L3316" s="9">
        <f t="shared" si="25"/>
        <v>315</v>
      </c>
      <c r="M3316" s="10">
        <v>0.3</v>
      </c>
      <c r="O3316" s="15"/>
      <c r="P3316" s="13"/>
      <c r="Q3316" s="11"/>
      <c r="R3316" s="12"/>
    </row>
    <row r="3317" spans="1:18" ht="15.75" customHeight="1">
      <c r="A3317" s="1"/>
      <c r="B3317" s="5" t="s">
        <v>14</v>
      </c>
      <c r="C3317" s="5">
        <v>1185732</v>
      </c>
      <c r="D3317" s="6">
        <v>44550</v>
      </c>
      <c r="E3317" s="5" t="s">
        <v>15</v>
      </c>
      <c r="F3317" s="5" t="s">
        <v>114</v>
      </c>
      <c r="G3317" s="5" t="s">
        <v>89</v>
      </c>
      <c r="H3317" s="5" t="s">
        <v>22</v>
      </c>
      <c r="I3317" s="7">
        <v>0.64999999999999991</v>
      </c>
      <c r="J3317" s="8">
        <v>2750</v>
      </c>
      <c r="K3317" s="9">
        <f t="shared" si="24"/>
        <v>1787.4999999999998</v>
      </c>
      <c r="L3317" s="9">
        <f t="shared" si="25"/>
        <v>536.24999999999989</v>
      </c>
      <c r="M3317" s="10">
        <v>0.3</v>
      </c>
      <c r="O3317" s="15"/>
      <c r="P3317" s="13"/>
      <c r="Q3317" s="11"/>
      <c r="R3317" s="12"/>
    </row>
    <row r="3318" spans="1:18" ht="15.75" customHeight="1">
      <c r="A3318" s="1" t="s">
        <v>39</v>
      </c>
      <c r="B3318" s="5" t="s">
        <v>14</v>
      </c>
      <c r="C3318" s="5">
        <v>1185732</v>
      </c>
      <c r="D3318" s="6">
        <v>44213</v>
      </c>
      <c r="E3318" s="5" t="s">
        <v>15</v>
      </c>
      <c r="F3318" s="5" t="s">
        <v>115</v>
      </c>
      <c r="G3318" s="5" t="s">
        <v>116</v>
      </c>
      <c r="H3318" s="5" t="s">
        <v>17</v>
      </c>
      <c r="I3318" s="7">
        <v>0.4</v>
      </c>
      <c r="J3318" s="8">
        <v>5250</v>
      </c>
      <c r="K3318" s="9">
        <f t="shared" si="24"/>
        <v>2100</v>
      </c>
      <c r="L3318" s="9">
        <f t="shared" si="25"/>
        <v>735</v>
      </c>
      <c r="M3318" s="10">
        <v>0.35</v>
      </c>
      <c r="O3318" s="15"/>
      <c r="P3318" s="13"/>
      <c r="Q3318" s="11"/>
      <c r="R3318" s="12"/>
    </row>
    <row r="3319" spans="1:18" ht="15.75" customHeight="1">
      <c r="A3319" s="1"/>
      <c r="B3319" s="5" t="s">
        <v>14</v>
      </c>
      <c r="C3319" s="5">
        <v>1185732</v>
      </c>
      <c r="D3319" s="6">
        <v>44213</v>
      </c>
      <c r="E3319" s="5" t="s">
        <v>15</v>
      </c>
      <c r="F3319" s="5" t="s">
        <v>115</v>
      </c>
      <c r="G3319" s="5" t="s">
        <v>116</v>
      </c>
      <c r="H3319" s="5" t="s">
        <v>18</v>
      </c>
      <c r="I3319" s="7">
        <v>0.4</v>
      </c>
      <c r="J3319" s="8">
        <v>3250</v>
      </c>
      <c r="K3319" s="9">
        <f t="shared" si="24"/>
        <v>1300</v>
      </c>
      <c r="L3319" s="9">
        <f t="shared" si="25"/>
        <v>454.99999999999994</v>
      </c>
      <c r="M3319" s="10">
        <v>0.35</v>
      </c>
      <c r="O3319" s="15"/>
      <c r="P3319" s="13"/>
      <c r="Q3319" s="11"/>
      <c r="R3319" s="12"/>
    </row>
    <row r="3320" spans="1:18" ht="15.75" customHeight="1">
      <c r="A3320" s="1"/>
      <c r="B3320" s="5" t="s">
        <v>14</v>
      </c>
      <c r="C3320" s="5">
        <v>1185732</v>
      </c>
      <c r="D3320" s="6">
        <v>44213</v>
      </c>
      <c r="E3320" s="5" t="s">
        <v>15</v>
      </c>
      <c r="F3320" s="5" t="s">
        <v>115</v>
      </c>
      <c r="G3320" s="5" t="s">
        <v>116</v>
      </c>
      <c r="H3320" s="5" t="s">
        <v>19</v>
      </c>
      <c r="I3320" s="7">
        <v>0.30000000000000004</v>
      </c>
      <c r="J3320" s="8">
        <v>3250</v>
      </c>
      <c r="K3320" s="9">
        <f t="shared" si="24"/>
        <v>975.00000000000011</v>
      </c>
      <c r="L3320" s="9">
        <f t="shared" si="25"/>
        <v>390.00000000000006</v>
      </c>
      <c r="M3320" s="10">
        <v>0.4</v>
      </c>
      <c r="O3320" s="15"/>
      <c r="P3320" s="13"/>
      <c r="Q3320" s="11"/>
      <c r="R3320" s="12"/>
    </row>
    <row r="3321" spans="1:18" ht="15.75" customHeight="1">
      <c r="A3321" s="1"/>
      <c r="B3321" s="5" t="s">
        <v>14</v>
      </c>
      <c r="C3321" s="5">
        <v>1185732</v>
      </c>
      <c r="D3321" s="6">
        <v>44213</v>
      </c>
      <c r="E3321" s="5" t="s">
        <v>15</v>
      </c>
      <c r="F3321" s="5" t="s">
        <v>115</v>
      </c>
      <c r="G3321" s="5" t="s">
        <v>116</v>
      </c>
      <c r="H3321" s="5" t="s">
        <v>20</v>
      </c>
      <c r="I3321" s="7">
        <v>0.35</v>
      </c>
      <c r="J3321" s="8">
        <v>1750</v>
      </c>
      <c r="K3321" s="9">
        <f t="shared" ref="K3321:K3575" si="26">I3321*J3321</f>
        <v>612.5</v>
      </c>
      <c r="L3321" s="9">
        <f t="shared" ref="L3321:L3575" si="27">K3321*M3321</f>
        <v>245</v>
      </c>
      <c r="M3321" s="10">
        <v>0.4</v>
      </c>
      <c r="O3321" s="15"/>
      <c r="P3321" s="13"/>
      <c r="Q3321" s="11"/>
      <c r="R3321" s="12"/>
    </row>
    <row r="3322" spans="1:18" ht="15.75" customHeight="1">
      <c r="A3322" s="1"/>
      <c r="B3322" s="5" t="s">
        <v>14</v>
      </c>
      <c r="C3322" s="5">
        <v>1185732</v>
      </c>
      <c r="D3322" s="6">
        <v>44213</v>
      </c>
      <c r="E3322" s="5" t="s">
        <v>15</v>
      </c>
      <c r="F3322" s="5" t="s">
        <v>115</v>
      </c>
      <c r="G3322" s="5" t="s">
        <v>116</v>
      </c>
      <c r="H3322" s="5" t="s">
        <v>21</v>
      </c>
      <c r="I3322" s="7">
        <v>0.5</v>
      </c>
      <c r="J3322" s="8">
        <v>2250</v>
      </c>
      <c r="K3322" s="9">
        <f t="shared" si="26"/>
        <v>1125</v>
      </c>
      <c r="L3322" s="9">
        <f t="shared" si="27"/>
        <v>337.5</v>
      </c>
      <c r="M3322" s="10">
        <v>0.3</v>
      </c>
      <c r="O3322" s="15"/>
      <c r="P3322" s="13"/>
      <c r="Q3322" s="11"/>
      <c r="R3322" s="12"/>
    </row>
    <row r="3323" spans="1:18" ht="15.75" customHeight="1">
      <c r="A3323" s="1"/>
      <c r="B3323" s="5" t="s">
        <v>14</v>
      </c>
      <c r="C3323" s="5">
        <v>1185732</v>
      </c>
      <c r="D3323" s="6">
        <v>44213</v>
      </c>
      <c r="E3323" s="5" t="s">
        <v>15</v>
      </c>
      <c r="F3323" s="5" t="s">
        <v>115</v>
      </c>
      <c r="G3323" s="5" t="s">
        <v>116</v>
      </c>
      <c r="H3323" s="5" t="s">
        <v>22</v>
      </c>
      <c r="I3323" s="7">
        <v>0.4</v>
      </c>
      <c r="J3323" s="8">
        <v>3250</v>
      </c>
      <c r="K3323" s="9">
        <f t="shared" si="26"/>
        <v>1300</v>
      </c>
      <c r="L3323" s="9">
        <f t="shared" si="27"/>
        <v>520</v>
      </c>
      <c r="M3323" s="10">
        <v>0.4</v>
      </c>
      <c r="O3323" s="15"/>
      <c r="P3323" s="13"/>
      <c r="Q3323" s="11"/>
      <c r="R3323" s="12"/>
    </row>
    <row r="3324" spans="1:18" ht="15.75" customHeight="1">
      <c r="A3324" s="1"/>
      <c r="B3324" s="5" t="s">
        <v>14</v>
      </c>
      <c r="C3324" s="5">
        <v>1185732</v>
      </c>
      <c r="D3324" s="6">
        <v>44242</v>
      </c>
      <c r="E3324" s="5" t="s">
        <v>15</v>
      </c>
      <c r="F3324" s="5" t="s">
        <v>115</v>
      </c>
      <c r="G3324" s="5" t="s">
        <v>116</v>
      </c>
      <c r="H3324" s="5" t="s">
        <v>17</v>
      </c>
      <c r="I3324" s="7">
        <v>0.4</v>
      </c>
      <c r="J3324" s="8">
        <v>5750</v>
      </c>
      <c r="K3324" s="9">
        <f t="shared" si="26"/>
        <v>2300</v>
      </c>
      <c r="L3324" s="9">
        <f t="shared" si="27"/>
        <v>805</v>
      </c>
      <c r="M3324" s="10">
        <v>0.35</v>
      </c>
      <c r="O3324" s="15"/>
      <c r="P3324" s="13"/>
      <c r="Q3324" s="11"/>
      <c r="R3324" s="12"/>
    </row>
    <row r="3325" spans="1:18" ht="15.75" customHeight="1">
      <c r="A3325" s="1"/>
      <c r="B3325" s="5" t="s">
        <v>14</v>
      </c>
      <c r="C3325" s="5">
        <v>1185732</v>
      </c>
      <c r="D3325" s="6">
        <v>44242</v>
      </c>
      <c r="E3325" s="5" t="s">
        <v>15</v>
      </c>
      <c r="F3325" s="5" t="s">
        <v>115</v>
      </c>
      <c r="G3325" s="5" t="s">
        <v>116</v>
      </c>
      <c r="H3325" s="5" t="s">
        <v>18</v>
      </c>
      <c r="I3325" s="7">
        <v>0.4</v>
      </c>
      <c r="J3325" s="8">
        <v>2250</v>
      </c>
      <c r="K3325" s="9">
        <f t="shared" si="26"/>
        <v>900</v>
      </c>
      <c r="L3325" s="9">
        <f t="shared" si="27"/>
        <v>315</v>
      </c>
      <c r="M3325" s="10">
        <v>0.35</v>
      </c>
      <c r="O3325" s="15"/>
      <c r="P3325" s="13"/>
      <c r="Q3325" s="11"/>
      <c r="R3325" s="12"/>
    </row>
    <row r="3326" spans="1:18" ht="15.75" customHeight="1">
      <c r="A3326" s="1"/>
      <c r="B3326" s="5" t="s">
        <v>14</v>
      </c>
      <c r="C3326" s="5">
        <v>1185732</v>
      </c>
      <c r="D3326" s="6">
        <v>44242</v>
      </c>
      <c r="E3326" s="5" t="s">
        <v>15</v>
      </c>
      <c r="F3326" s="5" t="s">
        <v>115</v>
      </c>
      <c r="G3326" s="5" t="s">
        <v>116</v>
      </c>
      <c r="H3326" s="5" t="s">
        <v>19</v>
      </c>
      <c r="I3326" s="7">
        <v>0.30000000000000004</v>
      </c>
      <c r="J3326" s="8">
        <v>2750</v>
      </c>
      <c r="K3326" s="9">
        <f t="shared" si="26"/>
        <v>825.00000000000011</v>
      </c>
      <c r="L3326" s="9">
        <f t="shared" si="27"/>
        <v>330.00000000000006</v>
      </c>
      <c r="M3326" s="10">
        <v>0.4</v>
      </c>
      <c r="O3326" s="15"/>
      <c r="P3326" s="13"/>
      <c r="Q3326" s="11"/>
      <c r="R3326" s="12"/>
    </row>
    <row r="3327" spans="1:18" ht="15.75" customHeight="1">
      <c r="A3327" s="1"/>
      <c r="B3327" s="5" t="s">
        <v>14</v>
      </c>
      <c r="C3327" s="5">
        <v>1185732</v>
      </c>
      <c r="D3327" s="6">
        <v>44242</v>
      </c>
      <c r="E3327" s="5" t="s">
        <v>15</v>
      </c>
      <c r="F3327" s="5" t="s">
        <v>115</v>
      </c>
      <c r="G3327" s="5" t="s">
        <v>116</v>
      </c>
      <c r="H3327" s="5" t="s">
        <v>20</v>
      </c>
      <c r="I3327" s="7">
        <v>0.35</v>
      </c>
      <c r="J3327" s="8">
        <v>1500</v>
      </c>
      <c r="K3327" s="9">
        <f t="shared" si="26"/>
        <v>525</v>
      </c>
      <c r="L3327" s="9">
        <f t="shared" si="27"/>
        <v>210</v>
      </c>
      <c r="M3327" s="10">
        <v>0.4</v>
      </c>
      <c r="O3327" s="15"/>
      <c r="P3327" s="13"/>
      <c r="Q3327" s="11"/>
      <c r="R3327" s="12"/>
    </row>
    <row r="3328" spans="1:18" ht="15.75" customHeight="1">
      <c r="A3328" s="1"/>
      <c r="B3328" s="5" t="s">
        <v>14</v>
      </c>
      <c r="C3328" s="5">
        <v>1185732</v>
      </c>
      <c r="D3328" s="6">
        <v>44242</v>
      </c>
      <c r="E3328" s="5" t="s">
        <v>15</v>
      </c>
      <c r="F3328" s="5" t="s">
        <v>115</v>
      </c>
      <c r="G3328" s="5" t="s">
        <v>116</v>
      </c>
      <c r="H3328" s="5" t="s">
        <v>21</v>
      </c>
      <c r="I3328" s="7">
        <v>0.5</v>
      </c>
      <c r="J3328" s="8">
        <v>2250</v>
      </c>
      <c r="K3328" s="9">
        <f t="shared" si="26"/>
        <v>1125</v>
      </c>
      <c r="L3328" s="9">
        <f t="shared" si="27"/>
        <v>337.5</v>
      </c>
      <c r="M3328" s="10">
        <v>0.3</v>
      </c>
      <c r="O3328" s="15"/>
      <c r="P3328" s="13"/>
      <c r="Q3328" s="11"/>
      <c r="R3328" s="12"/>
    </row>
    <row r="3329" spans="1:18" ht="15.75" customHeight="1">
      <c r="A3329" s="1"/>
      <c r="B3329" s="5" t="s">
        <v>14</v>
      </c>
      <c r="C3329" s="5">
        <v>1185732</v>
      </c>
      <c r="D3329" s="6">
        <v>44242</v>
      </c>
      <c r="E3329" s="5" t="s">
        <v>15</v>
      </c>
      <c r="F3329" s="5" t="s">
        <v>115</v>
      </c>
      <c r="G3329" s="5" t="s">
        <v>116</v>
      </c>
      <c r="H3329" s="5" t="s">
        <v>22</v>
      </c>
      <c r="I3329" s="7">
        <v>0.4</v>
      </c>
      <c r="J3329" s="8">
        <v>3250</v>
      </c>
      <c r="K3329" s="9">
        <f t="shared" si="26"/>
        <v>1300</v>
      </c>
      <c r="L3329" s="9">
        <f t="shared" si="27"/>
        <v>520</v>
      </c>
      <c r="M3329" s="10">
        <v>0.4</v>
      </c>
      <c r="O3329" s="15"/>
      <c r="P3329" s="13"/>
      <c r="Q3329" s="11"/>
      <c r="R3329" s="12"/>
    </row>
    <row r="3330" spans="1:18" ht="15.75" customHeight="1">
      <c r="A3330" s="1"/>
      <c r="B3330" s="5" t="s">
        <v>14</v>
      </c>
      <c r="C3330" s="5">
        <v>1185732</v>
      </c>
      <c r="D3330" s="6">
        <v>44268</v>
      </c>
      <c r="E3330" s="5" t="s">
        <v>15</v>
      </c>
      <c r="F3330" s="5" t="s">
        <v>115</v>
      </c>
      <c r="G3330" s="5" t="s">
        <v>116</v>
      </c>
      <c r="H3330" s="5" t="s">
        <v>17</v>
      </c>
      <c r="I3330" s="7">
        <v>0.4</v>
      </c>
      <c r="J3330" s="8">
        <v>5450</v>
      </c>
      <c r="K3330" s="9">
        <f t="shared" si="26"/>
        <v>2180</v>
      </c>
      <c r="L3330" s="9">
        <f t="shared" si="27"/>
        <v>763</v>
      </c>
      <c r="M3330" s="10">
        <v>0.35</v>
      </c>
      <c r="O3330" s="15"/>
      <c r="P3330" s="13"/>
      <c r="Q3330" s="11"/>
      <c r="R3330" s="12"/>
    </row>
    <row r="3331" spans="1:18" ht="15.75" customHeight="1">
      <c r="A3331" s="1"/>
      <c r="B3331" s="5" t="s">
        <v>14</v>
      </c>
      <c r="C3331" s="5">
        <v>1185732</v>
      </c>
      <c r="D3331" s="6">
        <v>44268</v>
      </c>
      <c r="E3331" s="5" t="s">
        <v>15</v>
      </c>
      <c r="F3331" s="5" t="s">
        <v>115</v>
      </c>
      <c r="G3331" s="5" t="s">
        <v>116</v>
      </c>
      <c r="H3331" s="5" t="s">
        <v>18</v>
      </c>
      <c r="I3331" s="7">
        <v>0.4</v>
      </c>
      <c r="J3331" s="8">
        <v>2500</v>
      </c>
      <c r="K3331" s="9">
        <f t="shared" si="26"/>
        <v>1000</v>
      </c>
      <c r="L3331" s="9">
        <f t="shared" si="27"/>
        <v>350</v>
      </c>
      <c r="M3331" s="10">
        <v>0.35</v>
      </c>
      <c r="O3331" s="15"/>
      <c r="P3331" s="13"/>
      <c r="Q3331" s="11"/>
      <c r="R3331" s="12"/>
    </row>
    <row r="3332" spans="1:18" ht="15.75" customHeight="1">
      <c r="A3332" s="1"/>
      <c r="B3332" s="5" t="s">
        <v>14</v>
      </c>
      <c r="C3332" s="5">
        <v>1185732</v>
      </c>
      <c r="D3332" s="6">
        <v>44268</v>
      </c>
      <c r="E3332" s="5" t="s">
        <v>15</v>
      </c>
      <c r="F3332" s="5" t="s">
        <v>115</v>
      </c>
      <c r="G3332" s="5" t="s">
        <v>116</v>
      </c>
      <c r="H3332" s="5" t="s">
        <v>19</v>
      </c>
      <c r="I3332" s="7">
        <v>0.30000000000000004</v>
      </c>
      <c r="J3332" s="8">
        <v>2750</v>
      </c>
      <c r="K3332" s="9">
        <f t="shared" si="26"/>
        <v>825.00000000000011</v>
      </c>
      <c r="L3332" s="9">
        <f t="shared" si="27"/>
        <v>330.00000000000006</v>
      </c>
      <c r="M3332" s="10">
        <v>0.4</v>
      </c>
      <c r="O3332" s="15"/>
      <c r="P3332" s="13"/>
      <c r="Q3332" s="11"/>
      <c r="R3332" s="12"/>
    </row>
    <row r="3333" spans="1:18" ht="15.75" customHeight="1">
      <c r="A3333" s="1"/>
      <c r="B3333" s="5" t="s">
        <v>14</v>
      </c>
      <c r="C3333" s="5">
        <v>1185732</v>
      </c>
      <c r="D3333" s="6">
        <v>44268</v>
      </c>
      <c r="E3333" s="5" t="s">
        <v>15</v>
      </c>
      <c r="F3333" s="5" t="s">
        <v>115</v>
      </c>
      <c r="G3333" s="5" t="s">
        <v>116</v>
      </c>
      <c r="H3333" s="5" t="s">
        <v>20</v>
      </c>
      <c r="I3333" s="7">
        <v>0.35</v>
      </c>
      <c r="J3333" s="8">
        <v>1250</v>
      </c>
      <c r="K3333" s="9">
        <f t="shared" si="26"/>
        <v>437.5</v>
      </c>
      <c r="L3333" s="9">
        <f t="shared" si="27"/>
        <v>175</v>
      </c>
      <c r="M3333" s="10">
        <v>0.4</v>
      </c>
      <c r="O3333" s="15"/>
      <c r="P3333" s="13"/>
      <c r="Q3333" s="11"/>
      <c r="R3333" s="12"/>
    </row>
    <row r="3334" spans="1:18" ht="15.75" customHeight="1">
      <c r="A3334" s="1"/>
      <c r="B3334" s="5" t="s">
        <v>14</v>
      </c>
      <c r="C3334" s="5">
        <v>1185732</v>
      </c>
      <c r="D3334" s="6">
        <v>44268</v>
      </c>
      <c r="E3334" s="5" t="s">
        <v>15</v>
      </c>
      <c r="F3334" s="5" t="s">
        <v>115</v>
      </c>
      <c r="G3334" s="5" t="s">
        <v>116</v>
      </c>
      <c r="H3334" s="5" t="s">
        <v>21</v>
      </c>
      <c r="I3334" s="7">
        <v>0.5</v>
      </c>
      <c r="J3334" s="8">
        <v>1750</v>
      </c>
      <c r="K3334" s="9">
        <f t="shared" si="26"/>
        <v>875</v>
      </c>
      <c r="L3334" s="9">
        <f t="shared" si="27"/>
        <v>262.5</v>
      </c>
      <c r="M3334" s="10">
        <v>0.3</v>
      </c>
      <c r="O3334" s="15"/>
      <c r="P3334" s="13"/>
      <c r="Q3334" s="11"/>
      <c r="R3334" s="12"/>
    </row>
    <row r="3335" spans="1:18" ht="15.75" customHeight="1">
      <c r="A3335" s="1"/>
      <c r="B3335" s="5" t="s">
        <v>14</v>
      </c>
      <c r="C3335" s="5">
        <v>1185732</v>
      </c>
      <c r="D3335" s="6">
        <v>44268</v>
      </c>
      <c r="E3335" s="5" t="s">
        <v>15</v>
      </c>
      <c r="F3335" s="5" t="s">
        <v>115</v>
      </c>
      <c r="G3335" s="5" t="s">
        <v>116</v>
      </c>
      <c r="H3335" s="5" t="s">
        <v>22</v>
      </c>
      <c r="I3335" s="7">
        <v>0.4</v>
      </c>
      <c r="J3335" s="8">
        <v>2750</v>
      </c>
      <c r="K3335" s="9">
        <f t="shared" si="26"/>
        <v>1100</v>
      </c>
      <c r="L3335" s="9">
        <f t="shared" si="27"/>
        <v>440</v>
      </c>
      <c r="M3335" s="10">
        <v>0.4</v>
      </c>
      <c r="O3335" s="15"/>
      <c r="P3335" s="13"/>
      <c r="Q3335" s="11"/>
      <c r="R3335" s="12"/>
    </row>
    <row r="3336" spans="1:18" ht="15.75" customHeight="1">
      <c r="A3336" s="1"/>
      <c r="B3336" s="5" t="s">
        <v>14</v>
      </c>
      <c r="C3336" s="5">
        <v>1185732</v>
      </c>
      <c r="D3336" s="6">
        <v>44300</v>
      </c>
      <c r="E3336" s="5" t="s">
        <v>15</v>
      </c>
      <c r="F3336" s="5" t="s">
        <v>115</v>
      </c>
      <c r="G3336" s="5" t="s">
        <v>116</v>
      </c>
      <c r="H3336" s="5" t="s">
        <v>17</v>
      </c>
      <c r="I3336" s="7">
        <v>0.4</v>
      </c>
      <c r="J3336" s="8">
        <v>5250</v>
      </c>
      <c r="K3336" s="9">
        <f t="shared" si="26"/>
        <v>2100</v>
      </c>
      <c r="L3336" s="9">
        <f t="shared" si="27"/>
        <v>735</v>
      </c>
      <c r="M3336" s="10">
        <v>0.35</v>
      </c>
      <c r="O3336" s="15"/>
      <c r="P3336" s="13"/>
      <c r="Q3336" s="11"/>
      <c r="R3336" s="12"/>
    </row>
    <row r="3337" spans="1:18" ht="15.75" customHeight="1">
      <c r="A3337" s="1"/>
      <c r="B3337" s="5" t="s">
        <v>14</v>
      </c>
      <c r="C3337" s="5">
        <v>1185732</v>
      </c>
      <c r="D3337" s="6">
        <v>44300</v>
      </c>
      <c r="E3337" s="5" t="s">
        <v>15</v>
      </c>
      <c r="F3337" s="5" t="s">
        <v>115</v>
      </c>
      <c r="G3337" s="5" t="s">
        <v>116</v>
      </c>
      <c r="H3337" s="5" t="s">
        <v>18</v>
      </c>
      <c r="I3337" s="7">
        <v>0.4</v>
      </c>
      <c r="J3337" s="8">
        <v>2250</v>
      </c>
      <c r="K3337" s="9">
        <f t="shared" si="26"/>
        <v>900</v>
      </c>
      <c r="L3337" s="9">
        <f t="shared" si="27"/>
        <v>315</v>
      </c>
      <c r="M3337" s="10">
        <v>0.35</v>
      </c>
      <c r="O3337" s="15"/>
      <c r="P3337" s="13"/>
      <c r="Q3337" s="11"/>
      <c r="R3337" s="12"/>
    </row>
    <row r="3338" spans="1:18" ht="15.75" customHeight="1">
      <c r="A3338" s="1"/>
      <c r="B3338" s="5" t="s">
        <v>14</v>
      </c>
      <c r="C3338" s="5">
        <v>1185732</v>
      </c>
      <c r="D3338" s="6">
        <v>44300</v>
      </c>
      <c r="E3338" s="5" t="s">
        <v>15</v>
      </c>
      <c r="F3338" s="5" t="s">
        <v>115</v>
      </c>
      <c r="G3338" s="5" t="s">
        <v>116</v>
      </c>
      <c r="H3338" s="5" t="s">
        <v>19</v>
      </c>
      <c r="I3338" s="7">
        <v>0.30000000000000004</v>
      </c>
      <c r="J3338" s="8">
        <v>2250</v>
      </c>
      <c r="K3338" s="9">
        <f t="shared" si="26"/>
        <v>675.00000000000011</v>
      </c>
      <c r="L3338" s="9">
        <f t="shared" si="27"/>
        <v>270.00000000000006</v>
      </c>
      <c r="M3338" s="10">
        <v>0.4</v>
      </c>
      <c r="O3338" s="15"/>
      <c r="P3338" s="13"/>
      <c r="Q3338" s="11"/>
      <c r="R3338" s="12"/>
    </row>
    <row r="3339" spans="1:18" ht="15.75" customHeight="1">
      <c r="A3339" s="1"/>
      <c r="B3339" s="5" t="s">
        <v>14</v>
      </c>
      <c r="C3339" s="5">
        <v>1185732</v>
      </c>
      <c r="D3339" s="6">
        <v>44300</v>
      </c>
      <c r="E3339" s="5" t="s">
        <v>15</v>
      </c>
      <c r="F3339" s="5" t="s">
        <v>115</v>
      </c>
      <c r="G3339" s="5" t="s">
        <v>116</v>
      </c>
      <c r="H3339" s="5" t="s">
        <v>20</v>
      </c>
      <c r="I3339" s="7">
        <v>0.35</v>
      </c>
      <c r="J3339" s="8">
        <v>1500</v>
      </c>
      <c r="K3339" s="9">
        <f t="shared" si="26"/>
        <v>525</v>
      </c>
      <c r="L3339" s="9">
        <f t="shared" si="27"/>
        <v>210</v>
      </c>
      <c r="M3339" s="10">
        <v>0.4</v>
      </c>
      <c r="O3339" s="15"/>
      <c r="P3339" s="13"/>
      <c r="Q3339" s="11"/>
      <c r="R3339" s="12"/>
    </row>
    <row r="3340" spans="1:18" ht="15.75" customHeight="1">
      <c r="A3340" s="1"/>
      <c r="B3340" s="5" t="s">
        <v>14</v>
      </c>
      <c r="C3340" s="5">
        <v>1185732</v>
      </c>
      <c r="D3340" s="6">
        <v>44300</v>
      </c>
      <c r="E3340" s="5" t="s">
        <v>15</v>
      </c>
      <c r="F3340" s="5" t="s">
        <v>115</v>
      </c>
      <c r="G3340" s="5" t="s">
        <v>116</v>
      </c>
      <c r="H3340" s="5" t="s">
        <v>21</v>
      </c>
      <c r="I3340" s="7">
        <v>0.5</v>
      </c>
      <c r="J3340" s="8">
        <v>1500</v>
      </c>
      <c r="K3340" s="9">
        <f t="shared" si="26"/>
        <v>750</v>
      </c>
      <c r="L3340" s="9">
        <f t="shared" si="27"/>
        <v>225</v>
      </c>
      <c r="M3340" s="10">
        <v>0.3</v>
      </c>
      <c r="O3340" s="15"/>
      <c r="P3340" s="13"/>
      <c r="Q3340" s="11"/>
      <c r="R3340" s="12"/>
    </row>
    <row r="3341" spans="1:18" ht="15.75" customHeight="1">
      <c r="A3341" s="1"/>
      <c r="B3341" s="5" t="s">
        <v>14</v>
      </c>
      <c r="C3341" s="5">
        <v>1185732</v>
      </c>
      <c r="D3341" s="6">
        <v>44300</v>
      </c>
      <c r="E3341" s="5" t="s">
        <v>15</v>
      </c>
      <c r="F3341" s="5" t="s">
        <v>115</v>
      </c>
      <c r="G3341" s="5" t="s">
        <v>116</v>
      </c>
      <c r="H3341" s="5" t="s">
        <v>22</v>
      </c>
      <c r="I3341" s="7">
        <v>0.4</v>
      </c>
      <c r="J3341" s="8">
        <v>3000</v>
      </c>
      <c r="K3341" s="9">
        <f t="shared" si="26"/>
        <v>1200</v>
      </c>
      <c r="L3341" s="9">
        <f t="shared" si="27"/>
        <v>480</v>
      </c>
      <c r="M3341" s="10">
        <v>0.4</v>
      </c>
      <c r="O3341" s="15"/>
      <c r="P3341" s="13"/>
      <c r="Q3341" s="11"/>
      <c r="R3341" s="12"/>
    </row>
    <row r="3342" spans="1:18" ht="15.75" customHeight="1">
      <c r="A3342" s="1"/>
      <c r="B3342" s="5" t="s">
        <v>14</v>
      </c>
      <c r="C3342" s="5">
        <v>1185732</v>
      </c>
      <c r="D3342" s="6">
        <v>44329</v>
      </c>
      <c r="E3342" s="5" t="s">
        <v>15</v>
      </c>
      <c r="F3342" s="5" t="s">
        <v>115</v>
      </c>
      <c r="G3342" s="5" t="s">
        <v>116</v>
      </c>
      <c r="H3342" s="5" t="s">
        <v>17</v>
      </c>
      <c r="I3342" s="7">
        <v>0.54999999999999993</v>
      </c>
      <c r="J3342" s="8">
        <v>5700</v>
      </c>
      <c r="K3342" s="9">
        <f t="shared" si="26"/>
        <v>3134.9999999999995</v>
      </c>
      <c r="L3342" s="9">
        <f t="shared" si="27"/>
        <v>1097.2499999999998</v>
      </c>
      <c r="M3342" s="10">
        <v>0.35</v>
      </c>
      <c r="O3342" s="15"/>
      <c r="P3342" s="13"/>
      <c r="Q3342" s="11"/>
      <c r="R3342" s="12"/>
    </row>
    <row r="3343" spans="1:18" ht="15.75" customHeight="1">
      <c r="A3343" s="1"/>
      <c r="B3343" s="5" t="s">
        <v>14</v>
      </c>
      <c r="C3343" s="5">
        <v>1185732</v>
      </c>
      <c r="D3343" s="6">
        <v>44329</v>
      </c>
      <c r="E3343" s="5" t="s">
        <v>15</v>
      </c>
      <c r="F3343" s="5" t="s">
        <v>115</v>
      </c>
      <c r="G3343" s="5" t="s">
        <v>116</v>
      </c>
      <c r="H3343" s="5" t="s">
        <v>18</v>
      </c>
      <c r="I3343" s="7">
        <v>0.5</v>
      </c>
      <c r="J3343" s="8">
        <v>2750</v>
      </c>
      <c r="K3343" s="9">
        <f t="shared" si="26"/>
        <v>1375</v>
      </c>
      <c r="L3343" s="9">
        <f t="shared" si="27"/>
        <v>481.24999999999994</v>
      </c>
      <c r="M3343" s="10">
        <v>0.35</v>
      </c>
      <c r="O3343" s="15"/>
      <c r="P3343" s="13"/>
      <c r="Q3343" s="11"/>
      <c r="R3343" s="12"/>
    </row>
    <row r="3344" spans="1:18" ht="15.75" customHeight="1">
      <c r="A3344" s="1"/>
      <c r="B3344" s="5" t="s">
        <v>14</v>
      </c>
      <c r="C3344" s="5">
        <v>1185732</v>
      </c>
      <c r="D3344" s="6">
        <v>44329</v>
      </c>
      <c r="E3344" s="5" t="s">
        <v>15</v>
      </c>
      <c r="F3344" s="5" t="s">
        <v>115</v>
      </c>
      <c r="G3344" s="5" t="s">
        <v>116</v>
      </c>
      <c r="H3344" s="5" t="s">
        <v>19</v>
      </c>
      <c r="I3344" s="7">
        <v>0.45</v>
      </c>
      <c r="J3344" s="8">
        <v>3000</v>
      </c>
      <c r="K3344" s="9">
        <f t="shared" si="26"/>
        <v>1350</v>
      </c>
      <c r="L3344" s="9">
        <f t="shared" si="27"/>
        <v>540</v>
      </c>
      <c r="M3344" s="10">
        <v>0.4</v>
      </c>
      <c r="O3344" s="15"/>
      <c r="P3344" s="13"/>
      <c r="Q3344" s="11"/>
      <c r="R3344" s="12"/>
    </row>
    <row r="3345" spans="1:18" ht="15.75" customHeight="1">
      <c r="A3345" s="1"/>
      <c r="B3345" s="5" t="s">
        <v>14</v>
      </c>
      <c r="C3345" s="5">
        <v>1185732</v>
      </c>
      <c r="D3345" s="6">
        <v>44329</v>
      </c>
      <c r="E3345" s="5" t="s">
        <v>15</v>
      </c>
      <c r="F3345" s="5" t="s">
        <v>115</v>
      </c>
      <c r="G3345" s="5" t="s">
        <v>116</v>
      </c>
      <c r="H3345" s="5" t="s">
        <v>20</v>
      </c>
      <c r="I3345" s="7">
        <v>0.45</v>
      </c>
      <c r="J3345" s="8">
        <v>2500</v>
      </c>
      <c r="K3345" s="9">
        <f t="shared" si="26"/>
        <v>1125</v>
      </c>
      <c r="L3345" s="9">
        <f t="shared" si="27"/>
        <v>450</v>
      </c>
      <c r="M3345" s="10">
        <v>0.4</v>
      </c>
      <c r="O3345" s="15"/>
      <c r="P3345" s="13"/>
      <c r="Q3345" s="11"/>
      <c r="R3345" s="12"/>
    </row>
    <row r="3346" spans="1:18" ht="15.75" customHeight="1">
      <c r="A3346" s="1"/>
      <c r="B3346" s="5" t="s">
        <v>14</v>
      </c>
      <c r="C3346" s="5">
        <v>1185732</v>
      </c>
      <c r="D3346" s="6">
        <v>44329</v>
      </c>
      <c r="E3346" s="5" t="s">
        <v>15</v>
      </c>
      <c r="F3346" s="5" t="s">
        <v>115</v>
      </c>
      <c r="G3346" s="5" t="s">
        <v>116</v>
      </c>
      <c r="H3346" s="5" t="s">
        <v>21</v>
      </c>
      <c r="I3346" s="7">
        <v>0.54999999999999993</v>
      </c>
      <c r="J3346" s="8">
        <v>2750</v>
      </c>
      <c r="K3346" s="9">
        <f t="shared" si="26"/>
        <v>1512.4999999999998</v>
      </c>
      <c r="L3346" s="9">
        <f t="shared" si="27"/>
        <v>453.74999999999994</v>
      </c>
      <c r="M3346" s="10">
        <v>0.3</v>
      </c>
      <c r="O3346" s="15"/>
      <c r="P3346" s="13"/>
      <c r="Q3346" s="11"/>
      <c r="R3346" s="12"/>
    </row>
    <row r="3347" spans="1:18" ht="15.75" customHeight="1">
      <c r="A3347" s="1"/>
      <c r="B3347" s="5" t="s">
        <v>14</v>
      </c>
      <c r="C3347" s="5">
        <v>1185732</v>
      </c>
      <c r="D3347" s="6">
        <v>44329</v>
      </c>
      <c r="E3347" s="5" t="s">
        <v>15</v>
      </c>
      <c r="F3347" s="5" t="s">
        <v>115</v>
      </c>
      <c r="G3347" s="5" t="s">
        <v>116</v>
      </c>
      <c r="H3347" s="5" t="s">
        <v>22</v>
      </c>
      <c r="I3347" s="7">
        <v>0.6</v>
      </c>
      <c r="J3347" s="8">
        <v>4000</v>
      </c>
      <c r="K3347" s="9">
        <f t="shared" si="26"/>
        <v>2400</v>
      </c>
      <c r="L3347" s="9">
        <f t="shared" si="27"/>
        <v>960</v>
      </c>
      <c r="M3347" s="10">
        <v>0.4</v>
      </c>
      <c r="O3347" s="15"/>
      <c r="P3347" s="13"/>
      <c r="Q3347" s="11"/>
      <c r="R3347" s="12"/>
    </row>
    <row r="3348" spans="1:18" ht="15.75" customHeight="1">
      <c r="A3348" s="1"/>
      <c r="B3348" s="5" t="s">
        <v>14</v>
      </c>
      <c r="C3348" s="5">
        <v>1185732</v>
      </c>
      <c r="D3348" s="6">
        <v>44362</v>
      </c>
      <c r="E3348" s="5" t="s">
        <v>15</v>
      </c>
      <c r="F3348" s="5" t="s">
        <v>115</v>
      </c>
      <c r="G3348" s="5" t="s">
        <v>116</v>
      </c>
      <c r="H3348" s="5" t="s">
        <v>17</v>
      </c>
      <c r="I3348" s="7">
        <v>0.54999999999999993</v>
      </c>
      <c r="J3348" s="8">
        <v>6500</v>
      </c>
      <c r="K3348" s="9">
        <f t="shared" si="26"/>
        <v>3574.9999999999995</v>
      </c>
      <c r="L3348" s="9">
        <f t="shared" si="27"/>
        <v>1251.2499999999998</v>
      </c>
      <c r="M3348" s="10">
        <v>0.35</v>
      </c>
      <c r="O3348" s="15"/>
      <c r="P3348" s="13"/>
      <c r="Q3348" s="11"/>
      <c r="R3348" s="12"/>
    </row>
    <row r="3349" spans="1:18" ht="15.75" customHeight="1">
      <c r="A3349" s="1"/>
      <c r="B3349" s="5" t="s">
        <v>14</v>
      </c>
      <c r="C3349" s="5">
        <v>1185732</v>
      </c>
      <c r="D3349" s="6">
        <v>44362</v>
      </c>
      <c r="E3349" s="5" t="s">
        <v>15</v>
      </c>
      <c r="F3349" s="5" t="s">
        <v>115</v>
      </c>
      <c r="G3349" s="5" t="s">
        <v>116</v>
      </c>
      <c r="H3349" s="5" t="s">
        <v>18</v>
      </c>
      <c r="I3349" s="7">
        <v>0.5</v>
      </c>
      <c r="J3349" s="8">
        <v>4000</v>
      </c>
      <c r="K3349" s="9">
        <f t="shared" si="26"/>
        <v>2000</v>
      </c>
      <c r="L3349" s="9">
        <f t="shared" si="27"/>
        <v>700</v>
      </c>
      <c r="M3349" s="10">
        <v>0.35</v>
      </c>
      <c r="O3349" s="15"/>
      <c r="P3349" s="13"/>
      <c r="Q3349" s="11"/>
      <c r="R3349" s="12"/>
    </row>
    <row r="3350" spans="1:18" ht="15.75" customHeight="1">
      <c r="A3350" s="1"/>
      <c r="B3350" s="5" t="s">
        <v>14</v>
      </c>
      <c r="C3350" s="5">
        <v>1185732</v>
      </c>
      <c r="D3350" s="6">
        <v>44362</v>
      </c>
      <c r="E3350" s="5" t="s">
        <v>15</v>
      </c>
      <c r="F3350" s="5" t="s">
        <v>115</v>
      </c>
      <c r="G3350" s="5" t="s">
        <v>116</v>
      </c>
      <c r="H3350" s="5" t="s">
        <v>19</v>
      </c>
      <c r="I3350" s="7">
        <v>0.45</v>
      </c>
      <c r="J3350" s="8">
        <v>3250</v>
      </c>
      <c r="K3350" s="9">
        <f t="shared" si="26"/>
        <v>1462.5</v>
      </c>
      <c r="L3350" s="9">
        <f t="shared" si="27"/>
        <v>585</v>
      </c>
      <c r="M3350" s="10">
        <v>0.4</v>
      </c>
      <c r="O3350" s="15"/>
      <c r="P3350" s="13"/>
      <c r="Q3350" s="11"/>
      <c r="R3350" s="12"/>
    </row>
    <row r="3351" spans="1:18" ht="15.75" customHeight="1">
      <c r="A3351" s="1"/>
      <c r="B3351" s="5" t="s">
        <v>14</v>
      </c>
      <c r="C3351" s="5">
        <v>1185732</v>
      </c>
      <c r="D3351" s="6">
        <v>44362</v>
      </c>
      <c r="E3351" s="5" t="s">
        <v>15</v>
      </c>
      <c r="F3351" s="5" t="s">
        <v>115</v>
      </c>
      <c r="G3351" s="5" t="s">
        <v>116</v>
      </c>
      <c r="H3351" s="5" t="s">
        <v>20</v>
      </c>
      <c r="I3351" s="7">
        <v>0.45</v>
      </c>
      <c r="J3351" s="8">
        <v>3000</v>
      </c>
      <c r="K3351" s="9">
        <f t="shared" si="26"/>
        <v>1350</v>
      </c>
      <c r="L3351" s="9">
        <f t="shared" si="27"/>
        <v>540</v>
      </c>
      <c r="M3351" s="10">
        <v>0.4</v>
      </c>
      <c r="O3351" s="15"/>
      <c r="P3351" s="13"/>
      <c r="Q3351" s="11"/>
      <c r="R3351" s="12"/>
    </row>
    <row r="3352" spans="1:18" ht="15.75" customHeight="1">
      <c r="A3352" s="1"/>
      <c r="B3352" s="5" t="s">
        <v>14</v>
      </c>
      <c r="C3352" s="5">
        <v>1185732</v>
      </c>
      <c r="D3352" s="6">
        <v>44362</v>
      </c>
      <c r="E3352" s="5" t="s">
        <v>15</v>
      </c>
      <c r="F3352" s="5" t="s">
        <v>115</v>
      </c>
      <c r="G3352" s="5" t="s">
        <v>116</v>
      </c>
      <c r="H3352" s="5" t="s">
        <v>21</v>
      </c>
      <c r="I3352" s="7">
        <v>0.54999999999999993</v>
      </c>
      <c r="J3352" s="8">
        <v>3000</v>
      </c>
      <c r="K3352" s="9">
        <f t="shared" si="26"/>
        <v>1649.9999999999998</v>
      </c>
      <c r="L3352" s="9">
        <f t="shared" si="27"/>
        <v>494.99999999999989</v>
      </c>
      <c r="M3352" s="10">
        <v>0.3</v>
      </c>
      <c r="O3352" s="15"/>
      <c r="P3352" s="13"/>
      <c r="Q3352" s="11"/>
      <c r="R3352" s="12"/>
    </row>
    <row r="3353" spans="1:18" ht="15.75" customHeight="1">
      <c r="A3353" s="1"/>
      <c r="B3353" s="5" t="s">
        <v>14</v>
      </c>
      <c r="C3353" s="5">
        <v>1185732</v>
      </c>
      <c r="D3353" s="6">
        <v>44362</v>
      </c>
      <c r="E3353" s="5" t="s">
        <v>15</v>
      </c>
      <c r="F3353" s="5" t="s">
        <v>115</v>
      </c>
      <c r="G3353" s="5" t="s">
        <v>116</v>
      </c>
      <c r="H3353" s="5" t="s">
        <v>22</v>
      </c>
      <c r="I3353" s="7">
        <v>0.6</v>
      </c>
      <c r="J3353" s="8">
        <v>4500</v>
      </c>
      <c r="K3353" s="9">
        <f t="shared" si="26"/>
        <v>2700</v>
      </c>
      <c r="L3353" s="9">
        <f t="shared" si="27"/>
        <v>1080</v>
      </c>
      <c r="M3353" s="10">
        <v>0.4</v>
      </c>
      <c r="O3353" s="15"/>
      <c r="P3353" s="13"/>
      <c r="Q3353" s="11"/>
      <c r="R3353" s="12"/>
    </row>
    <row r="3354" spans="1:18" ht="15.75" customHeight="1">
      <c r="A3354" s="1"/>
      <c r="B3354" s="5" t="s">
        <v>14</v>
      </c>
      <c r="C3354" s="5">
        <v>1185732</v>
      </c>
      <c r="D3354" s="6">
        <v>44390</v>
      </c>
      <c r="E3354" s="5" t="s">
        <v>15</v>
      </c>
      <c r="F3354" s="5" t="s">
        <v>115</v>
      </c>
      <c r="G3354" s="5" t="s">
        <v>116</v>
      </c>
      <c r="H3354" s="5" t="s">
        <v>17</v>
      </c>
      <c r="I3354" s="7">
        <v>0.54999999999999993</v>
      </c>
      <c r="J3354" s="8">
        <v>6750</v>
      </c>
      <c r="K3354" s="9">
        <f t="shared" si="26"/>
        <v>3712.4999999999995</v>
      </c>
      <c r="L3354" s="9">
        <f t="shared" si="27"/>
        <v>1299.3749999999998</v>
      </c>
      <c r="M3354" s="10">
        <v>0.35</v>
      </c>
      <c r="O3354" s="15"/>
      <c r="P3354" s="13"/>
      <c r="Q3354" s="11"/>
      <c r="R3354" s="12"/>
    </row>
    <row r="3355" spans="1:18" ht="15.75" customHeight="1">
      <c r="A3355" s="1"/>
      <c r="B3355" s="5" t="s">
        <v>14</v>
      </c>
      <c r="C3355" s="5">
        <v>1185732</v>
      </c>
      <c r="D3355" s="6">
        <v>44390</v>
      </c>
      <c r="E3355" s="5" t="s">
        <v>15</v>
      </c>
      <c r="F3355" s="5" t="s">
        <v>115</v>
      </c>
      <c r="G3355" s="5" t="s">
        <v>116</v>
      </c>
      <c r="H3355" s="5" t="s">
        <v>18</v>
      </c>
      <c r="I3355" s="7">
        <v>0.5</v>
      </c>
      <c r="J3355" s="8">
        <v>4250</v>
      </c>
      <c r="K3355" s="9">
        <f t="shared" si="26"/>
        <v>2125</v>
      </c>
      <c r="L3355" s="9">
        <f t="shared" si="27"/>
        <v>743.75</v>
      </c>
      <c r="M3355" s="10">
        <v>0.35</v>
      </c>
      <c r="O3355" s="15"/>
      <c r="P3355" s="13"/>
      <c r="Q3355" s="11"/>
      <c r="R3355" s="12"/>
    </row>
    <row r="3356" spans="1:18" ht="15.75" customHeight="1">
      <c r="A3356" s="1"/>
      <c r="B3356" s="5" t="s">
        <v>14</v>
      </c>
      <c r="C3356" s="5">
        <v>1185732</v>
      </c>
      <c r="D3356" s="6">
        <v>44390</v>
      </c>
      <c r="E3356" s="5" t="s">
        <v>15</v>
      </c>
      <c r="F3356" s="5" t="s">
        <v>115</v>
      </c>
      <c r="G3356" s="5" t="s">
        <v>116</v>
      </c>
      <c r="H3356" s="5" t="s">
        <v>19</v>
      </c>
      <c r="I3356" s="7">
        <v>0.45</v>
      </c>
      <c r="J3356" s="8">
        <v>3500</v>
      </c>
      <c r="K3356" s="9">
        <f t="shared" si="26"/>
        <v>1575</v>
      </c>
      <c r="L3356" s="9">
        <f t="shared" si="27"/>
        <v>630</v>
      </c>
      <c r="M3356" s="10">
        <v>0.4</v>
      </c>
      <c r="O3356" s="15"/>
      <c r="P3356" s="13"/>
      <c r="Q3356" s="11"/>
      <c r="R3356" s="12"/>
    </row>
    <row r="3357" spans="1:18" ht="15.75" customHeight="1">
      <c r="A3357" s="1"/>
      <c r="B3357" s="5" t="s">
        <v>14</v>
      </c>
      <c r="C3357" s="5">
        <v>1185732</v>
      </c>
      <c r="D3357" s="6">
        <v>44390</v>
      </c>
      <c r="E3357" s="5" t="s">
        <v>15</v>
      </c>
      <c r="F3357" s="5" t="s">
        <v>115</v>
      </c>
      <c r="G3357" s="5" t="s">
        <v>116</v>
      </c>
      <c r="H3357" s="5" t="s">
        <v>20</v>
      </c>
      <c r="I3357" s="7">
        <v>0.45</v>
      </c>
      <c r="J3357" s="8">
        <v>3000</v>
      </c>
      <c r="K3357" s="9">
        <f t="shared" si="26"/>
        <v>1350</v>
      </c>
      <c r="L3357" s="9">
        <f t="shared" si="27"/>
        <v>540</v>
      </c>
      <c r="M3357" s="10">
        <v>0.4</v>
      </c>
      <c r="O3357" s="15"/>
      <c r="P3357" s="13"/>
      <c r="Q3357" s="11"/>
      <c r="R3357" s="12"/>
    </row>
    <row r="3358" spans="1:18" ht="15.75" customHeight="1">
      <c r="A3358" s="1"/>
      <c r="B3358" s="5" t="s">
        <v>14</v>
      </c>
      <c r="C3358" s="5">
        <v>1185732</v>
      </c>
      <c r="D3358" s="6">
        <v>44390</v>
      </c>
      <c r="E3358" s="5" t="s">
        <v>15</v>
      </c>
      <c r="F3358" s="5" t="s">
        <v>115</v>
      </c>
      <c r="G3358" s="5" t="s">
        <v>116</v>
      </c>
      <c r="H3358" s="5" t="s">
        <v>21</v>
      </c>
      <c r="I3358" s="7">
        <v>0.54999999999999993</v>
      </c>
      <c r="J3358" s="8">
        <v>3250</v>
      </c>
      <c r="K3358" s="9">
        <f t="shared" si="26"/>
        <v>1787.4999999999998</v>
      </c>
      <c r="L3358" s="9">
        <f t="shared" si="27"/>
        <v>536.24999999999989</v>
      </c>
      <c r="M3358" s="10">
        <v>0.3</v>
      </c>
      <c r="O3358" s="15"/>
      <c r="P3358" s="13"/>
      <c r="Q3358" s="11"/>
      <c r="R3358" s="12"/>
    </row>
    <row r="3359" spans="1:18" ht="15.75" customHeight="1">
      <c r="A3359" s="1"/>
      <c r="B3359" s="5" t="s">
        <v>14</v>
      </c>
      <c r="C3359" s="5">
        <v>1185732</v>
      </c>
      <c r="D3359" s="6">
        <v>44390</v>
      </c>
      <c r="E3359" s="5" t="s">
        <v>15</v>
      </c>
      <c r="F3359" s="5" t="s">
        <v>115</v>
      </c>
      <c r="G3359" s="5" t="s">
        <v>116</v>
      </c>
      <c r="H3359" s="5" t="s">
        <v>22</v>
      </c>
      <c r="I3359" s="7">
        <v>0.6</v>
      </c>
      <c r="J3359" s="8">
        <v>5000</v>
      </c>
      <c r="K3359" s="9">
        <f t="shared" si="26"/>
        <v>3000</v>
      </c>
      <c r="L3359" s="9">
        <f t="shared" si="27"/>
        <v>1200</v>
      </c>
      <c r="M3359" s="10">
        <v>0.4</v>
      </c>
      <c r="O3359" s="15"/>
      <c r="P3359" s="13"/>
      <c r="Q3359" s="11"/>
      <c r="R3359" s="12"/>
    </row>
    <row r="3360" spans="1:18" ht="15.75" customHeight="1">
      <c r="A3360" s="1"/>
      <c r="B3360" s="5" t="s">
        <v>14</v>
      </c>
      <c r="C3360" s="5">
        <v>1185732</v>
      </c>
      <c r="D3360" s="6">
        <v>44422</v>
      </c>
      <c r="E3360" s="5" t="s">
        <v>15</v>
      </c>
      <c r="F3360" s="5" t="s">
        <v>115</v>
      </c>
      <c r="G3360" s="5" t="s">
        <v>116</v>
      </c>
      <c r="H3360" s="5" t="s">
        <v>17</v>
      </c>
      <c r="I3360" s="7">
        <v>0.54999999999999993</v>
      </c>
      <c r="J3360" s="8">
        <v>6500</v>
      </c>
      <c r="K3360" s="9">
        <f t="shared" si="26"/>
        <v>3574.9999999999995</v>
      </c>
      <c r="L3360" s="9">
        <f t="shared" si="27"/>
        <v>1251.2499999999998</v>
      </c>
      <c r="M3360" s="10">
        <v>0.35</v>
      </c>
      <c r="O3360" s="15"/>
      <c r="P3360" s="13"/>
      <c r="Q3360" s="11"/>
      <c r="R3360" s="12"/>
    </row>
    <row r="3361" spans="1:18" ht="15.75" customHeight="1">
      <c r="A3361" s="1"/>
      <c r="B3361" s="5" t="s">
        <v>14</v>
      </c>
      <c r="C3361" s="5">
        <v>1185732</v>
      </c>
      <c r="D3361" s="6">
        <v>44422</v>
      </c>
      <c r="E3361" s="5" t="s">
        <v>15</v>
      </c>
      <c r="F3361" s="5" t="s">
        <v>115</v>
      </c>
      <c r="G3361" s="5" t="s">
        <v>116</v>
      </c>
      <c r="H3361" s="5" t="s">
        <v>18</v>
      </c>
      <c r="I3361" s="7">
        <v>0.5</v>
      </c>
      <c r="J3361" s="8">
        <v>4250</v>
      </c>
      <c r="K3361" s="9">
        <f t="shared" si="26"/>
        <v>2125</v>
      </c>
      <c r="L3361" s="9">
        <f t="shared" si="27"/>
        <v>743.75</v>
      </c>
      <c r="M3361" s="10">
        <v>0.35</v>
      </c>
      <c r="O3361" s="15"/>
      <c r="P3361" s="13"/>
      <c r="Q3361" s="11"/>
      <c r="R3361" s="12"/>
    </row>
    <row r="3362" spans="1:18" ht="15.75" customHeight="1">
      <c r="A3362" s="1"/>
      <c r="B3362" s="5" t="s">
        <v>14</v>
      </c>
      <c r="C3362" s="5">
        <v>1185732</v>
      </c>
      <c r="D3362" s="6">
        <v>44422</v>
      </c>
      <c r="E3362" s="5" t="s">
        <v>15</v>
      </c>
      <c r="F3362" s="5" t="s">
        <v>115</v>
      </c>
      <c r="G3362" s="5" t="s">
        <v>116</v>
      </c>
      <c r="H3362" s="5" t="s">
        <v>19</v>
      </c>
      <c r="I3362" s="7">
        <v>0.45</v>
      </c>
      <c r="J3362" s="8">
        <v>3500</v>
      </c>
      <c r="K3362" s="9">
        <f t="shared" si="26"/>
        <v>1575</v>
      </c>
      <c r="L3362" s="9">
        <f t="shared" si="27"/>
        <v>630</v>
      </c>
      <c r="M3362" s="10">
        <v>0.4</v>
      </c>
      <c r="O3362" s="15"/>
      <c r="P3362" s="13"/>
      <c r="Q3362" s="11"/>
      <c r="R3362" s="12"/>
    </row>
    <row r="3363" spans="1:18" ht="15.75" customHeight="1">
      <c r="A3363" s="1"/>
      <c r="B3363" s="5" t="s">
        <v>14</v>
      </c>
      <c r="C3363" s="5">
        <v>1185732</v>
      </c>
      <c r="D3363" s="6">
        <v>44422</v>
      </c>
      <c r="E3363" s="5" t="s">
        <v>15</v>
      </c>
      <c r="F3363" s="5" t="s">
        <v>115</v>
      </c>
      <c r="G3363" s="5" t="s">
        <v>116</v>
      </c>
      <c r="H3363" s="5" t="s">
        <v>20</v>
      </c>
      <c r="I3363" s="7">
        <v>0.45</v>
      </c>
      <c r="J3363" s="8">
        <v>2500</v>
      </c>
      <c r="K3363" s="9">
        <f t="shared" si="26"/>
        <v>1125</v>
      </c>
      <c r="L3363" s="9">
        <f t="shared" si="27"/>
        <v>450</v>
      </c>
      <c r="M3363" s="10">
        <v>0.4</v>
      </c>
      <c r="O3363" s="15"/>
      <c r="P3363" s="13"/>
      <c r="Q3363" s="11"/>
      <c r="R3363" s="12"/>
    </row>
    <row r="3364" spans="1:18" ht="15.75" customHeight="1">
      <c r="A3364" s="1"/>
      <c r="B3364" s="5" t="s">
        <v>14</v>
      </c>
      <c r="C3364" s="5">
        <v>1185732</v>
      </c>
      <c r="D3364" s="6">
        <v>44422</v>
      </c>
      <c r="E3364" s="5" t="s">
        <v>15</v>
      </c>
      <c r="F3364" s="5" t="s">
        <v>115</v>
      </c>
      <c r="G3364" s="5" t="s">
        <v>116</v>
      </c>
      <c r="H3364" s="5" t="s">
        <v>21</v>
      </c>
      <c r="I3364" s="7">
        <v>0.54999999999999993</v>
      </c>
      <c r="J3364" s="8">
        <v>2250</v>
      </c>
      <c r="K3364" s="9">
        <f t="shared" si="26"/>
        <v>1237.4999999999998</v>
      </c>
      <c r="L3364" s="9">
        <f t="shared" si="27"/>
        <v>371.24999999999994</v>
      </c>
      <c r="M3364" s="10">
        <v>0.3</v>
      </c>
      <c r="O3364" s="15"/>
      <c r="P3364" s="13"/>
      <c r="Q3364" s="11"/>
      <c r="R3364" s="12"/>
    </row>
    <row r="3365" spans="1:18" ht="15.75" customHeight="1">
      <c r="A3365" s="1"/>
      <c r="B3365" s="5" t="s">
        <v>14</v>
      </c>
      <c r="C3365" s="5">
        <v>1185732</v>
      </c>
      <c r="D3365" s="6">
        <v>44422</v>
      </c>
      <c r="E3365" s="5" t="s">
        <v>15</v>
      </c>
      <c r="F3365" s="5" t="s">
        <v>115</v>
      </c>
      <c r="G3365" s="5" t="s">
        <v>116</v>
      </c>
      <c r="H3365" s="5" t="s">
        <v>22</v>
      </c>
      <c r="I3365" s="7">
        <v>0.6</v>
      </c>
      <c r="J3365" s="8">
        <v>4000</v>
      </c>
      <c r="K3365" s="9">
        <f t="shared" si="26"/>
        <v>2400</v>
      </c>
      <c r="L3365" s="9">
        <f t="shared" si="27"/>
        <v>960</v>
      </c>
      <c r="M3365" s="10">
        <v>0.4</v>
      </c>
      <c r="O3365" s="15"/>
      <c r="P3365" s="13"/>
      <c r="Q3365" s="11"/>
      <c r="R3365" s="12"/>
    </row>
    <row r="3366" spans="1:18" ht="15.75" customHeight="1">
      <c r="A3366" s="1"/>
      <c r="B3366" s="5" t="s">
        <v>14</v>
      </c>
      <c r="C3366" s="5">
        <v>1185732</v>
      </c>
      <c r="D3366" s="6">
        <v>44452</v>
      </c>
      <c r="E3366" s="5" t="s">
        <v>15</v>
      </c>
      <c r="F3366" s="5" t="s">
        <v>115</v>
      </c>
      <c r="G3366" s="5" t="s">
        <v>116</v>
      </c>
      <c r="H3366" s="5" t="s">
        <v>17</v>
      </c>
      <c r="I3366" s="7">
        <v>0.54999999999999993</v>
      </c>
      <c r="J3366" s="8">
        <v>5250</v>
      </c>
      <c r="K3366" s="9">
        <f t="shared" si="26"/>
        <v>2887.4999999999995</v>
      </c>
      <c r="L3366" s="9">
        <f t="shared" si="27"/>
        <v>1010.6249999999998</v>
      </c>
      <c r="M3366" s="10">
        <v>0.35</v>
      </c>
      <c r="O3366" s="15"/>
      <c r="P3366" s="13"/>
      <c r="Q3366" s="11"/>
      <c r="R3366" s="12"/>
    </row>
    <row r="3367" spans="1:18" ht="15.75" customHeight="1">
      <c r="A3367" s="1"/>
      <c r="B3367" s="5" t="s">
        <v>14</v>
      </c>
      <c r="C3367" s="5">
        <v>1185732</v>
      </c>
      <c r="D3367" s="6">
        <v>44452</v>
      </c>
      <c r="E3367" s="5" t="s">
        <v>15</v>
      </c>
      <c r="F3367" s="5" t="s">
        <v>115</v>
      </c>
      <c r="G3367" s="5" t="s">
        <v>116</v>
      </c>
      <c r="H3367" s="5" t="s">
        <v>18</v>
      </c>
      <c r="I3367" s="7">
        <v>0.5</v>
      </c>
      <c r="J3367" s="8">
        <v>3250</v>
      </c>
      <c r="K3367" s="9">
        <f t="shared" si="26"/>
        <v>1625</v>
      </c>
      <c r="L3367" s="9">
        <f t="shared" si="27"/>
        <v>568.75</v>
      </c>
      <c r="M3367" s="10">
        <v>0.35</v>
      </c>
      <c r="O3367" s="15"/>
      <c r="P3367" s="13"/>
      <c r="Q3367" s="11"/>
      <c r="R3367" s="12"/>
    </row>
    <row r="3368" spans="1:18" ht="15.75" customHeight="1">
      <c r="A3368" s="1"/>
      <c r="B3368" s="5" t="s">
        <v>14</v>
      </c>
      <c r="C3368" s="5">
        <v>1185732</v>
      </c>
      <c r="D3368" s="6">
        <v>44452</v>
      </c>
      <c r="E3368" s="5" t="s">
        <v>15</v>
      </c>
      <c r="F3368" s="5" t="s">
        <v>115</v>
      </c>
      <c r="G3368" s="5" t="s">
        <v>116</v>
      </c>
      <c r="H3368" s="5" t="s">
        <v>19</v>
      </c>
      <c r="I3368" s="7">
        <v>0.45</v>
      </c>
      <c r="J3368" s="8">
        <v>2250</v>
      </c>
      <c r="K3368" s="9">
        <f t="shared" si="26"/>
        <v>1012.5</v>
      </c>
      <c r="L3368" s="9">
        <f t="shared" si="27"/>
        <v>405</v>
      </c>
      <c r="M3368" s="10">
        <v>0.4</v>
      </c>
      <c r="O3368" s="15"/>
      <c r="P3368" s="13"/>
      <c r="Q3368" s="11"/>
      <c r="R3368" s="12"/>
    </row>
    <row r="3369" spans="1:18" ht="15.75" customHeight="1">
      <c r="A3369" s="1"/>
      <c r="B3369" s="5" t="s">
        <v>14</v>
      </c>
      <c r="C3369" s="5">
        <v>1185732</v>
      </c>
      <c r="D3369" s="6">
        <v>44452</v>
      </c>
      <c r="E3369" s="5" t="s">
        <v>15</v>
      </c>
      <c r="F3369" s="5" t="s">
        <v>115</v>
      </c>
      <c r="G3369" s="5" t="s">
        <v>116</v>
      </c>
      <c r="H3369" s="5" t="s">
        <v>20</v>
      </c>
      <c r="I3369" s="7">
        <v>0.45</v>
      </c>
      <c r="J3369" s="8">
        <v>2000</v>
      </c>
      <c r="K3369" s="9">
        <f t="shared" si="26"/>
        <v>900</v>
      </c>
      <c r="L3369" s="9">
        <f t="shared" si="27"/>
        <v>360</v>
      </c>
      <c r="M3369" s="10">
        <v>0.4</v>
      </c>
      <c r="O3369" s="15"/>
      <c r="P3369" s="13"/>
      <c r="Q3369" s="11"/>
      <c r="R3369" s="12"/>
    </row>
    <row r="3370" spans="1:18" ht="15.75" customHeight="1">
      <c r="A3370" s="1"/>
      <c r="B3370" s="5" t="s">
        <v>14</v>
      </c>
      <c r="C3370" s="5">
        <v>1185732</v>
      </c>
      <c r="D3370" s="6">
        <v>44452</v>
      </c>
      <c r="E3370" s="5" t="s">
        <v>15</v>
      </c>
      <c r="F3370" s="5" t="s">
        <v>115</v>
      </c>
      <c r="G3370" s="5" t="s">
        <v>116</v>
      </c>
      <c r="H3370" s="5" t="s">
        <v>21</v>
      </c>
      <c r="I3370" s="7">
        <v>0.54999999999999993</v>
      </c>
      <c r="J3370" s="8">
        <v>2000</v>
      </c>
      <c r="K3370" s="9">
        <f t="shared" si="26"/>
        <v>1099.9999999999998</v>
      </c>
      <c r="L3370" s="9">
        <f t="shared" si="27"/>
        <v>329.99999999999994</v>
      </c>
      <c r="M3370" s="10">
        <v>0.3</v>
      </c>
      <c r="O3370" s="15"/>
      <c r="P3370" s="13"/>
      <c r="Q3370" s="11"/>
      <c r="R3370" s="12"/>
    </row>
    <row r="3371" spans="1:18" ht="15.75" customHeight="1">
      <c r="A3371" s="1"/>
      <c r="B3371" s="5" t="s">
        <v>14</v>
      </c>
      <c r="C3371" s="5">
        <v>1185732</v>
      </c>
      <c r="D3371" s="6">
        <v>44452</v>
      </c>
      <c r="E3371" s="5" t="s">
        <v>15</v>
      </c>
      <c r="F3371" s="5" t="s">
        <v>115</v>
      </c>
      <c r="G3371" s="5" t="s">
        <v>116</v>
      </c>
      <c r="H3371" s="5" t="s">
        <v>22</v>
      </c>
      <c r="I3371" s="7">
        <v>0.6</v>
      </c>
      <c r="J3371" s="8">
        <v>3000</v>
      </c>
      <c r="K3371" s="9">
        <f t="shared" si="26"/>
        <v>1800</v>
      </c>
      <c r="L3371" s="9">
        <f t="shared" si="27"/>
        <v>720</v>
      </c>
      <c r="M3371" s="10">
        <v>0.4</v>
      </c>
      <c r="O3371" s="15"/>
      <c r="P3371" s="13"/>
      <c r="Q3371" s="11"/>
      <c r="R3371" s="12"/>
    </row>
    <row r="3372" spans="1:18" ht="15.75" customHeight="1">
      <c r="A3372" s="1"/>
      <c r="B3372" s="5" t="s">
        <v>14</v>
      </c>
      <c r="C3372" s="5">
        <v>1185732</v>
      </c>
      <c r="D3372" s="6">
        <v>44484</v>
      </c>
      <c r="E3372" s="5" t="s">
        <v>15</v>
      </c>
      <c r="F3372" s="5" t="s">
        <v>115</v>
      </c>
      <c r="G3372" s="5" t="s">
        <v>116</v>
      </c>
      <c r="H3372" s="5" t="s">
        <v>17</v>
      </c>
      <c r="I3372" s="7">
        <v>0.6</v>
      </c>
      <c r="J3372" s="8">
        <v>4750</v>
      </c>
      <c r="K3372" s="9">
        <f t="shared" si="26"/>
        <v>2850</v>
      </c>
      <c r="L3372" s="9">
        <f t="shared" si="27"/>
        <v>997.49999999999989</v>
      </c>
      <c r="M3372" s="10">
        <v>0.35</v>
      </c>
      <c r="O3372" s="15"/>
      <c r="P3372" s="13"/>
      <c r="Q3372" s="11"/>
      <c r="R3372" s="12"/>
    </row>
    <row r="3373" spans="1:18" ht="15.75" customHeight="1">
      <c r="A3373" s="1"/>
      <c r="B3373" s="5" t="s">
        <v>14</v>
      </c>
      <c r="C3373" s="5">
        <v>1185732</v>
      </c>
      <c r="D3373" s="6">
        <v>44484</v>
      </c>
      <c r="E3373" s="5" t="s">
        <v>15</v>
      </c>
      <c r="F3373" s="5" t="s">
        <v>115</v>
      </c>
      <c r="G3373" s="5" t="s">
        <v>116</v>
      </c>
      <c r="H3373" s="5" t="s">
        <v>18</v>
      </c>
      <c r="I3373" s="7">
        <v>0.55000000000000004</v>
      </c>
      <c r="J3373" s="8">
        <v>3000</v>
      </c>
      <c r="K3373" s="9">
        <f t="shared" si="26"/>
        <v>1650.0000000000002</v>
      </c>
      <c r="L3373" s="9">
        <f t="shared" si="27"/>
        <v>577.5</v>
      </c>
      <c r="M3373" s="10">
        <v>0.35</v>
      </c>
      <c r="O3373" s="15"/>
      <c r="P3373" s="13"/>
      <c r="Q3373" s="11"/>
      <c r="R3373" s="12"/>
    </row>
    <row r="3374" spans="1:18" ht="15.75" customHeight="1">
      <c r="A3374" s="1"/>
      <c r="B3374" s="5" t="s">
        <v>14</v>
      </c>
      <c r="C3374" s="5">
        <v>1185732</v>
      </c>
      <c r="D3374" s="6">
        <v>44484</v>
      </c>
      <c r="E3374" s="5" t="s">
        <v>15</v>
      </c>
      <c r="F3374" s="5" t="s">
        <v>115</v>
      </c>
      <c r="G3374" s="5" t="s">
        <v>116</v>
      </c>
      <c r="H3374" s="5" t="s">
        <v>19</v>
      </c>
      <c r="I3374" s="7">
        <v>0.55000000000000004</v>
      </c>
      <c r="J3374" s="8">
        <v>2000</v>
      </c>
      <c r="K3374" s="9">
        <f t="shared" si="26"/>
        <v>1100</v>
      </c>
      <c r="L3374" s="9">
        <f t="shared" si="27"/>
        <v>440</v>
      </c>
      <c r="M3374" s="10">
        <v>0.4</v>
      </c>
      <c r="O3374" s="15"/>
      <c r="P3374" s="13"/>
      <c r="Q3374" s="11"/>
      <c r="R3374" s="12"/>
    </row>
    <row r="3375" spans="1:18" ht="15.75" customHeight="1">
      <c r="A3375" s="1"/>
      <c r="B3375" s="5" t="s">
        <v>14</v>
      </c>
      <c r="C3375" s="5">
        <v>1185732</v>
      </c>
      <c r="D3375" s="6">
        <v>44484</v>
      </c>
      <c r="E3375" s="5" t="s">
        <v>15</v>
      </c>
      <c r="F3375" s="5" t="s">
        <v>115</v>
      </c>
      <c r="G3375" s="5" t="s">
        <v>116</v>
      </c>
      <c r="H3375" s="5" t="s">
        <v>20</v>
      </c>
      <c r="I3375" s="7">
        <v>0.55000000000000004</v>
      </c>
      <c r="J3375" s="8">
        <v>1750</v>
      </c>
      <c r="K3375" s="9">
        <f t="shared" si="26"/>
        <v>962.50000000000011</v>
      </c>
      <c r="L3375" s="9">
        <f t="shared" si="27"/>
        <v>385.00000000000006</v>
      </c>
      <c r="M3375" s="10">
        <v>0.4</v>
      </c>
      <c r="O3375" s="15"/>
      <c r="P3375" s="13"/>
      <c r="Q3375" s="11"/>
      <c r="R3375" s="12"/>
    </row>
    <row r="3376" spans="1:18" ht="15.75" customHeight="1">
      <c r="A3376" s="1"/>
      <c r="B3376" s="5" t="s">
        <v>14</v>
      </c>
      <c r="C3376" s="5">
        <v>1185732</v>
      </c>
      <c r="D3376" s="6">
        <v>44484</v>
      </c>
      <c r="E3376" s="5" t="s">
        <v>15</v>
      </c>
      <c r="F3376" s="5" t="s">
        <v>115</v>
      </c>
      <c r="G3376" s="5" t="s">
        <v>116</v>
      </c>
      <c r="H3376" s="5" t="s">
        <v>21</v>
      </c>
      <c r="I3376" s="7">
        <v>0.65</v>
      </c>
      <c r="J3376" s="8">
        <v>1750</v>
      </c>
      <c r="K3376" s="9">
        <f t="shared" si="26"/>
        <v>1137.5</v>
      </c>
      <c r="L3376" s="9">
        <f t="shared" si="27"/>
        <v>341.25</v>
      </c>
      <c r="M3376" s="10">
        <v>0.3</v>
      </c>
      <c r="O3376" s="15"/>
      <c r="P3376" s="13"/>
      <c r="Q3376" s="11"/>
      <c r="R3376" s="12"/>
    </row>
    <row r="3377" spans="1:18" ht="15.75" customHeight="1">
      <c r="A3377" s="1"/>
      <c r="B3377" s="5" t="s">
        <v>14</v>
      </c>
      <c r="C3377" s="5">
        <v>1185732</v>
      </c>
      <c r="D3377" s="6">
        <v>44484</v>
      </c>
      <c r="E3377" s="5" t="s">
        <v>15</v>
      </c>
      <c r="F3377" s="5" t="s">
        <v>115</v>
      </c>
      <c r="G3377" s="5" t="s">
        <v>116</v>
      </c>
      <c r="H3377" s="5" t="s">
        <v>22</v>
      </c>
      <c r="I3377" s="7">
        <v>0.7</v>
      </c>
      <c r="J3377" s="8">
        <v>3000</v>
      </c>
      <c r="K3377" s="9">
        <f t="shared" si="26"/>
        <v>2100</v>
      </c>
      <c r="L3377" s="9">
        <f t="shared" si="27"/>
        <v>840</v>
      </c>
      <c r="M3377" s="10">
        <v>0.4</v>
      </c>
      <c r="O3377" s="15"/>
      <c r="P3377" s="13"/>
      <c r="Q3377" s="11"/>
      <c r="R3377" s="12"/>
    </row>
    <row r="3378" spans="1:18" ht="15.75" customHeight="1">
      <c r="A3378" s="1"/>
      <c r="B3378" s="5" t="s">
        <v>14</v>
      </c>
      <c r="C3378" s="5">
        <v>1185732</v>
      </c>
      <c r="D3378" s="6">
        <v>44514</v>
      </c>
      <c r="E3378" s="5" t="s">
        <v>15</v>
      </c>
      <c r="F3378" s="5" t="s">
        <v>115</v>
      </c>
      <c r="G3378" s="5" t="s">
        <v>116</v>
      </c>
      <c r="H3378" s="5" t="s">
        <v>17</v>
      </c>
      <c r="I3378" s="7">
        <v>0.65</v>
      </c>
      <c r="J3378" s="8">
        <v>4500</v>
      </c>
      <c r="K3378" s="9">
        <f t="shared" si="26"/>
        <v>2925</v>
      </c>
      <c r="L3378" s="9">
        <f t="shared" si="27"/>
        <v>1023.7499999999999</v>
      </c>
      <c r="M3378" s="10">
        <v>0.35</v>
      </c>
      <c r="O3378" s="15"/>
      <c r="P3378" s="13"/>
      <c r="Q3378" s="11"/>
      <c r="R3378" s="12"/>
    </row>
    <row r="3379" spans="1:18" ht="15.75" customHeight="1">
      <c r="A3379" s="1"/>
      <c r="B3379" s="5" t="s">
        <v>14</v>
      </c>
      <c r="C3379" s="5">
        <v>1185732</v>
      </c>
      <c r="D3379" s="6">
        <v>44514</v>
      </c>
      <c r="E3379" s="5" t="s">
        <v>15</v>
      </c>
      <c r="F3379" s="5" t="s">
        <v>115</v>
      </c>
      <c r="G3379" s="5" t="s">
        <v>116</v>
      </c>
      <c r="H3379" s="5" t="s">
        <v>18</v>
      </c>
      <c r="I3379" s="7">
        <v>0.55000000000000004</v>
      </c>
      <c r="J3379" s="8">
        <v>3250</v>
      </c>
      <c r="K3379" s="9">
        <f t="shared" si="26"/>
        <v>1787.5000000000002</v>
      </c>
      <c r="L3379" s="9">
        <f t="shared" si="27"/>
        <v>625.625</v>
      </c>
      <c r="M3379" s="10">
        <v>0.35</v>
      </c>
      <c r="O3379" s="15"/>
      <c r="P3379" s="13"/>
      <c r="Q3379" s="11"/>
      <c r="R3379" s="12"/>
    </row>
    <row r="3380" spans="1:18" ht="15.75" customHeight="1">
      <c r="A3380" s="1"/>
      <c r="B3380" s="5" t="s">
        <v>14</v>
      </c>
      <c r="C3380" s="5">
        <v>1185732</v>
      </c>
      <c r="D3380" s="6">
        <v>44514</v>
      </c>
      <c r="E3380" s="5" t="s">
        <v>15</v>
      </c>
      <c r="F3380" s="5" t="s">
        <v>115</v>
      </c>
      <c r="G3380" s="5" t="s">
        <v>116</v>
      </c>
      <c r="H3380" s="5" t="s">
        <v>19</v>
      </c>
      <c r="I3380" s="7">
        <v>0.55000000000000004</v>
      </c>
      <c r="J3380" s="8">
        <v>3200</v>
      </c>
      <c r="K3380" s="9">
        <f t="shared" si="26"/>
        <v>1760.0000000000002</v>
      </c>
      <c r="L3380" s="9">
        <f t="shared" si="27"/>
        <v>704.00000000000011</v>
      </c>
      <c r="M3380" s="10">
        <v>0.4</v>
      </c>
      <c r="O3380" s="15"/>
      <c r="P3380" s="13"/>
      <c r="Q3380" s="11"/>
      <c r="R3380" s="12"/>
    </row>
    <row r="3381" spans="1:18" ht="15.75" customHeight="1">
      <c r="A3381" s="1"/>
      <c r="B3381" s="5" t="s">
        <v>14</v>
      </c>
      <c r="C3381" s="5">
        <v>1185732</v>
      </c>
      <c r="D3381" s="6">
        <v>44514</v>
      </c>
      <c r="E3381" s="5" t="s">
        <v>15</v>
      </c>
      <c r="F3381" s="5" t="s">
        <v>115</v>
      </c>
      <c r="G3381" s="5" t="s">
        <v>116</v>
      </c>
      <c r="H3381" s="5" t="s">
        <v>20</v>
      </c>
      <c r="I3381" s="7">
        <v>0.55000000000000004</v>
      </c>
      <c r="J3381" s="8">
        <v>3000</v>
      </c>
      <c r="K3381" s="9">
        <f t="shared" si="26"/>
        <v>1650.0000000000002</v>
      </c>
      <c r="L3381" s="9">
        <f t="shared" si="27"/>
        <v>660.00000000000011</v>
      </c>
      <c r="M3381" s="10">
        <v>0.4</v>
      </c>
      <c r="O3381" s="15"/>
      <c r="P3381" s="13"/>
      <c r="Q3381" s="11"/>
      <c r="R3381" s="12"/>
    </row>
    <row r="3382" spans="1:18" ht="15.75" customHeight="1">
      <c r="A3382" s="1"/>
      <c r="B3382" s="5" t="s">
        <v>14</v>
      </c>
      <c r="C3382" s="5">
        <v>1185732</v>
      </c>
      <c r="D3382" s="6">
        <v>44514</v>
      </c>
      <c r="E3382" s="5" t="s">
        <v>15</v>
      </c>
      <c r="F3382" s="5" t="s">
        <v>115</v>
      </c>
      <c r="G3382" s="5" t="s">
        <v>116</v>
      </c>
      <c r="H3382" s="5" t="s">
        <v>21</v>
      </c>
      <c r="I3382" s="7">
        <v>0.65</v>
      </c>
      <c r="J3382" s="8">
        <v>2750</v>
      </c>
      <c r="K3382" s="9">
        <f t="shared" si="26"/>
        <v>1787.5</v>
      </c>
      <c r="L3382" s="9">
        <f t="shared" si="27"/>
        <v>536.25</v>
      </c>
      <c r="M3382" s="10">
        <v>0.3</v>
      </c>
      <c r="O3382" s="15"/>
      <c r="P3382" s="13"/>
      <c r="Q3382" s="11"/>
      <c r="R3382" s="12"/>
    </row>
    <row r="3383" spans="1:18" ht="15.75" customHeight="1">
      <c r="A3383" s="1"/>
      <c r="B3383" s="5" t="s">
        <v>14</v>
      </c>
      <c r="C3383" s="5">
        <v>1185732</v>
      </c>
      <c r="D3383" s="6">
        <v>44514</v>
      </c>
      <c r="E3383" s="5" t="s">
        <v>15</v>
      </c>
      <c r="F3383" s="5" t="s">
        <v>115</v>
      </c>
      <c r="G3383" s="5" t="s">
        <v>116</v>
      </c>
      <c r="H3383" s="5" t="s">
        <v>22</v>
      </c>
      <c r="I3383" s="7">
        <v>0.7</v>
      </c>
      <c r="J3383" s="8">
        <v>3750</v>
      </c>
      <c r="K3383" s="9">
        <f t="shared" si="26"/>
        <v>2625</v>
      </c>
      <c r="L3383" s="9">
        <f t="shared" si="27"/>
        <v>1050</v>
      </c>
      <c r="M3383" s="10">
        <v>0.4</v>
      </c>
      <c r="O3383" s="15"/>
      <c r="P3383" s="13"/>
      <c r="Q3383" s="11"/>
      <c r="R3383" s="12"/>
    </row>
    <row r="3384" spans="1:18" ht="15.75" customHeight="1">
      <c r="A3384" s="1"/>
      <c r="B3384" s="5" t="s">
        <v>14</v>
      </c>
      <c r="C3384" s="5">
        <v>1185732</v>
      </c>
      <c r="D3384" s="6">
        <v>44543</v>
      </c>
      <c r="E3384" s="5" t="s">
        <v>15</v>
      </c>
      <c r="F3384" s="5" t="s">
        <v>115</v>
      </c>
      <c r="G3384" s="5" t="s">
        <v>116</v>
      </c>
      <c r="H3384" s="5" t="s">
        <v>17</v>
      </c>
      <c r="I3384" s="7">
        <v>0.65</v>
      </c>
      <c r="J3384" s="8">
        <v>6000</v>
      </c>
      <c r="K3384" s="9">
        <f t="shared" si="26"/>
        <v>3900</v>
      </c>
      <c r="L3384" s="9">
        <f t="shared" si="27"/>
        <v>1365</v>
      </c>
      <c r="M3384" s="10">
        <v>0.35</v>
      </c>
      <c r="O3384" s="15"/>
      <c r="P3384" s="13"/>
      <c r="Q3384" s="11"/>
      <c r="R3384" s="12"/>
    </row>
    <row r="3385" spans="1:18" ht="15.75" customHeight="1">
      <c r="A3385" s="1"/>
      <c r="B3385" s="5" t="s">
        <v>14</v>
      </c>
      <c r="C3385" s="5">
        <v>1185732</v>
      </c>
      <c r="D3385" s="6">
        <v>44543</v>
      </c>
      <c r="E3385" s="5" t="s">
        <v>15</v>
      </c>
      <c r="F3385" s="5" t="s">
        <v>115</v>
      </c>
      <c r="G3385" s="5" t="s">
        <v>116</v>
      </c>
      <c r="H3385" s="5" t="s">
        <v>18</v>
      </c>
      <c r="I3385" s="7">
        <v>0.55000000000000004</v>
      </c>
      <c r="J3385" s="8">
        <v>4000</v>
      </c>
      <c r="K3385" s="9">
        <f t="shared" si="26"/>
        <v>2200</v>
      </c>
      <c r="L3385" s="9">
        <f t="shared" si="27"/>
        <v>770</v>
      </c>
      <c r="M3385" s="10">
        <v>0.35</v>
      </c>
      <c r="O3385" s="15"/>
      <c r="P3385" s="13"/>
      <c r="Q3385" s="11"/>
      <c r="R3385" s="12"/>
    </row>
    <row r="3386" spans="1:18" ht="15.75" customHeight="1">
      <c r="A3386" s="1"/>
      <c r="B3386" s="5" t="s">
        <v>14</v>
      </c>
      <c r="C3386" s="5">
        <v>1185732</v>
      </c>
      <c r="D3386" s="6">
        <v>44543</v>
      </c>
      <c r="E3386" s="5" t="s">
        <v>15</v>
      </c>
      <c r="F3386" s="5" t="s">
        <v>115</v>
      </c>
      <c r="G3386" s="5" t="s">
        <v>116</v>
      </c>
      <c r="H3386" s="5" t="s">
        <v>19</v>
      </c>
      <c r="I3386" s="7">
        <v>0.55000000000000004</v>
      </c>
      <c r="J3386" s="8">
        <v>3750</v>
      </c>
      <c r="K3386" s="9">
        <f t="shared" si="26"/>
        <v>2062.5</v>
      </c>
      <c r="L3386" s="9">
        <f t="shared" si="27"/>
        <v>825</v>
      </c>
      <c r="M3386" s="10">
        <v>0.4</v>
      </c>
      <c r="O3386" s="15"/>
      <c r="P3386" s="13"/>
      <c r="Q3386" s="11"/>
      <c r="R3386" s="12"/>
    </row>
    <row r="3387" spans="1:18" ht="15.75" customHeight="1">
      <c r="A3387" s="1"/>
      <c r="B3387" s="5" t="s">
        <v>14</v>
      </c>
      <c r="C3387" s="5">
        <v>1185732</v>
      </c>
      <c r="D3387" s="6">
        <v>44543</v>
      </c>
      <c r="E3387" s="5" t="s">
        <v>15</v>
      </c>
      <c r="F3387" s="5" t="s">
        <v>115</v>
      </c>
      <c r="G3387" s="5" t="s">
        <v>116</v>
      </c>
      <c r="H3387" s="5" t="s">
        <v>20</v>
      </c>
      <c r="I3387" s="7">
        <v>0.55000000000000004</v>
      </c>
      <c r="J3387" s="8">
        <v>3250</v>
      </c>
      <c r="K3387" s="9">
        <f t="shared" si="26"/>
        <v>1787.5000000000002</v>
      </c>
      <c r="L3387" s="9">
        <f t="shared" si="27"/>
        <v>715.00000000000011</v>
      </c>
      <c r="M3387" s="10">
        <v>0.4</v>
      </c>
      <c r="O3387" s="15"/>
      <c r="P3387" s="13"/>
      <c r="Q3387" s="11"/>
      <c r="R3387" s="12"/>
    </row>
    <row r="3388" spans="1:18" ht="15.75" customHeight="1">
      <c r="A3388" s="1"/>
      <c r="B3388" s="5" t="s">
        <v>14</v>
      </c>
      <c r="C3388" s="5">
        <v>1185732</v>
      </c>
      <c r="D3388" s="6">
        <v>44543</v>
      </c>
      <c r="E3388" s="5" t="s">
        <v>15</v>
      </c>
      <c r="F3388" s="5" t="s">
        <v>115</v>
      </c>
      <c r="G3388" s="5" t="s">
        <v>116</v>
      </c>
      <c r="H3388" s="5" t="s">
        <v>21</v>
      </c>
      <c r="I3388" s="7">
        <v>0.65</v>
      </c>
      <c r="J3388" s="8">
        <v>3250</v>
      </c>
      <c r="K3388" s="9">
        <f t="shared" si="26"/>
        <v>2112.5</v>
      </c>
      <c r="L3388" s="9">
        <f t="shared" si="27"/>
        <v>633.75</v>
      </c>
      <c r="M3388" s="10">
        <v>0.3</v>
      </c>
      <c r="O3388" s="15"/>
      <c r="P3388" s="13"/>
      <c r="Q3388" s="11"/>
      <c r="R3388" s="12"/>
    </row>
    <row r="3389" spans="1:18" ht="15.75" customHeight="1">
      <c r="A3389" s="1"/>
      <c r="B3389" s="5" t="s">
        <v>14</v>
      </c>
      <c r="C3389" s="5">
        <v>1185732</v>
      </c>
      <c r="D3389" s="6">
        <v>44543</v>
      </c>
      <c r="E3389" s="5" t="s">
        <v>15</v>
      </c>
      <c r="F3389" s="5" t="s">
        <v>115</v>
      </c>
      <c r="G3389" s="5" t="s">
        <v>116</v>
      </c>
      <c r="H3389" s="5" t="s">
        <v>22</v>
      </c>
      <c r="I3389" s="7">
        <v>0.7</v>
      </c>
      <c r="J3389" s="8">
        <v>4250</v>
      </c>
      <c r="K3389" s="9">
        <f t="shared" si="26"/>
        <v>2975</v>
      </c>
      <c r="L3389" s="9">
        <f t="shared" si="27"/>
        <v>1190</v>
      </c>
      <c r="M3389" s="10">
        <v>0.4</v>
      </c>
      <c r="O3389" s="15"/>
      <c r="P3389" s="13"/>
      <c r="Q3389" s="11"/>
      <c r="R3389" s="12"/>
    </row>
    <row r="3390" spans="1:18" ht="15.75" customHeight="1">
      <c r="A3390" s="1" t="s">
        <v>39</v>
      </c>
      <c r="B3390" s="5" t="s">
        <v>14</v>
      </c>
      <c r="C3390" s="5">
        <v>1185732</v>
      </c>
      <c r="D3390" s="6">
        <v>44206</v>
      </c>
      <c r="E3390" s="5" t="s">
        <v>15</v>
      </c>
      <c r="F3390" s="5" t="s">
        <v>117</v>
      </c>
      <c r="G3390" s="5" t="s">
        <v>118</v>
      </c>
      <c r="H3390" s="5" t="s">
        <v>17</v>
      </c>
      <c r="I3390" s="7">
        <v>0.35000000000000003</v>
      </c>
      <c r="J3390" s="8">
        <v>4750</v>
      </c>
      <c r="K3390" s="9">
        <f t="shared" si="26"/>
        <v>1662.5000000000002</v>
      </c>
      <c r="L3390" s="9">
        <f t="shared" si="27"/>
        <v>581.875</v>
      </c>
      <c r="M3390" s="10">
        <v>0.35</v>
      </c>
      <c r="O3390" s="15"/>
      <c r="P3390" s="13"/>
      <c r="Q3390" s="11"/>
      <c r="R3390" s="12"/>
    </row>
    <row r="3391" spans="1:18" ht="15.75" customHeight="1">
      <c r="A3391" s="1"/>
      <c r="B3391" s="5" t="s">
        <v>14</v>
      </c>
      <c r="C3391" s="5">
        <v>1185732</v>
      </c>
      <c r="D3391" s="6">
        <v>44206</v>
      </c>
      <c r="E3391" s="5" t="s">
        <v>15</v>
      </c>
      <c r="F3391" s="5" t="s">
        <v>117</v>
      </c>
      <c r="G3391" s="5" t="s">
        <v>118</v>
      </c>
      <c r="H3391" s="5" t="s">
        <v>18</v>
      </c>
      <c r="I3391" s="7">
        <v>0.35000000000000003</v>
      </c>
      <c r="J3391" s="8">
        <v>2750</v>
      </c>
      <c r="K3391" s="9">
        <f t="shared" si="26"/>
        <v>962.50000000000011</v>
      </c>
      <c r="L3391" s="9">
        <f t="shared" si="27"/>
        <v>336.875</v>
      </c>
      <c r="M3391" s="10">
        <v>0.35</v>
      </c>
      <c r="O3391" s="15"/>
      <c r="P3391" s="13"/>
      <c r="Q3391" s="11"/>
      <c r="R3391" s="12"/>
    </row>
    <row r="3392" spans="1:18" ht="15.75" customHeight="1">
      <c r="A3392" s="1"/>
      <c r="B3392" s="5" t="s">
        <v>14</v>
      </c>
      <c r="C3392" s="5">
        <v>1185732</v>
      </c>
      <c r="D3392" s="6">
        <v>44206</v>
      </c>
      <c r="E3392" s="5" t="s">
        <v>15</v>
      </c>
      <c r="F3392" s="5" t="s">
        <v>117</v>
      </c>
      <c r="G3392" s="5" t="s">
        <v>118</v>
      </c>
      <c r="H3392" s="5" t="s">
        <v>19</v>
      </c>
      <c r="I3392" s="7">
        <v>0.25000000000000006</v>
      </c>
      <c r="J3392" s="8">
        <v>2750</v>
      </c>
      <c r="K3392" s="9">
        <f t="shared" si="26"/>
        <v>687.50000000000011</v>
      </c>
      <c r="L3392" s="9">
        <f t="shared" si="27"/>
        <v>275.00000000000006</v>
      </c>
      <c r="M3392" s="10">
        <v>0.4</v>
      </c>
      <c r="O3392" s="15"/>
      <c r="P3392" s="13"/>
      <c r="Q3392" s="11"/>
      <c r="R3392" s="12"/>
    </row>
    <row r="3393" spans="1:18" ht="15.75" customHeight="1">
      <c r="A3393" s="1"/>
      <c r="B3393" s="5" t="s">
        <v>14</v>
      </c>
      <c r="C3393" s="5">
        <v>1185732</v>
      </c>
      <c r="D3393" s="6">
        <v>44206</v>
      </c>
      <c r="E3393" s="5" t="s">
        <v>15</v>
      </c>
      <c r="F3393" s="5" t="s">
        <v>117</v>
      </c>
      <c r="G3393" s="5" t="s">
        <v>118</v>
      </c>
      <c r="H3393" s="5" t="s">
        <v>20</v>
      </c>
      <c r="I3393" s="7">
        <v>0.3</v>
      </c>
      <c r="J3393" s="8">
        <v>1250</v>
      </c>
      <c r="K3393" s="9">
        <f t="shared" si="26"/>
        <v>375</v>
      </c>
      <c r="L3393" s="9">
        <f t="shared" si="27"/>
        <v>150</v>
      </c>
      <c r="M3393" s="10">
        <v>0.4</v>
      </c>
      <c r="O3393" s="15"/>
      <c r="P3393" s="13"/>
      <c r="Q3393" s="11"/>
      <c r="R3393" s="12"/>
    </row>
    <row r="3394" spans="1:18" ht="15.75" customHeight="1">
      <c r="A3394" s="1"/>
      <c r="B3394" s="5" t="s">
        <v>14</v>
      </c>
      <c r="C3394" s="5">
        <v>1185732</v>
      </c>
      <c r="D3394" s="6">
        <v>44206</v>
      </c>
      <c r="E3394" s="5" t="s">
        <v>15</v>
      </c>
      <c r="F3394" s="5" t="s">
        <v>117</v>
      </c>
      <c r="G3394" s="5" t="s">
        <v>118</v>
      </c>
      <c r="H3394" s="5" t="s">
        <v>21</v>
      </c>
      <c r="I3394" s="7">
        <v>0.45</v>
      </c>
      <c r="J3394" s="8">
        <v>1750</v>
      </c>
      <c r="K3394" s="9">
        <f t="shared" si="26"/>
        <v>787.5</v>
      </c>
      <c r="L3394" s="9">
        <f t="shared" si="27"/>
        <v>236.25</v>
      </c>
      <c r="M3394" s="10">
        <v>0.3</v>
      </c>
      <c r="O3394" s="15"/>
      <c r="P3394" s="13"/>
      <c r="Q3394" s="11"/>
      <c r="R3394" s="12"/>
    </row>
    <row r="3395" spans="1:18" ht="15.75" customHeight="1">
      <c r="A3395" s="1"/>
      <c r="B3395" s="5" t="s">
        <v>14</v>
      </c>
      <c r="C3395" s="5">
        <v>1185732</v>
      </c>
      <c r="D3395" s="6">
        <v>44206</v>
      </c>
      <c r="E3395" s="5" t="s">
        <v>15</v>
      </c>
      <c r="F3395" s="5" t="s">
        <v>117</v>
      </c>
      <c r="G3395" s="5" t="s">
        <v>118</v>
      </c>
      <c r="H3395" s="5" t="s">
        <v>22</v>
      </c>
      <c r="I3395" s="7">
        <v>0.35000000000000003</v>
      </c>
      <c r="J3395" s="8">
        <v>2750</v>
      </c>
      <c r="K3395" s="9">
        <f t="shared" si="26"/>
        <v>962.50000000000011</v>
      </c>
      <c r="L3395" s="9">
        <f t="shared" si="27"/>
        <v>385.00000000000006</v>
      </c>
      <c r="M3395" s="10">
        <v>0.4</v>
      </c>
      <c r="O3395" s="15"/>
      <c r="P3395" s="13"/>
      <c r="Q3395" s="11"/>
      <c r="R3395" s="12"/>
    </row>
    <row r="3396" spans="1:18" ht="15.75" customHeight="1">
      <c r="A3396" s="1"/>
      <c r="B3396" s="5" t="s">
        <v>14</v>
      </c>
      <c r="C3396" s="5">
        <v>1185732</v>
      </c>
      <c r="D3396" s="6">
        <v>44235</v>
      </c>
      <c r="E3396" s="5" t="s">
        <v>15</v>
      </c>
      <c r="F3396" s="5" t="s">
        <v>117</v>
      </c>
      <c r="G3396" s="5" t="s">
        <v>118</v>
      </c>
      <c r="H3396" s="5" t="s">
        <v>17</v>
      </c>
      <c r="I3396" s="7">
        <v>0.35000000000000003</v>
      </c>
      <c r="J3396" s="8">
        <v>5250</v>
      </c>
      <c r="K3396" s="9">
        <f t="shared" si="26"/>
        <v>1837.5000000000002</v>
      </c>
      <c r="L3396" s="9">
        <f t="shared" si="27"/>
        <v>643.125</v>
      </c>
      <c r="M3396" s="10">
        <v>0.35</v>
      </c>
      <c r="O3396" s="15"/>
      <c r="P3396" s="13"/>
      <c r="Q3396" s="11"/>
      <c r="R3396" s="12"/>
    </row>
    <row r="3397" spans="1:18" ht="15.75" customHeight="1">
      <c r="A3397" s="1"/>
      <c r="B3397" s="5" t="s">
        <v>14</v>
      </c>
      <c r="C3397" s="5">
        <v>1185732</v>
      </c>
      <c r="D3397" s="6">
        <v>44235</v>
      </c>
      <c r="E3397" s="5" t="s">
        <v>15</v>
      </c>
      <c r="F3397" s="5" t="s">
        <v>117</v>
      </c>
      <c r="G3397" s="5" t="s">
        <v>118</v>
      </c>
      <c r="H3397" s="5" t="s">
        <v>18</v>
      </c>
      <c r="I3397" s="7">
        <v>0.35000000000000003</v>
      </c>
      <c r="J3397" s="8">
        <v>1750</v>
      </c>
      <c r="K3397" s="9">
        <f t="shared" si="26"/>
        <v>612.50000000000011</v>
      </c>
      <c r="L3397" s="9">
        <f t="shared" si="27"/>
        <v>214.37500000000003</v>
      </c>
      <c r="M3397" s="10">
        <v>0.35</v>
      </c>
      <c r="O3397" s="15"/>
      <c r="P3397" s="13"/>
      <c r="Q3397" s="11"/>
      <c r="R3397" s="12"/>
    </row>
    <row r="3398" spans="1:18" ht="15.75" customHeight="1">
      <c r="A3398" s="1"/>
      <c r="B3398" s="5" t="s">
        <v>14</v>
      </c>
      <c r="C3398" s="5">
        <v>1185732</v>
      </c>
      <c r="D3398" s="6">
        <v>44235</v>
      </c>
      <c r="E3398" s="5" t="s">
        <v>15</v>
      </c>
      <c r="F3398" s="5" t="s">
        <v>117</v>
      </c>
      <c r="G3398" s="5" t="s">
        <v>118</v>
      </c>
      <c r="H3398" s="5" t="s">
        <v>19</v>
      </c>
      <c r="I3398" s="7">
        <v>0.25000000000000006</v>
      </c>
      <c r="J3398" s="8">
        <v>2250</v>
      </c>
      <c r="K3398" s="9">
        <f t="shared" si="26"/>
        <v>562.50000000000011</v>
      </c>
      <c r="L3398" s="9">
        <f t="shared" si="27"/>
        <v>225.00000000000006</v>
      </c>
      <c r="M3398" s="10">
        <v>0.4</v>
      </c>
      <c r="O3398" s="15"/>
      <c r="P3398" s="13"/>
      <c r="Q3398" s="11"/>
      <c r="R3398" s="12"/>
    </row>
    <row r="3399" spans="1:18" ht="15.75" customHeight="1">
      <c r="A3399" s="1"/>
      <c r="B3399" s="5" t="s">
        <v>14</v>
      </c>
      <c r="C3399" s="5">
        <v>1185732</v>
      </c>
      <c r="D3399" s="6">
        <v>44235</v>
      </c>
      <c r="E3399" s="5" t="s">
        <v>15</v>
      </c>
      <c r="F3399" s="5" t="s">
        <v>117</v>
      </c>
      <c r="G3399" s="5" t="s">
        <v>118</v>
      </c>
      <c r="H3399" s="5" t="s">
        <v>20</v>
      </c>
      <c r="I3399" s="7">
        <v>0.3</v>
      </c>
      <c r="J3399" s="8">
        <v>1000</v>
      </c>
      <c r="K3399" s="9">
        <f t="shared" si="26"/>
        <v>300</v>
      </c>
      <c r="L3399" s="9">
        <f t="shared" si="27"/>
        <v>120</v>
      </c>
      <c r="M3399" s="10">
        <v>0.4</v>
      </c>
      <c r="O3399" s="15"/>
      <c r="P3399" s="13"/>
      <c r="Q3399" s="11"/>
      <c r="R3399" s="12"/>
    </row>
    <row r="3400" spans="1:18" ht="15.75" customHeight="1">
      <c r="A3400" s="1"/>
      <c r="B3400" s="5" t="s">
        <v>14</v>
      </c>
      <c r="C3400" s="5">
        <v>1185732</v>
      </c>
      <c r="D3400" s="6">
        <v>44235</v>
      </c>
      <c r="E3400" s="5" t="s">
        <v>15</v>
      </c>
      <c r="F3400" s="5" t="s">
        <v>117</v>
      </c>
      <c r="G3400" s="5" t="s">
        <v>118</v>
      </c>
      <c r="H3400" s="5" t="s">
        <v>21</v>
      </c>
      <c r="I3400" s="7">
        <v>0.45</v>
      </c>
      <c r="J3400" s="8">
        <v>1750</v>
      </c>
      <c r="K3400" s="9">
        <f t="shared" si="26"/>
        <v>787.5</v>
      </c>
      <c r="L3400" s="9">
        <f t="shared" si="27"/>
        <v>236.25</v>
      </c>
      <c r="M3400" s="10">
        <v>0.3</v>
      </c>
      <c r="O3400" s="15"/>
      <c r="P3400" s="13"/>
      <c r="Q3400" s="11"/>
      <c r="R3400" s="12"/>
    </row>
    <row r="3401" spans="1:18" ht="15.75" customHeight="1">
      <c r="A3401" s="1"/>
      <c r="B3401" s="5" t="s">
        <v>14</v>
      </c>
      <c r="C3401" s="5">
        <v>1185732</v>
      </c>
      <c r="D3401" s="6">
        <v>44235</v>
      </c>
      <c r="E3401" s="5" t="s">
        <v>15</v>
      </c>
      <c r="F3401" s="5" t="s">
        <v>117</v>
      </c>
      <c r="G3401" s="5" t="s">
        <v>118</v>
      </c>
      <c r="H3401" s="5" t="s">
        <v>22</v>
      </c>
      <c r="I3401" s="7">
        <v>0.35000000000000003</v>
      </c>
      <c r="J3401" s="8">
        <v>2750</v>
      </c>
      <c r="K3401" s="9">
        <f t="shared" si="26"/>
        <v>962.50000000000011</v>
      </c>
      <c r="L3401" s="9">
        <f t="shared" si="27"/>
        <v>385.00000000000006</v>
      </c>
      <c r="M3401" s="10">
        <v>0.4</v>
      </c>
      <c r="O3401" s="15"/>
      <c r="P3401" s="13"/>
      <c r="Q3401" s="11"/>
      <c r="R3401" s="12"/>
    </row>
    <row r="3402" spans="1:18" ht="15.75" customHeight="1">
      <c r="A3402" s="1"/>
      <c r="B3402" s="5" t="s">
        <v>14</v>
      </c>
      <c r="C3402" s="5">
        <v>1185732</v>
      </c>
      <c r="D3402" s="6">
        <v>44261</v>
      </c>
      <c r="E3402" s="5" t="s">
        <v>15</v>
      </c>
      <c r="F3402" s="5" t="s">
        <v>117</v>
      </c>
      <c r="G3402" s="5" t="s">
        <v>118</v>
      </c>
      <c r="H3402" s="5" t="s">
        <v>17</v>
      </c>
      <c r="I3402" s="7">
        <v>0.35000000000000003</v>
      </c>
      <c r="J3402" s="8">
        <v>4950</v>
      </c>
      <c r="K3402" s="9">
        <f t="shared" si="26"/>
        <v>1732.5000000000002</v>
      </c>
      <c r="L3402" s="9">
        <f t="shared" si="27"/>
        <v>606.375</v>
      </c>
      <c r="M3402" s="10">
        <v>0.35</v>
      </c>
      <c r="O3402" s="15"/>
      <c r="P3402" s="13"/>
      <c r="Q3402" s="11"/>
      <c r="R3402" s="12"/>
    </row>
    <row r="3403" spans="1:18" ht="15.75" customHeight="1">
      <c r="A3403" s="1"/>
      <c r="B3403" s="5" t="s">
        <v>14</v>
      </c>
      <c r="C3403" s="5">
        <v>1185732</v>
      </c>
      <c r="D3403" s="6">
        <v>44261</v>
      </c>
      <c r="E3403" s="5" t="s">
        <v>15</v>
      </c>
      <c r="F3403" s="5" t="s">
        <v>117</v>
      </c>
      <c r="G3403" s="5" t="s">
        <v>118</v>
      </c>
      <c r="H3403" s="5" t="s">
        <v>18</v>
      </c>
      <c r="I3403" s="7">
        <v>0.35000000000000003</v>
      </c>
      <c r="J3403" s="8">
        <v>2000</v>
      </c>
      <c r="K3403" s="9">
        <f t="shared" si="26"/>
        <v>700.00000000000011</v>
      </c>
      <c r="L3403" s="9">
        <f t="shared" si="27"/>
        <v>245.00000000000003</v>
      </c>
      <c r="M3403" s="10">
        <v>0.35</v>
      </c>
      <c r="O3403" s="15"/>
      <c r="P3403" s="13"/>
      <c r="Q3403" s="11"/>
      <c r="R3403" s="12"/>
    </row>
    <row r="3404" spans="1:18" ht="15.75" customHeight="1">
      <c r="A3404" s="1"/>
      <c r="B3404" s="5" t="s">
        <v>14</v>
      </c>
      <c r="C3404" s="5">
        <v>1185732</v>
      </c>
      <c r="D3404" s="6">
        <v>44261</v>
      </c>
      <c r="E3404" s="5" t="s">
        <v>15</v>
      </c>
      <c r="F3404" s="5" t="s">
        <v>117</v>
      </c>
      <c r="G3404" s="5" t="s">
        <v>118</v>
      </c>
      <c r="H3404" s="5" t="s">
        <v>19</v>
      </c>
      <c r="I3404" s="7">
        <v>0.25000000000000006</v>
      </c>
      <c r="J3404" s="8">
        <v>2250</v>
      </c>
      <c r="K3404" s="9">
        <f t="shared" si="26"/>
        <v>562.50000000000011</v>
      </c>
      <c r="L3404" s="9">
        <f t="shared" si="27"/>
        <v>225.00000000000006</v>
      </c>
      <c r="M3404" s="10">
        <v>0.4</v>
      </c>
      <c r="O3404" s="15"/>
      <c r="P3404" s="13"/>
      <c r="Q3404" s="11"/>
      <c r="R3404" s="12"/>
    </row>
    <row r="3405" spans="1:18" ht="15.75" customHeight="1">
      <c r="A3405" s="1"/>
      <c r="B3405" s="5" t="s">
        <v>14</v>
      </c>
      <c r="C3405" s="5">
        <v>1185732</v>
      </c>
      <c r="D3405" s="6">
        <v>44261</v>
      </c>
      <c r="E3405" s="5" t="s">
        <v>15</v>
      </c>
      <c r="F3405" s="5" t="s">
        <v>117</v>
      </c>
      <c r="G3405" s="5" t="s">
        <v>118</v>
      </c>
      <c r="H3405" s="5" t="s">
        <v>20</v>
      </c>
      <c r="I3405" s="7">
        <v>0.3</v>
      </c>
      <c r="J3405" s="8">
        <v>750</v>
      </c>
      <c r="K3405" s="9">
        <f t="shared" si="26"/>
        <v>225</v>
      </c>
      <c r="L3405" s="9">
        <f t="shared" si="27"/>
        <v>90</v>
      </c>
      <c r="M3405" s="10">
        <v>0.4</v>
      </c>
      <c r="O3405" s="15"/>
      <c r="P3405" s="13"/>
      <c r="Q3405" s="11"/>
      <c r="R3405" s="12"/>
    </row>
    <row r="3406" spans="1:18" ht="15.75" customHeight="1">
      <c r="A3406" s="1"/>
      <c r="B3406" s="5" t="s">
        <v>14</v>
      </c>
      <c r="C3406" s="5">
        <v>1185732</v>
      </c>
      <c r="D3406" s="6">
        <v>44261</v>
      </c>
      <c r="E3406" s="5" t="s">
        <v>15</v>
      </c>
      <c r="F3406" s="5" t="s">
        <v>117</v>
      </c>
      <c r="G3406" s="5" t="s">
        <v>118</v>
      </c>
      <c r="H3406" s="5" t="s">
        <v>21</v>
      </c>
      <c r="I3406" s="7">
        <v>0.45</v>
      </c>
      <c r="J3406" s="8">
        <v>1250</v>
      </c>
      <c r="K3406" s="9">
        <f t="shared" si="26"/>
        <v>562.5</v>
      </c>
      <c r="L3406" s="9">
        <f t="shared" si="27"/>
        <v>168.75</v>
      </c>
      <c r="M3406" s="10">
        <v>0.3</v>
      </c>
      <c r="O3406" s="15"/>
      <c r="P3406" s="13"/>
      <c r="Q3406" s="11"/>
      <c r="R3406" s="12"/>
    </row>
    <row r="3407" spans="1:18" ht="15.75" customHeight="1">
      <c r="A3407" s="1"/>
      <c r="B3407" s="5" t="s">
        <v>14</v>
      </c>
      <c r="C3407" s="5">
        <v>1185732</v>
      </c>
      <c r="D3407" s="6">
        <v>44261</v>
      </c>
      <c r="E3407" s="5" t="s">
        <v>15</v>
      </c>
      <c r="F3407" s="5" t="s">
        <v>117</v>
      </c>
      <c r="G3407" s="5" t="s">
        <v>118</v>
      </c>
      <c r="H3407" s="5" t="s">
        <v>22</v>
      </c>
      <c r="I3407" s="7">
        <v>0.35000000000000003</v>
      </c>
      <c r="J3407" s="8">
        <v>2250</v>
      </c>
      <c r="K3407" s="9">
        <f t="shared" si="26"/>
        <v>787.50000000000011</v>
      </c>
      <c r="L3407" s="9">
        <f t="shared" si="27"/>
        <v>315.00000000000006</v>
      </c>
      <c r="M3407" s="10">
        <v>0.4</v>
      </c>
      <c r="O3407" s="15"/>
      <c r="P3407" s="13"/>
      <c r="Q3407" s="11"/>
      <c r="R3407" s="12"/>
    </row>
    <row r="3408" spans="1:18" ht="15.75" customHeight="1">
      <c r="A3408" s="1"/>
      <c r="B3408" s="5" t="s">
        <v>14</v>
      </c>
      <c r="C3408" s="5">
        <v>1185732</v>
      </c>
      <c r="D3408" s="6">
        <v>44293</v>
      </c>
      <c r="E3408" s="5" t="s">
        <v>15</v>
      </c>
      <c r="F3408" s="5" t="s">
        <v>117</v>
      </c>
      <c r="G3408" s="5" t="s">
        <v>118</v>
      </c>
      <c r="H3408" s="5" t="s">
        <v>17</v>
      </c>
      <c r="I3408" s="7">
        <v>0.35000000000000003</v>
      </c>
      <c r="J3408" s="8">
        <v>4750</v>
      </c>
      <c r="K3408" s="9">
        <f t="shared" si="26"/>
        <v>1662.5000000000002</v>
      </c>
      <c r="L3408" s="9">
        <f t="shared" si="27"/>
        <v>581.875</v>
      </c>
      <c r="M3408" s="10">
        <v>0.35</v>
      </c>
      <c r="O3408" s="15"/>
      <c r="P3408" s="13"/>
      <c r="Q3408" s="11"/>
      <c r="R3408" s="12"/>
    </row>
    <row r="3409" spans="1:18" ht="15.75" customHeight="1">
      <c r="A3409" s="1"/>
      <c r="B3409" s="5" t="s">
        <v>14</v>
      </c>
      <c r="C3409" s="5">
        <v>1185732</v>
      </c>
      <c r="D3409" s="6">
        <v>44293</v>
      </c>
      <c r="E3409" s="5" t="s">
        <v>15</v>
      </c>
      <c r="F3409" s="5" t="s">
        <v>117</v>
      </c>
      <c r="G3409" s="5" t="s">
        <v>118</v>
      </c>
      <c r="H3409" s="5" t="s">
        <v>18</v>
      </c>
      <c r="I3409" s="7">
        <v>0.35000000000000003</v>
      </c>
      <c r="J3409" s="8">
        <v>1750</v>
      </c>
      <c r="K3409" s="9">
        <f t="shared" si="26"/>
        <v>612.50000000000011</v>
      </c>
      <c r="L3409" s="9">
        <f t="shared" si="27"/>
        <v>214.37500000000003</v>
      </c>
      <c r="M3409" s="10">
        <v>0.35</v>
      </c>
      <c r="O3409" s="15"/>
      <c r="P3409" s="13"/>
      <c r="Q3409" s="11"/>
      <c r="R3409" s="12"/>
    </row>
    <row r="3410" spans="1:18" ht="15.75" customHeight="1">
      <c r="A3410" s="1"/>
      <c r="B3410" s="5" t="s">
        <v>14</v>
      </c>
      <c r="C3410" s="5">
        <v>1185732</v>
      </c>
      <c r="D3410" s="6">
        <v>44293</v>
      </c>
      <c r="E3410" s="5" t="s">
        <v>15</v>
      </c>
      <c r="F3410" s="5" t="s">
        <v>117</v>
      </c>
      <c r="G3410" s="5" t="s">
        <v>118</v>
      </c>
      <c r="H3410" s="5" t="s">
        <v>19</v>
      </c>
      <c r="I3410" s="7">
        <v>0.25000000000000006</v>
      </c>
      <c r="J3410" s="8">
        <v>1750</v>
      </c>
      <c r="K3410" s="9">
        <f t="shared" si="26"/>
        <v>437.50000000000011</v>
      </c>
      <c r="L3410" s="9">
        <f t="shared" si="27"/>
        <v>175.00000000000006</v>
      </c>
      <c r="M3410" s="10">
        <v>0.4</v>
      </c>
      <c r="O3410" s="15"/>
      <c r="P3410" s="13"/>
      <c r="Q3410" s="11"/>
      <c r="R3410" s="12"/>
    </row>
    <row r="3411" spans="1:18" ht="15.75" customHeight="1">
      <c r="A3411" s="1"/>
      <c r="B3411" s="5" t="s">
        <v>14</v>
      </c>
      <c r="C3411" s="5">
        <v>1185732</v>
      </c>
      <c r="D3411" s="6">
        <v>44293</v>
      </c>
      <c r="E3411" s="5" t="s">
        <v>15</v>
      </c>
      <c r="F3411" s="5" t="s">
        <v>117</v>
      </c>
      <c r="G3411" s="5" t="s">
        <v>118</v>
      </c>
      <c r="H3411" s="5" t="s">
        <v>20</v>
      </c>
      <c r="I3411" s="7">
        <v>0.3</v>
      </c>
      <c r="J3411" s="8">
        <v>1000</v>
      </c>
      <c r="K3411" s="9">
        <f t="shared" si="26"/>
        <v>300</v>
      </c>
      <c r="L3411" s="9">
        <f t="shared" si="27"/>
        <v>120</v>
      </c>
      <c r="M3411" s="10">
        <v>0.4</v>
      </c>
      <c r="O3411" s="15"/>
      <c r="P3411" s="13"/>
      <c r="Q3411" s="11"/>
      <c r="R3411" s="12"/>
    </row>
    <row r="3412" spans="1:18" ht="15.75" customHeight="1">
      <c r="A3412" s="1"/>
      <c r="B3412" s="5" t="s">
        <v>14</v>
      </c>
      <c r="C3412" s="5">
        <v>1185732</v>
      </c>
      <c r="D3412" s="6">
        <v>44293</v>
      </c>
      <c r="E3412" s="5" t="s">
        <v>15</v>
      </c>
      <c r="F3412" s="5" t="s">
        <v>117</v>
      </c>
      <c r="G3412" s="5" t="s">
        <v>118</v>
      </c>
      <c r="H3412" s="5" t="s">
        <v>21</v>
      </c>
      <c r="I3412" s="7">
        <v>0.45</v>
      </c>
      <c r="J3412" s="8">
        <v>1000</v>
      </c>
      <c r="K3412" s="9">
        <f t="shared" si="26"/>
        <v>450</v>
      </c>
      <c r="L3412" s="9">
        <f t="shared" si="27"/>
        <v>135</v>
      </c>
      <c r="M3412" s="10">
        <v>0.3</v>
      </c>
      <c r="O3412" s="15"/>
      <c r="P3412" s="13"/>
      <c r="Q3412" s="11"/>
      <c r="R3412" s="12"/>
    </row>
    <row r="3413" spans="1:18" ht="15.75" customHeight="1">
      <c r="A3413" s="1"/>
      <c r="B3413" s="5" t="s">
        <v>14</v>
      </c>
      <c r="C3413" s="5">
        <v>1185732</v>
      </c>
      <c r="D3413" s="6">
        <v>44293</v>
      </c>
      <c r="E3413" s="5" t="s">
        <v>15</v>
      </c>
      <c r="F3413" s="5" t="s">
        <v>117</v>
      </c>
      <c r="G3413" s="5" t="s">
        <v>118</v>
      </c>
      <c r="H3413" s="5" t="s">
        <v>22</v>
      </c>
      <c r="I3413" s="7">
        <v>0.35000000000000003</v>
      </c>
      <c r="J3413" s="8">
        <v>2500</v>
      </c>
      <c r="K3413" s="9">
        <f t="shared" si="26"/>
        <v>875.00000000000011</v>
      </c>
      <c r="L3413" s="9">
        <f t="shared" si="27"/>
        <v>350.00000000000006</v>
      </c>
      <c r="M3413" s="10">
        <v>0.4</v>
      </c>
      <c r="O3413" s="15"/>
      <c r="P3413" s="13"/>
      <c r="Q3413" s="11"/>
      <c r="R3413" s="12"/>
    </row>
    <row r="3414" spans="1:18" ht="15.75" customHeight="1">
      <c r="A3414" s="1"/>
      <c r="B3414" s="5" t="s">
        <v>14</v>
      </c>
      <c r="C3414" s="5">
        <v>1185732</v>
      </c>
      <c r="D3414" s="6">
        <v>44322</v>
      </c>
      <c r="E3414" s="5" t="s">
        <v>15</v>
      </c>
      <c r="F3414" s="5" t="s">
        <v>117</v>
      </c>
      <c r="G3414" s="5" t="s">
        <v>118</v>
      </c>
      <c r="H3414" s="5" t="s">
        <v>17</v>
      </c>
      <c r="I3414" s="7">
        <v>0.49999999999999994</v>
      </c>
      <c r="J3414" s="8">
        <v>5200</v>
      </c>
      <c r="K3414" s="9">
        <f t="shared" si="26"/>
        <v>2599.9999999999995</v>
      </c>
      <c r="L3414" s="9">
        <f t="shared" si="27"/>
        <v>909.99999999999977</v>
      </c>
      <c r="M3414" s="10">
        <v>0.35</v>
      </c>
      <c r="O3414" s="15"/>
      <c r="P3414" s="13"/>
      <c r="Q3414" s="11"/>
      <c r="R3414" s="12"/>
    </row>
    <row r="3415" spans="1:18" ht="15.75" customHeight="1">
      <c r="A3415" s="1"/>
      <c r="B3415" s="5" t="s">
        <v>14</v>
      </c>
      <c r="C3415" s="5">
        <v>1185732</v>
      </c>
      <c r="D3415" s="6">
        <v>44322</v>
      </c>
      <c r="E3415" s="5" t="s">
        <v>15</v>
      </c>
      <c r="F3415" s="5" t="s">
        <v>117</v>
      </c>
      <c r="G3415" s="5" t="s">
        <v>118</v>
      </c>
      <c r="H3415" s="5" t="s">
        <v>18</v>
      </c>
      <c r="I3415" s="7">
        <v>0.45</v>
      </c>
      <c r="J3415" s="8">
        <v>2250</v>
      </c>
      <c r="K3415" s="9">
        <f t="shared" si="26"/>
        <v>1012.5</v>
      </c>
      <c r="L3415" s="9">
        <f t="shared" si="27"/>
        <v>354.375</v>
      </c>
      <c r="M3415" s="10">
        <v>0.35</v>
      </c>
      <c r="O3415" s="15"/>
      <c r="P3415" s="13"/>
      <c r="Q3415" s="11"/>
      <c r="R3415" s="12"/>
    </row>
    <row r="3416" spans="1:18" ht="15.75" customHeight="1">
      <c r="A3416" s="1"/>
      <c r="B3416" s="5" t="s">
        <v>14</v>
      </c>
      <c r="C3416" s="5">
        <v>1185732</v>
      </c>
      <c r="D3416" s="6">
        <v>44322</v>
      </c>
      <c r="E3416" s="5" t="s">
        <v>15</v>
      </c>
      <c r="F3416" s="5" t="s">
        <v>117</v>
      </c>
      <c r="G3416" s="5" t="s">
        <v>118</v>
      </c>
      <c r="H3416" s="5" t="s">
        <v>19</v>
      </c>
      <c r="I3416" s="7">
        <v>0.4</v>
      </c>
      <c r="J3416" s="8">
        <v>2500</v>
      </c>
      <c r="K3416" s="9">
        <f t="shared" si="26"/>
        <v>1000</v>
      </c>
      <c r="L3416" s="9">
        <f t="shared" si="27"/>
        <v>400</v>
      </c>
      <c r="M3416" s="10">
        <v>0.4</v>
      </c>
      <c r="O3416" s="15"/>
      <c r="P3416" s="13"/>
      <c r="Q3416" s="11"/>
      <c r="R3416" s="12"/>
    </row>
    <row r="3417" spans="1:18" ht="15.75" customHeight="1">
      <c r="A3417" s="1"/>
      <c r="B3417" s="5" t="s">
        <v>14</v>
      </c>
      <c r="C3417" s="5">
        <v>1185732</v>
      </c>
      <c r="D3417" s="6">
        <v>44322</v>
      </c>
      <c r="E3417" s="5" t="s">
        <v>15</v>
      </c>
      <c r="F3417" s="5" t="s">
        <v>117</v>
      </c>
      <c r="G3417" s="5" t="s">
        <v>118</v>
      </c>
      <c r="H3417" s="5" t="s">
        <v>20</v>
      </c>
      <c r="I3417" s="7">
        <v>0.4</v>
      </c>
      <c r="J3417" s="8">
        <v>2000</v>
      </c>
      <c r="K3417" s="9">
        <f t="shared" si="26"/>
        <v>800</v>
      </c>
      <c r="L3417" s="9">
        <f t="shared" si="27"/>
        <v>320</v>
      </c>
      <c r="M3417" s="10">
        <v>0.4</v>
      </c>
      <c r="O3417" s="15"/>
      <c r="P3417" s="13"/>
      <c r="Q3417" s="11"/>
      <c r="R3417" s="12"/>
    </row>
    <row r="3418" spans="1:18" ht="15.75" customHeight="1">
      <c r="A3418" s="1"/>
      <c r="B3418" s="5" t="s">
        <v>14</v>
      </c>
      <c r="C3418" s="5">
        <v>1185732</v>
      </c>
      <c r="D3418" s="6">
        <v>44322</v>
      </c>
      <c r="E3418" s="5" t="s">
        <v>15</v>
      </c>
      <c r="F3418" s="5" t="s">
        <v>117</v>
      </c>
      <c r="G3418" s="5" t="s">
        <v>118</v>
      </c>
      <c r="H3418" s="5" t="s">
        <v>21</v>
      </c>
      <c r="I3418" s="7">
        <v>0.49999999999999994</v>
      </c>
      <c r="J3418" s="8">
        <v>2250</v>
      </c>
      <c r="K3418" s="9">
        <f t="shared" si="26"/>
        <v>1124.9999999999998</v>
      </c>
      <c r="L3418" s="9">
        <f t="shared" si="27"/>
        <v>337.49999999999994</v>
      </c>
      <c r="M3418" s="10">
        <v>0.3</v>
      </c>
      <c r="O3418" s="15"/>
      <c r="P3418" s="13"/>
      <c r="Q3418" s="11"/>
      <c r="R3418" s="12"/>
    </row>
    <row r="3419" spans="1:18" ht="15.75" customHeight="1">
      <c r="A3419" s="1"/>
      <c r="B3419" s="5" t="s">
        <v>14</v>
      </c>
      <c r="C3419" s="5">
        <v>1185732</v>
      </c>
      <c r="D3419" s="6">
        <v>44322</v>
      </c>
      <c r="E3419" s="5" t="s">
        <v>15</v>
      </c>
      <c r="F3419" s="5" t="s">
        <v>117</v>
      </c>
      <c r="G3419" s="5" t="s">
        <v>118</v>
      </c>
      <c r="H3419" s="5" t="s">
        <v>22</v>
      </c>
      <c r="I3419" s="7">
        <v>0.54999999999999993</v>
      </c>
      <c r="J3419" s="8">
        <v>3500</v>
      </c>
      <c r="K3419" s="9">
        <f t="shared" si="26"/>
        <v>1924.9999999999998</v>
      </c>
      <c r="L3419" s="9">
        <f t="shared" si="27"/>
        <v>770</v>
      </c>
      <c r="M3419" s="10">
        <v>0.4</v>
      </c>
      <c r="O3419" s="15"/>
      <c r="P3419" s="13"/>
      <c r="Q3419" s="11"/>
      <c r="R3419" s="12"/>
    </row>
    <row r="3420" spans="1:18" ht="15.75" customHeight="1">
      <c r="A3420" s="1"/>
      <c r="B3420" s="5" t="s">
        <v>14</v>
      </c>
      <c r="C3420" s="5">
        <v>1185732</v>
      </c>
      <c r="D3420" s="6">
        <v>44355</v>
      </c>
      <c r="E3420" s="5" t="s">
        <v>15</v>
      </c>
      <c r="F3420" s="5" t="s">
        <v>117</v>
      </c>
      <c r="G3420" s="5" t="s">
        <v>118</v>
      </c>
      <c r="H3420" s="5" t="s">
        <v>17</v>
      </c>
      <c r="I3420" s="7">
        <v>0.49999999999999994</v>
      </c>
      <c r="J3420" s="8">
        <v>6000</v>
      </c>
      <c r="K3420" s="9">
        <f t="shared" si="26"/>
        <v>2999.9999999999995</v>
      </c>
      <c r="L3420" s="9">
        <f t="shared" si="27"/>
        <v>1049.9999999999998</v>
      </c>
      <c r="M3420" s="10">
        <v>0.35</v>
      </c>
      <c r="O3420" s="15"/>
      <c r="P3420" s="13"/>
      <c r="Q3420" s="11"/>
      <c r="R3420" s="12"/>
    </row>
    <row r="3421" spans="1:18" ht="15.75" customHeight="1">
      <c r="A3421" s="1"/>
      <c r="B3421" s="5" t="s">
        <v>14</v>
      </c>
      <c r="C3421" s="5">
        <v>1185732</v>
      </c>
      <c r="D3421" s="6">
        <v>44355</v>
      </c>
      <c r="E3421" s="5" t="s">
        <v>15</v>
      </c>
      <c r="F3421" s="5" t="s">
        <v>117</v>
      </c>
      <c r="G3421" s="5" t="s">
        <v>118</v>
      </c>
      <c r="H3421" s="5" t="s">
        <v>18</v>
      </c>
      <c r="I3421" s="7">
        <v>0.45</v>
      </c>
      <c r="J3421" s="8">
        <v>3500</v>
      </c>
      <c r="K3421" s="9">
        <f t="shared" si="26"/>
        <v>1575</v>
      </c>
      <c r="L3421" s="9">
        <f t="shared" si="27"/>
        <v>551.25</v>
      </c>
      <c r="M3421" s="10">
        <v>0.35</v>
      </c>
      <c r="O3421" s="15"/>
      <c r="P3421" s="13"/>
      <c r="Q3421" s="11"/>
      <c r="R3421" s="12"/>
    </row>
    <row r="3422" spans="1:18" ht="15.75" customHeight="1">
      <c r="A3422" s="1"/>
      <c r="B3422" s="5" t="s">
        <v>14</v>
      </c>
      <c r="C3422" s="5">
        <v>1185732</v>
      </c>
      <c r="D3422" s="6">
        <v>44355</v>
      </c>
      <c r="E3422" s="5" t="s">
        <v>15</v>
      </c>
      <c r="F3422" s="5" t="s">
        <v>117</v>
      </c>
      <c r="G3422" s="5" t="s">
        <v>118</v>
      </c>
      <c r="H3422" s="5" t="s">
        <v>19</v>
      </c>
      <c r="I3422" s="7">
        <v>0.4</v>
      </c>
      <c r="J3422" s="8">
        <v>2750</v>
      </c>
      <c r="K3422" s="9">
        <f t="shared" si="26"/>
        <v>1100</v>
      </c>
      <c r="L3422" s="9">
        <f t="shared" si="27"/>
        <v>440</v>
      </c>
      <c r="M3422" s="10">
        <v>0.4</v>
      </c>
      <c r="O3422" s="15"/>
      <c r="P3422" s="13"/>
      <c r="Q3422" s="11"/>
      <c r="R3422" s="12"/>
    </row>
    <row r="3423" spans="1:18" ht="15.75" customHeight="1">
      <c r="A3423" s="1"/>
      <c r="B3423" s="5" t="s">
        <v>14</v>
      </c>
      <c r="C3423" s="5">
        <v>1185732</v>
      </c>
      <c r="D3423" s="6">
        <v>44355</v>
      </c>
      <c r="E3423" s="5" t="s">
        <v>15</v>
      </c>
      <c r="F3423" s="5" t="s">
        <v>117</v>
      </c>
      <c r="G3423" s="5" t="s">
        <v>118</v>
      </c>
      <c r="H3423" s="5" t="s">
        <v>20</v>
      </c>
      <c r="I3423" s="7">
        <v>0.4</v>
      </c>
      <c r="J3423" s="8">
        <v>2500</v>
      </c>
      <c r="K3423" s="9">
        <f t="shared" si="26"/>
        <v>1000</v>
      </c>
      <c r="L3423" s="9">
        <f t="shared" si="27"/>
        <v>400</v>
      </c>
      <c r="M3423" s="10">
        <v>0.4</v>
      </c>
      <c r="O3423" s="15"/>
      <c r="P3423" s="13"/>
      <c r="Q3423" s="11"/>
      <c r="R3423" s="12"/>
    </row>
    <row r="3424" spans="1:18" ht="15.75" customHeight="1">
      <c r="A3424" s="1"/>
      <c r="B3424" s="5" t="s">
        <v>14</v>
      </c>
      <c r="C3424" s="5">
        <v>1185732</v>
      </c>
      <c r="D3424" s="6">
        <v>44355</v>
      </c>
      <c r="E3424" s="5" t="s">
        <v>15</v>
      </c>
      <c r="F3424" s="5" t="s">
        <v>117</v>
      </c>
      <c r="G3424" s="5" t="s">
        <v>118</v>
      </c>
      <c r="H3424" s="5" t="s">
        <v>21</v>
      </c>
      <c r="I3424" s="7">
        <v>0.49999999999999994</v>
      </c>
      <c r="J3424" s="8">
        <v>2500</v>
      </c>
      <c r="K3424" s="9">
        <f t="shared" si="26"/>
        <v>1249.9999999999998</v>
      </c>
      <c r="L3424" s="9">
        <f t="shared" si="27"/>
        <v>374.99999999999994</v>
      </c>
      <c r="M3424" s="10">
        <v>0.3</v>
      </c>
      <c r="O3424" s="15"/>
      <c r="P3424" s="13"/>
      <c r="Q3424" s="11"/>
      <c r="R3424" s="12"/>
    </row>
    <row r="3425" spans="1:18" ht="15.75" customHeight="1">
      <c r="A3425" s="1"/>
      <c r="B3425" s="5" t="s">
        <v>14</v>
      </c>
      <c r="C3425" s="5">
        <v>1185732</v>
      </c>
      <c r="D3425" s="6">
        <v>44355</v>
      </c>
      <c r="E3425" s="5" t="s">
        <v>15</v>
      </c>
      <c r="F3425" s="5" t="s">
        <v>117</v>
      </c>
      <c r="G3425" s="5" t="s">
        <v>118</v>
      </c>
      <c r="H3425" s="5" t="s">
        <v>22</v>
      </c>
      <c r="I3425" s="7">
        <v>0.54999999999999993</v>
      </c>
      <c r="J3425" s="8">
        <v>4000</v>
      </c>
      <c r="K3425" s="9">
        <f t="shared" si="26"/>
        <v>2199.9999999999995</v>
      </c>
      <c r="L3425" s="9">
        <f t="shared" si="27"/>
        <v>879.99999999999989</v>
      </c>
      <c r="M3425" s="10">
        <v>0.4</v>
      </c>
      <c r="O3425" s="15"/>
      <c r="P3425" s="13"/>
      <c r="Q3425" s="11"/>
      <c r="R3425" s="12"/>
    </row>
    <row r="3426" spans="1:18" ht="15.75" customHeight="1">
      <c r="A3426" s="1"/>
      <c r="B3426" s="5" t="s">
        <v>14</v>
      </c>
      <c r="C3426" s="5">
        <v>1185732</v>
      </c>
      <c r="D3426" s="6">
        <v>44383</v>
      </c>
      <c r="E3426" s="5" t="s">
        <v>15</v>
      </c>
      <c r="F3426" s="5" t="s">
        <v>117</v>
      </c>
      <c r="G3426" s="5" t="s">
        <v>118</v>
      </c>
      <c r="H3426" s="5" t="s">
        <v>17</v>
      </c>
      <c r="I3426" s="7">
        <v>0.49999999999999994</v>
      </c>
      <c r="J3426" s="8">
        <v>6250</v>
      </c>
      <c r="K3426" s="9">
        <f t="shared" si="26"/>
        <v>3124.9999999999995</v>
      </c>
      <c r="L3426" s="9">
        <f t="shared" si="27"/>
        <v>1093.7499999999998</v>
      </c>
      <c r="M3426" s="10">
        <v>0.35</v>
      </c>
      <c r="O3426" s="15"/>
      <c r="P3426" s="13"/>
      <c r="Q3426" s="11"/>
      <c r="R3426" s="12"/>
    </row>
    <row r="3427" spans="1:18" ht="15.75" customHeight="1">
      <c r="A3427" s="1"/>
      <c r="B3427" s="5" t="s">
        <v>14</v>
      </c>
      <c r="C3427" s="5">
        <v>1185732</v>
      </c>
      <c r="D3427" s="6">
        <v>44383</v>
      </c>
      <c r="E3427" s="5" t="s">
        <v>15</v>
      </c>
      <c r="F3427" s="5" t="s">
        <v>117</v>
      </c>
      <c r="G3427" s="5" t="s">
        <v>118</v>
      </c>
      <c r="H3427" s="5" t="s">
        <v>18</v>
      </c>
      <c r="I3427" s="7">
        <v>0.45</v>
      </c>
      <c r="J3427" s="8">
        <v>3750</v>
      </c>
      <c r="K3427" s="9">
        <f t="shared" si="26"/>
        <v>1687.5</v>
      </c>
      <c r="L3427" s="9">
        <f t="shared" si="27"/>
        <v>590.625</v>
      </c>
      <c r="M3427" s="10">
        <v>0.35</v>
      </c>
      <c r="O3427" s="15"/>
      <c r="P3427" s="13"/>
      <c r="Q3427" s="11"/>
      <c r="R3427" s="12"/>
    </row>
    <row r="3428" spans="1:18" ht="15.75" customHeight="1">
      <c r="A3428" s="1"/>
      <c r="B3428" s="5" t="s">
        <v>14</v>
      </c>
      <c r="C3428" s="5">
        <v>1185732</v>
      </c>
      <c r="D3428" s="6">
        <v>44383</v>
      </c>
      <c r="E3428" s="5" t="s">
        <v>15</v>
      </c>
      <c r="F3428" s="5" t="s">
        <v>117</v>
      </c>
      <c r="G3428" s="5" t="s">
        <v>118</v>
      </c>
      <c r="H3428" s="5" t="s">
        <v>19</v>
      </c>
      <c r="I3428" s="7">
        <v>0.4</v>
      </c>
      <c r="J3428" s="8">
        <v>3000</v>
      </c>
      <c r="K3428" s="9">
        <f t="shared" si="26"/>
        <v>1200</v>
      </c>
      <c r="L3428" s="9">
        <f t="shared" si="27"/>
        <v>480</v>
      </c>
      <c r="M3428" s="10">
        <v>0.4</v>
      </c>
      <c r="O3428" s="15"/>
      <c r="P3428" s="13"/>
      <c r="Q3428" s="11"/>
      <c r="R3428" s="12"/>
    </row>
    <row r="3429" spans="1:18" ht="15.75" customHeight="1">
      <c r="A3429" s="1"/>
      <c r="B3429" s="5" t="s">
        <v>14</v>
      </c>
      <c r="C3429" s="5">
        <v>1185732</v>
      </c>
      <c r="D3429" s="6">
        <v>44383</v>
      </c>
      <c r="E3429" s="5" t="s">
        <v>15</v>
      </c>
      <c r="F3429" s="5" t="s">
        <v>117</v>
      </c>
      <c r="G3429" s="5" t="s">
        <v>118</v>
      </c>
      <c r="H3429" s="5" t="s">
        <v>20</v>
      </c>
      <c r="I3429" s="7">
        <v>0.4</v>
      </c>
      <c r="J3429" s="8">
        <v>2500</v>
      </c>
      <c r="K3429" s="9">
        <f t="shared" si="26"/>
        <v>1000</v>
      </c>
      <c r="L3429" s="9">
        <f t="shared" si="27"/>
        <v>400</v>
      </c>
      <c r="M3429" s="10">
        <v>0.4</v>
      </c>
      <c r="O3429" s="15"/>
      <c r="P3429" s="13"/>
      <c r="Q3429" s="11"/>
      <c r="R3429" s="12"/>
    </row>
    <row r="3430" spans="1:18" ht="15.75" customHeight="1">
      <c r="A3430" s="1"/>
      <c r="B3430" s="5" t="s">
        <v>14</v>
      </c>
      <c r="C3430" s="5">
        <v>1185732</v>
      </c>
      <c r="D3430" s="6">
        <v>44383</v>
      </c>
      <c r="E3430" s="5" t="s">
        <v>15</v>
      </c>
      <c r="F3430" s="5" t="s">
        <v>117</v>
      </c>
      <c r="G3430" s="5" t="s">
        <v>118</v>
      </c>
      <c r="H3430" s="5" t="s">
        <v>21</v>
      </c>
      <c r="I3430" s="7">
        <v>0.49999999999999994</v>
      </c>
      <c r="J3430" s="8">
        <v>2750</v>
      </c>
      <c r="K3430" s="9">
        <f t="shared" si="26"/>
        <v>1374.9999999999998</v>
      </c>
      <c r="L3430" s="9">
        <f t="shared" si="27"/>
        <v>412.49999999999994</v>
      </c>
      <c r="M3430" s="10">
        <v>0.3</v>
      </c>
      <c r="O3430" s="15"/>
      <c r="P3430" s="13"/>
      <c r="Q3430" s="11"/>
      <c r="R3430" s="12"/>
    </row>
    <row r="3431" spans="1:18" ht="15.75" customHeight="1">
      <c r="A3431" s="1"/>
      <c r="B3431" s="5" t="s">
        <v>14</v>
      </c>
      <c r="C3431" s="5">
        <v>1185732</v>
      </c>
      <c r="D3431" s="6">
        <v>44383</v>
      </c>
      <c r="E3431" s="5" t="s">
        <v>15</v>
      </c>
      <c r="F3431" s="5" t="s">
        <v>117</v>
      </c>
      <c r="G3431" s="5" t="s">
        <v>118</v>
      </c>
      <c r="H3431" s="5" t="s">
        <v>22</v>
      </c>
      <c r="I3431" s="7">
        <v>0.54999999999999993</v>
      </c>
      <c r="J3431" s="8">
        <v>4500</v>
      </c>
      <c r="K3431" s="9">
        <f t="shared" si="26"/>
        <v>2474.9999999999995</v>
      </c>
      <c r="L3431" s="9">
        <f t="shared" si="27"/>
        <v>989.99999999999989</v>
      </c>
      <c r="M3431" s="10">
        <v>0.4</v>
      </c>
      <c r="O3431" s="15"/>
      <c r="P3431" s="13"/>
      <c r="Q3431" s="11"/>
      <c r="R3431" s="12"/>
    </row>
    <row r="3432" spans="1:18" ht="15.75" customHeight="1">
      <c r="A3432" s="1"/>
      <c r="B3432" s="5" t="s">
        <v>14</v>
      </c>
      <c r="C3432" s="5">
        <v>1185732</v>
      </c>
      <c r="D3432" s="6">
        <v>44415</v>
      </c>
      <c r="E3432" s="5" t="s">
        <v>15</v>
      </c>
      <c r="F3432" s="5" t="s">
        <v>117</v>
      </c>
      <c r="G3432" s="5" t="s">
        <v>118</v>
      </c>
      <c r="H3432" s="5" t="s">
        <v>17</v>
      </c>
      <c r="I3432" s="7">
        <v>0.49999999999999994</v>
      </c>
      <c r="J3432" s="8">
        <v>6000</v>
      </c>
      <c r="K3432" s="9">
        <f t="shared" si="26"/>
        <v>2999.9999999999995</v>
      </c>
      <c r="L3432" s="9">
        <f t="shared" si="27"/>
        <v>1049.9999999999998</v>
      </c>
      <c r="M3432" s="10">
        <v>0.35</v>
      </c>
      <c r="O3432" s="15"/>
      <c r="P3432" s="13"/>
      <c r="Q3432" s="11"/>
      <c r="R3432" s="12"/>
    </row>
    <row r="3433" spans="1:18" ht="15.75" customHeight="1">
      <c r="A3433" s="1"/>
      <c r="B3433" s="5" t="s">
        <v>14</v>
      </c>
      <c r="C3433" s="5">
        <v>1185732</v>
      </c>
      <c r="D3433" s="6">
        <v>44415</v>
      </c>
      <c r="E3433" s="5" t="s">
        <v>15</v>
      </c>
      <c r="F3433" s="5" t="s">
        <v>117</v>
      </c>
      <c r="G3433" s="5" t="s">
        <v>118</v>
      </c>
      <c r="H3433" s="5" t="s">
        <v>18</v>
      </c>
      <c r="I3433" s="7">
        <v>0.45</v>
      </c>
      <c r="J3433" s="8">
        <v>3750</v>
      </c>
      <c r="K3433" s="9">
        <f t="shared" si="26"/>
        <v>1687.5</v>
      </c>
      <c r="L3433" s="9">
        <f t="shared" si="27"/>
        <v>590.625</v>
      </c>
      <c r="M3433" s="10">
        <v>0.35</v>
      </c>
      <c r="O3433" s="15"/>
      <c r="P3433" s="13"/>
      <c r="Q3433" s="11"/>
      <c r="R3433" s="12"/>
    </row>
    <row r="3434" spans="1:18" ht="15.75" customHeight="1">
      <c r="A3434" s="1"/>
      <c r="B3434" s="5" t="s">
        <v>14</v>
      </c>
      <c r="C3434" s="5">
        <v>1185732</v>
      </c>
      <c r="D3434" s="6">
        <v>44415</v>
      </c>
      <c r="E3434" s="5" t="s">
        <v>15</v>
      </c>
      <c r="F3434" s="5" t="s">
        <v>117</v>
      </c>
      <c r="G3434" s="5" t="s">
        <v>118</v>
      </c>
      <c r="H3434" s="5" t="s">
        <v>19</v>
      </c>
      <c r="I3434" s="7">
        <v>0.4</v>
      </c>
      <c r="J3434" s="8">
        <v>3000</v>
      </c>
      <c r="K3434" s="9">
        <f t="shared" si="26"/>
        <v>1200</v>
      </c>
      <c r="L3434" s="9">
        <f t="shared" si="27"/>
        <v>480</v>
      </c>
      <c r="M3434" s="10">
        <v>0.4</v>
      </c>
      <c r="O3434" s="15"/>
      <c r="P3434" s="13"/>
      <c r="Q3434" s="11"/>
      <c r="R3434" s="12"/>
    </row>
    <row r="3435" spans="1:18" ht="15.75" customHeight="1">
      <c r="A3435" s="1"/>
      <c r="B3435" s="5" t="s">
        <v>14</v>
      </c>
      <c r="C3435" s="5">
        <v>1185732</v>
      </c>
      <c r="D3435" s="6">
        <v>44415</v>
      </c>
      <c r="E3435" s="5" t="s">
        <v>15</v>
      </c>
      <c r="F3435" s="5" t="s">
        <v>117</v>
      </c>
      <c r="G3435" s="5" t="s">
        <v>118</v>
      </c>
      <c r="H3435" s="5" t="s">
        <v>20</v>
      </c>
      <c r="I3435" s="7">
        <v>0.4</v>
      </c>
      <c r="J3435" s="8">
        <v>2000</v>
      </c>
      <c r="K3435" s="9">
        <f t="shared" si="26"/>
        <v>800</v>
      </c>
      <c r="L3435" s="9">
        <f t="shared" si="27"/>
        <v>320</v>
      </c>
      <c r="M3435" s="10">
        <v>0.4</v>
      </c>
      <c r="O3435" s="15"/>
      <c r="P3435" s="13"/>
      <c r="Q3435" s="11"/>
      <c r="R3435" s="12"/>
    </row>
    <row r="3436" spans="1:18" ht="15.75" customHeight="1">
      <c r="A3436" s="1"/>
      <c r="B3436" s="5" t="s">
        <v>14</v>
      </c>
      <c r="C3436" s="5">
        <v>1185732</v>
      </c>
      <c r="D3436" s="6">
        <v>44415</v>
      </c>
      <c r="E3436" s="5" t="s">
        <v>15</v>
      </c>
      <c r="F3436" s="5" t="s">
        <v>117</v>
      </c>
      <c r="G3436" s="5" t="s">
        <v>118</v>
      </c>
      <c r="H3436" s="5" t="s">
        <v>21</v>
      </c>
      <c r="I3436" s="7">
        <v>0.49999999999999994</v>
      </c>
      <c r="J3436" s="8">
        <v>1750</v>
      </c>
      <c r="K3436" s="9">
        <f t="shared" si="26"/>
        <v>874.99999999999989</v>
      </c>
      <c r="L3436" s="9">
        <f t="shared" si="27"/>
        <v>262.49999999999994</v>
      </c>
      <c r="M3436" s="10">
        <v>0.3</v>
      </c>
      <c r="O3436" s="15"/>
      <c r="P3436" s="13"/>
      <c r="Q3436" s="11"/>
      <c r="R3436" s="12"/>
    </row>
    <row r="3437" spans="1:18" ht="15.75" customHeight="1">
      <c r="A3437" s="1"/>
      <c r="B3437" s="5" t="s">
        <v>14</v>
      </c>
      <c r="C3437" s="5">
        <v>1185732</v>
      </c>
      <c r="D3437" s="6">
        <v>44415</v>
      </c>
      <c r="E3437" s="5" t="s">
        <v>15</v>
      </c>
      <c r="F3437" s="5" t="s">
        <v>117</v>
      </c>
      <c r="G3437" s="5" t="s">
        <v>118</v>
      </c>
      <c r="H3437" s="5" t="s">
        <v>22</v>
      </c>
      <c r="I3437" s="7">
        <v>0.54999999999999993</v>
      </c>
      <c r="J3437" s="8">
        <v>3500</v>
      </c>
      <c r="K3437" s="9">
        <f t="shared" si="26"/>
        <v>1924.9999999999998</v>
      </c>
      <c r="L3437" s="9">
        <f t="shared" si="27"/>
        <v>770</v>
      </c>
      <c r="M3437" s="10">
        <v>0.4</v>
      </c>
      <c r="O3437" s="15"/>
      <c r="P3437" s="13"/>
      <c r="Q3437" s="11"/>
      <c r="R3437" s="12"/>
    </row>
    <row r="3438" spans="1:18" ht="15.75" customHeight="1">
      <c r="A3438" s="1"/>
      <c r="B3438" s="5" t="s">
        <v>14</v>
      </c>
      <c r="C3438" s="5">
        <v>1185732</v>
      </c>
      <c r="D3438" s="6">
        <v>44445</v>
      </c>
      <c r="E3438" s="5" t="s">
        <v>15</v>
      </c>
      <c r="F3438" s="5" t="s">
        <v>117</v>
      </c>
      <c r="G3438" s="5" t="s">
        <v>118</v>
      </c>
      <c r="H3438" s="5" t="s">
        <v>17</v>
      </c>
      <c r="I3438" s="7">
        <v>0.49999999999999994</v>
      </c>
      <c r="J3438" s="8">
        <v>4750</v>
      </c>
      <c r="K3438" s="9">
        <f t="shared" si="26"/>
        <v>2374.9999999999995</v>
      </c>
      <c r="L3438" s="9">
        <f t="shared" si="27"/>
        <v>831.24999999999977</v>
      </c>
      <c r="M3438" s="10">
        <v>0.35</v>
      </c>
      <c r="O3438" s="15"/>
      <c r="P3438" s="13"/>
      <c r="Q3438" s="11"/>
      <c r="R3438" s="12"/>
    </row>
    <row r="3439" spans="1:18" ht="15.75" customHeight="1">
      <c r="A3439" s="1"/>
      <c r="B3439" s="5" t="s">
        <v>14</v>
      </c>
      <c r="C3439" s="5">
        <v>1185732</v>
      </c>
      <c r="D3439" s="6">
        <v>44445</v>
      </c>
      <c r="E3439" s="5" t="s">
        <v>15</v>
      </c>
      <c r="F3439" s="5" t="s">
        <v>117</v>
      </c>
      <c r="G3439" s="5" t="s">
        <v>118</v>
      </c>
      <c r="H3439" s="5" t="s">
        <v>18</v>
      </c>
      <c r="I3439" s="7">
        <v>0.45</v>
      </c>
      <c r="J3439" s="8">
        <v>2750</v>
      </c>
      <c r="K3439" s="9">
        <f t="shared" si="26"/>
        <v>1237.5</v>
      </c>
      <c r="L3439" s="9">
        <f t="shared" si="27"/>
        <v>433.125</v>
      </c>
      <c r="M3439" s="10">
        <v>0.35</v>
      </c>
      <c r="O3439" s="15"/>
      <c r="P3439" s="13"/>
      <c r="Q3439" s="11"/>
      <c r="R3439" s="12"/>
    </row>
    <row r="3440" spans="1:18" ht="15.75" customHeight="1">
      <c r="A3440" s="1"/>
      <c r="B3440" s="5" t="s">
        <v>14</v>
      </c>
      <c r="C3440" s="5">
        <v>1185732</v>
      </c>
      <c r="D3440" s="6">
        <v>44445</v>
      </c>
      <c r="E3440" s="5" t="s">
        <v>15</v>
      </c>
      <c r="F3440" s="5" t="s">
        <v>117</v>
      </c>
      <c r="G3440" s="5" t="s">
        <v>118</v>
      </c>
      <c r="H3440" s="5" t="s">
        <v>19</v>
      </c>
      <c r="I3440" s="7">
        <v>0.4</v>
      </c>
      <c r="J3440" s="8">
        <v>1750</v>
      </c>
      <c r="K3440" s="9">
        <f t="shared" si="26"/>
        <v>700</v>
      </c>
      <c r="L3440" s="9">
        <f t="shared" si="27"/>
        <v>280</v>
      </c>
      <c r="M3440" s="10">
        <v>0.4</v>
      </c>
      <c r="O3440" s="15"/>
      <c r="P3440" s="13"/>
      <c r="Q3440" s="11"/>
      <c r="R3440" s="12"/>
    </row>
    <row r="3441" spans="1:18" ht="15.75" customHeight="1">
      <c r="A3441" s="1"/>
      <c r="B3441" s="5" t="s">
        <v>14</v>
      </c>
      <c r="C3441" s="5">
        <v>1185732</v>
      </c>
      <c r="D3441" s="6">
        <v>44445</v>
      </c>
      <c r="E3441" s="5" t="s">
        <v>15</v>
      </c>
      <c r="F3441" s="5" t="s">
        <v>117</v>
      </c>
      <c r="G3441" s="5" t="s">
        <v>118</v>
      </c>
      <c r="H3441" s="5" t="s">
        <v>20</v>
      </c>
      <c r="I3441" s="7">
        <v>0.4</v>
      </c>
      <c r="J3441" s="8">
        <v>1500</v>
      </c>
      <c r="K3441" s="9">
        <f t="shared" si="26"/>
        <v>600</v>
      </c>
      <c r="L3441" s="9">
        <f t="shared" si="27"/>
        <v>240</v>
      </c>
      <c r="M3441" s="10">
        <v>0.4</v>
      </c>
      <c r="O3441" s="15"/>
      <c r="P3441" s="13"/>
      <c r="Q3441" s="11"/>
      <c r="R3441" s="12"/>
    </row>
    <row r="3442" spans="1:18" ht="15.75" customHeight="1">
      <c r="A3442" s="1"/>
      <c r="B3442" s="5" t="s">
        <v>14</v>
      </c>
      <c r="C3442" s="5">
        <v>1185732</v>
      </c>
      <c r="D3442" s="6">
        <v>44445</v>
      </c>
      <c r="E3442" s="5" t="s">
        <v>15</v>
      </c>
      <c r="F3442" s="5" t="s">
        <v>117</v>
      </c>
      <c r="G3442" s="5" t="s">
        <v>118</v>
      </c>
      <c r="H3442" s="5" t="s">
        <v>21</v>
      </c>
      <c r="I3442" s="7">
        <v>0.49999999999999994</v>
      </c>
      <c r="J3442" s="8">
        <v>1500</v>
      </c>
      <c r="K3442" s="9">
        <f t="shared" si="26"/>
        <v>749.99999999999989</v>
      </c>
      <c r="L3442" s="9">
        <f t="shared" si="27"/>
        <v>224.99999999999997</v>
      </c>
      <c r="M3442" s="10">
        <v>0.3</v>
      </c>
      <c r="O3442" s="15"/>
      <c r="P3442" s="13"/>
      <c r="Q3442" s="11"/>
      <c r="R3442" s="12"/>
    </row>
    <row r="3443" spans="1:18" ht="15.75" customHeight="1">
      <c r="A3443" s="1"/>
      <c r="B3443" s="5" t="s">
        <v>14</v>
      </c>
      <c r="C3443" s="5">
        <v>1185732</v>
      </c>
      <c r="D3443" s="6">
        <v>44445</v>
      </c>
      <c r="E3443" s="5" t="s">
        <v>15</v>
      </c>
      <c r="F3443" s="5" t="s">
        <v>117</v>
      </c>
      <c r="G3443" s="5" t="s">
        <v>118</v>
      </c>
      <c r="H3443" s="5" t="s">
        <v>22</v>
      </c>
      <c r="I3443" s="7">
        <v>0.54999999999999993</v>
      </c>
      <c r="J3443" s="8">
        <v>2500</v>
      </c>
      <c r="K3443" s="9">
        <f t="shared" si="26"/>
        <v>1374.9999999999998</v>
      </c>
      <c r="L3443" s="9">
        <f t="shared" si="27"/>
        <v>549.99999999999989</v>
      </c>
      <c r="M3443" s="10">
        <v>0.4</v>
      </c>
      <c r="O3443" s="15"/>
      <c r="P3443" s="13"/>
      <c r="Q3443" s="11"/>
      <c r="R3443" s="12"/>
    </row>
    <row r="3444" spans="1:18" ht="15.75" customHeight="1">
      <c r="A3444" s="1"/>
      <c r="B3444" s="5" t="s">
        <v>14</v>
      </c>
      <c r="C3444" s="5">
        <v>1185732</v>
      </c>
      <c r="D3444" s="6">
        <v>44477</v>
      </c>
      <c r="E3444" s="5" t="s">
        <v>15</v>
      </c>
      <c r="F3444" s="5" t="s">
        <v>117</v>
      </c>
      <c r="G3444" s="5" t="s">
        <v>118</v>
      </c>
      <c r="H3444" s="5" t="s">
        <v>17</v>
      </c>
      <c r="I3444" s="7">
        <v>0.54999999999999993</v>
      </c>
      <c r="J3444" s="8">
        <v>4250</v>
      </c>
      <c r="K3444" s="9">
        <f t="shared" si="26"/>
        <v>2337.4999999999995</v>
      </c>
      <c r="L3444" s="9">
        <f t="shared" si="27"/>
        <v>818.12499999999977</v>
      </c>
      <c r="M3444" s="10">
        <v>0.35</v>
      </c>
      <c r="O3444" s="15"/>
      <c r="P3444" s="13"/>
      <c r="Q3444" s="11"/>
      <c r="R3444" s="12"/>
    </row>
    <row r="3445" spans="1:18" ht="15.75" customHeight="1">
      <c r="A3445" s="1"/>
      <c r="B3445" s="5" t="s">
        <v>14</v>
      </c>
      <c r="C3445" s="5">
        <v>1185732</v>
      </c>
      <c r="D3445" s="6">
        <v>44477</v>
      </c>
      <c r="E3445" s="5" t="s">
        <v>15</v>
      </c>
      <c r="F3445" s="5" t="s">
        <v>117</v>
      </c>
      <c r="G3445" s="5" t="s">
        <v>118</v>
      </c>
      <c r="H3445" s="5" t="s">
        <v>18</v>
      </c>
      <c r="I3445" s="7">
        <v>0.5</v>
      </c>
      <c r="J3445" s="8">
        <v>2500</v>
      </c>
      <c r="K3445" s="9">
        <f t="shared" si="26"/>
        <v>1250</v>
      </c>
      <c r="L3445" s="9">
        <f t="shared" si="27"/>
        <v>437.5</v>
      </c>
      <c r="M3445" s="10">
        <v>0.35</v>
      </c>
      <c r="O3445" s="15"/>
      <c r="P3445" s="13"/>
      <c r="Q3445" s="11"/>
      <c r="R3445" s="12"/>
    </row>
    <row r="3446" spans="1:18" ht="15.75" customHeight="1">
      <c r="A3446" s="1"/>
      <c r="B3446" s="5" t="s">
        <v>14</v>
      </c>
      <c r="C3446" s="5">
        <v>1185732</v>
      </c>
      <c r="D3446" s="6">
        <v>44477</v>
      </c>
      <c r="E3446" s="5" t="s">
        <v>15</v>
      </c>
      <c r="F3446" s="5" t="s">
        <v>117</v>
      </c>
      <c r="G3446" s="5" t="s">
        <v>118</v>
      </c>
      <c r="H3446" s="5" t="s">
        <v>19</v>
      </c>
      <c r="I3446" s="7">
        <v>0.5</v>
      </c>
      <c r="J3446" s="8">
        <v>1500</v>
      </c>
      <c r="K3446" s="9">
        <f t="shared" si="26"/>
        <v>750</v>
      </c>
      <c r="L3446" s="9">
        <f t="shared" si="27"/>
        <v>300</v>
      </c>
      <c r="M3446" s="10">
        <v>0.4</v>
      </c>
      <c r="O3446" s="15"/>
      <c r="P3446" s="13"/>
      <c r="Q3446" s="11"/>
      <c r="R3446" s="12"/>
    </row>
    <row r="3447" spans="1:18" ht="15.75" customHeight="1">
      <c r="A3447" s="1"/>
      <c r="B3447" s="5" t="s">
        <v>14</v>
      </c>
      <c r="C3447" s="5">
        <v>1185732</v>
      </c>
      <c r="D3447" s="6">
        <v>44477</v>
      </c>
      <c r="E3447" s="5" t="s">
        <v>15</v>
      </c>
      <c r="F3447" s="5" t="s">
        <v>117</v>
      </c>
      <c r="G3447" s="5" t="s">
        <v>118</v>
      </c>
      <c r="H3447" s="5" t="s">
        <v>20</v>
      </c>
      <c r="I3447" s="7">
        <v>0.5</v>
      </c>
      <c r="J3447" s="8">
        <v>1250</v>
      </c>
      <c r="K3447" s="9">
        <f t="shared" si="26"/>
        <v>625</v>
      </c>
      <c r="L3447" s="9">
        <f t="shared" si="27"/>
        <v>250</v>
      </c>
      <c r="M3447" s="10">
        <v>0.4</v>
      </c>
      <c r="O3447" s="15"/>
      <c r="P3447" s="13"/>
      <c r="Q3447" s="11"/>
      <c r="R3447" s="12"/>
    </row>
    <row r="3448" spans="1:18" ht="15.75" customHeight="1">
      <c r="A3448" s="1"/>
      <c r="B3448" s="5" t="s">
        <v>14</v>
      </c>
      <c r="C3448" s="5">
        <v>1185732</v>
      </c>
      <c r="D3448" s="6">
        <v>44477</v>
      </c>
      <c r="E3448" s="5" t="s">
        <v>15</v>
      </c>
      <c r="F3448" s="5" t="s">
        <v>117</v>
      </c>
      <c r="G3448" s="5" t="s">
        <v>118</v>
      </c>
      <c r="H3448" s="5" t="s">
        <v>21</v>
      </c>
      <c r="I3448" s="7">
        <v>0.6</v>
      </c>
      <c r="J3448" s="8">
        <v>1250</v>
      </c>
      <c r="K3448" s="9">
        <f t="shared" si="26"/>
        <v>750</v>
      </c>
      <c r="L3448" s="9">
        <f t="shared" si="27"/>
        <v>225</v>
      </c>
      <c r="M3448" s="10">
        <v>0.3</v>
      </c>
      <c r="O3448" s="15"/>
      <c r="P3448" s="13"/>
      <c r="Q3448" s="11"/>
      <c r="R3448" s="12"/>
    </row>
    <row r="3449" spans="1:18" ht="15.75" customHeight="1">
      <c r="A3449" s="1"/>
      <c r="B3449" s="5" t="s">
        <v>14</v>
      </c>
      <c r="C3449" s="5">
        <v>1185732</v>
      </c>
      <c r="D3449" s="6">
        <v>44477</v>
      </c>
      <c r="E3449" s="5" t="s">
        <v>15</v>
      </c>
      <c r="F3449" s="5" t="s">
        <v>117</v>
      </c>
      <c r="G3449" s="5" t="s">
        <v>118</v>
      </c>
      <c r="H3449" s="5" t="s">
        <v>22</v>
      </c>
      <c r="I3449" s="7">
        <v>0.64999999999999991</v>
      </c>
      <c r="J3449" s="8">
        <v>2500</v>
      </c>
      <c r="K3449" s="9">
        <f t="shared" si="26"/>
        <v>1624.9999999999998</v>
      </c>
      <c r="L3449" s="9">
        <f t="shared" si="27"/>
        <v>650</v>
      </c>
      <c r="M3449" s="10">
        <v>0.4</v>
      </c>
      <c r="O3449" s="15"/>
      <c r="P3449" s="13"/>
      <c r="Q3449" s="11"/>
      <c r="R3449" s="12"/>
    </row>
    <row r="3450" spans="1:18" ht="15.75" customHeight="1">
      <c r="A3450" s="1"/>
      <c r="B3450" s="5" t="s">
        <v>14</v>
      </c>
      <c r="C3450" s="5">
        <v>1185732</v>
      </c>
      <c r="D3450" s="6">
        <v>44507</v>
      </c>
      <c r="E3450" s="5" t="s">
        <v>15</v>
      </c>
      <c r="F3450" s="5" t="s">
        <v>117</v>
      </c>
      <c r="G3450" s="5" t="s">
        <v>118</v>
      </c>
      <c r="H3450" s="5" t="s">
        <v>17</v>
      </c>
      <c r="I3450" s="7">
        <v>0.6</v>
      </c>
      <c r="J3450" s="8">
        <v>4000</v>
      </c>
      <c r="K3450" s="9">
        <f t="shared" si="26"/>
        <v>2400</v>
      </c>
      <c r="L3450" s="9">
        <f t="shared" si="27"/>
        <v>840</v>
      </c>
      <c r="M3450" s="10">
        <v>0.35</v>
      </c>
      <c r="O3450" s="15"/>
      <c r="P3450" s="13"/>
      <c r="Q3450" s="11"/>
      <c r="R3450" s="12"/>
    </row>
    <row r="3451" spans="1:18" ht="15.75" customHeight="1">
      <c r="A3451" s="1"/>
      <c r="B3451" s="5" t="s">
        <v>14</v>
      </c>
      <c r="C3451" s="5">
        <v>1185732</v>
      </c>
      <c r="D3451" s="6">
        <v>44507</v>
      </c>
      <c r="E3451" s="5" t="s">
        <v>15</v>
      </c>
      <c r="F3451" s="5" t="s">
        <v>117</v>
      </c>
      <c r="G3451" s="5" t="s">
        <v>118</v>
      </c>
      <c r="H3451" s="5" t="s">
        <v>18</v>
      </c>
      <c r="I3451" s="7">
        <v>0.5</v>
      </c>
      <c r="J3451" s="8">
        <v>2750</v>
      </c>
      <c r="K3451" s="9">
        <f t="shared" si="26"/>
        <v>1375</v>
      </c>
      <c r="L3451" s="9">
        <f t="shared" si="27"/>
        <v>481.24999999999994</v>
      </c>
      <c r="M3451" s="10">
        <v>0.35</v>
      </c>
      <c r="O3451" s="15"/>
      <c r="P3451" s="13"/>
      <c r="Q3451" s="11"/>
      <c r="R3451" s="12"/>
    </row>
    <row r="3452" spans="1:18" ht="15.75" customHeight="1">
      <c r="A3452" s="1"/>
      <c r="B3452" s="5" t="s">
        <v>14</v>
      </c>
      <c r="C3452" s="5">
        <v>1185732</v>
      </c>
      <c r="D3452" s="6">
        <v>44507</v>
      </c>
      <c r="E3452" s="5" t="s">
        <v>15</v>
      </c>
      <c r="F3452" s="5" t="s">
        <v>117</v>
      </c>
      <c r="G3452" s="5" t="s">
        <v>118</v>
      </c>
      <c r="H3452" s="5" t="s">
        <v>19</v>
      </c>
      <c r="I3452" s="7">
        <v>0.5</v>
      </c>
      <c r="J3452" s="8">
        <v>2700</v>
      </c>
      <c r="K3452" s="9">
        <f t="shared" si="26"/>
        <v>1350</v>
      </c>
      <c r="L3452" s="9">
        <f t="shared" si="27"/>
        <v>540</v>
      </c>
      <c r="M3452" s="10">
        <v>0.4</v>
      </c>
      <c r="O3452" s="15"/>
      <c r="P3452" s="13"/>
      <c r="Q3452" s="11"/>
      <c r="R3452" s="12"/>
    </row>
    <row r="3453" spans="1:18" ht="15.75" customHeight="1">
      <c r="A3453" s="1"/>
      <c r="B3453" s="5" t="s">
        <v>14</v>
      </c>
      <c r="C3453" s="5">
        <v>1185732</v>
      </c>
      <c r="D3453" s="6">
        <v>44507</v>
      </c>
      <c r="E3453" s="5" t="s">
        <v>15</v>
      </c>
      <c r="F3453" s="5" t="s">
        <v>117</v>
      </c>
      <c r="G3453" s="5" t="s">
        <v>118</v>
      </c>
      <c r="H3453" s="5" t="s">
        <v>20</v>
      </c>
      <c r="I3453" s="7">
        <v>0.5</v>
      </c>
      <c r="J3453" s="8">
        <v>2500</v>
      </c>
      <c r="K3453" s="9">
        <f t="shared" si="26"/>
        <v>1250</v>
      </c>
      <c r="L3453" s="9">
        <f t="shared" si="27"/>
        <v>500</v>
      </c>
      <c r="M3453" s="10">
        <v>0.4</v>
      </c>
      <c r="O3453" s="15"/>
      <c r="P3453" s="13"/>
      <c r="Q3453" s="11"/>
      <c r="R3453" s="12"/>
    </row>
    <row r="3454" spans="1:18" ht="15.75" customHeight="1">
      <c r="A3454" s="1"/>
      <c r="B3454" s="5" t="s">
        <v>14</v>
      </c>
      <c r="C3454" s="5">
        <v>1185732</v>
      </c>
      <c r="D3454" s="6">
        <v>44507</v>
      </c>
      <c r="E3454" s="5" t="s">
        <v>15</v>
      </c>
      <c r="F3454" s="5" t="s">
        <v>117</v>
      </c>
      <c r="G3454" s="5" t="s">
        <v>118</v>
      </c>
      <c r="H3454" s="5" t="s">
        <v>21</v>
      </c>
      <c r="I3454" s="7">
        <v>0.6</v>
      </c>
      <c r="J3454" s="8">
        <v>2250</v>
      </c>
      <c r="K3454" s="9">
        <f t="shared" si="26"/>
        <v>1350</v>
      </c>
      <c r="L3454" s="9">
        <f t="shared" si="27"/>
        <v>405</v>
      </c>
      <c r="M3454" s="10">
        <v>0.3</v>
      </c>
      <c r="O3454" s="15"/>
      <c r="P3454" s="13"/>
      <c r="Q3454" s="11"/>
      <c r="R3454" s="12"/>
    </row>
    <row r="3455" spans="1:18" ht="15.75" customHeight="1">
      <c r="A3455" s="1"/>
      <c r="B3455" s="5" t="s">
        <v>14</v>
      </c>
      <c r="C3455" s="5">
        <v>1185732</v>
      </c>
      <c r="D3455" s="6">
        <v>44507</v>
      </c>
      <c r="E3455" s="5" t="s">
        <v>15</v>
      </c>
      <c r="F3455" s="5" t="s">
        <v>117</v>
      </c>
      <c r="G3455" s="5" t="s">
        <v>118</v>
      </c>
      <c r="H3455" s="5" t="s">
        <v>22</v>
      </c>
      <c r="I3455" s="7">
        <v>0.64999999999999991</v>
      </c>
      <c r="J3455" s="8">
        <v>3250</v>
      </c>
      <c r="K3455" s="9">
        <f t="shared" si="26"/>
        <v>2112.4999999999995</v>
      </c>
      <c r="L3455" s="9">
        <f t="shared" si="27"/>
        <v>844.99999999999989</v>
      </c>
      <c r="M3455" s="10">
        <v>0.4</v>
      </c>
      <c r="O3455" s="15"/>
      <c r="P3455" s="13"/>
      <c r="Q3455" s="11"/>
      <c r="R3455" s="12"/>
    </row>
    <row r="3456" spans="1:18" ht="15.75" customHeight="1">
      <c r="A3456" s="1"/>
      <c r="B3456" s="5" t="s">
        <v>14</v>
      </c>
      <c r="C3456" s="5">
        <v>1185732</v>
      </c>
      <c r="D3456" s="6">
        <v>44536</v>
      </c>
      <c r="E3456" s="5" t="s">
        <v>15</v>
      </c>
      <c r="F3456" s="5" t="s">
        <v>117</v>
      </c>
      <c r="G3456" s="5" t="s">
        <v>118</v>
      </c>
      <c r="H3456" s="5" t="s">
        <v>17</v>
      </c>
      <c r="I3456" s="7">
        <v>0.6</v>
      </c>
      <c r="J3456" s="8">
        <v>5500</v>
      </c>
      <c r="K3456" s="9">
        <f t="shared" si="26"/>
        <v>3300</v>
      </c>
      <c r="L3456" s="9">
        <f t="shared" si="27"/>
        <v>1155</v>
      </c>
      <c r="M3456" s="10">
        <v>0.35</v>
      </c>
      <c r="O3456" s="15"/>
      <c r="P3456" s="13"/>
      <c r="Q3456" s="11"/>
      <c r="R3456" s="12"/>
    </row>
    <row r="3457" spans="1:18" ht="15.75" customHeight="1">
      <c r="A3457" s="1"/>
      <c r="B3457" s="5" t="s">
        <v>14</v>
      </c>
      <c r="C3457" s="5">
        <v>1185732</v>
      </c>
      <c r="D3457" s="6">
        <v>44536</v>
      </c>
      <c r="E3457" s="5" t="s">
        <v>15</v>
      </c>
      <c r="F3457" s="5" t="s">
        <v>117</v>
      </c>
      <c r="G3457" s="5" t="s">
        <v>118</v>
      </c>
      <c r="H3457" s="5" t="s">
        <v>18</v>
      </c>
      <c r="I3457" s="7">
        <v>0.5</v>
      </c>
      <c r="J3457" s="8">
        <v>3500</v>
      </c>
      <c r="K3457" s="9">
        <f t="shared" si="26"/>
        <v>1750</v>
      </c>
      <c r="L3457" s="9">
        <f t="shared" si="27"/>
        <v>612.5</v>
      </c>
      <c r="M3457" s="10">
        <v>0.35</v>
      </c>
      <c r="O3457" s="15"/>
      <c r="P3457" s="13"/>
      <c r="Q3457" s="11"/>
      <c r="R3457" s="12"/>
    </row>
    <row r="3458" spans="1:18" ht="15.75" customHeight="1">
      <c r="A3458" s="1"/>
      <c r="B3458" s="5" t="s">
        <v>14</v>
      </c>
      <c r="C3458" s="5">
        <v>1185732</v>
      </c>
      <c r="D3458" s="6">
        <v>44536</v>
      </c>
      <c r="E3458" s="5" t="s">
        <v>15</v>
      </c>
      <c r="F3458" s="5" t="s">
        <v>117</v>
      </c>
      <c r="G3458" s="5" t="s">
        <v>118</v>
      </c>
      <c r="H3458" s="5" t="s">
        <v>19</v>
      </c>
      <c r="I3458" s="7">
        <v>0.5</v>
      </c>
      <c r="J3458" s="8">
        <v>3250</v>
      </c>
      <c r="K3458" s="9">
        <f t="shared" si="26"/>
        <v>1625</v>
      </c>
      <c r="L3458" s="9">
        <f t="shared" si="27"/>
        <v>650</v>
      </c>
      <c r="M3458" s="10">
        <v>0.4</v>
      </c>
      <c r="O3458" s="15"/>
      <c r="P3458" s="13"/>
      <c r="Q3458" s="11"/>
      <c r="R3458" s="12"/>
    </row>
    <row r="3459" spans="1:18" ht="15.75" customHeight="1">
      <c r="A3459" s="1"/>
      <c r="B3459" s="5" t="s">
        <v>14</v>
      </c>
      <c r="C3459" s="5">
        <v>1185732</v>
      </c>
      <c r="D3459" s="6">
        <v>44536</v>
      </c>
      <c r="E3459" s="5" t="s">
        <v>15</v>
      </c>
      <c r="F3459" s="5" t="s">
        <v>117</v>
      </c>
      <c r="G3459" s="5" t="s">
        <v>118</v>
      </c>
      <c r="H3459" s="5" t="s">
        <v>20</v>
      </c>
      <c r="I3459" s="7">
        <v>0.5</v>
      </c>
      <c r="J3459" s="8">
        <v>2750</v>
      </c>
      <c r="K3459" s="9">
        <f t="shared" si="26"/>
        <v>1375</v>
      </c>
      <c r="L3459" s="9">
        <f t="shared" si="27"/>
        <v>550</v>
      </c>
      <c r="M3459" s="10">
        <v>0.4</v>
      </c>
      <c r="O3459" s="15"/>
      <c r="P3459" s="13"/>
      <c r="Q3459" s="11"/>
      <c r="R3459" s="12"/>
    </row>
    <row r="3460" spans="1:18" ht="15.75" customHeight="1">
      <c r="A3460" s="1"/>
      <c r="B3460" s="5" t="s">
        <v>14</v>
      </c>
      <c r="C3460" s="5">
        <v>1185732</v>
      </c>
      <c r="D3460" s="6">
        <v>44536</v>
      </c>
      <c r="E3460" s="5" t="s">
        <v>15</v>
      </c>
      <c r="F3460" s="5" t="s">
        <v>117</v>
      </c>
      <c r="G3460" s="5" t="s">
        <v>118</v>
      </c>
      <c r="H3460" s="5" t="s">
        <v>21</v>
      </c>
      <c r="I3460" s="7">
        <v>0.6</v>
      </c>
      <c r="J3460" s="8">
        <v>2750</v>
      </c>
      <c r="K3460" s="9">
        <f t="shared" si="26"/>
        <v>1650</v>
      </c>
      <c r="L3460" s="9">
        <f t="shared" si="27"/>
        <v>495</v>
      </c>
      <c r="M3460" s="10">
        <v>0.3</v>
      </c>
      <c r="O3460" s="15"/>
      <c r="P3460" s="13"/>
      <c r="Q3460" s="11"/>
      <c r="R3460" s="12"/>
    </row>
    <row r="3461" spans="1:18" ht="15.75" customHeight="1">
      <c r="A3461" s="1"/>
      <c r="B3461" s="5" t="s">
        <v>14</v>
      </c>
      <c r="C3461" s="5">
        <v>1185732</v>
      </c>
      <c r="D3461" s="6">
        <v>44536</v>
      </c>
      <c r="E3461" s="5" t="s">
        <v>15</v>
      </c>
      <c r="F3461" s="5" t="s">
        <v>117</v>
      </c>
      <c r="G3461" s="5" t="s">
        <v>118</v>
      </c>
      <c r="H3461" s="5" t="s">
        <v>22</v>
      </c>
      <c r="I3461" s="7">
        <v>0.64999999999999991</v>
      </c>
      <c r="J3461" s="8">
        <v>3750</v>
      </c>
      <c r="K3461" s="9">
        <f t="shared" si="26"/>
        <v>2437.4999999999995</v>
      </c>
      <c r="L3461" s="9">
        <f t="shared" si="27"/>
        <v>974.99999999999989</v>
      </c>
      <c r="M3461" s="10">
        <v>0.4</v>
      </c>
      <c r="O3461" s="15"/>
      <c r="P3461" s="13"/>
      <c r="Q3461" s="11"/>
      <c r="R3461" s="12"/>
    </row>
    <row r="3462" spans="1:18" ht="15.75" customHeight="1">
      <c r="A3462" s="1" t="s">
        <v>39</v>
      </c>
      <c r="B3462" s="5" t="s">
        <v>14</v>
      </c>
      <c r="C3462" s="5">
        <v>1185732</v>
      </c>
      <c r="D3462" s="6">
        <v>44203</v>
      </c>
      <c r="E3462" s="5" t="s">
        <v>15</v>
      </c>
      <c r="F3462" s="5" t="s">
        <v>119</v>
      </c>
      <c r="G3462" s="5" t="s">
        <v>120</v>
      </c>
      <c r="H3462" s="5" t="s">
        <v>17</v>
      </c>
      <c r="I3462" s="7">
        <v>0.4</v>
      </c>
      <c r="J3462" s="8">
        <v>5000</v>
      </c>
      <c r="K3462" s="9">
        <f t="shared" si="26"/>
        <v>2000</v>
      </c>
      <c r="L3462" s="9">
        <f t="shared" si="27"/>
        <v>800</v>
      </c>
      <c r="M3462" s="10">
        <v>0.4</v>
      </c>
      <c r="O3462" s="15"/>
      <c r="P3462" s="13"/>
      <c r="Q3462" s="11"/>
      <c r="R3462" s="12"/>
    </row>
    <row r="3463" spans="1:18" ht="15.75" customHeight="1">
      <c r="A3463" s="1"/>
      <c r="B3463" s="5" t="s">
        <v>14</v>
      </c>
      <c r="C3463" s="5">
        <v>1185732</v>
      </c>
      <c r="D3463" s="6">
        <v>44203</v>
      </c>
      <c r="E3463" s="5" t="s">
        <v>15</v>
      </c>
      <c r="F3463" s="5" t="s">
        <v>119</v>
      </c>
      <c r="G3463" s="5" t="s">
        <v>120</v>
      </c>
      <c r="H3463" s="5" t="s">
        <v>18</v>
      </c>
      <c r="I3463" s="7">
        <v>0.4</v>
      </c>
      <c r="J3463" s="8">
        <v>3000</v>
      </c>
      <c r="K3463" s="9">
        <f t="shared" si="26"/>
        <v>1200</v>
      </c>
      <c r="L3463" s="9">
        <f t="shared" si="27"/>
        <v>480</v>
      </c>
      <c r="M3463" s="10">
        <v>0.4</v>
      </c>
      <c r="O3463" s="15"/>
      <c r="P3463" s="13"/>
      <c r="Q3463" s="11"/>
      <c r="R3463" s="12"/>
    </row>
    <row r="3464" spans="1:18" ht="15.75" customHeight="1">
      <c r="A3464" s="1"/>
      <c r="B3464" s="5" t="s">
        <v>14</v>
      </c>
      <c r="C3464" s="5">
        <v>1185732</v>
      </c>
      <c r="D3464" s="6">
        <v>44203</v>
      </c>
      <c r="E3464" s="5" t="s">
        <v>15</v>
      </c>
      <c r="F3464" s="5" t="s">
        <v>119</v>
      </c>
      <c r="G3464" s="5" t="s">
        <v>120</v>
      </c>
      <c r="H3464" s="5" t="s">
        <v>19</v>
      </c>
      <c r="I3464" s="7">
        <v>0.30000000000000004</v>
      </c>
      <c r="J3464" s="8">
        <v>3000</v>
      </c>
      <c r="K3464" s="9">
        <f t="shared" si="26"/>
        <v>900.00000000000011</v>
      </c>
      <c r="L3464" s="9">
        <f t="shared" si="27"/>
        <v>270</v>
      </c>
      <c r="M3464" s="10">
        <v>0.3</v>
      </c>
      <c r="O3464" s="15"/>
      <c r="P3464" s="13"/>
      <c r="Q3464" s="11"/>
      <c r="R3464" s="12"/>
    </row>
    <row r="3465" spans="1:18" ht="15.75" customHeight="1">
      <c r="A3465" s="1"/>
      <c r="B3465" s="5" t="s">
        <v>14</v>
      </c>
      <c r="C3465" s="5">
        <v>1185732</v>
      </c>
      <c r="D3465" s="6">
        <v>44203</v>
      </c>
      <c r="E3465" s="5" t="s">
        <v>15</v>
      </c>
      <c r="F3465" s="5" t="s">
        <v>119</v>
      </c>
      <c r="G3465" s="5" t="s">
        <v>120</v>
      </c>
      <c r="H3465" s="5" t="s">
        <v>20</v>
      </c>
      <c r="I3465" s="7">
        <v>0.35</v>
      </c>
      <c r="J3465" s="8">
        <v>1500</v>
      </c>
      <c r="K3465" s="9">
        <f t="shared" si="26"/>
        <v>525</v>
      </c>
      <c r="L3465" s="9">
        <f t="shared" si="27"/>
        <v>157.5</v>
      </c>
      <c r="M3465" s="10">
        <v>0.3</v>
      </c>
      <c r="O3465" s="15"/>
      <c r="P3465" s="13"/>
      <c r="Q3465" s="11"/>
      <c r="R3465" s="12"/>
    </row>
    <row r="3466" spans="1:18" ht="15.75" customHeight="1">
      <c r="A3466" s="1"/>
      <c r="B3466" s="5" t="s">
        <v>14</v>
      </c>
      <c r="C3466" s="5">
        <v>1185732</v>
      </c>
      <c r="D3466" s="6">
        <v>44203</v>
      </c>
      <c r="E3466" s="5" t="s">
        <v>15</v>
      </c>
      <c r="F3466" s="5" t="s">
        <v>119</v>
      </c>
      <c r="G3466" s="5" t="s">
        <v>120</v>
      </c>
      <c r="H3466" s="5" t="s">
        <v>21</v>
      </c>
      <c r="I3466" s="7">
        <v>0.5</v>
      </c>
      <c r="J3466" s="8">
        <v>2000</v>
      </c>
      <c r="K3466" s="9">
        <f t="shared" si="26"/>
        <v>1000</v>
      </c>
      <c r="L3466" s="9">
        <f t="shared" si="27"/>
        <v>300</v>
      </c>
      <c r="M3466" s="10">
        <v>0.3</v>
      </c>
      <c r="O3466" s="15"/>
      <c r="P3466" s="13"/>
      <c r="Q3466" s="11"/>
      <c r="R3466" s="12"/>
    </row>
    <row r="3467" spans="1:18" ht="15.75" customHeight="1">
      <c r="A3467" s="1"/>
      <c r="B3467" s="5" t="s">
        <v>14</v>
      </c>
      <c r="C3467" s="5">
        <v>1185732</v>
      </c>
      <c r="D3467" s="6">
        <v>44203</v>
      </c>
      <c r="E3467" s="5" t="s">
        <v>15</v>
      </c>
      <c r="F3467" s="5" t="s">
        <v>119</v>
      </c>
      <c r="G3467" s="5" t="s">
        <v>120</v>
      </c>
      <c r="H3467" s="5" t="s">
        <v>22</v>
      </c>
      <c r="I3467" s="7">
        <v>0.4</v>
      </c>
      <c r="J3467" s="8">
        <v>3000</v>
      </c>
      <c r="K3467" s="9">
        <f t="shared" si="26"/>
        <v>1200</v>
      </c>
      <c r="L3467" s="9">
        <f t="shared" si="27"/>
        <v>420</v>
      </c>
      <c r="M3467" s="10">
        <v>0.35</v>
      </c>
      <c r="O3467" s="15"/>
      <c r="P3467" s="13"/>
      <c r="Q3467" s="11"/>
      <c r="R3467" s="12"/>
    </row>
    <row r="3468" spans="1:18" ht="15.75" customHeight="1">
      <c r="A3468" s="1"/>
      <c r="B3468" s="5" t="s">
        <v>14</v>
      </c>
      <c r="C3468" s="5">
        <v>1185732</v>
      </c>
      <c r="D3468" s="6">
        <v>44232</v>
      </c>
      <c r="E3468" s="5" t="s">
        <v>15</v>
      </c>
      <c r="F3468" s="5" t="s">
        <v>119</v>
      </c>
      <c r="G3468" s="5" t="s">
        <v>120</v>
      </c>
      <c r="H3468" s="5" t="s">
        <v>17</v>
      </c>
      <c r="I3468" s="7">
        <v>0.4</v>
      </c>
      <c r="J3468" s="8">
        <v>5500</v>
      </c>
      <c r="K3468" s="9">
        <f t="shared" si="26"/>
        <v>2200</v>
      </c>
      <c r="L3468" s="9">
        <f t="shared" si="27"/>
        <v>880</v>
      </c>
      <c r="M3468" s="10">
        <v>0.4</v>
      </c>
      <c r="O3468" s="15"/>
      <c r="P3468" s="13"/>
      <c r="Q3468" s="11"/>
      <c r="R3468" s="12"/>
    </row>
    <row r="3469" spans="1:18" ht="15.75" customHeight="1">
      <c r="A3469" s="1"/>
      <c r="B3469" s="5" t="s">
        <v>14</v>
      </c>
      <c r="C3469" s="5">
        <v>1185732</v>
      </c>
      <c r="D3469" s="6">
        <v>44232</v>
      </c>
      <c r="E3469" s="5" t="s">
        <v>15</v>
      </c>
      <c r="F3469" s="5" t="s">
        <v>119</v>
      </c>
      <c r="G3469" s="5" t="s">
        <v>120</v>
      </c>
      <c r="H3469" s="5" t="s">
        <v>18</v>
      </c>
      <c r="I3469" s="7">
        <v>0.4</v>
      </c>
      <c r="J3469" s="8">
        <v>2000</v>
      </c>
      <c r="K3469" s="9">
        <f t="shared" si="26"/>
        <v>800</v>
      </c>
      <c r="L3469" s="9">
        <f t="shared" si="27"/>
        <v>320</v>
      </c>
      <c r="M3469" s="10">
        <v>0.4</v>
      </c>
      <c r="O3469" s="15"/>
      <c r="P3469" s="13"/>
      <c r="Q3469" s="11"/>
      <c r="R3469" s="12"/>
    </row>
    <row r="3470" spans="1:18" ht="15.75" customHeight="1">
      <c r="A3470" s="1"/>
      <c r="B3470" s="5" t="s">
        <v>14</v>
      </c>
      <c r="C3470" s="5">
        <v>1185732</v>
      </c>
      <c r="D3470" s="6">
        <v>44232</v>
      </c>
      <c r="E3470" s="5" t="s">
        <v>15</v>
      </c>
      <c r="F3470" s="5" t="s">
        <v>119</v>
      </c>
      <c r="G3470" s="5" t="s">
        <v>120</v>
      </c>
      <c r="H3470" s="5" t="s">
        <v>19</v>
      </c>
      <c r="I3470" s="7">
        <v>0.30000000000000004</v>
      </c>
      <c r="J3470" s="8">
        <v>2500</v>
      </c>
      <c r="K3470" s="9">
        <f t="shared" si="26"/>
        <v>750.00000000000011</v>
      </c>
      <c r="L3470" s="9">
        <f t="shared" si="27"/>
        <v>225.00000000000003</v>
      </c>
      <c r="M3470" s="10">
        <v>0.3</v>
      </c>
      <c r="O3470" s="15"/>
      <c r="P3470" s="13"/>
      <c r="Q3470" s="11"/>
      <c r="R3470" s="12"/>
    </row>
    <row r="3471" spans="1:18" ht="15.75" customHeight="1">
      <c r="A3471" s="1"/>
      <c r="B3471" s="5" t="s">
        <v>14</v>
      </c>
      <c r="C3471" s="5">
        <v>1185732</v>
      </c>
      <c r="D3471" s="6">
        <v>44232</v>
      </c>
      <c r="E3471" s="5" t="s">
        <v>15</v>
      </c>
      <c r="F3471" s="5" t="s">
        <v>119</v>
      </c>
      <c r="G3471" s="5" t="s">
        <v>120</v>
      </c>
      <c r="H3471" s="5" t="s">
        <v>20</v>
      </c>
      <c r="I3471" s="7">
        <v>0.35</v>
      </c>
      <c r="J3471" s="8">
        <v>1250</v>
      </c>
      <c r="K3471" s="9">
        <f t="shared" si="26"/>
        <v>437.5</v>
      </c>
      <c r="L3471" s="9">
        <f t="shared" si="27"/>
        <v>131.25</v>
      </c>
      <c r="M3471" s="10">
        <v>0.3</v>
      </c>
      <c r="O3471" s="15"/>
      <c r="P3471" s="13"/>
      <c r="Q3471" s="11"/>
      <c r="R3471" s="12"/>
    </row>
    <row r="3472" spans="1:18" ht="15.75" customHeight="1">
      <c r="A3472" s="1"/>
      <c r="B3472" s="5" t="s">
        <v>14</v>
      </c>
      <c r="C3472" s="5">
        <v>1185732</v>
      </c>
      <c r="D3472" s="6">
        <v>44232</v>
      </c>
      <c r="E3472" s="5" t="s">
        <v>15</v>
      </c>
      <c r="F3472" s="5" t="s">
        <v>119</v>
      </c>
      <c r="G3472" s="5" t="s">
        <v>120</v>
      </c>
      <c r="H3472" s="5" t="s">
        <v>21</v>
      </c>
      <c r="I3472" s="7">
        <v>0.5</v>
      </c>
      <c r="J3472" s="8">
        <v>2000</v>
      </c>
      <c r="K3472" s="9">
        <f t="shared" si="26"/>
        <v>1000</v>
      </c>
      <c r="L3472" s="9">
        <f t="shared" si="27"/>
        <v>300</v>
      </c>
      <c r="M3472" s="10">
        <v>0.3</v>
      </c>
      <c r="O3472" s="15"/>
      <c r="P3472" s="13"/>
      <c r="Q3472" s="11"/>
      <c r="R3472" s="12"/>
    </row>
    <row r="3473" spans="1:18" ht="15.75" customHeight="1">
      <c r="A3473" s="1"/>
      <c r="B3473" s="5" t="s">
        <v>14</v>
      </c>
      <c r="C3473" s="5">
        <v>1185732</v>
      </c>
      <c r="D3473" s="6">
        <v>44232</v>
      </c>
      <c r="E3473" s="5" t="s">
        <v>15</v>
      </c>
      <c r="F3473" s="5" t="s">
        <v>119</v>
      </c>
      <c r="G3473" s="5" t="s">
        <v>120</v>
      </c>
      <c r="H3473" s="5" t="s">
        <v>22</v>
      </c>
      <c r="I3473" s="7">
        <v>0.4</v>
      </c>
      <c r="J3473" s="8">
        <v>3000</v>
      </c>
      <c r="K3473" s="9">
        <f t="shared" si="26"/>
        <v>1200</v>
      </c>
      <c r="L3473" s="9">
        <f t="shared" si="27"/>
        <v>420</v>
      </c>
      <c r="M3473" s="10">
        <v>0.35</v>
      </c>
      <c r="O3473" s="15"/>
      <c r="P3473" s="13"/>
      <c r="Q3473" s="11"/>
      <c r="R3473" s="12"/>
    </row>
    <row r="3474" spans="1:18" ht="15.75" customHeight="1">
      <c r="A3474" s="1"/>
      <c r="B3474" s="5" t="s">
        <v>14</v>
      </c>
      <c r="C3474" s="5">
        <v>1185732</v>
      </c>
      <c r="D3474" s="6">
        <v>44258</v>
      </c>
      <c r="E3474" s="5" t="s">
        <v>15</v>
      </c>
      <c r="F3474" s="5" t="s">
        <v>119</v>
      </c>
      <c r="G3474" s="5" t="s">
        <v>120</v>
      </c>
      <c r="H3474" s="5" t="s">
        <v>17</v>
      </c>
      <c r="I3474" s="7">
        <v>0.4</v>
      </c>
      <c r="J3474" s="8">
        <v>5200</v>
      </c>
      <c r="K3474" s="9">
        <f t="shared" si="26"/>
        <v>2080</v>
      </c>
      <c r="L3474" s="9">
        <f t="shared" si="27"/>
        <v>832</v>
      </c>
      <c r="M3474" s="10">
        <v>0.4</v>
      </c>
      <c r="O3474" s="15"/>
      <c r="P3474" s="13"/>
      <c r="Q3474" s="11"/>
      <c r="R3474" s="12"/>
    </row>
    <row r="3475" spans="1:18" ht="15.75" customHeight="1">
      <c r="A3475" s="1"/>
      <c r="B3475" s="5" t="s">
        <v>14</v>
      </c>
      <c r="C3475" s="5">
        <v>1185732</v>
      </c>
      <c r="D3475" s="6">
        <v>44258</v>
      </c>
      <c r="E3475" s="5" t="s">
        <v>15</v>
      </c>
      <c r="F3475" s="5" t="s">
        <v>119</v>
      </c>
      <c r="G3475" s="5" t="s">
        <v>120</v>
      </c>
      <c r="H3475" s="5" t="s">
        <v>18</v>
      </c>
      <c r="I3475" s="7">
        <v>0.4</v>
      </c>
      <c r="J3475" s="8">
        <v>2250</v>
      </c>
      <c r="K3475" s="9">
        <f t="shared" si="26"/>
        <v>900</v>
      </c>
      <c r="L3475" s="9">
        <f t="shared" si="27"/>
        <v>360</v>
      </c>
      <c r="M3475" s="10">
        <v>0.4</v>
      </c>
      <c r="O3475" s="15"/>
      <c r="P3475" s="13"/>
      <c r="Q3475" s="11"/>
      <c r="R3475" s="12"/>
    </row>
    <row r="3476" spans="1:18" ht="15.75" customHeight="1">
      <c r="A3476" s="1"/>
      <c r="B3476" s="5" t="s">
        <v>14</v>
      </c>
      <c r="C3476" s="5">
        <v>1185732</v>
      </c>
      <c r="D3476" s="6">
        <v>44258</v>
      </c>
      <c r="E3476" s="5" t="s">
        <v>15</v>
      </c>
      <c r="F3476" s="5" t="s">
        <v>119</v>
      </c>
      <c r="G3476" s="5" t="s">
        <v>120</v>
      </c>
      <c r="H3476" s="5" t="s">
        <v>19</v>
      </c>
      <c r="I3476" s="7">
        <v>0.30000000000000004</v>
      </c>
      <c r="J3476" s="8">
        <v>2500</v>
      </c>
      <c r="K3476" s="9">
        <f t="shared" si="26"/>
        <v>750.00000000000011</v>
      </c>
      <c r="L3476" s="9">
        <f t="shared" si="27"/>
        <v>225.00000000000003</v>
      </c>
      <c r="M3476" s="10">
        <v>0.3</v>
      </c>
      <c r="O3476" s="15"/>
      <c r="P3476" s="13"/>
      <c r="Q3476" s="11"/>
      <c r="R3476" s="12"/>
    </row>
    <row r="3477" spans="1:18" ht="15.75" customHeight="1">
      <c r="A3477" s="1"/>
      <c r="B3477" s="5" t="s">
        <v>14</v>
      </c>
      <c r="C3477" s="5">
        <v>1185732</v>
      </c>
      <c r="D3477" s="6">
        <v>44258</v>
      </c>
      <c r="E3477" s="5" t="s">
        <v>15</v>
      </c>
      <c r="F3477" s="5" t="s">
        <v>119</v>
      </c>
      <c r="G3477" s="5" t="s">
        <v>120</v>
      </c>
      <c r="H3477" s="5" t="s">
        <v>20</v>
      </c>
      <c r="I3477" s="7">
        <v>0.35</v>
      </c>
      <c r="J3477" s="8">
        <v>1000</v>
      </c>
      <c r="K3477" s="9">
        <f t="shared" si="26"/>
        <v>350</v>
      </c>
      <c r="L3477" s="9">
        <f t="shared" si="27"/>
        <v>105</v>
      </c>
      <c r="M3477" s="10">
        <v>0.3</v>
      </c>
      <c r="O3477" s="15"/>
      <c r="P3477" s="13"/>
      <c r="Q3477" s="11"/>
      <c r="R3477" s="12"/>
    </row>
    <row r="3478" spans="1:18" ht="15.75" customHeight="1">
      <c r="A3478" s="1"/>
      <c r="B3478" s="5" t="s">
        <v>14</v>
      </c>
      <c r="C3478" s="5">
        <v>1185732</v>
      </c>
      <c r="D3478" s="6">
        <v>44258</v>
      </c>
      <c r="E3478" s="5" t="s">
        <v>15</v>
      </c>
      <c r="F3478" s="5" t="s">
        <v>119</v>
      </c>
      <c r="G3478" s="5" t="s">
        <v>120</v>
      </c>
      <c r="H3478" s="5" t="s">
        <v>21</v>
      </c>
      <c r="I3478" s="7">
        <v>0.5</v>
      </c>
      <c r="J3478" s="8">
        <v>1500</v>
      </c>
      <c r="K3478" s="9">
        <f t="shared" si="26"/>
        <v>750</v>
      </c>
      <c r="L3478" s="9">
        <f t="shared" si="27"/>
        <v>225</v>
      </c>
      <c r="M3478" s="10">
        <v>0.3</v>
      </c>
      <c r="O3478" s="15"/>
      <c r="P3478" s="13"/>
      <c r="Q3478" s="11"/>
      <c r="R3478" s="12"/>
    </row>
    <row r="3479" spans="1:18" ht="15.75" customHeight="1">
      <c r="A3479" s="1"/>
      <c r="B3479" s="5" t="s">
        <v>14</v>
      </c>
      <c r="C3479" s="5">
        <v>1185732</v>
      </c>
      <c r="D3479" s="6">
        <v>44258</v>
      </c>
      <c r="E3479" s="5" t="s">
        <v>15</v>
      </c>
      <c r="F3479" s="5" t="s">
        <v>119</v>
      </c>
      <c r="G3479" s="5" t="s">
        <v>120</v>
      </c>
      <c r="H3479" s="5" t="s">
        <v>22</v>
      </c>
      <c r="I3479" s="7">
        <v>0.4</v>
      </c>
      <c r="J3479" s="8">
        <v>2500</v>
      </c>
      <c r="K3479" s="9">
        <f t="shared" si="26"/>
        <v>1000</v>
      </c>
      <c r="L3479" s="9">
        <f t="shared" si="27"/>
        <v>350</v>
      </c>
      <c r="M3479" s="10">
        <v>0.35</v>
      </c>
      <c r="O3479" s="15"/>
      <c r="P3479" s="13"/>
      <c r="Q3479" s="11"/>
      <c r="R3479" s="12"/>
    </row>
    <row r="3480" spans="1:18" ht="15.75" customHeight="1">
      <c r="A3480" s="1"/>
      <c r="B3480" s="5" t="s">
        <v>14</v>
      </c>
      <c r="C3480" s="5">
        <v>1185732</v>
      </c>
      <c r="D3480" s="6">
        <v>44290</v>
      </c>
      <c r="E3480" s="5" t="s">
        <v>15</v>
      </c>
      <c r="F3480" s="5" t="s">
        <v>119</v>
      </c>
      <c r="G3480" s="5" t="s">
        <v>120</v>
      </c>
      <c r="H3480" s="5" t="s">
        <v>17</v>
      </c>
      <c r="I3480" s="7">
        <v>0.4</v>
      </c>
      <c r="J3480" s="8">
        <v>5000</v>
      </c>
      <c r="K3480" s="9">
        <f t="shared" si="26"/>
        <v>2000</v>
      </c>
      <c r="L3480" s="9">
        <f t="shared" si="27"/>
        <v>800</v>
      </c>
      <c r="M3480" s="10">
        <v>0.4</v>
      </c>
      <c r="O3480" s="15"/>
      <c r="P3480" s="13"/>
      <c r="Q3480" s="11"/>
      <c r="R3480" s="12"/>
    </row>
    <row r="3481" spans="1:18" ht="15.75" customHeight="1">
      <c r="A3481" s="1"/>
      <c r="B3481" s="5" t="s">
        <v>14</v>
      </c>
      <c r="C3481" s="5">
        <v>1185732</v>
      </c>
      <c r="D3481" s="6">
        <v>44290</v>
      </c>
      <c r="E3481" s="5" t="s">
        <v>15</v>
      </c>
      <c r="F3481" s="5" t="s">
        <v>119</v>
      </c>
      <c r="G3481" s="5" t="s">
        <v>120</v>
      </c>
      <c r="H3481" s="5" t="s">
        <v>18</v>
      </c>
      <c r="I3481" s="7">
        <v>0.4</v>
      </c>
      <c r="J3481" s="8">
        <v>2000</v>
      </c>
      <c r="K3481" s="9">
        <f t="shared" si="26"/>
        <v>800</v>
      </c>
      <c r="L3481" s="9">
        <f t="shared" si="27"/>
        <v>320</v>
      </c>
      <c r="M3481" s="10">
        <v>0.4</v>
      </c>
      <c r="O3481" s="15"/>
      <c r="P3481" s="13"/>
      <c r="Q3481" s="11"/>
      <c r="R3481" s="12"/>
    </row>
    <row r="3482" spans="1:18" ht="15.75" customHeight="1">
      <c r="A3482" s="1"/>
      <c r="B3482" s="5" t="s">
        <v>14</v>
      </c>
      <c r="C3482" s="5">
        <v>1185732</v>
      </c>
      <c r="D3482" s="6">
        <v>44290</v>
      </c>
      <c r="E3482" s="5" t="s">
        <v>15</v>
      </c>
      <c r="F3482" s="5" t="s">
        <v>119</v>
      </c>
      <c r="G3482" s="5" t="s">
        <v>120</v>
      </c>
      <c r="H3482" s="5" t="s">
        <v>19</v>
      </c>
      <c r="I3482" s="7">
        <v>0.30000000000000004</v>
      </c>
      <c r="J3482" s="8">
        <v>2000</v>
      </c>
      <c r="K3482" s="9">
        <f t="shared" si="26"/>
        <v>600.00000000000011</v>
      </c>
      <c r="L3482" s="9">
        <f t="shared" si="27"/>
        <v>180.00000000000003</v>
      </c>
      <c r="M3482" s="10">
        <v>0.3</v>
      </c>
      <c r="O3482" s="15"/>
      <c r="P3482" s="13"/>
      <c r="Q3482" s="11"/>
      <c r="R3482" s="12"/>
    </row>
    <row r="3483" spans="1:18" ht="15.75" customHeight="1">
      <c r="A3483" s="1"/>
      <c r="B3483" s="5" t="s">
        <v>14</v>
      </c>
      <c r="C3483" s="5">
        <v>1185732</v>
      </c>
      <c r="D3483" s="6">
        <v>44290</v>
      </c>
      <c r="E3483" s="5" t="s">
        <v>15</v>
      </c>
      <c r="F3483" s="5" t="s">
        <v>119</v>
      </c>
      <c r="G3483" s="5" t="s">
        <v>120</v>
      </c>
      <c r="H3483" s="5" t="s">
        <v>20</v>
      </c>
      <c r="I3483" s="7">
        <v>0.35</v>
      </c>
      <c r="J3483" s="8">
        <v>1250</v>
      </c>
      <c r="K3483" s="9">
        <f t="shared" si="26"/>
        <v>437.5</v>
      </c>
      <c r="L3483" s="9">
        <f t="shared" si="27"/>
        <v>131.25</v>
      </c>
      <c r="M3483" s="10">
        <v>0.3</v>
      </c>
      <c r="O3483" s="15"/>
      <c r="P3483" s="13"/>
      <c r="Q3483" s="11"/>
      <c r="R3483" s="12"/>
    </row>
    <row r="3484" spans="1:18" ht="15.75" customHeight="1">
      <c r="A3484" s="1"/>
      <c r="B3484" s="5" t="s">
        <v>14</v>
      </c>
      <c r="C3484" s="5">
        <v>1185732</v>
      </c>
      <c r="D3484" s="6">
        <v>44290</v>
      </c>
      <c r="E3484" s="5" t="s">
        <v>15</v>
      </c>
      <c r="F3484" s="5" t="s">
        <v>119</v>
      </c>
      <c r="G3484" s="5" t="s">
        <v>120</v>
      </c>
      <c r="H3484" s="5" t="s">
        <v>21</v>
      </c>
      <c r="I3484" s="7">
        <v>0.5</v>
      </c>
      <c r="J3484" s="8">
        <v>1250</v>
      </c>
      <c r="K3484" s="9">
        <f t="shared" si="26"/>
        <v>625</v>
      </c>
      <c r="L3484" s="9">
        <f t="shared" si="27"/>
        <v>187.5</v>
      </c>
      <c r="M3484" s="10">
        <v>0.3</v>
      </c>
      <c r="O3484" s="15"/>
      <c r="P3484" s="13"/>
      <c r="Q3484" s="11"/>
      <c r="R3484" s="12"/>
    </row>
    <row r="3485" spans="1:18" ht="15.75" customHeight="1">
      <c r="A3485" s="1"/>
      <c r="B3485" s="5" t="s">
        <v>14</v>
      </c>
      <c r="C3485" s="5">
        <v>1185732</v>
      </c>
      <c r="D3485" s="6">
        <v>44290</v>
      </c>
      <c r="E3485" s="5" t="s">
        <v>15</v>
      </c>
      <c r="F3485" s="5" t="s">
        <v>119</v>
      </c>
      <c r="G3485" s="5" t="s">
        <v>120</v>
      </c>
      <c r="H3485" s="5" t="s">
        <v>22</v>
      </c>
      <c r="I3485" s="7">
        <v>0.4</v>
      </c>
      <c r="J3485" s="8">
        <v>2750</v>
      </c>
      <c r="K3485" s="9">
        <f t="shared" si="26"/>
        <v>1100</v>
      </c>
      <c r="L3485" s="9">
        <f t="shared" si="27"/>
        <v>385</v>
      </c>
      <c r="M3485" s="10">
        <v>0.35</v>
      </c>
      <c r="O3485" s="15"/>
      <c r="P3485" s="13"/>
      <c r="Q3485" s="11"/>
      <c r="R3485" s="12"/>
    </row>
    <row r="3486" spans="1:18" ht="15.75" customHeight="1">
      <c r="A3486" s="1"/>
      <c r="B3486" s="5" t="s">
        <v>14</v>
      </c>
      <c r="C3486" s="5">
        <v>1185732</v>
      </c>
      <c r="D3486" s="6">
        <v>44319</v>
      </c>
      <c r="E3486" s="5" t="s">
        <v>15</v>
      </c>
      <c r="F3486" s="5" t="s">
        <v>119</v>
      </c>
      <c r="G3486" s="5" t="s">
        <v>120</v>
      </c>
      <c r="H3486" s="5" t="s">
        <v>17</v>
      </c>
      <c r="I3486" s="7">
        <v>0.54999999999999993</v>
      </c>
      <c r="J3486" s="8">
        <v>5450</v>
      </c>
      <c r="K3486" s="9">
        <f t="shared" si="26"/>
        <v>2997.4999999999995</v>
      </c>
      <c r="L3486" s="9">
        <f t="shared" si="27"/>
        <v>1198.9999999999998</v>
      </c>
      <c r="M3486" s="10">
        <v>0.4</v>
      </c>
      <c r="O3486" s="15"/>
      <c r="P3486" s="13"/>
      <c r="Q3486" s="11"/>
      <c r="R3486" s="12"/>
    </row>
    <row r="3487" spans="1:18" ht="15.75" customHeight="1">
      <c r="A3487" s="1"/>
      <c r="B3487" s="5" t="s">
        <v>14</v>
      </c>
      <c r="C3487" s="5">
        <v>1185732</v>
      </c>
      <c r="D3487" s="6">
        <v>44319</v>
      </c>
      <c r="E3487" s="5" t="s">
        <v>15</v>
      </c>
      <c r="F3487" s="5" t="s">
        <v>119</v>
      </c>
      <c r="G3487" s="5" t="s">
        <v>120</v>
      </c>
      <c r="H3487" s="5" t="s">
        <v>18</v>
      </c>
      <c r="I3487" s="7">
        <v>0.5</v>
      </c>
      <c r="J3487" s="8">
        <v>2500</v>
      </c>
      <c r="K3487" s="9">
        <f t="shared" si="26"/>
        <v>1250</v>
      </c>
      <c r="L3487" s="9">
        <f t="shared" si="27"/>
        <v>500</v>
      </c>
      <c r="M3487" s="10">
        <v>0.4</v>
      </c>
      <c r="O3487" s="15"/>
      <c r="P3487" s="13"/>
      <c r="Q3487" s="11"/>
      <c r="R3487" s="12"/>
    </row>
    <row r="3488" spans="1:18" ht="15.75" customHeight="1">
      <c r="A3488" s="1"/>
      <c r="B3488" s="5" t="s">
        <v>14</v>
      </c>
      <c r="C3488" s="5">
        <v>1185732</v>
      </c>
      <c r="D3488" s="6">
        <v>44319</v>
      </c>
      <c r="E3488" s="5" t="s">
        <v>15</v>
      </c>
      <c r="F3488" s="5" t="s">
        <v>119</v>
      </c>
      <c r="G3488" s="5" t="s">
        <v>120</v>
      </c>
      <c r="H3488" s="5" t="s">
        <v>19</v>
      </c>
      <c r="I3488" s="7">
        <v>0.45</v>
      </c>
      <c r="J3488" s="8">
        <v>2750</v>
      </c>
      <c r="K3488" s="9">
        <f t="shared" si="26"/>
        <v>1237.5</v>
      </c>
      <c r="L3488" s="9">
        <f t="shared" si="27"/>
        <v>371.25</v>
      </c>
      <c r="M3488" s="10">
        <v>0.3</v>
      </c>
      <c r="O3488" s="15"/>
      <c r="P3488" s="13"/>
      <c r="Q3488" s="11"/>
      <c r="R3488" s="12"/>
    </row>
    <row r="3489" spans="1:18" ht="15.75" customHeight="1">
      <c r="A3489" s="1"/>
      <c r="B3489" s="5" t="s">
        <v>14</v>
      </c>
      <c r="C3489" s="5">
        <v>1185732</v>
      </c>
      <c r="D3489" s="6">
        <v>44319</v>
      </c>
      <c r="E3489" s="5" t="s">
        <v>15</v>
      </c>
      <c r="F3489" s="5" t="s">
        <v>119</v>
      </c>
      <c r="G3489" s="5" t="s">
        <v>120</v>
      </c>
      <c r="H3489" s="5" t="s">
        <v>20</v>
      </c>
      <c r="I3489" s="7">
        <v>0.45</v>
      </c>
      <c r="J3489" s="8">
        <v>2250</v>
      </c>
      <c r="K3489" s="9">
        <f t="shared" si="26"/>
        <v>1012.5</v>
      </c>
      <c r="L3489" s="9">
        <f t="shared" si="27"/>
        <v>303.75</v>
      </c>
      <c r="M3489" s="10">
        <v>0.3</v>
      </c>
      <c r="O3489" s="15"/>
      <c r="P3489" s="13"/>
      <c r="Q3489" s="11"/>
      <c r="R3489" s="12"/>
    </row>
    <row r="3490" spans="1:18" ht="15.75" customHeight="1">
      <c r="A3490" s="1"/>
      <c r="B3490" s="5" t="s">
        <v>14</v>
      </c>
      <c r="C3490" s="5">
        <v>1185732</v>
      </c>
      <c r="D3490" s="6">
        <v>44319</v>
      </c>
      <c r="E3490" s="5" t="s">
        <v>15</v>
      </c>
      <c r="F3490" s="5" t="s">
        <v>119</v>
      </c>
      <c r="G3490" s="5" t="s">
        <v>120</v>
      </c>
      <c r="H3490" s="5" t="s">
        <v>21</v>
      </c>
      <c r="I3490" s="7">
        <v>0.54999999999999993</v>
      </c>
      <c r="J3490" s="8">
        <v>2500</v>
      </c>
      <c r="K3490" s="9">
        <f t="shared" si="26"/>
        <v>1374.9999999999998</v>
      </c>
      <c r="L3490" s="9">
        <f t="shared" si="27"/>
        <v>412.49999999999994</v>
      </c>
      <c r="M3490" s="10">
        <v>0.3</v>
      </c>
      <c r="O3490" s="15"/>
      <c r="P3490" s="13"/>
      <c r="Q3490" s="11"/>
      <c r="R3490" s="12"/>
    </row>
    <row r="3491" spans="1:18" ht="15.75" customHeight="1">
      <c r="A3491" s="1"/>
      <c r="B3491" s="5" t="s">
        <v>14</v>
      </c>
      <c r="C3491" s="5">
        <v>1185732</v>
      </c>
      <c r="D3491" s="6">
        <v>44319</v>
      </c>
      <c r="E3491" s="5" t="s">
        <v>15</v>
      </c>
      <c r="F3491" s="5" t="s">
        <v>119</v>
      </c>
      <c r="G3491" s="5" t="s">
        <v>120</v>
      </c>
      <c r="H3491" s="5" t="s">
        <v>22</v>
      </c>
      <c r="I3491" s="7">
        <v>0.6</v>
      </c>
      <c r="J3491" s="8">
        <v>3750</v>
      </c>
      <c r="K3491" s="9">
        <f t="shared" si="26"/>
        <v>2250</v>
      </c>
      <c r="L3491" s="9">
        <f t="shared" si="27"/>
        <v>787.5</v>
      </c>
      <c r="M3491" s="10">
        <v>0.35</v>
      </c>
      <c r="O3491" s="15"/>
      <c r="P3491" s="13"/>
      <c r="Q3491" s="11"/>
      <c r="R3491" s="12"/>
    </row>
    <row r="3492" spans="1:18" ht="15.75" customHeight="1">
      <c r="A3492" s="1"/>
      <c r="B3492" s="5" t="s">
        <v>14</v>
      </c>
      <c r="C3492" s="5">
        <v>1185732</v>
      </c>
      <c r="D3492" s="6">
        <v>44352</v>
      </c>
      <c r="E3492" s="5" t="s">
        <v>15</v>
      </c>
      <c r="F3492" s="5" t="s">
        <v>119</v>
      </c>
      <c r="G3492" s="5" t="s">
        <v>120</v>
      </c>
      <c r="H3492" s="5" t="s">
        <v>17</v>
      </c>
      <c r="I3492" s="7">
        <v>0.54999999999999993</v>
      </c>
      <c r="J3492" s="8">
        <v>6250</v>
      </c>
      <c r="K3492" s="9">
        <f t="shared" si="26"/>
        <v>3437.4999999999995</v>
      </c>
      <c r="L3492" s="9">
        <f t="shared" si="27"/>
        <v>1375</v>
      </c>
      <c r="M3492" s="10">
        <v>0.4</v>
      </c>
      <c r="O3492" s="15"/>
      <c r="P3492" s="13"/>
      <c r="Q3492" s="11"/>
      <c r="R3492" s="12"/>
    </row>
    <row r="3493" spans="1:18" ht="15.75" customHeight="1">
      <c r="A3493" s="1"/>
      <c r="B3493" s="5" t="s">
        <v>14</v>
      </c>
      <c r="C3493" s="5">
        <v>1185732</v>
      </c>
      <c r="D3493" s="6">
        <v>44352</v>
      </c>
      <c r="E3493" s="5" t="s">
        <v>15</v>
      </c>
      <c r="F3493" s="5" t="s">
        <v>119</v>
      </c>
      <c r="G3493" s="5" t="s">
        <v>120</v>
      </c>
      <c r="H3493" s="5" t="s">
        <v>18</v>
      </c>
      <c r="I3493" s="7">
        <v>0.5</v>
      </c>
      <c r="J3493" s="8">
        <v>3750</v>
      </c>
      <c r="K3493" s="9">
        <f t="shared" si="26"/>
        <v>1875</v>
      </c>
      <c r="L3493" s="9">
        <f t="shared" si="27"/>
        <v>750</v>
      </c>
      <c r="M3493" s="10">
        <v>0.4</v>
      </c>
      <c r="O3493" s="15"/>
      <c r="P3493" s="13"/>
      <c r="Q3493" s="11"/>
      <c r="R3493" s="12"/>
    </row>
    <row r="3494" spans="1:18" ht="15.75" customHeight="1">
      <c r="A3494" s="1"/>
      <c r="B3494" s="5" t="s">
        <v>14</v>
      </c>
      <c r="C3494" s="5">
        <v>1185732</v>
      </c>
      <c r="D3494" s="6">
        <v>44352</v>
      </c>
      <c r="E3494" s="5" t="s">
        <v>15</v>
      </c>
      <c r="F3494" s="5" t="s">
        <v>119</v>
      </c>
      <c r="G3494" s="5" t="s">
        <v>120</v>
      </c>
      <c r="H3494" s="5" t="s">
        <v>19</v>
      </c>
      <c r="I3494" s="7">
        <v>0.45</v>
      </c>
      <c r="J3494" s="8">
        <v>3000</v>
      </c>
      <c r="K3494" s="9">
        <f t="shared" si="26"/>
        <v>1350</v>
      </c>
      <c r="L3494" s="9">
        <f t="shared" si="27"/>
        <v>405</v>
      </c>
      <c r="M3494" s="10">
        <v>0.3</v>
      </c>
      <c r="O3494" s="15"/>
      <c r="P3494" s="13"/>
      <c r="Q3494" s="11"/>
      <c r="R3494" s="12"/>
    </row>
    <row r="3495" spans="1:18" ht="15.75" customHeight="1">
      <c r="A3495" s="1"/>
      <c r="B3495" s="5" t="s">
        <v>14</v>
      </c>
      <c r="C3495" s="5">
        <v>1185732</v>
      </c>
      <c r="D3495" s="6">
        <v>44352</v>
      </c>
      <c r="E3495" s="5" t="s">
        <v>15</v>
      </c>
      <c r="F3495" s="5" t="s">
        <v>119</v>
      </c>
      <c r="G3495" s="5" t="s">
        <v>120</v>
      </c>
      <c r="H3495" s="5" t="s">
        <v>20</v>
      </c>
      <c r="I3495" s="7">
        <v>0.45</v>
      </c>
      <c r="J3495" s="8">
        <v>2750</v>
      </c>
      <c r="K3495" s="9">
        <f t="shared" si="26"/>
        <v>1237.5</v>
      </c>
      <c r="L3495" s="9">
        <f t="shared" si="27"/>
        <v>371.25</v>
      </c>
      <c r="M3495" s="10">
        <v>0.3</v>
      </c>
      <c r="O3495" s="15"/>
      <c r="P3495" s="13"/>
      <c r="Q3495" s="11"/>
      <c r="R3495" s="12"/>
    </row>
    <row r="3496" spans="1:18" ht="15.75" customHeight="1">
      <c r="A3496" s="1"/>
      <c r="B3496" s="5" t="s">
        <v>14</v>
      </c>
      <c r="C3496" s="5">
        <v>1185732</v>
      </c>
      <c r="D3496" s="6">
        <v>44352</v>
      </c>
      <c r="E3496" s="5" t="s">
        <v>15</v>
      </c>
      <c r="F3496" s="5" t="s">
        <v>119</v>
      </c>
      <c r="G3496" s="5" t="s">
        <v>120</v>
      </c>
      <c r="H3496" s="5" t="s">
        <v>21</v>
      </c>
      <c r="I3496" s="7">
        <v>0.54999999999999993</v>
      </c>
      <c r="J3496" s="8">
        <v>2750</v>
      </c>
      <c r="K3496" s="9">
        <f t="shared" si="26"/>
        <v>1512.4999999999998</v>
      </c>
      <c r="L3496" s="9">
        <f t="shared" si="27"/>
        <v>453.74999999999994</v>
      </c>
      <c r="M3496" s="10">
        <v>0.3</v>
      </c>
      <c r="O3496" s="15"/>
      <c r="P3496" s="13"/>
      <c r="Q3496" s="11"/>
      <c r="R3496" s="12"/>
    </row>
    <row r="3497" spans="1:18" ht="15.75" customHeight="1">
      <c r="A3497" s="1"/>
      <c r="B3497" s="5" t="s">
        <v>14</v>
      </c>
      <c r="C3497" s="5">
        <v>1185732</v>
      </c>
      <c r="D3497" s="6">
        <v>44352</v>
      </c>
      <c r="E3497" s="5" t="s">
        <v>15</v>
      </c>
      <c r="F3497" s="5" t="s">
        <v>119</v>
      </c>
      <c r="G3497" s="5" t="s">
        <v>120</v>
      </c>
      <c r="H3497" s="5" t="s">
        <v>22</v>
      </c>
      <c r="I3497" s="7">
        <v>0.6</v>
      </c>
      <c r="J3497" s="8">
        <v>4250</v>
      </c>
      <c r="K3497" s="9">
        <f t="shared" si="26"/>
        <v>2550</v>
      </c>
      <c r="L3497" s="9">
        <f t="shared" si="27"/>
        <v>892.5</v>
      </c>
      <c r="M3497" s="10">
        <v>0.35</v>
      </c>
      <c r="O3497" s="15"/>
      <c r="P3497" s="13"/>
      <c r="Q3497" s="11"/>
      <c r="R3497" s="12"/>
    </row>
    <row r="3498" spans="1:18" ht="15.75" customHeight="1">
      <c r="A3498" s="1"/>
      <c r="B3498" s="5" t="s">
        <v>14</v>
      </c>
      <c r="C3498" s="5">
        <v>1185732</v>
      </c>
      <c r="D3498" s="6">
        <v>44380</v>
      </c>
      <c r="E3498" s="5" t="s">
        <v>15</v>
      </c>
      <c r="F3498" s="5" t="s">
        <v>119</v>
      </c>
      <c r="G3498" s="5" t="s">
        <v>120</v>
      </c>
      <c r="H3498" s="5" t="s">
        <v>17</v>
      </c>
      <c r="I3498" s="7">
        <v>0.54999999999999993</v>
      </c>
      <c r="J3498" s="8">
        <v>6500</v>
      </c>
      <c r="K3498" s="9">
        <f t="shared" si="26"/>
        <v>3574.9999999999995</v>
      </c>
      <c r="L3498" s="9">
        <f t="shared" si="27"/>
        <v>1430</v>
      </c>
      <c r="M3498" s="10">
        <v>0.4</v>
      </c>
      <c r="O3498" s="15"/>
      <c r="P3498" s="13"/>
      <c r="Q3498" s="11"/>
      <c r="R3498" s="12"/>
    </row>
    <row r="3499" spans="1:18" ht="15.75" customHeight="1">
      <c r="A3499" s="1"/>
      <c r="B3499" s="5" t="s">
        <v>14</v>
      </c>
      <c r="C3499" s="5">
        <v>1185732</v>
      </c>
      <c r="D3499" s="6">
        <v>44380</v>
      </c>
      <c r="E3499" s="5" t="s">
        <v>15</v>
      </c>
      <c r="F3499" s="5" t="s">
        <v>119</v>
      </c>
      <c r="G3499" s="5" t="s">
        <v>120</v>
      </c>
      <c r="H3499" s="5" t="s">
        <v>18</v>
      </c>
      <c r="I3499" s="7">
        <v>0.5</v>
      </c>
      <c r="J3499" s="8">
        <v>4000</v>
      </c>
      <c r="K3499" s="9">
        <f t="shared" si="26"/>
        <v>2000</v>
      </c>
      <c r="L3499" s="9">
        <f t="shared" si="27"/>
        <v>800</v>
      </c>
      <c r="M3499" s="10">
        <v>0.4</v>
      </c>
      <c r="O3499" s="15"/>
      <c r="P3499" s="13"/>
      <c r="Q3499" s="11"/>
      <c r="R3499" s="12"/>
    </row>
    <row r="3500" spans="1:18" ht="15.75" customHeight="1">
      <c r="A3500" s="1"/>
      <c r="B3500" s="5" t="s">
        <v>14</v>
      </c>
      <c r="C3500" s="5">
        <v>1185732</v>
      </c>
      <c r="D3500" s="6">
        <v>44380</v>
      </c>
      <c r="E3500" s="5" t="s">
        <v>15</v>
      </c>
      <c r="F3500" s="5" t="s">
        <v>119</v>
      </c>
      <c r="G3500" s="5" t="s">
        <v>120</v>
      </c>
      <c r="H3500" s="5" t="s">
        <v>19</v>
      </c>
      <c r="I3500" s="7">
        <v>0.45</v>
      </c>
      <c r="J3500" s="8">
        <v>3250</v>
      </c>
      <c r="K3500" s="9">
        <f t="shared" si="26"/>
        <v>1462.5</v>
      </c>
      <c r="L3500" s="9">
        <f t="shared" si="27"/>
        <v>438.75</v>
      </c>
      <c r="M3500" s="10">
        <v>0.3</v>
      </c>
      <c r="O3500" s="15"/>
      <c r="P3500" s="13"/>
      <c r="Q3500" s="11"/>
      <c r="R3500" s="12"/>
    </row>
    <row r="3501" spans="1:18" ht="15.75" customHeight="1">
      <c r="A3501" s="1"/>
      <c r="B3501" s="5" t="s">
        <v>14</v>
      </c>
      <c r="C3501" s="5">
        <v>1185732</v>
      </c>
      <c r="D3501" s="6">
        <v>44380</v>
      </c>
      <c r="E3501" s="5" t="s">
        <v>15</v>
      </c>
      <c r="F3501" s="5" t="s">
        <v>119</v>
      </c>
      <c r="G3501" s="5" t="s">
        <v>120</v>
      </c>
      <c r="H3501" s="5" t="s">
        <v>20</v>
      </c>
      <c r="I3501" s="7">
        <v>0.45</v>
      </c>
      <c r="J3501" s="8">
        <v>2750</v>
      </c>
      <c r="K3501" s="9">
        <f t="shared" si="26"/>
        <v>1237.5</v>
      </c>
      <c r="L3501" s="9">
        <f t="shared" si="27"/>
        <v>371.25</v>
      </c>
      <c r="M3501" s="10">
        <v>0.3</v>
      </c>
      <c r="O3501" s="15"/>
      <c r="P3501" s="13"/>
      <c r="Q3501" s="11"/>
      <c r="R3501" s="12"/>
    </row>
    <row r="3502" spans="1:18" ht="15.75" customHeight="1">
      <c r="A3502" s="1"/>
      <c r="B3502" s="5" t="s">
        <v>14</v>
      </c>
      <c r="C3502" s="5">
        <v>1185732</v>
      </c>
      <c r="D3502" s="6">
        <v>44380</v>
      </c>
      <c r="E3502" s="5" t="s">
        <v>15</v>
      </c>
      <c r="F3502" s="5" t="s">
        <v>119</v>
      </c>
      <c r="G3502" s="5" t="s">
        <v>120</v>
      </c>
      <c r="H3502" s="5" t="s">
        <v>21</v>
      </c>
      <c r="I3502" s="7">
        <v>0.54999999999999993</v>
      </c>
      <c r="J3502" s="8">
        <v>3000</v>
      </c>
      <c r="K3502" s="9">
        <f t="shared" si="26"/>
        <v>1649.9999999999998</v>
      </c>
      <c r="L3502" s="9">
        <f t="shared" si="27"/>
        <v>494.99999999999989</v>
      </c>
      <c r="M3502" s="10">
        <v>0.3</v>
      </c>
      <c r="O3502" s="15"/>
      <c r="P3502" s="13"/>
      <c r="Q3502" s="11"/>
      <c r="R3502" s="12"/>
    </row>
    <row r="3503" spans="1:18" ht="15.75" customHeight="1">
      <c r="A3503" s="1"/>
      <c r="B3503" s="5" t="s">
        <v>14</v>
      </c>
      <c r="C3503" s="5">
        <v>1185732</v>
      </c>
      <c r="D3503" s="6">
        <v>44380</v>
      </c>
      <c r="E3503" s="5" t="s">
        <v>15</v>
      </c>
      <c r="F3503" s="5" t="s">
        <v>119</v>
      </c>
      <c r="G3503" s="5" t="s">
        <v>120</v>
      </c>
      <c r="H3503" s="5" t="s">
        <v>22</v>
      </c>
      <c r="I3503" s="7">
        <v>0.6</v>
      </c>
      <c r="J3503" s="8">
        <v>4750</v>
      </c>
      <c r="K3503" s="9">
        <f t="shared" si="26"/>
        <v>2850</v>
      </c>
      <c r="L3503" s="9">
        <f t="shared" si="27"/>
        <v>997.49999999999989</v>
      </c>
      <c r="M3503" s="10">
        <v>0.35</v>
      </c>
      <c r="O3503" s="15"/>
      <c r="P3503" s="13"/>
      <c r="Q3503" s="11"/>
      <c r="R3503" s="12"/>
    </row>
    <row r="3504" spans="1:18" ht="15.75" customHeight="1">
      <c r="A3504" s="1"/>
      <c r="B3504" s="5" t="s">
        <v>14</v>
      </c>
      <c r="C3504" s="5">
        <v>1185732</v>
      </c>
      <c r="D3504" s="6">
        <v>44412</v>
      </c>
      <c r="E3504" s="5" t="s">
        <v>15</v>
      </c>
      <c r="F3504" s="5" t="s">
        <v>119</v>
      </c>
      <c r="G3504" s="5" t="s">
        <v>120</v>
      </c>
      <c r="H3504" s="5" t="s">
        <v>17</v>
      </c>
      <c r="I3504" s="7">
        <v>0.54999999999999993</v>
      </c>
      <c r="J3504" s="8">
        <v>6250</v>
      </c>
      <c r="K3504" s="9">
        <f t="shared" si="26"/>
        <v>3437.4999999999995</v>
      </c>
      <c r="L3504" s="9">
        <f t="shared" si="27"/>
        <v>1375</v>
      </c>
      <c r="M3504" s="10">
        <v>0.4</v>
      </c>
      <c r="O3504" s="15"/>
      <c r="P3504" s="13"/>
      <c r="Q3504" s="11"/>
      <c r="R3504" s="12"/>
    </row>
    <row r="3505" spans="1:18" ht="15.75" customHeight="1">
      <c r="A3505" s="1"/>
      <c r="B3505" s="5" t="s">
        <v>14</v>
      </c>
      <c r="C3505" s="5">
        <v>1185732</v>
      </c>
      <c r="D3505" s="6">
        <v>44412</v>
      </c>
      <c r="E3505" s="5" t="s">
        <v>15</v>
      </c>
      <c r="F3505" s="5" t="s">
        <v>119</v>
      </c>
      <c r="G3505" s="5" t="s">
        <v>120</v>
      </c>
      <c r="H3505" s="5" t="s">
        <v>18</v>
      </c>
      <c r="I3505" s="7">
        <v>0.5</v>
      </c>
      <c r="J3505" s="8">
        <v>4000</v>
      </c>
      <c r="K3505" s="9">
        <f t="shared" si="26"/>
        <v>2000</v>
      </c>
      <c r="L3505" s="9">
        <f t="shared" si="27"/>
        <v>800</v>
      </c>
      <c r="M3505" s="10">
        <v>0.4</v>
      </c>
      <c r="O3505" s="15"/>
      <c r="P3505" s="13"/>
      <c r="Q3505" s="11"/>
      <c r="R3505" s="12"/>
    </row>
    <row r="3506" spans="1:18" ht="15.75" customHeight="1">
      <c r="A3506" s="1"/>
      <c r="B3506" s="5" t="s">
        <v>14</v>
      </c>
      <c r="C3506" s="5">
        <v>1185732</v>
      </c>
      <c r="D3506" s="6">
        <v>44412</v>
      </c>
      <c r="E3506" s="5" t="s">
        <v>15</v>
      </c>
      <c r="F3506" s="5" t="s">
        <v>119</v>
      </c>
      <c r="G3506" s="5" t="s">
        <v>120</v>
      </c>
      <c r="H3506" s="5" t="s">
        <v>19</v>
      </c>
      <c r="I3506" s="7">
        <v>0.45</v>
      </c>
      <c r="J3506" s="8">
        <v>3250</v>
      </c>
      <c r="K3506" s="9">
        <f t="shared" si="26"/>
        <v>1462.5</v>
      </c>
      <c r="L3506" s="9">
        <f t="shared" si="27"/>
        <v>438.75</v>
      </c>
      <c r="M3506" s="10">
        <v>0.3</v>
      </c>
      <c r="O3506" s="15"/>
      <c r="P3506" s="13"/>
      <c r="Q3506" s="11"/>
      <c r="R3506" s="12"/>
    </row>
    <row r="3507" spans="1:18" ht="15.75" customHeight="1">
      <c r="A3507" s="1"/>
      <c r="B3507" s="5" t="s">
        <v>14</v>
      </c>
      <c r="C3507" s="5">
        <v>1185732</v>
      </c>
      <c r="D3507" s="6">
        <v>44412</v>
      </c>
      <c r="E3507" s="5" t="s">
        <v>15</v>
      </c>
      <c r="F3507" s="5" t="s">
        <v>119</v>
      </c>
      <c r="G3507" s="5" t="s">
        <v>120</v>
      </c>
      <c r="H3507" s="5" t="s">
        <v>20</v>
      </c>
      <c r="I3507" s="7">
        <v>0.45</v>
      </c>
      <c r="J3507" s="8">
        <v>2250</v>
      </c>
      <c r="K3507" s="9">
        <f t="shared" si="26"/>
        <v>1012.5</v>
      </c>
      <c r="L3507" s="9">
        <f t="shared" si="27"/>
        <v>303.75</v>
      </c>
      <c r="M3507" s="10">
        <v>0.3</v>
      </c>
      <c r="O3507" s="15"/>
      <c r="P3507" s="13"/>
      <c r="Q3507" s="11"/>
      <c r="R3507" s="12"/>
    </row>
    <row r="3508" spans="1:18" ht="15.75" customHeight="1">
      <c r="A3508" s="1"/>
      <c r="B3508" s="5" t="s">
        <v>14</v>
      </c>
      <c r="C3508" s="5">
        <v>1185732</v>
      </c>
      <c r="D3508" s="6">
        <v>44412</v>
      </c>
      <c r="E3508" s="5" t="s">
        <v>15</v>
      </c>
      <c r="F3508" s="5" t="s">
        <v>119</v>
      </c>
      <c r="G3508" s="5" t="s">
        <v>120</v>
      </c>
      <c r="H3508" s="5" t="s">
        <v>21</v>
      </c>
      <c r="I3508" s="7">
        <v>0.54999999999999993</v>
      </c>
      <c r="J3508" s="8">
        <v>2000</v>
      </c>
      <c r="K3508" s="9">
        <f t="shared" si="26"/>
        <v>1099.9999999999998</v>
      </c>
      <c r="L3508" s="9">
        <f t="shared" si="27"/>
        <v>329.99999999999994</v>
      </c>
      <c r="M3508" s="10">
        <v>0.3</v>
      </c>
      <c r="O3508" s="15"/>
      <c r="P3508" s="13"/>
      <c r="Q3508" s="11"/>
      <c r="R3508" s="12"/>
    </row>
    <row r="3509" spans="1:18" ht="15.75" customHeight="1">
      <c r="A3509" s="1"/>
      <c r="B3509" s="5" t="s">
        <v>14</v>
      </c>
      <c r="C3509" s="5">
        <v>1185732</v>
      </c>
      <c r="D3509" s="6">
        <v>44412</v>
      </c>
      <c r="E3509" s="5" t="s">
        <v>15</v>
      </c>
      <c r="F3509" s="5" t="s">
        <v>119</v>
      </c>
      <c r="G3509" s="5" t="s">
        <v>120</v>
      </c>
      <c r="H3509" s="5" t="s">
        <v>22</v>
      </c>
      <c r="I3509" s="7">
        <v>0.6</v>
      </c>
      <c r="J3509" s="8">
        <v>3750</v>
      </c>
      <c r="K3509" s="9">
        <f t="shared" si="26"/>
        <v>2250</v>
      </c>
      <c r="L3509" s="9">
        <f t="shared" si="27"/>
        <v>787.5</v>
      </c>
      <c r="M3509" s="10">
        <v>0.35</v>
      </c>
      <c r="O3509" s="15"/>
      <c r="P3509" s="13"/>
      <c r="Q3509" s="11"/>
      <c r="R3509" s="12"/>
    </row>
    <row r="3510" spans="1:18" ht="15.75" customHeight="1">
      <c r="A3510" s="1"/>
      <c r="B3510" s="5" t="s">
        <v>14</v>
      </c>
      <c r="C3510" s="5">
        <v>1185732</v>
      </c>
      <c r="D3510" s="6">
        <v>44442</v>
      </c>
      <c r="E3510" s="5" t="s">
        <v>15</v>
      </c>
      <c r="F3510" s="5" t="s">
        <v>119</v>
      </c>
      <c r="G3510" s="5" t="s">
        <v>120</v>
      </c>
      <c r="H3510" s="5" t="s">
        <v>17</v>
      </c>
      <c r="I3510" s="7">
        <v>0.54999999999999993</v>
      </c>
      <c r="J3510" s="8">
        <v>5000</v>
      </c>
      <c r="K3510" s="9">
        <f t="shared" si="26"/>
        <v>2749.9999999999995</v>
      </c>
      <c r="L3510" s="9">
        <f t="shared" si="27"/>
        <v>1099.9999999999998</v>
      </c>
      <c r="M3510" s="10">
        <v>0.4</v>
      </c>
      <c r="O3510" s="15"/>
      <c r="P3510" s="13"/>
      <c r="Q3510" s="11"/>
      <c r="R3510" s="12"/>
    </row>
    <row r="3511" spans="1:18" ht="15.75" customHeight="1">
      <c r="A3511" s="1"/>
      <c r="B3511" s="5" t="s">
        <v>14</v>
      </c>
      <c r="C3511" s="5">
        <v>1185732</v>
      </c>
      <c r="D3511" s="6">
        <v>44442</v>
      </c>
      <c r="E3511" s="5" t="s">
        <v>15</v>
      </c>
      <c r="F3511" s="5" t="s">
        <v>119</v>
      </c>
      <c r="G3511" s="5" t="s">
        <v>120</v>
      </c>
      <c r="H3511" s="5" t="s">
        <v>18</v>
      </c>
      <c r="I3511" s="7">
        <v>0.5</v>
      </c>
      <c r="J3511" s="8">
        <v>3000</v>
      </c>
      <c r="K3511" s="9">
        <f t="shared" si="26"/>
        <v>1500</v>
      </c>
      <c r="L3511" s="9">
        <f t="shared" si="27"/>
        <v>600</v>
      </c>
      <c r="M3511" s="10">
        <v>0.4</v>
      </c>
      <c r="O3511" s="15"/>
      <c r="P3511" s="13"/>
      <c r="Q3511" s="11"/>
      <c r="R3511" s="12"/>
    </row>
    <row r="3512" spans="1:18" ht="15.75" customHeight="1">
      <c r="A3512" s="1"/>
      <c r="B3512" s="5" t="s">
        <v>14</v>
      </c>
      <c r="C3512" s="5">
        <v>1185732</v>
      </c>
      <c r="D3512" s="6">
        <v>44442</v>
      </c>
      <c r="E3512" s="5" t="s">
        <v>15</v>
      </c>
      <c r="F3512" s="5" t="s">
        <v>119</v>
      </c>
      <c r="G3512" s="5" t="s">
        <v>120</v>
      </c>
      <c r="H3512" s="5" t="s">
        <v>19</v>
      </c>
      <c r="I3512" s="7">
        <v>0.45</v>
      </c>
      <c r="J3512" s="8">
        <v>2000</v>
      </c>
      <c r="K3512" s="9">
        <f t="shared" si="26"/>
        <v>900</v>
      </c>
      <c r="L3512" s="9">
        <f t="shared" si="27"/>
        <v>270</v>
      </c>
      <c r="M3512" s="10">
        <v>0.3</v>
      </c>
      <c r="O3512" s="15"/>
      <c r="P3512" s="13"/>
      <c r="Q3512" s="11"/>
      <c r="R3512" s="12"/>
    </row>
    <row r="3513" spans="1:18" ht="15.75" customHeight="1">
      <c r="A3513" s="1"/>
      <c r="B3513" s="5" t="s">
        <v>14</v>
      </c>
      <c r="C3513" s="5">
        <v>1185732</v>
      </c>
      <c r="D3513" s="6">
        <v>44442</v>
      </c>
      <c r="E3513" s="5" t="s">
        <v>15</v>
      </c>
      <c r="F3513" s="5" t="s">
        <v>119</v>
      </c>
      <c r="G3513" s="5" t="s">
        <v>120</v>
      </c>
      <c r="H3513" s="5" t="s">
        <v>20</v>
      </c>
      <c r="I3513" s="7">
        <v>0.45</v>
      </c>
      <c r="J3513" s="8">
        <v>1750</v>
      </c>
      <c r="K3513" s="9">
        <f t="shared" si="26"/>
        <v>787.5</v>
      </c>
      <c r="L3513" s="9">
        <f t="shared" si="27"/>
        <v>236.25</v>
      </c>
      <c r="M3513" s="10">
        <v>0.3</v>
      </c>
      <c r="O3513" s="15"/>
      <c r="P3513" s="13"/>
      <c r="Q3513" s="11"/>
      <c r="R3513" s="12"/>
    </row>
    <row r="3514" spans="1:18" ht="15.75" customHeight="1">
      <c r="A3514" s="1"/>
      <c r="B3514" s="5" t="s">
        <v>14</v>
      </c>
      <c r="C3514" s="5">
        <v>1185732</v>
      </c>
      <c r="D3514" s="6">
        <v>44442</v>
      </c>
      <c r="E3514" s="5" t="s">
        <v>15</v>
      </c>
      <c r="F3514" s="5" t="s">
        <v>119</v>
      </c>
      <c r="G3514" s="5" t="s">
        <v>120</v>
      </c>
      <c r="H3514" s="5" t="s">
        <v>21</v>
      </c>
      <c r="I3514" s="7">
        <v>0.54999999999999993</v>
      </c>
      <c r="J3514" s="8">
        <v>1750</v>
      </c>
      <c r="K3514" s="9">
        <f t="shared" si="26"/>
        <v>962.49999999999989</v>
      </c>
      <c r="L3514" s="9">
        <f t="shared" si="27"/>
        <v>288.74999999999994</v>
      </c>
      <c r="M3514" s="10">
        <v>0.3</v>
      </c>
      <c r="O3514" s="15"/>
      <c r="P3514" s="13"/>
      <c r="Q3514" s="11"/>
      <c r="R3514" s="12"/>
    </row>
    <row r="3515" spans="1:18" ht="15.75" customHeight="1">
      <c r="A3515" s="1"/>
      <c r="B3515" s="5" t="s">
        <v>14</v>
      </c>
      <c r="C3515" s="5">
        <v>1185732</v>
      </c>
      <c r="D3515" s="6">
        <v>44442</v>
      </c>
      <c r="E3515" s="5" t="s">
        <v>15</v>
      </c>
      <c r="F3515" s="5" t="s">
        <v>119</v>
      </c>
      <c r="G3515" s="5" t="s">
        <v>120</v>
      </c>
      <c r="H3515" s="5" t="s">
        <v>22</v>
      </c>
      <c r="I3515" s="7">
        <v>0.6</v>
      </c>
      <c r="J3515" s="8">
        <v>2750</v>
      </c>
      <c r="K3515" s="9">
        <f t="shared" si="26"/>
        <v>1650</v>
      </c>
      <c r="L3515" s="9">
        <f t="shared" si="27"/>
        <v>577.5</v>
      </c>
      <c r="M3515" s="10">
        <v>0.35</v>
      </c>
      <c r="O3515" s="15"/>
      <c r="P3515" s="13"/>
      <c r="Q3515" s="11"/>
      <c r="R3515" s="12"/>
    </row>
    <row r="3516" spans="1:18" ht="15.75" customHeight="1">
      <c r="A3516" s="1"/>
      <c r="B3516" s="5" t="s">
        <v>14</v>
      </c>
      <c r="C3516" s="5">
        <v>1185732</v>
      </c>
      <c r="D3516" s="6">
        <v>44474</v>
      </c>
      <c r="E3516" s="5" t="s">
        <v>15</v>
      </c>
      <c r="F3516" s="5" t="s">
        <v>119</v>
      </c>
      <c r="G3516" s="5" t="s">
        <v>120</v>
      </c>
      <c r="H3516" s="5" t="s">
        <v>17</v>
      </c>
      <c r="I3516" s="7">
        <v>0.6</v>
      </c>
      <c r="J3516" s="8">
        <v>4500</v>
      </c>
      <c r="K3516" s="9">
        <f t="shared" si="26"/>
        <v>2700</v>
      </c>
      <c r="L3516" s="9">
        <f t="shared" si="27"/>
        <v>1080</v>
      </c>
      <c r="M3516" s="10">
        <v>0.4</v>
      </c>
      <c r="O3516" s="15"/>
      <c r="P3516" s="13"/>
      <c r="Q3516" s="11"/>
      <c r="R3516" s="12"/>
    </row>
    <row r="3517" spans="1:18" ht="15.75" customHeight="1">
      <c r="A3517" s="1"/>
      <c r="B3517" s="5" t="s">
        <v>14</v>
      </c>
      <c r="C3517" s="5">
        <v>1185732</v>
      </c>
      <c r="D3517" s="6">
        <v>44474</v>
      </c>
      <c r="E3517" s="5" t="s">
        <v>15</v>
      </c>
      <c r="F3517" s="5" t="s">
        <v>119</v>
      </c>
      <c r="G3517" s="5" t="s">
        <v>120</v>
      </c>
      <c r="H3517" s="5" t="s">
        <v>18</v>
      </c>
      <c r="I3517" s="7">
        <v>0.55000000000000004</v>
      </c>
      <c r="J3517" s="8">
        <v>2750</v>
      </c>
      <c r="K3517" s="9">
        <f t="shared" si="26"/>
        <v>1512.5000000000002</v>
      </c>
      <c r="L3517" s="9">
        <f t="shared" si="27"/>
        <v>605.00000000000011</v>
      </c>
      <c r="M3517" s="10">
        <v>0.4</v>
      </c>
      <c r="O3517" s="15"/>
      <c r="P3517" s="13"/>
      <c r="Q3517" s="11"/>
      <c r="R3517" s="12"/>
    </row>
    <row r="3518" spans="1:18" ht="15.75" customHeight="1">
      <c r="A3518" s="1"/>
      <c r="B3518" s="5" t="s">
        <v>14</v>
      </c>
      <c r="C3518" s="5">
        <v>1185732</v>
      </c>
      <c r="D3518" s="6">
        <v>44474</v>
      </c>
      <c r="E3518" s="5" t="s">
        <v>15</v>
      </c>
      <c r="F3518" s="5" t="s">
        <v>119</v>
      </c>
      <c r="G3518" s="5" t="s">
        <v>120</v>
      </c>
      <c r="H3518" s="5" t="s">
        <v>19</v>
      </c>
      <c r="I3518" s="7">
        <v>0.55000000000000004</v>
      </c>
      <c r="J3518" s="8">
        <v>1750</v>
      </c>
      <c r="K3518" s="9">
        <f t="shared" si="26"/>
        <v>962.50000000000011</v>
      </c>
      <c r="L3518" s="9">
        <f t="shared" si="27"/>
        <v>288.75</v>
      </c>
      <c r="M3518" s="10">
        <v>0.3</v>
      </c>
      <c r="O3518" s="15"/>
      <c r="P3518" s="13"/>
      <c r="Q3518" s="11"/>
      <c r="R3518" s="12"/>
    </row>
    <row r="3519" spans="1:18" ht="15.75" customHeight="1">
      <c r="A3519" s="1"/>
      <c r="B3519" s="5" t="s">
        <v>14</v>
      </c>
      <c r="C3519" s="5">
        <v>1185732</v>
      </c>
      <c r="D3519" s="6">
        <v>44474</v>
      </c>
      <c r="E3519" s="5" t="s">
        <v>15</v>
      </c>
      <c r="F3519" s="5" t="s">
        <v>119</v>
      </c>
      <c r="G3519" s="5" t="s">
        <v>120</v>
      </c>
      <c r="H3519" s="5" t="s">
        <v>20</v>
      </c>
      <c r="I3519" s="7">
        <v>0.55000000000000004</v>
      </c>
      <c r="J3519" s="8">
        <v>1500</v>
      </c>
      <c r="K3519" s="9">
        <f t="shared" si="26"/>
        <v>825.00000000000011</v>
      </c>
      <c r="L3519" s="9">
        <f t="shared" si="27"/>
        <v>247.50000000000003</v>
      </c>
      <c r="M3519" s="10">
        <v>0.3</v>
      </c>
      <c r="O3519" s="15"/>
      <c r="P3519" s="13"/>
      <c r="Q3519" s="11"/>
      <c r="R3519" s="12"/>
    </row>
    <row r="3520" spans="1:18" ht="15.75" customHeight="1">
      <c r="A3520" s="1"/>
      <c r="B3520" s="5" t="s">
        <v>14</v>
      </c>
      <c r="C3520" s="5">
        <v>1185732</v>
      </c>
      <c r="D3520" s="6">
        <v>44474</v>
      </c>
      <c r="E3520" s="5" t="s">
        <v>15</v>
      </c>
      <c r="F3520" s="5" t="s">
        <v>119</v>
      </c>
      <c r="G3520" s="5" t="s">
        <v>120</v>
      </c>
      <c r="H3520" s="5" t="s">
        <v>21</v>
      </c>
      <c r="I3520" s="7">
        <v>0.65</v>
      </c>
      <c r="J3520" s="8">
        <v>1500</v>
      </c>
      <c r="K3520" s="9">
        <f t="shared" si="26"/>
        <v>975</v>
      </c>
      <c r="L3520" s="9">
        <f t="shared" si="27"/>
        <v>292.5</v>
      </c>
      <c r="M3520" s="10">
        <v>0.3</v>
      </c>
      <c r="O3520" s="15"/>
      <c r="P3520" s="13"/>
      <c r="Q3520" s="11"/>
      <c r="R3520" s="12"/>
    </row>
    <row r="3521" spans="1:18" ht="15.75" customHeight="1">
      <c r="A3521" s="1"/>
      <c r="B3521" s="5" t="s">
        <v>14</v>
      </c>
      <c r="C3521" s="5">
        <v>1185732</v>
      </c>
      <c r="D3521" s="6">
        <v>44474</v>
      </c>
      <c r="E3521" s="5" t="s">
        <v>15</v>
      </c>
      <c r="F3521" s="5" t="s">
        <v>119</v>
      </c>
      <c r="G3521" s="5" t="s">
        <v>120</v>
      </c>
      <c r="H3521" s="5" t="s">
        <v>22</v>
      </c>
      <c r="I3521" s="7">
        <v>0.7</v>
      </c>
      <c r="J3521" s="8">
        <v>2750</v>
      </c>
      <c r="K3521" s="9">
        <f t="shared" si="26"/>
        <v>1924.9999999999998</v>
      </c>
      <c r="L3521" s="9">
        <f t="shared" si="27"/>
        <v>673.74999999999989</v>
      </c>
      <c r="M3521" s="10">
        <v>0.35</v>
      </c>
      <c r="O3521" s="15"/>
      <c r="P3521" s="13"/>
      <c r="Q3521" s="11"/>
      <c r="R3521" s="12"/>
    </row>
    <row r="3522" spans="1:18" ht="15.75" customHeight="1">
      <c r="A3522" s="1"/>
      <c r="B3522" s="5" t="s">
        <v>14</v>
      </c>
      <c r="C3522" s="5">
        <v>1185732</v>
      </c>
      <c r="D3522" s="6">
        <v>44504</v>
      </c>
      <c r="E3522" s="5" t="s">
        <v>15</v>
      </c>
      <c r="F3522" s="5" t="s">
        <v>119</v>
      </c>
      <c r="G3522" s="5" t="s">
        <v>120</v>
      </c>
      <c r="H3522" s="5" t="s">
        <v>17</v>
      </c>
      <c r="I3522" s="7">
        <v>0.65</v>
      </c>
      <c r="J3522" s="8">
        <v>4250</v>
      </c>
      <c r="K3522" s="9">
        <f t="shared" si="26"/>
        <v>2762.5</v>
      </c>
      <c r="L3522" s="9">
        <f t="shared" si="27"/>
        <v>1105</v>
      </c>
      <c r="M3522" s="10">
        <v>0.4</v>
      </c>
      <c r="O3522" s="15"/>
      <c r="P3522" s="13"/>
      <c r="Q3522" s="11"/>
      <c r="R3522" s="12"/>
    </row>
    <row r="3523" spans="1:18" ht="15.75" customHeight="1">
      <c r="A3523" s="1"/>
      <c r="B3523" s="5" t="s">
        <v>14</v>
      </c>
      <c r="C3523" s="5">
        <v>1185732</v>
      </c>
      <c r="D3523" s="6">
        <v>44504</v>
      </c>
      <c r="E3523" s="5" t="s">
        <v>15</v>
      </c>
      <c r="F3523" s="5" t="s">
        <v>119</v>
      </c>
      <c r="G3523" s="5" t="s">
        <v>120</v>
      </c>
      <c r="H3523" s="5" t="s">
        <v>18</v>
      </c>
      <c r="I3523" s="7">
        <v>0.55000000000000004</v>
      </c>
      <c r="J3523" s="8">
        <v>3000</v>
      </c>
      <c r="K3523" s="9">
        <f t="shared" si="26"/>
        <v>1650.0000000000002</v>
      </c>
      <c r="L3523" s="9">
        <f t="shared" si="27"/>
        <v>660.00000000000011</v>
      </c>
      <c r="M3523" s="10">
        <v>0.4</v>
      </c>
      <c r="O3523" s="15"/>
      <c r="P3523" s="13"/>
      <c r="Q3523" s="11"/>
      <c r="R3523" s="12"/>
    </row>
    <row r="3524" spans="1:18" ht="15.75" customHeight="1">
      <c r="A3524" s="1"/>
      <c r="B3524" s="5" t="s">
        <v>14</v>
      </c>
      <c r="C3524" s="5">
        <v>1185732</v>
      </c>
      <c r="D3524" s="6">
        <v>44504</v>
      </c>
      <c r="E3524" s="5" t="s">
        <v>15</v>
      </c>
      <c r="F3524" s="5" t="s">
        <v>119</v>
      </c>
      <c r="G3524" s="5" t="s">
        <v>120</v>
      </c>
      <c r="H3524" s="5" t="s">
        <v>19</v>
      </c>
      <c r="I3524" s="7">
        <v>0.55000000000000004</v>
      </c>
      <c r="J3524" s="8">
        <v>2950</v>
      </c>
      <c r="K3524" s="9">
        <f t="shared" si="26"/>
        <v>1622.5000000000002</v>
      </c>
      <c r="L3524" s="9">
        <f t="shared" si="27"/>
        <v>486.75000000000006</v>
      </c>
      <c r="M3524" s="10">
        <v>0.3</v>
      </c>
      <c r="O3524" s="15"/>
      <c r="P3524" s="13"/>
      <c r="Q3524" s="11"/>
      <c r="R3524" s="12"/>
    </row>
    <row r="3525" spans="1:18" ht="15.75" customHeight="1">
      <c r="A3525" s="1"/>
      <c r="B3525" s="5" t="s">
        <v>14</v>
      </c>
      <c r="C3525" s="5">
        <v>1185732</v>
      </c>
      <c r="D3525" s="6">
        <v>44504</v>
      </c>
      <c r="E3525" s="5" t="s">
        <v>15</v>
      </c>
      <c r="F3525" s="5" t="s">
        <v>119</v>
      </c>
      <c r="G3525" s="5" t="s">
        <v>120</v>
      </c>
      <c r="H3525" s="5" t="s">
        <v>20</v>
      </c>
      <c r="I3525" s="7">
        <v>0.55000000000000004</v>
      </c>
      <c r="J3525" s="8">
        <v>2750</v>
      </c>
      <c r="K3525" s="9">
        <f t="shared" si="26"/>
        <v>1512.5000000000002</v>
      </c>
      <c r="L3525" s="9">
        <f t="shared" si="27"/>
        <v>453.75000000000006</v>
      </c>
      <c r="M3525" s="10">
        <v>0.3</v>
      </c>
      <c r="O3525" s="15"/>
      <c r="P3525" s="13"/>
      <c r="Q3525" s="11"/>
      <c r="R3525" s="12"/>
    </row>
    <row r="3526" spans="1:18" ht="15.75" customHeight="1">
      <c r="A3526" s="1"/>
      <c r="B3526" s="5" t="s">
        <v>14</v>
      </c>
      <c r="C3526" s="5">
        <v>1185732</v>
      </c>
      <c r="D3526" s="6">
        <v>44504</v>
      </c>
      <c r="E3526" s="5" t="s">
        <v>15</v>
      </c>
      <c r="F3526" s="5" t="s">
        <v>119</v>
      </c>
      <c r="G3526" s="5" t="s">
        <v>120</v>
      </c>
      <c r="H3526" s="5" t="s">
        <v>21</v>
      </c>
      <c r="I3526" s="7">
        <v>0.65</v>
      </c>
      <c r="J3526" s="8">
        <v>2500</v>
      </c>
      <c r="K3526" s="9">
        <f t="shared" si="26"/>
        <v>1625</v>
      </c>
      <c r="L3526" s="9">
        <f t="shared" si="27"/>
        <v>487.5</v>
      </c>
      <c r="M3526" s="10">
        <v>0.3</v>
      </c>
      <c r="O3526" s="15"/>
      <c r="P3526" s="13"/>
      <c r="Q3526" s="11"/>
      <c r="R3526" s="12"/>
    </row>
    <row r="3527" spans="1:18" ht="15.75" customHeight="1">
      <c r="A3527" s="1"/>
      <c r="B3527" s="5" t="s">
        <v>14</v>
      </c>
      <c r="C3527" s="5">
        <v>1185732</v>
      </c>
      <c r="D3527" s="6">
        <v>44504</v>
      </c>
      <c r="E3527" s="5" t="s">
        <v>15</v>
      </c>
      <c r="F3527" s="5" t="s">
        <v>119</v>
      </c>
      <c r="G3527" s="5" t="s">
        <v>120</v>
      </c>
      <c r="H3527" s="5" t="s">
        <v>22</v>
      </c>
      <c r="I3527" s="7">
        <v>0.7</v>
      </c>
      <c r="J3527" s="8">
        <v>3500</v>
      </c>
      <c r="K3527" s="9">
        <f t="shared" si="26"/>
        <v>2450</v>
      </c>
      <c r="L3527" s="9">
        <f t="shared" si="27"/>
        <v>857.5</v>
      </c>
      <c r="M3527" s="10">
        <v>0.35</v>
      </c>
      <c r="O3527" s="15"/>
      <c r="P3527" s="13"/>
      <c r="Q3527" s="11"/>
      <c r="R3527" s="12"/>
    </row>
    <row r="3528" spans="1:18" ht="15.75" customHeight="1">
      <c r="A3528" s="1"/>
      <c r="B3528" s="5" t="s">
        <v>14</v>
      </c>
      <c r="C3528" s="5">
        <v>1185732</v>
      </c>
      <c r="D3528" s="6">
        <v>44533</v>
      </c>
      <c r="E3528" s="5" t="s">
        <v>15</v>
      </c>
      <c r="F3528" s="5" t="s">
        <v>119</v>
      </c>
      <c r="G3528" s="5" t="s">
        <v>120</v>
      </c>
      <c r="H3528" s="5" t="s">
        <v>17</v>
      </c>
      <c r="I3528" s="7">
        <v>0.65</v>
      </c>
      <c r="J3528" s="8">
        <v>5750</v>
      </c>
      <c r="K3528" s="9">
        <f t="shared" si="26"/>
        <v>3737.5</v>
      </c>
      <c r="L3528" s="9">
        <f t="shared" si="27"/>
        <v>1495</v>
      </c>
      <c r="M3528" s="10">
        <v>0.4</v>
      </c>
      <c r="O3528" s="15"/>
      <c r="P3528" s="13"/>
      <c r="Q3528" s="11"/>
      <c r="R3528" s="12"/>
    </row>
    <row r="3529" spans="1:18" ht="15.75" customHeight="1">
      <c r="A3529" s="1"/>
      <c r="B3529" s="5" t="s">
        <v>14</v>
      </c>
      <c r="C3529" s="5">
        <v>1185732</v>
      </c>
      <c r="D3529" s="6">
        <v>44533</v>
      </c>
      <c r="E3529" s="5" t="s">
        <v>15</v>
      </c>
      <c r="F3529" s="5" t="s">
        <v>119</v>
      </c>
      <c r="G3529" s="5" t="s">
        <v>120</v>
      </c>
      <c r="H3529" s="5" t="s">
        <v>18</v>
      </c>
      <c r="I3529" s="7">
        <v>0.55000000000000004</v>
      </c>
      <c r="J3529" s="8">
        <v>3750</v>
      </c>
      <c r="K3529" s="9">
        <f t="shared" si="26"/>
        <v>2062.5</v>
      </c>
      <c r="L3529" s="9">
        <f t="shared" si="27"/>
        <v>825</v>
      </c>
      <c r="M3529" s="10">
        <v>0.4</v>
      </c>
      <c r="O3529" s="15"/>
      <c r="P3529" s="13"/>
      <c r="Q3529" s="11"/>
      <c r="R3529" s="12"/>
    </row>
    <row r="3530" spans="1:18" ht="15.75" customHeight="1">
      <c r="A3530" s="1"/>
      <c r="B3530" s="5" t="s">
        <v>14</v>
      </c>
      <c r="C3530" s="5">
        <v>1185732</v>
      </c>
      <c r="D3530" s="6">
        <v>44533</v>
      </c>
      <c r="E3530" s="5" t="s">
        <v>15</v>
      </c>
      <c r="F3530" s="5" t="s">
        <v>119</v>
      </c>
      <c r="G3530" s="5" t="s">
        <v>120</v>
      </c>
      <c r="H3530" s="5" t="s">
        <v>19</v>
      </c>
      <c r="I3530" s="7">
        <v>0.55000000000000004</v>
      </c>
      <c r="J3530" s="8">
        <v>3500</v>
      </c>
      <c r="K3530" s="9">
        <f t="shared" si="26"/>
        <v>1925.0000000000002</v>
      </c>
      <c r="L3530" s="9">
        <f t="shared" si="27"/>
        <v>577.5</v>
      </c>
      <c r="M3530" s="10">
        <v>0.3</v>
      </c>
      <c r="O3530" s="15"/>
      <c r="P3530" s="13"/>
      <c r="Q3530" s="11"/>
      <c r="R3530" s="12"/>
    </row>
    <row r="3531" spans="1:18" ht="15.75" customHeight="1">
      <c r="A3531" s="1"/>
      <c r="B3531" s="5" t="s">
        <v>14</v>
      </c>
      <c r="C3531" s="5">
        <v>1185732</v>
      </c>
      <c r="D3531" s="6">
        <v>44533</v>
      </c>
      <c r="E3531" s="5" t="s">
        <v>15</v>
      </c>
      <c r="F3531" s="5" t="s">
        <v>119</v>
      </c>
      <c r="G3531" s="5" t="s">
        <v>120</v>
      </c>
      <c r="H3531" s="5" t="s">
        <v>20</v>
      </c>
      <c r="I3531" s="7">
        <v>0.55000000000000004</v>
      </c>
      <c r="J3531" s="8">
        <v>3000</v>
      </c>
      <c r="K3531" s="9">
        <f t="shared" si="26"/>
        <v>1650.0000000000002</v>
      </c>
      <c r="L3531" s="9">
        <f t="shared" si="27"/>
        <v>495.00000000000006</v>
      </c>
      <c r="M3531" s="10">
        <v>0.3</v>
      </c>
      <c r="O3531" s="15"/>
      <c r="P3531" s="13"/>
      <c r="Q3531" s="11"/>
      <c r="R3531" s="12"/>
    </row>
    <row r="3532" spans="1:18" ht="15.75" customHeight="1">
      <c r="A3532" s="1"/>
      <c r="B3532" s="5" t="s">
        <v>14</v>
      </c>
      <c r="C3532" s="5">
        <v>1185732</v>
      </c>
      <c r="D3532" s="6">
        <v>44533</v>
      </c>
      <c r="E3532" s="5" t="s">
        <v>15</v>
      </c>
      <c r="F3532" s="5" t="s">
        <v>119</v>
      </c>
      <c r="G3532" s="5" t="s">
        <v>120</v>
      </c>
      <c r="H3532" s="5" t="s">
        <v>21</v>
      </c>
      <c r="I3532" s="7">
        <v>0.65</v>
      </c>
      <c r="J3532" s="8">
        <v>3000</v>
      </c>
      <c r="K3532" s="9">
        <f t="shared" si="26"/>
        <v>1950</v>
      </c>
      <c r="L3532" s="9">
        <f t="shared" si="27"/>
        <v>585</v>
      </c>
      <c r="M3532" s="10">
        <v>0.3</v>
      </c>
      <c r="O3532" s="15"/>
      <c r="P3532" s="13"/>
      <c r="Q3532" s="11"/>
      <c r="R3532" s="12"/>
    </row>
    <row r="3533" spans="1:18" ht="15.75" customHeight="1">
      <c r="A3533" s="1"/>
      <c r="B3533" s="5" t="s">
        <v>14</v>
      </c>
      <c r="C3533" s="5">
        <v>1185732</v>
      </c>
      <c r="D3533" s="6">
        <v>44533</v>
      </c>
      <c r="E3533" s="5" t="s">
        <v>15</v>
      </c>
      <c r="F3533" s="5" t="s">
        <v>119</v>
      </c>
      <c r="G3533" s="5" t="s">
        <v>120</v>
      </c>
      <c r="H3533" s="5" t="s">
        <v>22</v>
      </c>
      <c r="I3533" s="7">
        <v>0.7</v>
      </c>
      <c r="J3533" s="8">
        <v>4000</v>
      </c>
      <c r="K3533" s="9">
        <f t="shared" si="26"/>
        <v>2800</v>
      </c>
      <c r="L3533" s="9">
        <f t="shared" si="27"/>
        <v>979.99999999999989</v>
      </c>
      <c r="M3533" s="10">
        <v>0.35</v>
      </c>
      <c r="O3533" s="15"/>
      <c r="P3533" s="13"/>
      <c r="Q3533" s="11"/>
      <c r="R3533" s="12"/>
    </row>
    <row r="3534" spans="1:18" ht="15.75" customHeight="1">
      <c r="A3534" s="1" t="s">
        <v>39</v>
      </c>
      <c r="B3534" s="5" t="s">
        <v>14</v>
      </c>
      <c r="C3534" s="5">
        <v>1185732</v>
      </c>
      <c r="D3534" s="6">
        <v>44206</v>
      </c>
      <c r="E3534" s="5" t="s">
        <v>15</v>
      </c>
      <c r="F3534" s="5" t="s">
        <v>121</v>
      </c>
      <c r="G3534" s="5" t="s">
        <v>122</v>
      </c>
      <c r="H3534" s="5" t="s">
        <v>17</v>
      </c>
      <c r="I3534" s="7">
        <v>0.35000000000000003</v>
      </c>
      <c r="J3534" s="8">
        <v>4250</v>
      </c>
      <c r="K3534" s="9">
        <f t="shared" si="26"/>
        <v>1487.5000000000002</v>
      </c>
      <c r="L3534" s="9">
        <f t="shared" si="27"/>
        <v>520.625</v>
      </c>
      <c r="M3534" s="10">
        <v>0.35</v>
      </c>
      <c r="O3534" s="15"/>
      <c r="P3534" s="13"/>
      <c r="Q3534" s="11"/>
      <c r="R3534" s="12"/>
    </row>
    <row r="3535" spans="1:18" ht="15.75" customHeight="1">
      <c r="A3535" s="1"/>
      <c r="B3535" s="5" t="s">
        <v>14</v>
      </c>
      <c r="C3535" s="5">
        <v>1185732</v>
      </c>
      <c r="D3535" s="6">
        <v>44206</v>
      </c>
      <c r="E3535" s="5" t="s">
        <v>15</v>
      </c>
      <c r="F3535" s="5" t="s">
        <v>121</v>
      </c>
      <c r="G3535" s="5" t="s">
        <v>122</v>
      </c>
      <c r="H3535" s="5" t="s">
        <v>18</v>
      </c>
      <c r="I3535" s="7">
        <v>0.35000000000000003</v>
      </c>
      <c r="J3535" s="8">
        <v>2250</v>
      </c>
      <c r="K3535" s="9">
        <f t="shared" si="26"/>
        <v>787.50000000000011</v>
      </c>
      <c r="L3535" s="9">
        <f t="shared" si="27"/>
        <v>275.625</v>
      </c>
      <c r="M3535" s="10">
        <v>0.35</v>
      </c>
      <c r="O3535" s="15"/>
      <c r="P3535" s="13"/>
      <c r="Q3535" s="11"/>
      <c r="R3535" s="12"/>
    </row>
    <row r="3536" spans="1:18" ht="15.75" customHeight="1">
      <c r="A3536" s="1"/>
      <c r="B3536" s="5" t="s">
        <v>14</v>
      </c>
      <c r="C3536" s="5">
        <v>1185732</v>
      </c>
      <c r="D3536" s="6">
        <v>44206</v>
      </c>
      <c r="E3536" s="5" t="s">
        <v>15</v>
      </c>
      <c r="F3536" s="5" t="s">
        <v>121</v>
      </c>
      <c r="G3536" s="5" t="s">
        <v>122</v>
      </c>
      <c r="H3536" s="5" t="s">
        <v>19</v>
      </c>
      <c r="I3536" s="7">
        <v>0.25000000000000006</v>
      </c>
      <c r="J3536" s="8">
        <v>2250</v>
      </c>
      <c r="K3536" s="9">
        <f t="shared" si="26"/>
        <v>562.50000000000011</v>
      </c>
      <c r="L3536" s="9">
        <f t="shared" si="27"/>
        <v>225.00000000000006</v>
      </c>
      <c r="M3536" s="10">
        <v>0.4</v>
      </c>
      <c r="O3536" s="15"/>
      <c r="P3536" s="13"/>
      <c r="Q3536" s="11"/>
      <c r="R3536" s="12"/>
    </row>
    <row r="3537" spans="1:18" ht="15.75" customHeight="1">
      <c r="A3537" s="1"/>
      <c r="B3537" s="5" t="s">
        <v>14</v>
      </c>
      <c r="C3537" s="5">
        <v>1185732</v>
      </c>
      <c r="D3537" s="6">
        <v>44206</v>
      </c>
      <c r="E3537" s="5" t="s">
        <v>15</v>
      </c>
      <c r="F3537" s="5" t="s">
        <v>121</v>
      </c>
      <c r="G3537" s="5" t="s">
        <v>122</v>
      </c>
      <c r="H3537" s="5" t="s">
        <v>20</v>
      </c>
      <c r="I3537" s="7">
        <v>0.3</v>
      </c>
      <c r="J3537" s="8">
        <v>750</v>
      </c>
      <c r="K3537" s="9">
        <f t="shared" si="26"/>
        <v>225</v>
      </c>
      <c r="L3537" s="9">
        <f t="shared" si="27"/>
        <v>90</v>
      </c>
      <c r="M3537" s="10">
        <v>0.4</v>
      </c>
      <c r="O3537" s="15"/>
      <c r="P3537" s="13"/>
      <c r="Q3537" s="11"/>
      <c r="R3537" s="12"/>
    </row>
    <row r="3538" spans="1:18" ht="15.75" customHeight="1">
      <c r="A3538" s="1"/>
      <c r="B3538" s="5" t="s">
        <v>14</v>
      </c>
      <c r="C3538" s="5">
        <v>1185732</v>
      </c>
      <c r="D3538" s="6">
        <v>44206</v>
      </c>
      <c r="E3538" s="5" t="s">
        <v>15</v>
      </c>
      <c r="F3538" s="5" t="s">
        <v>121</v>
      </c>
      <c r="G3538" s="5" t="s">
        <v>122</v>
      </c>
      <c r="H3538" s="5" t="s">
        <v>21</v>
      </c>
      <c r="I3538" s="7">
        <v>0.45</v>
      </c>
      <c r="J3538" s="8">
        <v>1250</v>
      </c>
      <c r="K3538" s="9">
        <f t="shared" si="26"/>
        <v>562.5</v>
      </c>
      <c r="L3538" s="9">
        <f t="shared" si="27"/>
        <v>168.75</v>
      </c>
      <c r="M3538" s="10">
        <v>0.3</v>
      </c>
      <c r="O3538" s="15"/>
      <c r="P3538" s="13"/>
      <c r="Q3538" s="11"/>
      <c r="R3538" s="12"/>
    </row>
    <row r="3539" spans="1:18" ht="15.75" customHeight="1">
      <c r="A3539" s="1"/>
      <c r="B3539" s="5" t="s">
        <v>14</v>
      </c>
      <c r="C3539" s="5">
        <v>1185732</v>
      </c>
      <c r="D3539" s="6">
        <v>44206</v>
      </c>
      <c r="E3539" s="5" t="s">
        <v>15</v>
      </c>
      <c r="F3539" s="5" t="s">
        <v>121</v>
      </c>
      <c r="G3539" s="5" t="s">
        <v>122</v>
      </c>
      <c r="H3539" s="5" t="s">
        <v>22</v>
      </c>
      <c r="I3539" s="7">
        <v>0.35000000000000003</v>
      </c>
      <c r="J3539" s="8">
        <v>2250</v>
      </c>
      <c r="K3539" s="9">
        <f t="shared" si="26"/>
        <v>787.50000000000011</v>
      </c>
      <c r="L3539" s="9">
        <f t="shared" si="27"/>
        <v>315.00000000000006</v>
      </c>
      <c r="M3539" s="10">
        <v>0.4</v>
      </c>
      <c r="O3539" s="15"/>
      <c r="P3539" s="13"/>
      <c r="Q3539" s="11"/>
      <c r="R3539" s="12"/>
    </row>
    <row r="3540" spans="1:18" ht="15.75" customHeight="1">
      <c r="A3540" s="1"/>
      <c r="B3540" s="5" t="s">
        <v>14</v>
      </c>
      <c r="C3540" s="5">
        <v>1185732</v>
      </c>
      <c r="D3540" s="6">
        <v>44235</v>
      </c>
      <c r="E3540" s="5" t="s">
        <v>15</v>
      </c>
      <c r="F3540" s="5" t="s">
        <v>121</v>
      </c>
      <c r="G3540" s="5" t="s">
        <v>122</v>
      </c>
      <c r="H3540" s="5" t="s">
        <v>17</v>
      </c>
      <c r="I3540" s="7">
        <v>0.35000000000000003</v>
      </c>
      <c r="J3540" s="8">
        <v>4750</v>
      </c>
      <c r="K3540" s="9">
        <f t="shared" si="26"/>
        <v>1662.5000000000002</v>
      </c>
      <c r="L3540" s="9">
        <f t="shared" si="27"/>
        <v>581.875</v>
      </c>
      <c r="M3540" s="10">
        <v>0.35</v>
      </c>
      <c r="O3540" s="15"/>
      <c r="P3540" s="13"/>
      <c r="Q3540" s="11"/>
      <c r="R3540" s="12"/>
    </row>
    <row r="3541" spans="1:18" ht="15.75" customHeight="1">
      <c r="A3541" s="1"/>
      <c r="B3541" s="5" t="s">
        <v>14</v>
      </c>
      <c r="C3541" s="5">
        <v>1185732</v>
      </c>
      <c r="D3541" s="6">
        <v>44235</v>
      </c>
      <c r="E3541" s="5" t="s">
        <v>15</v>
      </c>
      <c r="F3541" s="5" t="s">
        <v>121</v>
      </c>
      <c r="G3541" s="5" t="s">
        <v>122</v>
      </c>
      <c r="H3541" s="5" t="s">
        <v>18</v>
      </c>
      <c r="I3541" s="7">
        <v>0.35000000000000003</v>
      </c>
      <c r="J3541" s="8">
        <v>1250</v>
      </c>
      <c r="K3541" s="9">
        <f t="shared" si="26"/>
        <v>437.50000000000006</v>
      </c>
      <c r="L3541" s="9">
        <f t="shared" si="27"/>
        <v>153.125</v>
      </c>
      <c r="M3541" s="10">
        <v>0.35</v>
      </c>
      <c r="O3541" s="15"/>
      <c r="P3541" s="13"/>
      <c r="Q3541" s="11"/>
      <c r="R3541" s="12"/>
    </row>
    <row r="3542" spans="1:18" ht="15.75" customHeight="1">
      <c r="A3542" s="1"/>
      <c r="B3542" s="5" t="s">
        <v>14</v>
      </c>
      <c r="C3542" s="5">
        <v>1185732</v>
      </c>
      <c r="D3542" s="6">
        <v>44235</v>
      </c>
      <c r="E3542" s="5" t="s">
        <v>15</v>
      </c>
      <c r="F3542" s="5" t="s">
        <v>121</v>
      </c>
      <c r="G3542" s="5" t="s">
        <v>122</v>
      </c>
      <c r="H3542" s="5" t="s">
        <v>19</v>
      </c>
      <c r="I3542" s="7">
        <v>0.25000000000000006</v>
      </c>
      <c r="J3542" s="8">
        <v>1750</v>
      </c>
      <c r="K3542" s="9">
        <f t="shared" si="26"/>
        <v>437.50000000000011</v>
      </c>
      <c r="L3542" s="9">
        <f t="shared" si="27"/>
        <v>175.00000000000006</v>
      </c>
      <c r="M3542" s="10">
        <v>0.4</v>
      </c>
      <c r="O3542" s="15"/>
      <c r="P3542" s="13"/>
      <c r="Q3542" s="11"/>
      <c r="R3542" s="12"/>
    </row>
    <row r="3543" spans="1:18" ht="15.75" customHeight="1">
      <c r="A3543" s="1"/>
      <c r="B3543" s="5" t="s">
        <v>14</v>
      </c>
      <c r="C3543" s="5">
        <v>1185732</v>
      </c>
      <c r="D3543" s="6">
        <v>44235</v>
      </c>
      <c r="E3543" s="5" t="s">
        <v>15</v>
      </c>
      <c r="F3543" s="5" t="s">
        <v>121</v>
      </c>
      <c r="G3543" s="5" t="s">
        <v>122</v>
      </c>
      <c r="H3543" s="5" t="s">
        <v>20</v>
      </c>
      <c r="I3543" s="7">
        <v>0.3</v>
      </c>
      <c r="J3543" s="8">
        <v>500</v>
      </c>
      <c r="K3543" s="9">
        <f t="shared" si="26"/>
        <v>150</v>
      </c>
      <c r="L3543" s="9">
        <f t="shared" si="27"/>
        <v>60</v>
      </c>
      <c r="M3543" s="10">
        <v>0.4</v>
      </c>
      <c r="O3543" s="15"/>
      <c r="P3543" s="13"/>
      <c r="Q3543" s="11"/>
      <c r="R3543" s="12"/>
    </row>
    <row r="3544" spans="1:18" ht="15.75" customHeight="1">
      <c r="A3544" s="1"/>
      <c r="B3544" s="5" t="s">
        <v>14</v>
      </c>
      <c r="C3544" s="5">
        <v>1185732</v>
      </c>
      <c r="D3544" s="6">
        <v>44235</v>
      </c>
      <c r="E3544" s="5" t="s">
        <v>15</v>
      </c>
      <c r="F3544" s="5" t="s">
        <v>121</v>
      </c>
      <c r="G3544" s="5" t="s">
        <v>122</v>
      </c>
      <c r="H3544" s="5" t="s">
        <v>21</v>
      </c>
      <c r="I3544" s="7">
        <v>0.45</v>
      </c>
      <c r="J3544" s="8">
        <v>1250</v>
      </c>
      <c r="K3544" s="9">
        <f t="shared" si="26"/>
        <v>562.5</v>
      </c>
      <c r="L3544" s="9">
        <f t="shared" si="27"/>
        <v>168.75</v>
      </c>
      <c r="M3544" s="10">
        <v>0.3</v>
      </c>
      <c r="O3544" s="15"/>
      <c r="P3544" s="13"/>
      <c r="Q3544" s="11"/>
      <c r="R3544" s="12"/>
    </row>
    <row r="3545" spans="1:18" ht="15.75" customHeight="1">
      <c r="A3545" s="1"/>
      <c r="B3545" s="5" t="s">
        <v>14</v>
      </c>
      <c r="C3545" s="5">
        <v>1185732</v>
      </c>
      <c r="D3545" s="6">
        <v>44235</v>
      </c>
      <c r="E3545" s="5" t="s">
        <v>15</v>
      </c>
      <c r="F3545" s="5" t="s">
        <v>121</v>
      </c>
      <c r="G3545" s="5" t="s">
        <v>122</v>
      </c>
      <c r="H3545" s="5" t="s">
        <v>22</v>
      </c>
      <c r="I3545" s="7">
        <v>0.35000000000000003</v>
      </c>
      <c r="J3545" s="8">
        <v>2250</v>
      </c>
      <c r="K3545" s="9">
        <f t="shared" si="26"/>
        <v>787.50000000000011</v>
      </c>
      <c r="L3545" s="9">
        <f t="shared" si="27"/>
        <v>315.00000000000006</v>
      </c>
      <c r="M3545" s="10">
        <v>0.4</v>
      </c>
      <c r="O3545" s="15"/>
      <c r="P3545" s="13"/>
      <c r="Q3545" s="11"/>
      <c r="R3545" s="12"/>
    </row>
    <row r="3546" spans="1:18" ht="15.75" customHeight="1">
      <c r="A3546" s="1"/>
      <c r="B3546" s="5" t="s">
        <v>14</v>
      </c>
      <c r="C3546" s="5">
        <v>1185732</v>
      </c>
      <c r="D3546" s="6">
        <v>44261</v>
      </c>
      <c r="E3546" s="5" t="s">
        <v>15</v>
      </c>
      <c r="F3546" s="5" t="s">
        <v>121</v>
      </c>
      <c r="G3546" s="5" t="s">
        <v>122</v>
      </c>
      <c r="H3546" s="5" t="s">
        <v>17</v>
      </c>
      <c r="I3546" s="7">
        <v>0.35000000000000003</v>
      </c>
      <c r="J3546" s="8">
        <v>4450</v>
      </c>
      <c r="K3546" s="9">
        <f t="shared" si="26"/>
        <v>1557.5000000000002</v>
      </c>
      <c r="L3546" s="9">
        <f t="shared" si="27"/>
        <v>545.125</v>
      </c>
      <c r="M3546" s="10">
        <v>0.35</v>
      </c>
      <c r="O3546" s="15"/>
      <c r="P3546" s="13"/>
      <c r="Q3546" s="11"/>
      <c r="R3546" s="12"/>
    </row>
    <row r="3547" spans="1:18" ht="15.75" customHeight="1">
      <c r="A3547" s="1"/>
      <c r="B3547" s="5" t="s">
        <v>14</v>
      </c>
      <c r="C3547" s="5">
        <v>1185732</v>
      </c>
      <c r="D3547" s="6">
        <v>44261</v>
      </c>
      <c r="E3547" s="5" t="s">
        <v>15</v>
      </c>
      <c r="F3547" s="5" t="s">
        <v>121</v>
      </c>
      <c r="G3547" s="5" t="s">
        <v>122</v>
      </c>
      <c r="H3547" s="5" t="s">
        <v>18</v>
      </c>
      <c r="I3547" s="7">
        <v>0.35000000000000003</v>
      </c>
      <c r="J3547" s="8">
        <v>1500</v>
      </c>
      <c r="K3547" s="9">
        <f t="shared" si="26"/>
        <v>525</v>
      </c>
      <c r="L3547" s="9">
        <f t="shared" si="27"/>
        <v>183.75</v>
      </c>
      <c r="M3547" s="10">
        <v>0.35</v>
      </c>
      <c r="O3547" s="15"/>
      <c r="P3547" s="13"/>
      <c r="Q3547" s="11"/>
      <c r="R3547" s="12"/>
    </row>
    <row r="3548" spans="1:18" ht="15.75" customHeight="1">
      <c r="A3548" s="1"/>
      <c r="B3548" s="5" t="s">
        <v>14</v>
      </c>
      <c r="C3548" s="5">
        <v>1185732</v>
      </c>
      <c r="D3548" s="6">
        <v>44261</v>
      </c>
      <c r="E3548" s="5" t="s">
        <v>15</v>
      </c>
      <c r="F3548" s="5" t="s">
        <v>121</v>
      </c>
      <c r="G3548" s="5" t="s">
        <v>122</v>
      </c>
      <c r="H3548" s="5" t="s">
        <v>19</v>
      </c>
      <c r="I3548" s="7">
        <v>0.25000000000000006</v>
      </c>
      <c r="J3548" s="8">
        <v>1750</v>
      </c>
      <c r="K3548" s="9">
        <f t="shared" si="26"/>
        <v>437.50000000000011</v>
      </c>
      <c r="L3548" s="9">
        <f t="shared" si="27"/>
        <v>175.00000000000006</v>
      </c>
      <c r="M3548" s="10">
        <v>0.4</v>
      </c>
      <c r="O3548" s="15"/>
      <c r="P3548" s="13"/>
      <c r="Q3548" s="11"/>
      <c r="R3548" s="12"/>
    </row>
    <row r="3549" spans="1:18" ht="15.75" customHeight="1">
      <c r="A3549" s="1"/>
      <c r="B3549" s="5" t="s">
        <v>14</v>
      </c>
      <c r="C3549" s="5">
        <v>1185732</v>
      </c>
      <c r="D3549" s="6">
        <v>44261</v>
      </c>
      <c r="E3549" s="5" t="s">
        <v>15</v>
      </c>
      <c r="F3549" s="5" t="s">
        <v>121</v>
      </c>
      <c r="G3549" s="5" t="s">
        <v>122</v>
      </c>
      <c r="H3549" s="5" t="s">
        <v>20</v>
      </c>
      <c r="I3549" s="7">
        <v>0.3</v>
      </c>
      <c r="J3549" s="8">
        <v>250</v>
      </c>
      <c r="K3549" s="9">
        <f t="shared" si="26"/>
        <v>75</v>
      </c>
      <c r="L3549" s="9">
        <f t="shared" si="27"/>
        <v>30</v>
      </c>
      <c r="M3549" s="10">
        <v>0.4</v>
      </c>
      <c r="O3549" s="15"/>
      <c r="P3549" s="13"/>
      <c r="Q3549" s="11"/>
      <c r="R3549" s="12"/>
    </row>
    <row r="3550" spans="1:18" ht="15.75" customHeight="1">
      <c r="A3550" s="1"/>
      <c r="B3550" s="5" t="s">
        <v>14</v>
      </c>
      <c r="C3550" s="5">
        <v>1185732</v>
      </c>
      <c r="D3550" s="6">
        <v>44261</v>
      </c>
      <c r="E3550" s="5" t="s">
        <v>15</v>
      </c>
      <c r="F3550" s="5" t="s">
        <v>121</v>
      </c>
      <c r="G3550" s="5" t="s">
        <v>122</v>
      </c>
      <c r="H3550" s="5" t="s">
        <v>21</v>
      </c>
      <c r="I3550" s="7">
        <v>0.45</v>
      </c>
      <c r="J3550" s="8">
        <v>750</v>
      </c>
      <c r="K3550" s="9">
        <f t="shared" si="26"/>
        <v>337.5</v>
      </c>
      <c r="L3550" s="9">
        <f t="shared" si="27"/>
        <v>101.25</v>
      </c>
      <c r="M3550" s="10">
        <v>0.3</v>
      </c>
      <c r="O3550" s="15"/>
      <c r="P3550" s="13"/>
      <c r="Q3550" s="11"/>
      <c r="R3550" s="12"/>
    </row>
    <row r="3551" spans="1:18" ht="15.75" customHeight="1">
      <c r="A3551" s="1"/>
      <c r="B3551" s="5" t="s">
        <v>14</v>
      </c>
      <c r="C3551" s="5">
        <v>1185732</v>
      </c>
      <c r="D3551" s="6">
        <v>44261</v>
      </c>
      <c r="E3551" s="5" t="s">
        <v>15</v>
      </c>
      <c r="F3551" s="5" t="s">
        <v>121</v>
      </c>
      <c r="G3551" s="5" t="s">
        <v>122</v>
      </c>
      <c r="H3551" s="5" t="s">
        <v>22</v>
      </c>
      <c r="I3551" s="7">
        <v>0.35000000000000003</v>
      </c>
      <c r="J3551" s="8">
        <v>1750</v>
      </c>
      <c r="K3551" s="9">
        <f t="shared" si="26"/>
        <v>612.50000000000011</v>
      </c>
      <c r="L3551" s="9">
        <f t="shared" si="27"/>
        <v>245.00000000000006</v>
      </c>
      <c r="M3551" s="10">
        <v>0.4</v>
      </c>
      <c r="O3551" s="15"/>
      <c r="P3551" s="13"/>
      <c r="Q3551" s="11"/>
      <c r="R3551" s="12"/>
    </row>
    <row r="3552" spans="1:18" ht="15.75" customHeight="1">
      <c r="A3552" s="1"/>
      <c r="B3552" s="5" t="s">
        <v>14</v>
      </c>
      <c r="C3552" s="5">
        <v>1185732</v>
      </c>
      <c r="D3552" s="6">
        <v>44293</v>
      </c>
      <c r="E3552" s="5" t="s">
        <v>15</v>
      </c>
      <c r="F3552" s="5" t="s">
        <v>121</v>
      </c>
      <c r="G3552" s="5" t="s">
        <v>122</v>
      </c>
      <c r="H3552" s="5" t="s">
        <v>17</v>
      </c>
      <c r="I3552" s="7">
        <v>0.35000000000000003</v>
      </c>
      <c r="J3552" s="8">
        <v>4250</v>
      </c>
      <c r="K3552" s="9">
        <f t="shared" si="26"/>
        <v>1487.5000000000002</v>
      </c>
      <c r="L3552" s="9">
        <f t="shared" si="27"/>
        <v>520.625</v>
      </c>
      <c r="M3552" s="10">
        <v>0.35</v>
      </c>
      <c r="O3552" s="15"/>
      <c r="P3552" s="13"/>
      <c r="Q3552" s="11"/>
      <c r="R3552" s="12"/>
    </row>
    <row r="3553" spans="1:18" ht="15.75" customHeight="1">
      <c r="A3553" s="1"/>
      <c r="B3553" s="5" t="s">
        <v>14</v>
      </c>
      <c r="C3553" s="5">
        <v>1185732</v>
      </c>
      <c r="D3553" s="6">
        <v>44293</v>
      </c>
      <c r="E3553" s="5" t="s">
        <v>15</v>
      </c>
      <c r="F3553" s="5" t="s">
        <v>121</v>
      </c>
      <c r="G3553" s="5" t="s">
        <v>122</v>
      </c>
      <c r="H3553" s="5" t="s">
        <v>18</v>
      </c>
      <c r="I3553" s="7">
        <v>0.35000000000000003</v>
      </c>
      <c r="J3553" s="8">
        <v>1250</v>
      </c>
      <c r="K3553" s="9">
        <f t="shared" si="26"/>
        <v>437.50000000000006</v>
      </c>
      <c r="L3553" s="9">
        <f t="shared" si="27"/>
        <v>153.125</v>
      </c>
      <c r="M3553" s="10">
        <v>0.35</v>
      </c>
      <c r="O3553" s="15"/>
      <c r="P3553" s="13"/>
      <c r="Q3553" s="11"/>
      <c r="R3553" s="12"/>
    </row>
    <row r="3554" spans="1:18" ht="15.75" customHeight="1">
      <c r="A3554" s="1"/>
      <c r="B3554" s="5" t="s">
        <v>14</v>
      </c>
      <c r="C3554" s="5">
        <v>1185732</v>
      </c>
      <c r="D3554" s="6">
        <v>44293</v>
      </c>
      <c r="E3554" s="5" t="s">
        <v>15</v>
      </c>
      <c r="F3554" s="5" t="s">
        <v>121</v>
      </c>
      <c r="G3554" s="5" t="s">
        <v>122</v>
      </c>
      <c r="H3554" s="5" t="s">
        <v>19</v>
      </c>
      <c r="I3554" s="7">
        <v>0.25000000000000006</v>
      </c>
      <c r="J3554" s="8">
        <v>1250</v>
      </c>
      <c r="K3554" s="9">
        <f t="shared" si="26"/>
        <v>312.50000000000006</v>
      </c>
      <c r="L3554" s="9">
        <f t="shared" si="27"/>
        <v>125.00000000000003</v>
      </c>
      <c r="M3554" s="10">
        <v>0.4</v>
      </c>
      <c r="O3554" s="15"/>
      <c r="P3554" s="13"/>
      <c r="Q3554" s="11"/>
      <c r="R3554" s="12"/>
    </row>
    <row r="3555" spans="1:18" ht="15.75" customHeight="1">
      <c r="A3555" s="1"/>
      <c r="B3555" s="5" t="s">
        <v>14</v>
      </c>
      <c r="C3555" s="5">
        <v>1185732</v>
      </c>
      <c r="D3555" s="6">
        <v>44293</v>
      </c>
      <c r="E3555" s="5" t="s">
        <v>15</v>
      </c>
      <c r="F3555" s="5" t="s">
        <v>121</v>
      </c>
      <c r="G3555" s="5" t="s">
        <v>122</v>
      </c>
      <c r="H3555" s="5" t="s">
        <v>20</v>
      </c>
      <c r="I3555" s="7">
        <v>0.3</v>
      </c>
      <c r="J3555" s="8">
        <v>500</v>
      </c>
      <c r="K3555" s="9">
        <f t="shared" si="26"/>
        <v>150</v>
      </c>
      <c r="L3555" s="9">
        <f t="shared" si="27"/>
        <v>60</v>
      </c>
      <c r="M3555" s="10">
        <v>0.4</v>
      </c>
      <c r="O3555" s="15"/>
      <c r="P3555" s="13"/>
      <c r="Q3555" s="11"/>
      <c r="R3555" s="12"/>
    </row>
    <row r="3556" spans="1:18" ht="15.75" customHeight="1">
      <c r="A3556" s="1"/>
      <c r="B3556" s="5" t="s">
        <v>14</v>
      </c>
      <c r="C3556" s="5">
        <v>1185732</v>
      </c>
      <c r="D3556" s="6">
        <v>44293</v>
      </c>
      <c r="E3556" s="5" t="s">
        <v>15</v>
      </c>
      <c r="F3556" s="5" t="s">
        <v>121</v>
      </c>
      <c r="G3556" s="5" t="s">
        <v>122</v>
      </c>
      <c r="H3556" s="5" t="s">
        <v>21</v>
      </c>
      <c r="I3556" s="7">
        <v>0.45</v>
      </c>
      <c r="J3556" s="8">
        <v>500</v>
      </c>
      <c r="K3556" s="9">
        <f t="shared" si="26"/>
        <v>225</v>
      </c>
      <c r="L3556" s="9">
        <f t="shared" si="27"/>
        <v>67.5</v>
      </c>
      <c r="M3556" s="10">
        <v>0.3</v>
      </c>
      <c r="O3556" s="15"/>
      <c r="P3556" s="13"/>
      <c r="Q3556" s="11"/>
      <c r="R3556" s="12"/>
    </row>
    <row r="3557" spans="1:18" ht="15.75" customHeight="1">
      <c r="A3557" s="1"/>
      <c r="B3557" s="5" t="s">
        <v>14</v>
      </c>
      <c r="C3557" s="5">
        <v>1185732</v>
      </c>
      <c r="D3557" s="6">
        <v>44293</v>
      </c>
      <c r="E3557" s="5" t="s">
        <v>15</v>
      </c>
      <c r="F3557" s="5" t="s">
        <v>121</v>
      </c>
      <c r="G3557" s="5" t="s">
        <v>122</v>
      </c>
      <c r="H3557" s="5" t="s">
        <v>22</v>
      </c>
      <c r="I3557" s="7">
        <v>0.35000000000000003</v>
      </c>
      <c r="J3557" s="8">
        <v>2000</v>
      </c>
      <c r="K3557" s="9">
        <f t="shared" si="26"/>
        <v>700.00000000000011</v>
      </c>
      <c r="L3557" s="9">
        <f t="shared" si="27"/>
        <v>280.00000000000006</v>
      </c>
      <c r="M3557" s="10">
        <v>0.4</v>
      </c>
      <c r="O3557" s="15"/>
      <c r="P3557" s="13"/>
      <c r="Q3557" s="11"/>
      <c r="R3557" s="12"/>
    </row>
    <row r="3558" spans="1:18" ht="15.75" customHeight="1">
      <c r="A3558" s="1"/>
      <c r="B3558" s="5" t="s">
        <v>14</v>
      </c>
      <c r="C3558" s="5">
        <v>1185732</v>
      </c>
      <c r="D3558" s="6">
        <v>44322</v>
      </c>
      <c r="E3558" s="5" t="s">
        <v>15</v>
      </c>
      <c r="F3558" s="5" t="s">
        <v>121</v>
      </c>
      <c r="G3558" s="5" t="s">
        <v>122</v>
      </c>
      <c r="H3558" s="5" t="s">
        <v>17</v>
      </c>
      <c r="I3558" s="7">
        <v>0.49999999999999994</v>
      </c>
      <c r="J3558" s="8">
        <v>4700</v>
      </c>
      <c r="K3558" s="9">
        <f t="shared" si="26"/>
        <v>2349.9999999999995</v>
      </c>
      <c r="L3558" s="9">
        <f t="shared" si="27"/>
        <v>822.49999999999977</v>
      </c>
      <c r="M3558" s="10">
        <v>0.35</v>
      </c>
      <c r="O3558" s="15"/>
      <c r="P3558" s="13"/>
      <c r="Q3558" s="11"/>
      <c r="R3558" s="12"/>
    </row>
    <row r="3559" spans="1:18" ht="15.75" customHeight="1">
      <c r="A3559" s="1"/>
      <c r="B3559" s="5" t="s">
        <v>14</v>
      </c>
      <c r="C3559" s="5">
        <v>1185732</v>
      </c>
      <c r="D3559" s="6">
        <v>44322</v>
      </c>
      <c r="E3559" s="5" t="s">
        <v>15</v>
      </c>
      <c r="F3559" s="5" t="s">
        <v>121</v>
      </c>
      <c r="G3559" s="5" t="s">
        <v>122</v>
      </c>
      <c r="H3559" s="5" t="s">
        <v>18</v>
      </c>
      <c r="I3559" s="7">
        <v>0.45</v>
      </c>
      <c r="J3559" s="8">
        <v>1750</v>
      </c>
      <c r="K3559" s="9">
        <f t="shared" si="26"/>
        <v>787.5</v>
      </c>
      <c r="L3559" s="9">
        <f t="shared" si="27"/>
        <v>275.625</v>
      </c>
      <c r="M3559" s="10">
        <v>0.35</v>
      </c>
      <c r="O3559" s="15"/>
      <c r="P3559" s="13"/>
      <c r="Q3559" s="11"/>
      <c r="R3559" s="12"/>
    </row>
    <row r="3560" spans="1:18" ht="15.75" customHeight="1">
      <c r="A3560" s="1"/>
      <c r="B3560" s="5" t="s">
        <v>14</v>
      </c>
      <c r="C3560" s="5">
        <v>1185732</v>
      </c>
      <c r="D3560" s="6">
        <v>44322</v>
      </c>
      <c r="E3560" s="5" t="s">
        <v>15</v>
      </c>
      <c r="F3560" s="5" t="s">
        <v>121</v>
      </c>
      <c r="G3560" s="5" t="s">
        <v>122</v>
      </c>
      <c r="H3560" s="5" t="s">
        <v>19</v>
      </c>
      <c r="I3560" s="7">
        <v>0.4</v>
      </c>
      <c r="J3560" s="8">
        <v>2000</v>
      </c>
      <c r="K3560" s="9">
        <f t="shared" si="26"/>
        <v>800</v>
      </c>
      <c r="L3560" s="9">
        <f t="shared" si="27"/>
        <v>320</v>
      </c>
      <c r="M3560" s="10">
        <v>0.4</v>
      </c>
      <c r="O3560" s="15"/>
      <c r="P3560" s="13"/>
      <c r="Q3560" s="11"/>
      <c r="R3560" s="12"/>
    </row>
    <row r="3561" spans="1:18" ht="15.75" customHeight="1">
      <c r="A3561" s="1"/>
      <c r="B3561" s="5" t="s">
        <v>14</v>
      </c>
      <c r="C3561" s="5">
        <v>1185732</v>
      </c>
      <c r="D3561" s="6">
        <v>44322</v>
      </c>
      <c r="E3561" s="5" t="s">
        <v>15</v>
      </c>
      <c r="F3561" s="5" t="s">
        <v>121</v>
      </c>
      <c r="G3561" s="5" t="s">
        <v>122</v>
      </c>
      <c r="H3561" s="5" t="s">
        <v>20</v>
      </c>
      <c r="I3561" s="7">
        <v>0.4</v>
      </c>
      <c r="J3561" s="8">
        <v>1500</v>
      </c>
      <c r="K3561" s="9">
        <f t="shared" si="26"/>
        <v>600</v>
      </c>
      <c r="L3561" s="9">
        <f t="shared" si="27"/>
        <v>240</v>
      </c>
      <c r="M3561" s="10">
        <v>0.4</v>
      </c>
      <c r="O3561" s="15"/>
      <c r="P3561" s="13"/>
      <c r="Q3561" s="11"/>
      <c r="R3561" s="12"/>
    </row>
    <row r="3562" spans="1:18" ht="15.75" customHeight="1">
      <c r="A3562" s="1"/>
      <c r="B3562" s="5" t="s">
        <v>14</v>
      </c>
      <c r="C3562" s="5">
        <v>1185732</v>
      </c>
      <c r="D3562" s="6">
        <v>44322</v>
      </c>
      <c r="E3562" s="5" t="s">
        <v>15</v>
      </c>
      <c r="F3562" s="5" t="s">
        <v>121</v>
      </c>
      <c r="G3562" s="5" t="s">
        <v>122</v>
      </c>
      <c r="H3562" s="5" t="s">
        <v>21</v>
      </c>
      <c r="I3562" s="7">
        <v>0.49999999999999994</v>
      </c>
      <c r="J3562" s="8">
        <v>1750</v>
      </c>
      <c r="K3562" s="9">
        <f t="shared" si="26"/>
        <v>874.99999999999989</v>
      </c>
      <c r="L3562" s="9">
        <f t="shared" si="27"/>
        <v>262.49999999999994</v>
      </c>
      <c r="M3562" s="10">
        <v>0.3</v>
      </c>
      <c r="O3562" s="15"/>
      <c r="P3562" s="13"/>
      <c r="Q3562" s="11"/>
      <c r="R3562" s="12"/>
    </row>
    <row r="3563" spans="1:18" ht="15.75" customHeight="1">
      <c r="A3563" s="1"/>
      <c r="B3563" s="5" t="s">
        <v>14</v>
      </c>
      <c r="C3563" s="5">
        <v>1185732</v>
      </c>
      <c r="D3563" s="6">
        <v>44322</v>
      </c>
      <c r="E3563" s="5" t="s">
        <v>15</v>
      </c>
      <c r="F3563" s="5" t="s">
        <v>121</v>
      </c>
      <c r="G3563" s="5" t="s">
        <v>122</v>
      </c>
      <c r="H3563" s="5" t="s">
        <v>22</v>
      </c>
      <c r="I3563" s="7">
        <v>0.54999999999999993</v>
      </c>
      <c r="J3563" s="8">
        <v>3000</v>
      </c>
      <c r="K3563" s="9">
        <f t="shared" si="26"/>
        <v>1649.9999999999998</v>
      </c>
      <c r="L3563" s="9">
        <f t="shared" si="27"/>
        <v>660</v>
      </c>
      <c r="M3563" s="10">
        <v>0.4</v>
      </c>
      <c r="O3563" s="15"/>
      <c r="P3563" s="13"/>
      <c r="Q3563" s="11"/>
      <c r="R3563" s="12"/>
    </row>
    <row r="3564" spans="1:18" ht="15.75" customHeight="1">
      <c r="A3564" s="1"/>
      <c r="B3564" s="5" t="s">
        <v>14</v>
      </c>
      <c r="C3564" s="5">
        <v>1185732</v>
      </c>
      <c r="D3564" s="6">
        <v>44355</v>
      </c>
      <c r="E3564" s="5" t="s">
        <v>15</v>
      </c>
      <c r="F3564" s="5" t="s">
        <v>121</v>
      </c>
      <c r="G3564" s="5" t="s">
        <v>122</v>
      </c>
      <c r="H3564" s="5" t="s">
        <v>17</v>
      </c>
      <c r="I3564" s="7">
        <v>0.49999999999999994</v>
      </c>
      <c r="J3564" s="8">
        <v>5500</v>
      </c>
      <c r="K3564" s="9">
        <f t="shared" si="26"/>
        <v>2749.9999999999995</v>
      </c>
      <c r="L3564" s="9">
        <f t="shared" si="27"/>
        <v>962.49999999999977</v>
      </c>
      <c r="M3564" s="10">
        <v>0.35</v>
      </c>
      <c r="O3564" s="15"/>
      <c r="P3564" s="13"/>
      <c r="Q3564" s="11"/>
      <c r="R3564" s="12"/>
    </row>
    <row r="3565" spans="1:18" ht="15.75" customHeight="1">
      <c r="A3565" s="1"/>
      <c r="B3565" s="5" t="s">
        <v>14</v>
      </c>
      <c r="C3565" s="5">
        <v>1185732</v>
      </c>
      <c r="D3565" s="6">
        <v>44355</v>
      </c>
      <c r="E3565" s="5" t="s">
        <v>15</v>
      </c>
      <c r="F3565" s="5" t="s">
        <v>121</v>
      </c>
      <c r="G3565" s="5" t="s">
        <v>122</v>
      </c>
      <c r="H3565" s="5" t="s">
        <v>18</v>
      </c>
      <c r="I3565" s="7">
        <v>0.45</v>
      </c>
      <c r="J3565" s="8">
        <v>3000</v>
      </c>
      <c r="K3565" s="9">
        <f t="shared" si="26"/>
        <v>1350</v>
      </c>
      <c r="L3565" s="9">
        <f t="shared" si="27"/>
        <v>472.49999999999994</v>
      </c>
      <c r="M3565" s="10">
        <v>0.35</v>
      </c>
      <c r="O3565" s="15"/>
      <c r="P3565" s="13"/>
      <c r="Q3565" s="11"/>
      <c r="R3565" s="12"/>
    </row>
    <row r="3566" spans="1:18" ht="15.75" customHeight="1">
      <c r="A3566" s="1"/>
      <c r="B3566" s="5" t="s">
        <v>14</v>
      </c>
      <c r="C3566" s="5">
        <v>1185732</v>
      </c>
      <c r="D3566" s="6">
        <v>44355</v>
      </c>
      <c r="E3566" s="5" t="s">
        <v>15</v>
      </c>
      <c r="F3566" s="5" t="s">
        <v>121</v>
      </c>
      <c r="G3566" s="5" t="s">
        <v>122</v>
      </c>
      <c r="H3566" s="5" t="s">
        <v>19</v>
      </c>
      <c r="I3566" s="7">
        <v>0.4</v>
      </c>
      <c r="J3566" s="8">
        <v>2250</v>
      </c>
      <c r="K3566" s="9">
        <f t="shared" si="26"/>
        <v>900</v>
      </c>
      <c r="L3566" s="9">
        <f t="shared" si="27"/>
        <v>360</v>
      </c>
      <c r="M3566" s="10">
        <v>0.4</v>
      </c>
      <c r="O3566" s="15"/>
      <c r="P3566" s="13"/>
      <c r="Q3566" s="11"/>
      <c r="R3566" s="12"/>
    </row>
    <row r="3567" spans="1:18" ht="15.75" customHeight="1">
      <c r="A3567" s="1"/>
      <c r="B3567" s="5" t="s">
        <v>14</v>
      </c>
      <c r="C3567" s="5">
        <v>1185732</v>
      </c>
      <c r="D3567" s="6">
        <v>44355</v>
      </c>
      <c r="E3567" s="5" t="s">
        <v>15</v>
      </c>
      <c r="F3567" s="5" t="s">
        <v>121</v>
      </c>
      <c r="G3567" s="5" t="s">
        <v>122</v>
      </c>
      <c r="H3567" s="5" t="s">
        <v>20</v>
      </c>
      <c r="I3567" s="7">
        <v>0.4</v>
      </c>
      <c r="J3567" s="8">
        <v>2000</v>
      </c>
      <c r="K3567" s="9">
        <f t="shared" si="26"/>
        <v>800</v>
      </c>
      <c r="L3567" s="9">
        <f t="shared" si="27"/>
        <v>320</v>
      </c>
      <c r="M3567" s="10">
        <v>0.4</v>
      </c>
      <c r="O3567" s="15"/>
      <c r="P3567" s="13"/>
      <c r="Q3567" s="11"/>
      <c r="R3567" s="12"/>
    </row>
    <row r="3568" spans="1:18" ht="15.75" customHeight="1">
      <c r="A3568" s="1"/>
      <c r="B3568" s="5" t="s">
        <v>14</v>
      </c>
      <c r="C3568" s="5">
        <v>1185732</v>
      </c>
      <c r="D3568" s="6">
        <v>44355</v>
      </c>
      <c r="E3568" s="5" t="s">
        <v>15</v>
      </c>
      <c r="F3568" s="5" t="s">
        <v>121</v>
      </c>
      <c r="G3568" s="5" t="s">
        <v>122</v>
      </c>
      <c r="H3568" s="5" t="s">
        <v>21</v>
      </c>
      <c r="I3568" s="7">
        <v>0.49999999999999994</v>
      </c>
      <c r="J3568" s="8">
        <v>2000</v>
      </c>
      <c r="K3568" s="9">
        <f t="shared" si="26"/>
        <v>999.99999999999989</v>
      </c>
      <c r="L3568" s="9">
        <f t="shared" si="27"/>
        <v>299.99999999999994</v>
      </c>
      <c r="M3568" s="10">
        <v>0.3</v>
      </c>
      <c r="O3568" s="15"/>
      <c r="P3568" s="13"/>
      <c r="Q3568" s="11"/>
      <c r="R3568" s="12"/>
    </row>
    <row r="3569" spans="1:18" ht="15.75" customHeight="1">
      <c r="A3569" s="1"/>
      <c r="B3569" s="5" t="s">
        <v>14</v>
      </c>
      <c r="C3569" s="5">
        <v>1185732</v>
      </c>
      <c r="D3569" s="6">
        <v>44355</v>
      </c>
      <c r="E3569" s="5" t="s">
        <v>15</v>
      </c>
      <c r="F3569" s="5" t="s">
        <v>121</v>
      </c>
      <c r="G3569" s="5" t="s">
        <v>122</v>
      </c>
      <c r="H3569" s="5" t="s">
        <v>22</v>
      </c>
      <c r="I3569" s="7">
        <v>0.54999999999999993</v>
      </c>
      <c r="J3569" s="8">
        <v>3500</v>
      </c>
      <c r="K3569" s="9">
        <f t="shared" si="26"/>
        <v>1924.9999999999998</v>
      </c>
      <c r="L3569" s="9">
        <f t="shared" si="27"/>
        <v>770</v>
      </c>
      <c r="M3569" s="10">
        <v>0.4</v>
      </c>
      <c r="O3569" s="15"/>
      <c r="P3569" s="13"/>
      <c r="Q3569" s="11"/>
      <c r="R3569" s="12"/>
    </row>
    <row r="3570" spans="1:18" ht="15.75" customHeight="1">
      <c r="A3570" s="1"/>
      <c r="B3570" s="5" t="s">
        <v>14</v>
      </c>
      <c r="C3570" s="5">
        <v>1185732</v>
      </c>
      <c r="D3570" s="6">
        <v>44383</v>
      </c>
      <c r="E3570" s="5" t="s">
        <v>15</v>
      </c>
      <c r="F3570" s="5" t="s">
        <v>121</v>
      </c>
      <c r="G3570" s="5" t="s">
        <v>122</v>
      </c>
      <c r="H3570" s="5" t="s">
        <v>17</v>
      </c>
      <c r="I3570" s="7">
        <v>0.49999999999999994</v>
      </c>
      <c r="J3570" s="8">
        <v>5750</v>
      </c>
      <c r="K3570" s="9">
        <f t="shared" si="26"/>
        <v>2874.9999999999995</v>
      </c>
      <c r="L3570" s="9">
        <f t="shared" si="27"/>
        <v>1006.2499999999998</v>
      </c>
      <c r="M3570" s="10">
        <v>0.35</v>
      </c>
      <c r="O3570" s="15"/>
      <c r="P3570" s="13"/>
      <c r="Q3570" s="11"/>
      <c r="R3570" s="12"/>
    </row>
    <row r="3571" spans="1:18" ht="15.75" customHeight="1">
      <c r="A3571" s="1"/>
      <c r="B3571" s="5" t="s">
        <v>14</v>
      </c>
      <c r="C3571" s="5">
        <v>1185732</v>
      </c>
      <c r="D3571" s="6">
        <v>44383</v>
      </c>
      <c r="E3571" s="5" t="s">
        <v>15</v>
      </c>
      <c r="F3571" s="5" t="s">
        <v>121</v>
      </c>
      <c r="G3571" s="5" t="s">
        <v>122</v>
      </c>
      <c r="H3571" s="5" t="s">
        <v>18</v>
      </c>
      <c r="I3571" s="7">
        <v>0.45</v>
      </c>
      <c r="J3571" s="8">
        <v>3250</v>
      </c>
      <c r="K3571" s="9">
        <f t="shared" si="26"/>
        <v>1462.5</v>
      </c>
      <c r="L3571" s="9">
        <f t="shared" si="27"/>
        <v>511.87499999999994</v>
      </c>
      <c r="M3571" s="10">
        <v>0.35</v>
      </c>
      <c r="O3571" s="15"/>
      <c r="P3571" s="13"/>
      <c r="Q3571" s="11"/>
      <c r="R3571" s="12"/>
    </row>
    <row r="3572" spans="1:18" ht="15.75" customHeight="1">
      <c r="A3572" s="1"/>
      <c r="B3572" s="5" t="s">
        <v>14</v>
      </c>
      <c r="C3572" s="5">
        <v>1185732</v>
      </c>
      <c r="D3572" s="6">
        <v>44383</v>
      </c>
      <c r="E3572" s="5" t="s">
        <v>15</v>
      </c>
      <c r="F3572" s="5" t="s">
        <v>121</v>
      </c>
      <c r="G3572" s="5" t="s">
        <v>122</v>
      </c>
      <c r="H3572" s="5" t="s">
        <v>19</v>
      </c>
      <c r="I3572" s="7">
        <v>0.4</v>
      </c>
      <c r="J3572" s="8">
        <v>2500</v>
      </c>
      <c r="K3572" s="9">
        <f t="shared" si="26"/>
        <v>1000</v>
      </c>
      <c r="L3572" s="9">
        <f t="shared" si="27"/>
        <v>400</v>
      </c>
      <c r="M3572" s="10">
        <v>0.4</v>
      </c>
      <c r="O3572" s="15"/>
      <c r="P3572" s="13"/>
      <c r="Q3572" s="11"/>
      <c r="R3572" s="12"/>
    </row>
    <row r="3573" spans="1:18" ht="15.75" customHeight="1">
      <c r="A3573" s="1"/>
      <c r="B3573" s="5" t="s">
        <v>14</v>
      </c>
      <c r="C3573" s="5">
        <v>1185732</v>
      </c>
      <c r="D3573" s="6">
        <v>44383</v>
      </c>
      <c r="E3573" s="5" t="s">
        <v>15</v>
      </c>
      <c r="F3573" s="5" t="s">
        <v>121</v>
      </c>
      <c r="G3573" s="5" t="s">
        <v>122</v>
      </c>
      <c r="H3573" s="5" t="s">
        <v>20</v>
      </c>
      <c r="I3573" s="7">
        <v>0.4</v>
      </c>
      <c r="J3573" s="8">
        <v>2000</v>
      </c>
      <c r="K3573" s="9">
        <f t="shared" si="26"/>
        <v>800</v>
      </c>
      <c r="L3573" s="9">
        <f t="shared" si="27"/>
        <v>320</v>
      </c>
      <c r="M3573" s="10">
        <v>0.4</v>
      </c>
      <c r="O3573" s="15"/>
      <c r="P3573" s="13"/>
      <c r="Q3573" s="11"/>
      <c r="R3573" s="12"/>
    </row>
    <row r="3574" spans="1:18" ht="15.75" customHeight="1">
      <c r="A3574" s="1"/>
      <c r="B3574" s="5" t="s">
        <v>14</v>
      </c>
      <c r="C3574" s="5">
        <v>1185732</v>
      </c>
      <c r="D3574" s="6">
        <v>44383</v>
      </c>
      <c r="E3574" s="5" t="s">
        <v>15</v>
      </c>
      <c r="F3574" s="5" t="s">
        <v>121</v>
      </c>
      <c r="G3574" s="5" t="s">
        <v>122</v>
      </c>
      <c r="H3574" s="5" t="s">
        <v>21</v>
      </c>
      <c r="I3574" s="7">
        <v>0.49999999999999994</v>
      </c>
      <c r="J3574" s="8">
        <v>2250</v>
      </c>
      <c r="K3574" s="9">
        <f t="shared" si="26"/>
        <v>1124.9999999999998</v>
      </c>
      <c r="L3574" s="9">
        <f t="shared" si="27"/>
        <v>337.49999999999994</v>
      </c>
      <c r="M3574" s="10">
        <v>0.3</v>
      </c>
      <c r="O3574" s="15"/>
      <c r="P3574" s="13"/>
      <c r="Q3574" s="11"/>
      <c r="R3574" s="12"/>
    </row>
    <row r="3575" spans="1:18" ht="15.75" customHeight="1">
      <c r="A3575" s="1"/>
      <c r="B3575" s="5" t="s">
        <v>14</v>
      </c>
      <c r="C3575" s="5">
        <v>1185732</v>
      </c>
      <c r="D3575" s="6">
        <v>44383</v>
      </c>
      <c r="E3575" s="5" t="s">
        <v>15</v>
      </c>
      <c r="F3575" s="5" t="s">
        <v>121</v>
      </c>
      <c r="G3575" s="5" t="s">
        <v>122</v>
      </c>
      <c r="H3575" s="5" t="s">
        <v>22</v>
      </c>
      <c r="I3575" s="7">
        <v>0.54999999999999993</v>
      </c>
      <c r="J3575" s="8">
        <v>4000</v>
      </c>
      <c r="K3575" s="9">
        <f t="shared" si="26"/>
        <v>2199.9999999999995</v>
      </c>
      <c r="L3575" s="9">
        <f t="shared" si="27"/>
        <v>879.99999999999989</v>
      </c>
      <c r="M3575" s="10">
        <v>0.4</v>
      </c>
      <c r="O3575" s="15"/>
      <c r="P3575" s="13"/>
      <c r="Q3575" s="11"/>
      <c r="R3575" s="12"/>
    </row>
    <row r="3576" spans="1:18" ht="15.75" customHeight="1">
      <c r="A3576" s="1"/>
      <c r="B3576" s="5" t="s">
        <v>14</v>
      </c>
      <c r="C3576" s="5">
        <v>1185732</v>
      </c>
      <c r="D3576" s="6">
        <v>44415</v>
      </c>
      <c r="E3576" s="5" t="s">
        <v>15</v>
      </c>
      <c r="F3576" s="5" t="s">
        <v>121</v>
      </c>
      <c r="G3576" s="5" t="s">
        <v>122</v>
      </c>
      <c r="H3576" s="5" t="s">
        <v>17</v>
      </c>
      <c r="I3576" s="7">
        <v>0.49999999999999994</v>
      </c>
      <c r="J3576" s="8">
        <v>5500</v>
      </c>
      <c r="K3576" s="9">
        <f t="shared" ref="K3576:K3830" si="28">I3576*J3576</f>
        <v>2749.9999999999995</v>
      </c>
      <c r="L3576" s="9">
        <f t="shared" ref="L3576:L3830" si="29">K3576*M3576</f>
        <v>962.49999999999977</v>
      </c>
      <c r="M3576" s="10">
        <v>0.35</v>
      </c>
      <c r="O3576" s="15"/>
      <c r="P3576" s="13"/>
      <c r="Q3576" s="11"/>
      <c r="R3576" s="12"/>
    </row>
    <row r="3577" spans="1:18" ht="15.75" customHeight="1">
      <c r="A3577" s="1"/>
      <c r="B3577" s="5" t="s">
        <v>14</v>
      </c>
      <c r="C3577" s="5">
        <v>1185732</v>
      </c>
      <c r="D3577" s="6">
        <v>44415</v>
      </c>
      <c r="E3577" s="5" t="s">
        <v>15</v>
      </c>
      <c r="F3577" s="5" t="s">
        <v>121</v>
      </c>
      <c r="G3577" s="5" t="s">
        <v>122</v>
      </c>
      <c r="H3577" s="5" t="s">
        <v>18</v>
      </c>
      <c r="I3577" s="7">
        <v>0.45</v>
      </c>
      <c r="J3577" s="8">
        <v>3250</v>
      </c>
      <c r="K3577" s="9">
        <f t="shared" si="28"/>
        <v>1462.5</v>
      </c>
      <c r="L3577" s="9">
        <f t="shared" si="29"/>
        <v>511.87499999999994</v>
      </c>
      <c r="M3577" s="10">
        <v>0.35</v>
      </c>
      <c r="O3577" s="15"/>
      <c r="P3577" s="13"/>
      <c r="Q3577" s="11"/>
      <c r="R3577" s="12"/>
    </row>
    <row r="3578" spans="1:18" ht="15.75" customHeight="1">
      <c r="A3578" s="1"/>
      <c r="B3578" s="5" t="s">
        <v>14</v>
      </c>
      <c r="C3578" s="5">
        <v>1185732</v>
      </c>
      <c r="D3578" s="6">
        <v>44415</v>
      </c>
      <c r="E3578" s="5" t="s">
        <v>15</v>
      </c>
      <c r="F3578" s="5" t="s">
        <v>121</v>
      </c>
      <c r="G3578" s="5" t="s">
        <v>122</v>
      </c>
      <c r="H3578" s="5" t="s">
        <v>19</v>
      </c>
      <c r="I3578" s="7">
        <v>0.4</v>
      </c>
      <c r="J3578" s="8">
        <v>2500</v>
      </c>
      <c r="K3578" s="9">
        <f t="shared" si="28"/>
        <v>1000</v>
      </c>
      <c r="L3578" s="9">
        <f t="shared" si="29"/>
        <v>400</v>
      </c>
      <c r="M3578" s="10">
        <v>0.4</v>
      </c>
      <c r="O3578" s="15"/>
      <c r="P3578" s="13"/>
      <c r="Q3578" s="11"/>
      <c r="R3578" s="12"/>
    </row>
    <row r="3579" spans="1:18" ht="15.75" customHeight="1">
      <c r="A3579" s="1"/>
      <c r="B3579" s="5" t="s">
        <v>14</v>
      </c>
      <c r="C3579" s="5">
        <v>1185732</v>
      </c>
      <c r="D3579" s="6">
        <v>44415</v>
      </c>
      <c r="E3579" s="5" t="s">
        <v>15</v>
      </c>
      <c r="F3579" s="5" t="s">
        <v>121</v>
      </c>
      <c r="G3579" s="5" t="s">
        <v>122</v>
      </c>
      <c r="H3579" s="5" t="s">
        <v>20</v>
      </c>
      <c r="I3579" s="7">
        <v>0.4</v>
      </c>
      <c r="J3579" s="8">
        <v>1500</v>
      </c>
      <c r="K3579" s="9">
        <f t="shared" si="28"/>
        <v>600</v>
      </c>
      <c r="L3579" s="9">
        <f t="shared" si="29"/>
        <v>240</v>
      </c>
      <c r="M3579" s="10">
        <v>0.4</v>
      </c>
      <c r="O3579" s="15"/>
      <c r="P3579" s="13"/>
      <c r="Q3579" s="11"/>
      <c r="R3579" s="12"/>
    </row>
    <row r="3580" spans="1:18" ht="15.75" customHeight="1">
      <c r="A3580" s="1"/>
      <c r="B3580" s="5" t="s">
        <v>14</v>
      </c>
      <c r="C3580" s="5">
        <v>1185732</v>
      </c>
      <c r="D3580" s="6">
        <v>44415</v>
      </c>
      <c r="E3580" s="5" t="s">
        <v>15</v>
      </c>
      <c r="F3580" s="5" t="s">
        <v>121</v>
      </c>
      <c r="G3580" s="5" t="s">
        <v>122</v>
      </c>
      <c r="H3580" s="5" t="s">
        <v>21</v>
      </c>
      <c r="I3580" s="7">
        <v>0.49999999999999994</v>
      </c>
      <c r="J3580" s="8">
        <v>1250</v>
      </c>
      <c r="K3580" s="9">
        <f t="shared" si="28"/>
        <v>624.99999999999989</v>
      </c>
      <c r="L3580" s="9">
        <f t="shared" si="29"/>
        <v>187.49999999999997</v>
      </c>
      <c r="M3580" s="10">
        <v>0.3</v>
      </c>
      <c r="O3580" s="15"/>
      <c r="P3580" s="13"/>
      <c r="Q3580" s="11"/>
      <c r="R3580" s="12"/>
    </row>
    <row r="3581" spans="1:18" ht="15.75" customHeight="1">
      <c r="A3581" s="1"/>
      <c r="B3581" s="5" t="s">
        <v>14</v>
      </c>
      <c r="C3581" s="5">
        <v>1185732</v>
      </c>
      <c r="D3581" s="6">
        <v>44415</v>
      </c>
      <c r="E3581" s="5" t="s">
        <v>15</v>
      </c>
      <c r="F3581" s="5" t="s">
        <v>121</v>
      </c>
      <c r="G3581" s="5" t="s">
        <v>122</v>
      </c>
      <c r="H3581" s="5" t="s">
        <v>22</v>
      </c>
      <c r="I3581" s="7">
        <v>0.54999999999999993</v>
      </c>
      <c r="J3581" s="8">
        <v>3000</v>
      </c>
      <c r="K3581" s="9">
        <f t="shared" si="28"/>
        <v>1649.9999999999998</v>
      </c>
      <c r="L3581" s="9">
        <f t="shared" si="29"/>
        <v>660</v>
      </c>
      <c r="M3581" s="10">
        <v>0.4</v>
      </c>
      <c r="O3581" s="15"/>
      <c r="P3581" s="13"/>
      <c r="Q3581" s="11"/>
      <c r="R3581" s="12"/>
    </row>
    <row r="3582" spans="1:18" ht="15.75" customHeight="1">
      <c r="A3582" s="1"/>
      <c r="B3582" s="5" t="s">
        <v>14</v>
      </c>
      <c r="C3582" s="5">
        <v>1185732</v>
      </c>
      <c r="D3582" s="6">
        <v>44445</v>
      </c>
      <c r="E3582" s="5" t="s">
        <v>15</v>
      </c>
      <c r="F3582" s="5" t="s">
        <v>121</v>
      </c>
      <c r="G3582" s="5" t="s">
        <v>122</v>
      </c>
      <c r="H3582" s="5" t="s">
        <v>17</v>
      </c>
      <c r="I3582" s="7">
        <v>0.49999999999999994</v>
      </c>
      <c r="J3582" s="8">
        <v>4250</v>
      </c>
      <c r="K3582" s="9">
        <f t="shared" si="28"/>
        <v>2124.9999999999995</v>
      </c>
      <c r="L3582" s="9">
        <f t="shared" si="29"/>
        <v>743.74999999999977</v>
      </c>
      <c r="M3582" s="10">
        <v>0.35</v>
      </c>
      <c r="O3582" s="15"/>
      <c r="P3582" s="13"/>
      <c r="Q3582" s="11"/>
      <c r="R3582" s="12"/>
    </row>
    <row r="3583" spans="1:18" ht="15.75" customHeight="1">
      <c r="A3583" s="1"/>
      <c r="B3583" s="5" t="s">
        <v>14</v>
      </c>
      <c r="C3583" s="5">
        <v>1185732</v>
      </c>
      <c r="D3583" s="6">
        <v>44445</v>
      </c>
      <c r="E3583" s="5" t="s">
        <v>15</v>
      </c>
      <c r="F3583" s="5" t="s">
        <v>121</v>
      </c>
      <c r="G3583" s="5" t="s">
        <v>122</v>
      </c>
      <c r="H3583" s="5" t="s">
        <v>18</v>
      </c>
      <c r="I3583" s="7">
        <v>0.45</v>
      </c>
      <c r="J3583" s="8">
        <v>2250</v>
      </c>
      <c r="K3583" s="9">
        <f t="shared" si="28"/>
        <v>1012.5</v>
      </c>
      <c r="L3583" s="9">
        <f t="shared" si="29"/>
        <v>354.375</v>
      </c>
      <c r="M3583" s="10">
        <v>0.35</v>
      </c>
      <c r="O3583" s="15"/>
      <c r="P3583" s="13"/>
      <c r="Q3583" s="11"/>
      <c r="R3583" s="12"/>
    </row>
    <row r="3584" spans="1:18" ht="15.75" customHeight="1">
      <c r="A3584" s="1"/>
      <c r="B3584" s="5" t="s">
        <v>14</v>
      </c>
      <c r="C3584" s="5">
        <v>1185732</v>
      </c>
      <c r="D3584" s="6">
        <v>44445</v>
      </c>
      <c r="E3584" s="5" t="s">
        <v>15</v>
      </c>
      <c r="F3584" s="5" t="s">
        <v>121</v>
      </c>
      <c r="G3584" s="5" t="s">
        <v>122</v>
      </c>
      <c r="H3584" s="5" t="s">
        <v>19</v>
      </c>
      <c r="I3584" s="7">
        <v>0.4</v>
      </c>
      <c r="J3584" s="8">
        <v>1250</v>
      </c>
      <c r="K3584" s="9">
        <f t="shared" si="28"/>
        <v>500</v>
      </c>
      <c r="L3584" s="9">
        <f t="shared" si="29"/>
        <v>200</v>
      </c>
      <c r="M3584" s="10">
        <v>0.4</v>
      </c>
      <c r="O3584" s="15"/>
      <c r="P3584" s="13"/>
      <c r="Q3584" s="11"/>
      <c r="R3584" s="12"/>
    </row>
    <row r="3585" spans="1:18" ht="15.75" customHeight="1">
      <c r="A3585" s="1"/>
      <c r="B3585" s="5" t="s">
        <v>14</v>
      </c>
      <c r="C3585" s="5">
        <v>1185732</v>
      </c>
      <c r="D3585" s="6">
        <v>44445</v>
      </c>
      <c r="E3585" s="5" t="s">
        <v>15</v>
      </c>
      <c r="F3585" s="5" t="s">
        <v>121</v>
      </c>
      <c r="G3585" s="5" t="s">
        <v>122</v>
      </c>
      <c r="H3585" s="5" t="s">
        <v>20</v>
      </c>
      <c r="I3585" s="7">
        <v>0.4</v>
      </c>
      <c r="J3585" s="8">
        <v>1000</v>
      </c>
      <c r="K3585" s="9">
        <f t="shared" si="28"/>
        <v>400</v>
      </c>
      <c r="L3585" s="9">
        <f t="shared" si="29"/>
        <v>160</v>
      </c>
      <c r="M3585" s="10">
        <v>0.4</v>
      </c>
      <c r="O3585" s="15"/>
      <c r="P3585" s="13"/>
      <c r="Q3585" s="11"/>
      <c r="R3585" s="12"/>
    </row>
    <row r="3586" spans="1:18" ht="15.75" customHeight="1">
      <c r="A3586" s="1"/>
      <c r="B3586" s="5" t="s">
        <v>14</v>
      </c>
      <c r="C3586" s="5">
        <v>1185732</v>
      </c>
      <c r="D3586" s="6">
        <v>44445</v>
      </c>
      <c r="E3586" s="5" t="s">
        <v>15</v>
      </c>
      <c r="F3586" s="5" t="s">
        <v>121</v>
      </c>
      <c r="G3586" s="5" t="s">
        <v>122</v>
      </c>
      <c r="H3586" s="5" t="s">
        <v>21</v>
      </c>
      <c r="I3586" s="7">
        <v>0.49999999999999994</v>
      </c>
      <c r="J3586" s="8">
        <v>1000</v>
      </c>
      <c r="K3586" s="9">
        <f t="shared" si="28"/>
        <v>499.99999999999994</v>
      </c>
      <c r="L3586" s="9">
        <f t="shared" si="29"/>
        <v>149.99999999999997</v>
      </c>
      <c r="M3586" s="10">
        <v>0.3</v>
      </c>
      <c r="O3586" s="15"/>
      <c r="P3586" s="13"/>
      <c r="Q3586" s="11"/>
      <c r="R3586" s="12"/>
    </row>
    <row r="3587" spans="1:18" ht="15.75" customHeight="1">
      <c r="A3587" s="1"/>
      <c r="B3587" s="5" t="s">
        <v>14</v>
      </c>
      <c r="C3587" s="5">
        <v>1185732</v>
      </c>
      <c r="D3587" s="6">
        <v>44445</v>
      </c>
      <c r="E3587" s="5" t="s">
        <v>15</v>
      </c>
      <c r="F3587" s="5" t="s">
        <v>121</v>
      </c>
      <c r="G3587" s="5" t="s">
        <v>122</v>
      </c>
      <c r="H3587" s="5" t="s">
        <v>22</v>
      </c>
      <c r="I3587" s="7">
        <v>0.54999999999999993</v>
      </c>
      <c r="J3587" s="8">
        <v>2000</v>
      </c>
      <c r="K3587" s="9">
        <f t="shared" si="28"/>
        <v>1099.9999999999998</v>
      </c>
      <c r="L3587" s="9">
        <f t="shared" si="29"/>
        <v>439.99999999999994</v>
      </c>
      <c r="M3587" s="10">
        <v>0.4</v>
      </c>
      <c r="O3587" s="15"/>
      <c r="P3587" s="13"/>
      <c r="Q3587" s="11"/>
      <c r="R3587" s="12"/>
    </row>
    <row r="3588" spans="1:18" ht="15.75" customHeight="1">
      <c r="A3588" s="1"/>
      <c r="B3588" s="5" t="s">
        <v>14</v>
      </c>
      <c r="C3588" s="5">
        <v>1185732</v>
      </c>
      <c r="D3588" s="6">
        <v>44477</v>
      </c>
      <c r="E3588" s="5" t="s">
        <v>15</v>
      </c>
      <c r="F3588" s="5" t="s">
        <v>121</v>
      </c>
      <c r="G3588" s="5" t="s">
        <v>122</v>
      </c>
      <c r="H3588" s="5" t="s">
        <v>17</v>
      </c>
      <c r="I3588" s="7">
        <v>0.54999999999999993</v>
      </c>
      <c r="J3588" s="8">
        <v>3750</v>
      </c>
      <c r="K3588" s="9">
        <f t="shared" si="28"/>
        <v>2062.4999999999995</v>
      </c>
      <c r="L3588" s="9">
        <f t="shared" si="29"/>
        <v>721.87499999999977</v>
      </c>
      <c r="M3588" s="10">
        <v>0.35</v>
      </c>
      <c r="O3588" s="15"/>
      <c r="P3588" s="13"/>
      <c r="Q3588" s="11"/>
      <c r="R3588" s="12"/>
    </row>
    <row r="3589" spans="1:18" ht="15.75" customHeight="1">
      <c r="A3589" s="1"/>
      <c r="B3589" s="5" t="s">
        <v>14</v>
      </c>
      <c r="C3589" s="5">
        <v>1185732</v>
      </c>
      <c r="D3589" s="6">
        <v>44477</v>
      </c>
      <c r="E3589" s="5" t="s">
        <v>15</v>
      </c>
      <c r="F3589" s="5" t="s">
        <v>121</v>
      </c>
      <c r="G3589" s="5" t="s">
        <v>122</v>
      </c>
      <c r="H3589" s="5" t="s">
        <v>18</v>
      </c>
      <c r="I3589" s="7">
        <v>0.5</v>
      </c>
      <c r="J3589" s="8">
        <v>2000</v>
      </c>
      <c r="K3589" s="9">
        <f t="shared" si="28"/>
        <v>1000</v>
      </c>
      <c r="L3589" s="9">
        <f t="shared" si="29"/>
        <v>350</v>
      </c>
      <c r="M3589" s="10">
        <v>0.35</v>
      </c>
      <c r="O3589" s="15"/>
      <c r="P3589" s="13"/>
      <c r="Q3589" s="11"/>
      <c r="R3589" s="12"/>
    </row>
    <row r="3590" spans="1:18" ht="15.75" customHeight="1">
      <c r="A3590" s="1"/>
      <c r="B3590" s="5" t="s">
        <v>14</v>
      </c>
      <c r="C3590" s="5">
        <v>1185732</v>
      </c>
      <c r="D3590" s="6">
        <v>44477</v>
      </c>
      <c r="E3590" s="5" t="s">
        <v>15</v>
      </c>
      <c r="F3590" s="5" t="s">
        <v>121</v>
      </c>
      <c r="G3590" s="5" t="s">
        <v>122</v>
      </c>
      <c r="H3590" s="5" t="s">
        <v>19</v>
      </c>
      <c r="I3590" s="7">
        <v>0.5</v>
      </c>
      <c r="J3590" s="8">
        <v>1000</v>
      </c>
      <c r="K3590" s="9">
        <f t="shared" si="28"/>
        <v>500</v>
      </c>
      <c r="L3590" s="9">
        <f t="shared" si="29"/>
        <v>200</v>
      </c>
      <c r="M3590" s="10">
        <v>0.4</v>
      </c>
      <c r="O3590" s="15"/>
      <c r="P3590" s="13"/>
      <c r="Q3590" s="11"/>
      <c r="R3590" s="12"/>
    </row>
    <row r="3591" spans="1:18" ht="15.75" customHeight="1">
      <c r="A3591" s="1"/>
      <c r="B3591" s="5" t="s">
        <v>14</v>
      </c>
      <c r="C3591" s="5">
        <v>1185732</v>
      </c>
      <c r="D3591" s="6">
        <v>44477</v>
      </c>
      <c r="E3591" s="5" t="s">
        <v>15</v>
      </c>
      <c r="F3591" s="5" t="s">
        <v>121</v>
      </c>
      <c r="G3591" s="5" t="s">
        <v>122</v>
      </c>
      <c r="H3591" s="5" t="s">
        <v>20</v>
      </c>
      <c r="I3591" s="7">
        <v>0.5</v>
      </c>
      <c r="J3591" s="8">
        <v>750</v>
      </c>
      <c r="K3591" s="9">
        <f t="shared" si="28"/>
        <v>375</v>
      </c>
      <c r="L3591" s="9">
        <f t="shared" si="29"/>
        <v>150</v>
      </c>
      <c r="M3591" s="10">
        <v>0.4</v>
      </c>
      <c r="O3591" s="15"/>
      <c r="P3591" s="13"/>
      <c r="Q3591" s="11"/>
      <c r="R3591" s="12"/>
    </row>
    <row r="3592" spans="1:18" ht="15.75" customHeight="1">
      <c r="A3592" s="1"/>
      <c r="B3592" s="5" t="s">
        <v>14</v>
      </c>
      <c r="C3592" s="5">
        <v>1185732</v>
      </c>
      <c r="D3592" s="6">
        <v>44477</v>
      </c>
      <c r="E3592" s="5" t="s">
        <v>15</v>
      </c>
      <c r="F3592" s="5" t="s">
        <v>121</v>
      </c>
      <c r="G3592" s="5" t="s">
        <v>122</v>
      </c>
      <c r="H3592" s="5" t="s">
        <v>21</v>
      </c>
      <c r="I3592" s="7">
        <v>0.6</v>
      </c>
      <c r="J3592" s="8">
        <v>750</v>
      </c>
      <c r="K3592" s="9">
        <f t="shared" si="28"/>
        <v>450</v>
      </c>
      <c r="L3592" s="9">
        <f t="shared" si="29"/>
        <v>135</v>
      </c>
      <c r="M3592" s="10">
        <v>0.3</v>
      </c>
      <c r="O3592" s="15"/>
      <c r="P3592" s="13"/>
      <c r="Q3592" s="11"/>
      <c r="R3592" s="12"/>
    </row>
    <row r="3593" spans="1:18" ht="15.75" customHeight="1">
      <c r="A3593" s="1"/>
      <c r="B3593" s="5" t="s">
        <v>14</v>
      </c>
      <c r="C3593" s="5">
        <v>1185732</v>
      </c>
      <c r="D3593" s="6">
        <v>44477</v>
      </c>
      <c r="E3593" s="5" t="s">
        <v>15</v>
      </c>
      <c r="F3593" s="5" t="s">
        <v>121</v>
      </c>
      <c r="G3593" s="5" t="s">
        <v>122</v>
      </c>
      <c r="H3593" s="5" t="s">
        <v>22</v>
      </c>
      <c r="I3593" s="7">
        <v>0.64999999999999991</v>
      </c>
      <c r="J3593" s="8">
        <v>2000</v>
      </c>
      <c r="K3593" s="9">
        <f t="shared" si="28"/>
        <v>1299.9999999999998</v>
      </c>
      <c r="L3593" s="9">
        <f t="shared" si="29"/>
        <v>519.99999999999989</v>
      </c>
      <c r="M3593" s="10">
        <v>0.4</v>
      </c>
      <c r="O3593" s="15"/>
      <c r="P3593" s="13"/>
      <c r="Q3593" s="11"/>
      <c r="R3593" s="12"/>
    </row>
    <row r="3594" spans="1:18" ht="15.75" customHeight="1">
      <c r="A3594" s="1"/>
      <c r="B3594" s="5" t="s">
        <v>14</v>
      </c>
      <c r="C3594" s="5">
        <v>1185732</v>
      </c>
      <c r="D3594" s="6">
        <v>44507</v>
      </c>
      <c r="E3594" s="5" t="s">
        <v>15</v>
      </c>
      <c r="F3594" s="5" t="s">
        <v>121</v>
      </c>
      <c r="G3594" s="5" t="s">
        <v>122</v>
      </c>
      <c r="H3594" s="5" t="s">
        <v>17</v>
      </c>
      <c r="I3594" s="7">
        <v>0.6</v>
      </c>
      <c r="J3594" s="8">
        <v>3500</v>
      </c>
      <c r="K3594" s="9">
        <f t="shared" si="28"/>
        <v>2100</v>
      </c>
      <c r="L3594" s="9">
        <f t="shared" si="29"/>
        <v>735</v>
      </c>
      <c r="M3594" s="10">
        <v>0.35</v>
      </c>
      <c r="O3594" s="15"/>
      <c r="P3594" s="13"/>
      <c r="Q3594" s="11"/>
      <c r="R3594" s="12"/>
    </row>
    <row r="3595" spans="1:18" ht="15.75" customHeight="1">
      <c r="A3595" s="1"/>
      <c r="B3595" s="5" t="s">
        <v>14</v>
      </c>
      <c r="C3595" s="5">
        <v>1185732</v>
      </c>
      <c r="D3595" s="6">
        <v>44507</v>
      </c>
      <c r="E3595" s="5" t="s">
        <v>15</v>
      </c>
      <c r="F3595" s="5" t="s">
        <v>121</v>
      </c>
      <c r="G3595" s="5" t="s">
        <v>122</v>
      </c>
      <c r="H3595" s="5" t="s">
        <v>18</v>
      </c>
      <c r="I3595" s="7">
        <v>0.5</v>
      </c>
      <c r="J3595" s="8">
        <v>2250</v>
      </c>
      <c r="K3595" s="9">
        <f t="shared" si="28"/>
        <v>1125</v>
      </c>
      <c r="L3595" s="9">
        <f t="shared" si="29"/>
        <v>393.75</v>
      </c>
      <c r="M3595" s="10">
        <v>0.35</v>
      </c>
      <c r="O3595" s="15"/>
      <c r="P3595" s="13"/>
      <c r="Q3595" s="11"/>
      <c r="R3595" s="12"/>
    </row>
    <row r="3596" spans="1:18" ht="15.75" customHeight="1">
      <c r="A3596" s="1"/>
      <c r="B3596" s="5" t="s">
        <v>14</v>
      </c>
      <c r="C3596" s="5">
        <v>1185732</v>
      </c>
      <c r="D3596" s="6">
        <v>44507</v>
      </c>
      <c r="E3596" s="5" t="s">
        <v>15</v>
      </c>
      <c r="F3596" s="5" t="s">
        <v>121</v>
      </c>
      <c r="G3596" s="5" t="s">
        <v>122</v>
      </c>
      <c r="H3596" s="5" t="s">
        <v>19</v>
      </c>
      <c r="I3596" s="7">
        <v>0.5</v>
      </c>
      <c r="J3596" s="8">
        <v>2200</v>
      </c>
      <c r="K3596" s="9">
        <f t="shared" si="28"/>
        <v>1100</v>
      </c>
      <c r="L3596" s="9">
        <f t="shared" si="29"/>
        <v>440</v>
      </c>
      <c r="M3596" s="10">
        <v>0.4</v>
      </c>
      <c r="O3596" s="15"/>
      <c r="P3596" s="13"/>
      <c r="Q3596" s="11"/>
      <c r="R3596" s="12"/>
    </row>
    <row r="3597" spans="1:18" ht="15.75" customHeight="1">
      <c r="A3597" s="1"/>
      <c r="B3597" s="5" t="s">
        <v>14</v>
      </c>
      <c r="C3597" s="5">
        <v>1185732</v>
      </c>
      <c r="D3597" s="6">
        <v>44507</v>
      </c>
      <c r="E3597" s="5" t="s">
        <v>15</v>
      </c>
      <c r="F3597" s="5" t="s">
        <v>121</v>
      </c>
      <c r="G3597" s="5" t="s">
        <v>122</v>
      </c>
      <c r="H3597" s="5" t="s">
        <v>20</v>
      </c>
      <c r="I3597" s="7">
        <v>0.5</v>
      </c>
      <c r="J3597" s="8">
        <v>2000</v>
      </c>
      <c r="K3597" s="9">
        <f t="shared" si="28"/>
        <v>1000</v>
      </c>
      <c r="L3597" s="9">
        <f t="shared" si="29"/>
        <v>400</v>
      </c>
      <c r="M3597" s="10">
        <v>0.4</v>
      </c>
      <c r="O3597" s="15"/>
      <c r="P3597" s="13"/>
      <c r="Q3597" s="11"/>
      <c r="R3597" s="12"/>
    </row>
    <row r="3598" spans="1:18" ht="15.75" customHeight="1">
      <c r="A3598" s="1"/>
      <c r="B3598" s="5" t="s">
        <v>14</v>
      </c>
      <c r="C3598" s="5">
        <v>1185732</v>
      </c>
      <c r="D3598" s="6">
        <v>44507</v>
      </c>
      <c r="E3598" s="5" t="s">
        <v>15</v>
      </c>
      <c r="F3598" s="5" t="s">
        <v>121</v>
      </c>
      <c r="G3598" s="5" t="s">
        <v>122</v>
      </c>
      <c r="H3598" s="5" t="s">
        <v>21</v>
      </c>
      <c r="I3598" s="7">
        <v>0.6</v>
      </c>
      <c r="J3598" s="8">
        <v>1750</v>
      </c>
      <c r="K3598" s="9">
        <f t="shared" si="28"/>
        <v>1050</v>
      </c>
      <c r="L3598" s="9">
        <f t="shared" si="29"/>
        <v>315</v>
      </c>
      <c r="M3598" s="10">
        <v>0.3</v>
      </c>
      <c r="O3598" s="15"/>
      <c r="P3598" s="13"/>
      <c r="Q3598" s="11"/>
      <c r="R3598" s="12"/>
    </row>
    <row r="3599" spans="1:18" ht="15.75" customHeight="1">
      <c r="A3599" s="1"/>
      <c r="B3599" s="5" t="s">
        <v>14</v>
      </c>
      <c r="C3599" s="5">
        <v>1185732</v>
      </c>
      <c r="D3599" s="6">
        <v>44507</v>
      </c>
      <c r="E3599" s="5" t="s">
        <v>15</v>
      </c>
      <c r="F3599" s="5" t="s">
        <v>121</v>
      </c>
      <c r="G3599" s="5" t="s">
        <v>122</v>
      </c>
      <c r="H3599" s="5" t="s">
        <v>22</v>
      </c>
      <c r="I3599" s="7">
        <v>0.64999999999999991</v>
      </c>
      <c r="J3599" s="8">
        <v>2750</v>
      </c>
      <c r="K3599" s="9">
        <f t="shared" si="28"/>
        <v>1787.4999999999998</v>
      </c>
      <c r="L3599" s="9">
        <f t="shared" si="29"/>
        <v>715</v>
      </c>
      <c r="M3599" s="10">
        <v>0.4</v>
      </c>
      <c r="O3599" s="15"/>
      <c r="P3599" s="13"/>
      <c r="Q3599" s="11"/>
      <c r="R3599" s="12"/>
    </row>
    <row r="3600" spans="1:18" ht="15.75" customHeight="1">
      <c r="A3600" s="1"/>
      <c r="B3600" s="5" t="s">
        <v>14</v>
      </c>
      <c r="C3600" s="5">
        <v>1185732</v>
      </c>
      <c r="D3600" s="6">
        <v>44536</v>
      </c>
      <c r="E3600" s="5" t="s">
        <v>15</v>
      </c>
      <c r="F3600" s="5" t="s">
        <v>121</v>
      </c>
      <c r="G3600" s="5" t="s">
        <v>122</v>
      </c>
      <c r="H3600" s="5" t="s">
        <v>17</v>
      </c>
      <c r="I3600" s="7">
        <v>0.6</v>
      </c>
      <c r="J3600" s="8">
        <v>5000</v>
      </c>
      <c r="K3600" s="9">
        <f t="shared" si="28"/>
        <v>3000</v>
      </c>
      <c r="L3600" s="9">
        <f t="shared" si="29"/>
        <v>1050</v>
      </c>
      <c r="M3600" s="10">
        <v>0.35</v>
      </c>
      <c r="O3600" s="15"/>
      <c r="P3600" s="13"/>
      <c r="Q3600" s="11"/>
      <c r="R3600" s="12"/>
    </row>
    <row r="3601" spans="1:18" ht="15.75" customHeight="1">
      <c r="A3601" s="1"/>
      <c r="B3601" s="5" t="s">
        <v>14</v>
      </c>
      <c r="C3601" s="5">
        <v>1185732</v>
      </c>
      <c r="D3601" s="6">
        <v>44536</v>
      </c>
      <c r="E3601" s="5" t="s">
        <v>15</v>
      </c>
      <c r="F3601" s="5" t="s">
        <v>121</v>
      </c>
      <c r="G3601" s="5" t="s">
        <v>122</v>
      </c>
      <c r="H3601" s="5" t="s">
        <v>18</v>
      </c>
      <c r="I3601" s="7">
        <v>0.5</v>
      </c>
      <c r="J3601" s="8">
        <v>3000</v>
      </c>
      <c r="K3601" s="9">
        <f t="shared" si="28"/>
        <v>1500</v>
      </c>
      <c r="L3601" s="9">
        <f t="shared" si="29"/>
        <v>525</v>
      </c>
      <c r="M3601" s="10">
        <v>0.35</v>
      </c>
      <c r="O3601" s="15"/>
      <c r="P3601" s="13"/>
      <c r="Q3601" s="11"/>
      <c r="R3601" s="12"/>
    </row>
    <row r="3602" spans="1:18" ht="15.75" customHeight="1">
      <c r="A3602" s="1"/>
      <c r="B3602" s="5" t="s">
        <v>14</v>
      </c>
      <c r="C3602" s="5">
        <v>1185732</v>
      </c>
      <c r="D3602" s="6">
        <v>44536</v>
      </c>
      <c r="E3602" s="5" t="s">
        <v>15</v>
      </c>
      <c r="F3602" s="5" t="s">
        <v>121</v>
      </c>
      <c r="G3602" s="5" t="s">
        <v>122</v>
      </c>
      <c r="H3602" s="5" t="s">
        <v>19</v>
      </c>
      <c r="I3602" s="7">
        <v>0.5</v>
      </c>
      <c r="J3602" s="8">
        <v>2750</v>
      </c>
      <c r="K3602" s="9">
        <f t="shared" si="28"/>
        <v>1375</v>
      </c>
      <c r="L3602" s="9">
        <f t="shared" si="29"/>
        <v>550</v>
      </c>
      <c r="M3602" s="10">
        <v>0.4</v>
      </c>
      <c r="O3602" s="15"/>
      <c r="P3602" s="13"/>
      <c r="Q3602" s="11"/>
      <c r="R3602" s="12"/>
    </row>
    <row r="3603" spans="1:18" ht="15.75" customHeight="1">
      <c r="A3603" s="1"/>
      <c r="B3603" s="5" t="s">
        <v>14</v>
      </c>
      <c r="C3603" s="5">
        <v>1185732</v>
      </c>
      <c r="D3603" s="6">
        <v>44536</v>
      </c>
      <c r="E3603" s="5" t="s">
        <v>15</v>
      </c>
      <c r="F3603" s="5" t="s">
        <v>121</v>
      </c>
      <c r="G3603" s="5" t="s">
        <v>122</v>
      </c>
      <c r="H3603" s="5" t="s">
        <v>20</v>
      </c>
      <c r="I3603" s="7">
        <v>0.5</v>
      </c>
      <c r="J3603" s="8">
        <v>2250</v>
      </c>
      <c r="K3603" s="9">
        <f t="shared" si="28"/>
        <v>1125</v>
      </c>
      <c r="L3603" s="9">
        <f t="shared" si="29"/>
        <v>450</v>
      </c>
      <c r="M3603" s="10">
        <v>0.4</v>
      </c>
      <c r="O3603" s="15"/>
      <c r="P3603" s="13"/>
      <c r="Q3603" s="11"/>
      <c r="R3603" s="12"/>
    </row>
    <row r="3604" spans="1:18" ht="15.75" customHeight="1">
      <c r="A3604" s="1"/>
      <c r="B3604" s="5" t="s">
        <v>14</v>
      </c>
      <c r="C3604" s="5">
        <v>1185732</v>
      </c>
      <c r="D3604" s="6">
        <v>44536</v>
      </c>
      <c r="E3604" s="5" t="s">
        <v>15</v>
      </c>
      <c r="F3604" s="5" t="s">
        <v>121</v>
      </c>
      <c r="G3604" s="5" t="s">
        <v>122</v>
      </c>
      <c r="H3604" s="5" t="s">
        <v>21</v>
      </c>
      <c r="I3604" s="7">
        <v>0.6</v>
      </c>
      <c r="J3604" s="8">
        <v>2250</v>
      </c>
      <c r="K3604" s="9">
        <f t="shared" si="28"/>
        <v>1350</v>
      </c>
      <c r="L3604" s="9">
        <f t="shared" si="29"/>
        <v>405</v>
      </c>
      <c r="M3604" s="10">
        <v>0.3</v>
      </c>
      <c r="O3604" s="15"/>
      <c r="P3604" s="13"/>
      <c r="Q3604" s="11"/>
      <c r="R3604" s="12"/>
    </row>
    <row r="3605" spans="1:18" ht="15.75" customHeight="1">
      <c r="A3605" s="1"/>
      <c r="B3605" s="5" t="s">
        <v>14</v>
      </c>
      <c r="C3605" s="5">
        <v>1185732</v>
      </c>
      <c r="D3605" s="6">
        <v>44536</v>
      </c>
      <c r="E3605" s="5" t="s">
        <v>15</v>
      </c>
      <c r="F3605" s="5" t="s">
        <v>121</v>
      </c>
      <c r="G3605" s="5" t="s">
        <v>122</v>
      </c>
      <c r="H3605" s="5" t="s">
        <v>22</v>
      </c>
      <c r="I3605" s="7">
        <v>0.64999999999999991</v>
      </c>
      <c r="J3605" s="8">
        <v>3250</v>
      </c>
      <c r="K3605" s="9">
        <f t="shared" si="28"/>
        <v>2112.4999999999995</v>
      </c>
      <c r="L3605" s="9">
        <f t="shared" si="29"/>
        <v>844.99999999999989</v>
      </c>
      <c r="M3605" s="10">
        <v>0.4</v>
      </c>
      <c r="O3605" s="15"/>
      <c r="P3605" s="13"/>
      <c r="Q3605" s="11"/>
      <c r="R3605" s="12"/>
    </row>
    <row r="3606" spans="1:18" ht="15.75" customHeight="1">
      <c r="A3606" s="1" t="s">
        <v>39</v>
      </c>
      <c r="B3606" s="5" t="s">
        <v>14</v>
      </c>
      <c r="C3606" s="5">
        <v>1185732</v>
      </c>
      <c r="D3606" s="6">
        <v>44213</v>
      </c>
      <c r="E3606" s="5" t="s">
        <v>15</v>
      </c>
      <c r="F3606" s="5" t="s">
        <v>123</v>
      </c>
      <c r="G3606" s="5" t="s">
        <v>124</v>
      </c>
      <c r="H3606" s="5" t="s">
        <v>17</v>
      </c>
      <c r="I3606" s="7">
        <v>0.4</v>
      </c>
      <c r="J3606" s="8">
        <v>4500</v>
      </c>
      <c r="K3606" s="9">
        <f t="shared" si="28"/>
        <v>1800</v>
      </c>
      <c r="L3606" s="9">
        <f t="shared" si="29"/>
        <v>540</v>
      </c>
      <c r="M3606" s="10">
        <v>0.3</v>
      </c>
      <c r="O3606" s="15"/>
      <c r="P3606" s="13"/>
      <c r="Q3606" s="11"/>
      <c r="R3606" s="12"/>
    </row>
    <row r="3607" spans="1:18" ht="15.75" customHeight="1">
      <c r="A3607" s="1"/>
      <c r="B3607" s="5" t="s">
        <v>14</v>
      </c>
      <c r="C3607" s="5">
        <v>1185732</v>
      </c>
      <c r="D3607" s="6">
        <v>44213</v>
      </c>
      <c r="E3607" s="5" t="s">
        <v>15</v>
      </c>
      <c r="F3607" s="5" t="s">
        <v>123</v>
      </c>
      <c r="G3607" s="5" t="s">
        <v>124</v>
      </c>
      <c r="H3607" s="5" t="s">
        <v>18</v>
      </c>
      <c r="I3607" s="7">
        <v>0.4</v>
      </c>
      <c r="J3607" s="8">
        <v>2500</v>
      </c>
      <c r="K3607" s="9">
        <f t="shared" si="28"/>
        <v>1000</v>
      </c>
      <c r="L3607" s="9">
        <f t="shared" si="29"/>
        <v>300</v>
      </c>
      <c r="M3607" s="10">
        <v>0.3</v>
      </c>
      <c r="O3607" s="15"/>
      <c r="P3607" s="13"/>
      <c r="Q3607" s="11"/>
      <c r="R3607" s="12"/>
    </row>
    <row r="3608" spans="1:18" ht="15.75" customHeight="1">
      <c r="A3608" s="1"/>
      <c r="B3608" s="5" t="s">
        <v>14</v>
      </c>
      <c r="C3608" s="5">
        <v>1185732</v>
      </c>
      <c r="D3608" s="6">
        <v>44213</v>
      </c>
      <c r="E3608" s="5" t="s">
        <v>15</v>
      </c>
      <c r="F3608" s="5" t="s">
        <v>123</v>
      </c>
      <c r="G3608" s="5" t="s">
        <v>124</v>
      </c>
      <c r="H3608" s="5" t="s">
        <v>19</v>
      </c>
      <c r="I3608" s="7">
        <v>0.30000000000000004</v>
      </c>
      <c r="J3608" s="8">
        <v>2500</v>
      </c>
      <c r="K3608" s="9">
        <f t="shared" si="28"/>
        <v>750.00000000000011</v>
      </c>
      <c r="L3608" s="9">
        <f t="shared" si="29"/>
        <v>187.50000000000003</v>
      </c>
      <c r="M3608" s="10">
        <v>0.25</v>
      </c>
      <c r="O3608" s="15"/>
      <c r="P3608" s="13"/>
      <c r="Q3608" s="11"/>
      <c r="R3608" s="12"/>
    </row>
    <row r="3609" spans="1:18" ht="15.75" customHeight="1">
      <c r="A3609" s="1"/>
      <c r="B3609" s="5" t="s">
        <v>14</v>
      </c>
      <c r="C3609" s="5">
        <v>1185732</v>
      </c>
      <c r="D3609" s="6">
        <v>44213</v>
      </c>
      <c r="E3609" s="5" t="s">
        <v>15</v>
      </c>
      <c r="F3609" s="5" t="s">
        <v>123</v>
      </c>
      <c r="G3609" s="5" t="s">
        <v>124</v>
      </c>
      <c r="H3609" s="5" t="s">
        <v>20</v>
      </c>
      <c r="I3609" s="7">
        <v>0.35</v>
      </c>
      <c r="J3609" s="8">
        <v>1000</v>
      </c>
      <c r="K3609" s="9">
        <f t="shared" si="28"/>
        <v>350</v>
      </c>
      <c r="L3609" s="9">
        <f t="shared" si="29"/>
        <v>87.5</v>
      </c>
      <c r="M3609" s="10">
        <v>0.25</v>
      </c>
      <c r="O3609" s="15"/>
      <c r="P3609" s="13"/>
      <c r="Q3609" s="11"/>
      <c r="R3609" s="12"/>
    </row>
    <row r="3610" spans="1:18" ht="15.75" customHeight="1">
      <c r="A3610" s="1"/>
      <c r="B3610" s="5" t="s">
        <v>14</v>
      </c>
      <c r="C3610" s="5">
        <v>1185732</v>
      </c>
      <c r="D3610" s="6">
        <v>44213</v>
      </c>
      <c r="E3610" s="5" t="s">
        <v>15</v>
      </c>
      <c r="F3610" s="5" t="s">
        <v>123</v>
      </c>
      <c r="G3610" s="5" t="s">
        <v>124</v>
      </c>
      <c r="H3610" s="5" t="s">
        <v>21</v>
      </c>
      <c r="I3610" s="7">
        <v>0.5</v>
      </c>
      <c r="J3610" s="8">
        <v>1500</v>
      </c>
      <c r="K3610" s="9">
        <f t="shared" si="28"/>
        <v>750</v>
      </c>
      <c r="L3610" s="9">
        <f t="shared" si="29"/>
        <v>187.5</v>
      </c>
      <c r="M3610" s="10">
        <v>0.25</v>
      </c>
      <c r="O3610" s="15"/>
      <c r="P3610" s="13"/>
      <c r="Q3610" s="11"/>
      <c r="R3610" s="12"/>
    </row>
    <row r="3611" spans="1:18" ht="15.75" customHeight="1">
      <c r="A3611" s="1"/>
      <c r="B3611" s="5" t="s">
        <v>14</v>
      </c>
      <c r="C3611" s="5">
        <v>1185732</v>
      </c>
      <c r="D3611" s="6">
        <v>44213</v>
      </c>
      <c r="E3611" s="5" t="s">
        <v>15</v>
      </c>
      <c r="F3611" s="5" t="s">
        <v>123</v>
      </c>
      <c r="G3611" s="5" t="s">
        <v>124</v>
      </c>
      <c r="H3611" s="5" t="s">
        <v>22</v>
      </c>
      <c r="I3611" s="7">
        <v>0.4</v>
      </c>
      <c r="J3611" s="8">
        <v>2500</v>
      </c>
      <c r="K3611" s="9">
        <f t="shared" si="28"/>
        <v>1000</v>
      </c>
      <c r="L3611" s="9">
        <f t="shared" si="29"/>
        <v>300</v>
      </c>
      <c r="M3611" s="10">
        <v>0.3</v>
      </c>
      <c r="O3611" s="15"/>
      <c r="P3611" s="13"/>
      <c r="Q3611" s="11"/>
      <c r="R3611" s="12"/>
    </row>
    <row r="3612" spans="1:18" ht="15.75" customHeight="1">
      <c r="A3612" s="1"/>
      <c r="B3612" s="5" t="s">
        <v>14</v>
      </c>
      <c r="C3612" s="5">
        <v>1185732</v>
      </c>
      <c r="D3612" s="6">
        <v>44242</v>
      </c>
      <c r="E3612" s="5" t="s">
        <v>15</v>
      </c>
      <c r="F3612" s="5" t="s">
        <v>123</v>
      </c>
      <c r="G3612" s="5" t="s">
        <v>124</v>
      </c>
      <c r="H3612" s="5" t="s">
        <v>17</v>
      </c>
      <c r="I3612" s="7">
        <v>0.4</v>
      </c>
      <c r="J3612" s="8">
        <v>5000</v>
      </c>
      <c r="K3612" s="9">
        <f t="shared" si="28"/>
        <v>2000</v>
      </c>
      <c r="L3612" s="9">
        <f t="shared" si="29"/>
        <v>600</v>
      </c>
      <c r="M3612" s="10">
        <v>0.3</v>
      </c>
      <c r="O3612" s="15"/>
      <c r="P3612" s="13"/>
      <c r="Q3612" s="11"/>
      <c r="R3612" s="12"/>
    </row>
    <row r="3613" spans="1:18" ht="15.75" customHeight="1">
      <c r="A3613" s="1"/>
      <c r="B3613" s="5" t="s">
        <v>14</v>
      </c>
      <c r="C3613" s="5">
        <v>1185732</v>
      </c>
      <c r="D3613" s="6">
        <v>44242</v>
      </c>
      <c r="E3613" s="5" t="s">
        <v>15</v>
      </c>
      <c r="F3613" s="5" t="s">
        <v>123</v>
      </c>
      <c r="G3613" s="5" t="s">
        <v>124</v>
      </c>
      <c r="H3613" s="5" t="s">
        <v>18</v>
      </c>
      <c r="I3613" s="7">
        <v>0.4</v>
      </c>
      <c r="J3613" s="8">
        <v>1500</v>
      </c>
      <c r="K3613" s="9">
        <f t="shared" si="28"/>
        <v>600</v>
      </c>
      <c r="L3613" s="9">
        <f t="shared" si="29"/>
        <v>180</v>
      </c>
      <c r="M3613" s="10">
        <v>0.3</v>
      </c>
      <c r="O3613" s="15"/>
      <c r="P3613" s="13"/>
      <c r="Q3613" s="11"/>
      <c r="R3613" s="12"/>
    </row>
    <row r="3614" spans="1:18" ht="15.75" customHeight="1">
      <c r="A3614" s="1"/>
      <c r="B3614" s="5" t="s">
        <v>14</v>
      </c>
      <c r="C3614" s="5">
        <v>1185732</v>
      </c>
      <c r="D3614" s="6">
        <v>44242</v>
      </c>
      <c r="E3614" s="5" t="s">
        <v>15</v>
      </c>
      <c r="F3614" s="5" t="s">
        <v>123</v>
      </c>
      <c r="G3614" s="5" t="s">
        <v>124</v>
      </c>
      <c r="H3614" s="5" t="s">
        <v>19</v>
      </c>
      <c r="I3614" s="7">
        <v>0.30000000000000004</v>
      </c>
      <c r="J3614" s="8">
        <v>2000</v>
      </c>
      <c r="K3614" s="9">
        <f t="shared" si="28"/>
        <v>600.00000000000011</v>
      </c>
      <c r="L3614" s="9">
        <f t="shared" si="29"/>
        <v>150.00000000000003</v>
      </c>
      <c r="M3614" s="10">
        <v>0.25</v>
      </c>
      <c r="O3614" s="15"/>
      <c r="P3614" s="13"/>
      <c r="Q3614" s="11"/>
      <c r="R3614" s="12"/>
    </row>
    <row r="3615" spans="1:18" ht="15.75" customHeight="1">
      <c r="A3615" s="1"/>
      <c r="B3615" s="5" t="s">
        <v>14</v>
      </c>
      <c r="C3615" s="5">
        <v>1185732</v>
      </c>
      <c r="D3615" s="6">
        <v>44242</v>
      </c>
      <c r="E3615" s="5" t="s">
        <v>15</v>
      </c>
      <c r="F3615" s="5" t="s">
        <v>123</v>
      </c>
      <c r="G3615" s="5" t="s">
        <v>124</v>
      </c>
      <c r="H3615" s="5" t="s">
        <v>20</v>
      </c>
      <c r="I3615" s="7">
        <v>0.35</v>
      </c>
      <c r="J3615" s="8">
        <v>2500</v>
      </c>
      <c r="K3615" s="9">
        <f t="shared" si="28"/>
        <v>875</v>
      </c>
      <c r="L3615" s="9">
        <f t="shared" si="29"/>
        <v>218.75</v>
      </c>
      <c r="M3615" s="10">
        <v>0.25</v>
      </c>
      <c r="O3615" s="15"/>
      <c r="P3615" s="13"/>
      <c r="Q3615" s="11"/>
      <c r="R3615" s="12"/>
    </row>
    <row r="3616" spans="1:18" ht="15.75" customHeight="1">
      <c r="A3616" s="1"/>
      <c r="B3616" s="5" t="s">
        <v>14</v>
      </c>
      <c r="C3616" s="5">
        <v>1185732</v>
      </c>
      <c r="D3616" s="6">
        <v>44242</v>
      </c>
      <c r="E3616" s="5" t="s">
        <v>15</v>
      </c>
      <c r="F3616" s="5" t="s">
        <v>123</v>
      </c>
      <c r="G3616" s="5" t="s">
        <v>124</v>
      </c>
      <c r="H3616" s="5" t="s">
        <v>21</v>
      </c>
      <c r="I3616" s="7">
        <v>0.5</v>
      </c>
      <c r="J3616" s="8">
        <v>1500</v>
      </c>
      <c r="K3616" s="9">
        <f t="shared" si="28"/>
        <v>750</v>
      </c>
      <c r="L3616" s="9">
        <f t="shared" si="29"/>
        <v>187.5</v>
      </c>
      <c r="M3616" s="10">
        <v>0.25</v>
      </c>
      <c r="O3616" s="15"/>
      <c r="P3616" s="13"/>
      <c r="Q3616" s="11"/>
      <c r="R3616" s="12"/>
    </row>
    <row r="3617" spans="1:18" ht="15.75" customHeight="1">
      <c r="A3617" s="1"/>
      <c r="B3617" s="5" t="s">
        <v>14</v>
      </c>
      <c r="C3617" s="5">
        <v>1185732</v>
      </c>
      <c r="D3617" s="6">
        <v>44242</v>
      </c>
      <c r="E3617" s="5" t="s">
        <v>15</v>
      </c>
      <c r="F3617" s="5" t="s">
        <v>123</v>
      </c>
      <c r="G3617" s="5" t="s">
        <v>124</v>
      </c>
      <c r="H3617" s="5" t="s">
        <v>22</v>
      </c>
      <c r="I3617" s="7">
        <v>0.4</v>
      </c>
      <c r="J3617" s="8">
        <v>2500</v>
      </c>
      <c r="K3617" s="9">
        <f t="shared" si="28"/>
        <v>1000</v>
      </c>
      <c r="L3617" s="9">
        <f t="shared" si="29"/>
        <v>300</v>
      </c>
      <c r="M3617" s="10">
        <v>0.3</v>
      </c>
      <c r="O3617" s="15"/>
      <c r="P3617" s="13"/>
      <c r="Q3617" s="11"/>
      <c r="R3617" s="12"/>
    </row>
    <row r="3618" spans="1:18" ht="15.75" customHeight="1">
      <c r="A3618" s="1"/>
      <c r="B3618" s="5" t="s">
        <v>14</v>
      </c>
      <c r="C3618" s="5">
        <v>1185732</v>
      </c>
      <c r="D3618" s="6">
        <v>44268</v>
      </c>
      <c r="E3618" s="5" t="s">
        <v>15</v>
      </c>
      <c r="F3618" s="5" t="s">
        <v>123</v>
      </c>
      <c r="G3618" s="5" t="s">
        <v>124</v>
      </c>
      <c r="H3618" s="5" t="s">
        <v>17</v>
      </c>
      <c r="I3618" s="7">
        <v>0.4</v>
      </c>
      <c r="J3618" s="8">
        <v>4700</v>
      </c>
      <c r="K3618" s="9">
        <f t="shared" si="28"/>
        <v>1880</v>
      </c>
      <c r="L3618" s="9">
        <f t="shared" si="29"/>
        <v>564</v>
      </c>
      <c r="M3618" s="10">
        <v>0.3</v>
      </c>
      <c r="O3618" s="15"/>
      <c r="P3618" s="13"/>
      <c r="Q3618" s="11"/>
      <c r="R3618" s="12"/>
    </row>
    <row r="3619" spans="1:18" ht="15.75" customHeight="1">
      <c r="A3619" s="1"/>
      <c r="B3619" s="5" t="s">
        <v>14</v>
      </c>
      <c r="C3619" s="5">
        <v>1185732</v>
      </c>
      <c r="D3619" s="6">
        <v>44268</v>
      </c>
      <c r="E3619" s="5" t="s">
        <v>15</v>
      </c>
      <c r="F3619" s="5" t="s">
        <v>123</v>
      </c>
      <c r="G3619" s="5" t="s">
        <v>124</v>
      </c>
      <c r="H3619" s="5" t="s">
        <v>18</v>
      </c>
      <c r="I3619" s="7">
        <v>0.4</v>
      </c>
      <c r="J3619" s="8">
        <v>1750</v>
      </c>
      <c r="K3619" s="9">
        <f t="shared" si="28"/>
        <v>700</v>
      </c>
      <c r="L3619" s="9">
        <f t="shared" si="29"/>
        <v>210</v>
      </c>
      <c r="M3619" s="10">
        <v>0.3</v>
      </c>
      <c r="O3619" s="15"/>
      <c r="P3619" s="13"/>
      <c r="Q3619" s="11"/>
      <c r="R3619" s="12"/>
    </row>
    <row r="3620" spans="1:18" ht="15.75" customHeight="1">
      <c r="A3620" s="1"/>
      <c r="B3620" s="5" t="s">
        <v>14</v>
      </c>
      <c r="C3620" s="5">
        <v>1185732</v>
      </c>
      <c r="D3620" s="6">
        <v>44268</v>
      </c>
      <c r="E3620" s="5" t="s">
        <v>15</v>
      </c>
      <c r="F3620" s="5" t="s">
        <v>123</v>
      </c>
      <c r="G3620" s="5" t="s">
        <v>124</v>
      </c>
      <c r="H3620" s="5" t="s">
        <v>19</v>
      </c>
      <c r="I3620" s="7">
        <v>0.30000000000000004</v>
      </c>
      <c r="J3620" s="8">
        <v>2000</v>
      </c>
      <c r="K3620" s="9">
        <f t="shared" si="28"/>
        <v>600.00000000000011</v>
      </c>
      <c r="L3620" s="9">
        <f t="shared" si="29"/>
        <v>150.00000000000003</v>
      </c>
      <c r="M3620" s="10">
        <v>0.25</v>
      </c>
      <c r="O3620" s="15"/>
      <c r="P3620" s="13"/>
      <c r="Q3620" s="11"/>
      <c r="R3620" s="12"/>
    </row>
    <row r="3621" spans="1:18" ht="15.75" customHeight="1">
      <c r="A3621" s="1"/>
      <c r="B3621" s="5" t="s">
        <v>14</v>
      </c>
      <c r="C3621" s="5">
        <v>1185732</v>
      </c>
      <c r="D3621" s="6">
        <v>44268</v>
      </c>
      <c r="E3621" s="5" t="s">
        <v>15</v>
      </c>
      <c r="F3621" s="5" t="s">
        <v>123</v>
      </c>
      <c r="G3621" s="5" t="s">
        <v>124</v>
      </c>
      <c r="H3621" s="5" t="s">
        <v>20</v>
      </c>
      <c r="I3621" s="7">
        <v>0.35</v>
      </c>
      <c r="J3621" s="8">
        <v>3000</v>
      </c>
      <c r="K3621" s="9">
        <f t="shared" si="28"/>
        <v>1050</v>
      </c>
      <c r="L3621" s="9">
        <f t="shared" si="29"/>
        <v>262.5</v>
      </c>
      <c r="M3621" s="10">
        <v>0.25</v>
      </c>
      <c r="O3621" s="15"/>
      <c r="P3621" s="13"/>
      <c r="Q3621" s="11"/>
      <c r="R3621" s="12"/>
    </row>
    <row r="3622" spans="1:18" ht="15.75" customHeight="1">
      <c r="A3622" s="1"/>
      <c r="B3622" s="5" t="s">
        <v>14</v>
      </c>
      <c r="C3622" s="5">
        <v>1185732</v>
      </c>
      <c r="D3622" s="6">
        <v>44268</v>
      </c>
      <c r="E3622" s="5" t="s">
        <v>15</v>
      </c>
      <c r="F3622" s="5" t="s">
        <v>123</v>
      </c>
      <c r="G3622" s="5" t="s">
        <v>124</v>
      </c>
      <c r="H3622" s="5" t="s">
        <v>21</v>
      </c>
      <c r="I3622" s="7">
        <v>0.5</v>
      </c>
      <c r="J3622" s="8">
        <v>1000</v>
      </c>
      <c r="K3622" s="9">
        <f t="shared" si="28"/>
        <v>500</v>
      </c>
      <c r="L3622" s="9">
        <f t="shared" si="29"/>
        <v>125</v>
      </c>
      <c r="M3622" s="10">
        <v>0.25</v>
      </c>
      <c r="O3622" s="15"/>
      <c r="P3622" s="13"/>
      <c r="Q3622" s="11"/>
      <c r="R3622" s="12"/>
    </row>
    <row r="3623" spans="1:18" ht="15.75" customHeight="1">
      <c r="A3623" s="1"/>
      <c r="B3623" s="5" t="s">
        <v>14</v>
      </c>
      <c r="C3623" s="5">
        <v>1185732</v>
      </c>
      <c r="D3623" s="6">
        <v>44268</v>
      </c>
      <c r="E3623" s="5" t="s">
        <v>15</v>
      </c>
      <c r="F3623" s="5" t="s">
        <v>123</v>
      </c>
      <c r="G3623" s="5" t="s">
        <v>124</v>
      </c>
      <c r="H3623" s="5" t="s">
        <v>22</v>
      </c>
      <c r="I3623" s="7">
        <v>0.4</v>
      </c>
      <c r="J3623" s="8">
        <v>2000</v>
      </c>
      <c r="K3623" s="9">
        <f t="shared" si="28"/>
        <v>800</v>
      </c>
      <c r="L3623" s="9">
        <f t="shared" si="29"/>
        <v>240</v>
      </c>
      <c r="M3623" s="10">
        <v>0.3</v>
      </c>
      <c r="O3623" s="15"/>
      <c r="P3623" s="13"/>
      <c r="Q3623" s="11"/>
      <c r="R3623" s="12"/>
    </row>
    <row r="3624" spans="1:18" ht="15.75" customHeight="1">
      <c r="A3624" s="1"/>
      <c r="B3624" s="5" t="s">
        <v>14</v>
      </c>
      <c r="C3624" s="5">
        <v>1185732</v>
      </c>
      <c r="D3624" s="6">
        <v>44300</v>
      </c>
      <c r="E3624" s="5" t="s">
        <v>15</v>
      </c>
      <c r="F3624" s="5" t="s">
        <v>123</v>
      </c>
      <c r="G3624" s="5" t="s">
        <v>124</v>
      </c>
      <c r="H3624" s="5" t="s">
        <v>17</v>
      </c>
      <c r="I3624" s="7">
        <v>0.4</v>
      </c>
      <c r="J3624" s="8">
        <v>4500</v>
      </c>
      <c r="K3624" s="9">
        <f t="shared" si="28"/>
        <v>1800</v>
      </c>
      <c r="L3624" s="9">
        <f t="shared" si="29"/>
        <v>540</v>
      </c>
      <c r="M3624" s="10">
        <v>0.3</v>
      </c>
      <c r="O3624" s="15"/>
      <c r="P3624" s="13"/>
      <c r="Q3624" s="11"/>
      <c r="R3624" s="12"/>
    </row>
    <row r="3625" spans="1:18" ht="15.75" customHeight="1">
      <c r="A3625" s="1"/>
      <c r="B3625" s="5" t="s">
        <v>14</v>
      </c>
      <c r="C3625" s="5">
        <v>1185732</v>
      </c>
      <c r="D3625" s="6">
        <v>44300</v>
      </c>
      <c r="E3625" s="5" t="s">
        <v>15</v>
      </c>
      <c r="F3625" s="5" t="s">
        <v>123</v>
      </c>
      <c r="G3625" s="5" t="s">
        <v>124</v>
      </c>
      <c r="H3625" s="5" t="s">
        <v>18</v>
      </c>
      <c r="I3625" s="7">
        <v>0.4</v>
      </c>
      <c r="J3625" s="8">
        <v>1500</v>
      </c>
      <c r="K3625" s="9">
        <f t="shared" si="28"/>
        <v>600</v>
      </c>
      <c r="L3625" s="9">
        <f t="shared" si="29"/>
        <v>180</v>
      </c>
      <c r="M3625" s="10">
        <v>0.3</v>
      </c>
      <c r="O3625" s="15"/>
      <c r="P3625" s="13"/>
      <c r="Q3625" s="11"/>
      <c r="R3625" s="12"/>
    </row>
    <row r="3626" spans="1:18" ht="15.75" customHeight="1">
      <c r="A3626" s="1"/>
      <c r="B3626" s="5" t="s">
        <v>14</v>
      </c>
      <c r="C3626" s="5">
        <v>1185732</v>
      </c>
      <c r="D3626" s="6">
        <v>44300</v>
      </c>
      <c r="E3626" s="5" t="s">
        <v>15</v>
      </c>
      <c r="F3626" s="5" t="s">
        <v>123</v>
      </c>
      <c r="G3626" s="5" t="s">
        <v>124</v>
      </c>
      <c r="H3626" s="5" t="s">
        <v>19</v>
      </c>
      <c r="I3626" s="7">
        <v>0.30000000000000004</v>
      </c>
      <c r="J3626" s="8">
        <v>1500</v>
      </c>
      <c r="K3626" s="9">
        <f t="shared" si="28"/>
        <v>450.00000000000006</v>
      </c>
      <c r="L3626" s="9">
        <f t="shared" si="29"/>
        <v>112.50000000000001</v>
      </c>
      <c r="M3626" s="10">
        <v>0.25</v>
      </c>
      <c r="O3626" s="15"/>
      <c r="P3626" s="13"/>
      <c r="Q3626" s="11"/>
      <c r="R3626" s="12"/>
    </row>
    <row r="3627" spans="1:18" ht="15.75" customHeight="1">
      <c r="A3627" s="1"/>
      <c r="B3627" s="5" t="s">
        <v>14</v>
      </c>
      <c r="C3627" s="5">
        <v>1185732</v>
      </c>
      <c r="D3627" s="6">
        <v>44300</v>
      </c>
      <c r="E3627" s="5" t="s">
        <v>15</v>
      </c>
      <c r="F3627" s="5" t="s">
        <v>123</v>
      </c>
      <c r="G3627" s="5" t="s">
        <v>124</v>
      </c>
      <c r="H3627" s="5" t="s">
        <v>20</v>
      </c>
      <c r="I3627" s="7">
        <v>0.35</v>
      </c>
      <c r="J3627" s="8">
        <v>1250</v>
      </c>
      <c r="K3627" s="9">
        <f t="shared" si="28"/>
        <v>437.5</v>
      </c>
      <c r="L3627" s="9">
        <f t="shared" si="29"/>
        <v>109.375</v>
      </c>
      <c r="M3627" s="10">
        <v>0.25</v>
      </c>
      <c r="O3627" s="15"/>
      <c r="P3627" s="13"/>
      <c r="Q3627" s="11"/>
      <c r="R3627" s="12"/>
    </row>
    <row r="3628" spans="1:18" ht="15.75" customHeight="1">
      <c r="A3628" s="1"/>
      <c r="B3628" s="5" t="s">
        <v>14</v>
      </c>
      <c r="C3628" s="5">
        <v>1185732</v>
      </c>
      <c r="D3628" s="6">
        <v>44300</v>
      </c>
      <c r="E3628" s="5" t="s">
        <v>15</v>
      </c>
      <c r="F3628" s="5" t="s">
        <v>123</v>
      </c>
      <c r="G3628" s="5" t="s">
        <v>124</v>
      </c>
      <c r="H3628" s="5" t="s">
        <v>21</v>
      </c>
      <c r="I3628" s="7">
        <v>0.5</v>
      </c>
      <c r="J3628" s="8">
        <v>1250</v>
      </c>
      <c r="K3628" s="9">
        <f t="shared" si="28"/>
        <v>625</v>
      </c>
      <c r="L3628" s="9">
        <f t="shared" si="29"/>
        <v>156.25</v>
      </c>
      <c r="M3628" s="10">
        <v>0.25</v>
      </c>
      <c r="O3628" s="15"/>
      <c r="P3628" s="13"/>
      <c r="Q3628" s="11"/>
      <c r="R3628" s="12"/>
    </row>
    <row r="3629" spans="1:18" ht="15.75" customHeight="1">
      <c r="A3629" s="1"/>
      <c r="B3629" s="5" t="s">
        <v>14</v>
      </c>
      <c r="C3629" s="5">
        <v>1185732</v>
      </c>
      <c r="D3629" s="6">
        <v>44300</v>
      </c>
      <c r="E3629" s="5" t="s">
        <v>15</v>
      </c>
      <c r="F3629" s="5" t="s">
        <v>123</v>
      </c>
      <c r="G3629" s="5" t="s">
        <v>124</v>
      </c>
      <c r="H3629" s="5" t="s">
        <v>22</v>
      </c>
      <c r="I3629" s="7">
        <v>0.4</v>
      </c>
      <c r="J3629" s="8">
        <v>2750</v>
      </c>
      <c r="K3629" s="9">
        <f t="shared" si="28"/>
        <v>1100</v>
      </c>
      <c r="L3629" s="9">
        <f t="shared" si="29"/>
        <v>330</v>
      </c>
      <c r="M3629" s="10">
        <v>0.3</v>
      </c>
      <c r="O3629" s="15"/>
      <c r="P3629" s="13"/>
      <c r="Q3629" s="11"/>
      <c r="R3629" s="12"/>
    </row>
    <row r="3630" spans="1:18" ht="15.75" customHeight="1">
      <c r="A3630" s="1"/>
      <c r="B3630" s="5" t="s">
        <v>14</v>
      </c>
      <c r="C3630" s="5">
        <v>1185732</v>
      </c>
      <c r="D3630" s="6">
        <v>44329</v>
      </c>
      <c r="E3630" s="5" t="s">
        <v>15</v>
      </c>
      <c r="F3630" s="5" t="s">
        <v>123</v>
      </c>
      <c r="G3630" s="5" t="s">
        <v>124</v>
      </c>
      <c r="H3630" s="5" t="s">
        <v>17</v>
      </c>
      <c r="I3630" s="7">
        <v>0.54999999999999993</v>
      </c>
      <c r="J3630" s="8">
        <v>4950</v>
      </c>
      <c r="K3630" s="9">
        <f t="shared" si="28"/>
        <v>2722.4999999999995</v>
      </c>
      <c r="L3630" s="9">
        <f t="shared" si="29"/>
        <v>816.74999999999989</v>
      </c>
      <c r="M3630" s="10">
        <v>0.3</v>
      </c>
      <c r="O3630" s="15"/>
      <c r="P3630" s="13"/>
      <c r="Q3630" s="11"/>
      <c r="R3630" s="12"/>
    </row>
    <row r="3631" spans="1:18" ht="15.75" customHeight="1">
      <c r="A3631" s="1"/>
      <c r="B3631" s="5" t="s">
        <v>14</v>
      </c>
      <c r="C3631" s="5">
        <v>1185732</v>
      </c>
      <c r="D3631" s="6">
        <v>44329</v>
      </c>
      <c r="E3631" s="5" t="s">
        <v>15</v>
      </c>
      <c r="F3631" s="5" t="s">
        <v>123</v>
      </c>
      <c r="G3631" s="5" t="s">
        <v>124</v>
      </c>
      <c r="H3631" s="5" t="s">
        <v>18</v>
      </c>
      <c r="I3631" s="7">
        <v>0.5</v>
      </c>
      <c r="J3631" s="8">
        <v>2000</v>
      </c>
      <c r="K3631" s="9">
        <f t="shared" si="28"/>
        <v>1000</v>
      </c>
      <c r="L3631" s="9">
        <f t="shared" si="29"/>
        <v>300</v>
      </c>
      <c r="M3631" s="10">
        <v>0.3</v>
      </c>
      <c r="O3631" s="15"/>
      <c r="P3631" s="13"/>
      <c r="Q3631" s="11"/>
      <c r="R3631" s="12"/>
    </row>
    <row r="3632" spans="1:18" ht="15.75" customHeight="1">
      <c r="A3632" s="1"/>
      <c r="B3632" s="5" t="s">
        <v>14</v>
      </c>
      <c r="C3632" s="5">
        <v>1185732</v>
      </c>
      <c r="D3632" s="6">
        <v>44329</v>
      </c>
      <c r="E3632" s="5" t="s">
        <v>15</v>
      </c>
      <c r="F3632" s="5" t="s">
        <v>123</v>
      </c>
      <c r="G3632" s="5" t="s">
        <v>124</v>
      </c>
      <c r="H3632" s="5" t="s">
        <v>19</v>
      </c>
      <c r="I3632" s="7">
        <v>0.45</v>
      </c>
      <c r="J3632" s="8">
        <v>2250</v>
      </c>
      <c r="K3632" s="9">
        <f t="shared" si="28"/>
        <v>1012.5</v>
      </c>
      <c r="L3632" s="9">
        <f t="shared" si="29"/>
        <v>253.125</v>
      </c>
      <c r="M3632" s="10">
        <v>0.25</v>
      </c>
      <c r="O3632" s="15"/>
      <c r="P3632" s="13"/>
      <c r="Q3632" s="11"/>
      <c r="R3632" s="12"/>
    </row>
    <row r="3633" spans="1:18" ht="15.75" customHeight="1">
      <c r="A3633" s="1"/>
      <c r="B3633" s="5" t="s">
        <v>14</v>
      </c>
      <c r="C3633" s="5">
        <v>1185732</v>
      </c>
      <c r="D3633" s="6">
        <v>44329</v>
      </c>
      <c r="E3633" s="5" t="s">
        <v>15</v>
      </c>
      <c r="F3633" s="5" t="s">
        <v>123</v>
      </c>
      <c r="G3633" s="5" t="s">
        <v>124</v>
      </c>
      <c r="H3633" s="5" t="s">
        <v>20</v>
      </c>
      <c r="I3633" s="7">
        <v>0.45</v>
      </c>
      <c r="J3633" s="8">
        <v>1750</v>
      </c>
      <c r="K3633" s="9">
        <f t="shared" si="28"/>
        <v>787.5</v>
      </c>
      <c r="L3633" s="9">
        <f t="shared" si="29"/>
        <v>196.875</v>
      </c>
      <c r="M3633" s="10">
        <v>0.25</v>
      </c>
      <c r="O3633" s="15"/>
      <c r="P3633" s="13"/>
      <c r="Q3633" s="11"/>
      <c r="R3633" s="12"/>
    </row>
    <row r="3634" spans="1:18" ht="15.75" customHeight="1">
      <c r="A3634" s="1"/>
      <c r="B3634" s="5" t="s">
        <v>14</v>
      </c>
      <c r="C3634" s="5">
        <v>1185732</v>
      </c>
      <c r="D3634" s="6">
        <v>44329</v>
      </c>
      <c r="E3634" s="5" t="s">
        <v>15</v>
      </c>
      <c r="F3634" s="5" t="s">
        <v>123</v>
      </c>
      <c r="G3634" s="5" t="s">
        <v>124</v>
      </c>
      <c r="H3634" s="5" t="s">
        <v>21</v>
      </c>
      <c r="I3634" s="7">
        <v>0.54999999999999993</v>
      </c>
      <c r="J3634" s="8">
        <v>2000</v>
      </c>
      <c r="K3634" s="9">
        <f t="shared" si="28"/>
        <v>1099.9999999999998</v>
      </c>
      <c r="L3634" s="9">
        <f t="shared" si="29"/>
        <v>274.99999999999994</v>
      </c>
      <c r="M3634" s="10">
        <v>0.25</v>
      </c>
      <c r="O3634" s="15"/>
      <c r="P3634" s="13"/>
      <c r="Q3634" s="11"/>
      <c r="R3634" s="12"/>
    </row>
    <row r="3635" spans="1:18" ht="15.75" customHeight="1">
      <c r="A3635" s="1"/>
      <c r="B3635" s="5" t="s">
        <v>14</v>
      </c>
      <c r="C3635" s="5">
        <v>1185732</v>
      </c>
      <c r="D3635" s="6">
        <v>44329</v>
      </c>
      <c r="E3635" s="5" t="s">
        <v>15</v>
      </c>
      <c r="F3635" s="5" t="s">
        <v>123</v>
      </c>
      <c r="G3635" s="5" t="s">
        <v>124</v>
      </c>
      <c r="H3635" s="5" t="s">
        <v>22</v>
      </c>
      <c r="I3635" s="7">
        <v>0.6</v>
      </c>
      <c r="J3635" s="8">
        <v>3250</v>
      </c>
      <c r="K3635" s="9">
        <f t="shared" si="28"/>
        <v>1950</v>
      </c>
      <c r="L3635" s="9">
        <f t="shared" si="29"/>
        <v>585</v>
      </c>
      <c r="M3635" s="10">
        <v>0.3</v>
      </c>
      <c r="O3635" s="15"/>
      <c r="P3635" s="13"/>
      <c r="Q3635" s="11"/>
      <c r="R3635" s="12"/>
    </row>
    <row r="3636" spans="1:18" ht="15.75" customHeight="1">
      <c r="A3636" s="1"/>
      <c r="B3636" s="5" t="s">
        <v>14</v>
      </c>
      <c r="C3636" s="5">
        <v>1185732</v>
      </c>
      <c r="D3636" s="6">
        <v>44362</v>
      </c>
      <c r="E3636" s="5" t="s">
        <v>15</v>
      </c>
      <c r="F3636" s="5" t="s">
        <v>123</v>
      </c>
      <c r="G3636" s="5" t="s">
        <v>124</v>
      </c>
      <c r="H3636" s="5" t="s">
        <v>17</v>
      </c>
      <c r="I3636" s="7">
        <v>0.54999999999999993</v>
      </c>
      <c r="J3636" s="8">
        <v>5750</v>
      </c>
      <c r="K3636" s="9">
        <f t="shared" si="28"/>
        <v>3162.4999999999995</v>
      </c>
      <c r="L3636" s="9">
        <f t="shared" si="29"/>
        <v>948.74999999999977</v>
      </c>
      <c r="M3636" s="10">
        <v>0.3</v>
      </c>
      <c r="O3636" s="15"/>
      <c r="P3636" s="13"/>
      <c r="Q3636" s="11"/>
      <c r="R3636" s="12"/>
    </row>
    <row r="3637" spans="1:18" ht="15.75" customHeight="1">
      <c r="A3637" s="1"/>
      <c r="B3637" s="5" t="s">
        <v>14</v>
      </c>
      <c r="C3637" s="5">
        <v>1185732</v>
      </c>
      <c r="D3637" s="6">
        <v>44362</v>
      </c>
      <c r="E3637" s="5" t="s">
        <v>15</v>
      </c>
      <c r="F3637" s="5" t="s">
        <v>123</v>
      </c>
      <c r="G3637" s="5" t="s">
        <v>124</v>
      </c>
      <c r="H3637" s="5" t="s">
        <v>18</v>
      </c>
      <c r="I3637" s="7">
        <v>0.5</v>
      </c>
      <c r="J3637" s="8">
        <v>3250</v>
      </c>
      <c r="K3637" s="9">
        <f t="shared" si="28"/>
        <v>1625</v>
      </c>
      <c r="L3637" s="9">
        <f t="shared" si="29"/>
        <v>487.5</v>
      </c>
      <c r="M3637" s="10">
        <v>0.3</v>
      </c>
      <c r="O3637" s="15"/>
      <c r="P3637" s="13"/>
      <c r="Q3637" s="11"/>
      <c r="R3637" s="12"/>
    </row>
    <row r="3638" spans="1:18" ht="15.75" customHeight="1">
      <c r="A3638" s="1"/>
      <c r="B3638" s="5" t="s">
        <v>14</v>
      </c>
      <c r="C3638" s="5">
        <v>1185732</v>
      </c>
      <c r="D3638" s="6">
        <v>44362</v>
      </c>
      <c r="E3638" s="5" t="s">
        <v>15</v>
      </c>
      <c r="F3638" s="5" t="s">
        <v>123</v>
      </c>
      <c r="G3638" s="5" t="s">
        <v>124</v>
      </c>
      <c r="H3638" s="5" t="s">
        <v>19</v>
      </c>
      <c r="I3638" s="7">
        <v>0.45</v>
      </c>
      <c r="J3638" s="8">
        <v>2500</v>
      </c>
      <c r="K3638" s="9">
        <f t="shared" si="28"/>
        <v>1125</v>
      </c>
      <c r="L3638" s="9">
        <f t="shared" si="29"/>
        <v>281.25</v>
      </c>
      <c r="M3638" s="10">
        <v>0.25</v>
      </c>
      <c r="O3638" s="15"/>
      <c r="P3638" s="13"/>
      <c r="Q3638" s="11"/>
      <c r="R3638" s="12"/>
    </row>
    <row r="3639" spans="1:18" ht="15.75" customHeight="1">
      <c r="A3639" s="1"/>
      <c r="B3639" s="5" t="s">
        <v>14</v>
      </c>
      <c r="C3639" s="5">
        <v>1185732</v>
      </c>
      <c r="D3639" s="6">
        <v>44362</v>
      </c>
      <c r="E3639" s="5" t="s">
        <v>15</v>
      </c>
      <c r="F3639" s="5" t="s">
        <v>123</v>
      </c>
      <c r="G3639" s="5" t="s">
        <v>124</v>
      </c>
      <c r="H3639" s="5" t="s">
        <v>20</v>
      </c>
      <c r="I3639" s="7">
        <v>0.45</v>
      </c>
      <c r="J3639" s="8">
        <v>2250</v>
      </c>
      <c r="K3639" s="9">
        <f t="shared" si="28"/>
        <v>1012.5</v>
      </c>
      <c r="L3639" s="9">
        <f t="shared" si="29"/>
        <v>253.125</v>
      </c>
      <c r="M3639" s="10">
        <v>0.25</v>
      </c>
      <c r="O3639" s="15"/>
      <c r="P3639" s="13"/>
      <c r="Q3639" s="11"/>
      <c r="R3639" s="12"/>
    </row>
    <row r="3640" spans="1:18" ht="15.75" customHeight="1">
      <c r="A3640" s="1"/>
      <c r="B3640" s="5" t="s">
        <v>14</v>
      </c>
      <c r="C3640" s="5">
        <v>1185732</v>
      </c>
      <c r="D3640" s="6">
        <v>44362</v>
      </c>
      <c r="E3640" s="5" t="s">
        <v>15</v>
      </c>
      <c r="F3640" s="5" t="s">
        <v>123</v>
      </c>
      <c r="G3640" s="5" t="s">
        <v>124</v>
      </c>
      <c r="H3640" s="5" t="s">
        <v>21</v>
      </c>
      <c r="I3640" s="7">
        <v>0.54999999999999993</v>
      </c>
      <c r="J3640" s="8">
        <v>2250</v>
      </c>
      <c r="K3640" s="9">
        <f t="shared" si="28"/>
        <v>1237.4999999999998</v>
      </c>
      <c r="L3640" s="9">
        <f t="shared" si="29"/>
        <v>309.37499999999994</v>
      </c>
      <c r="M3640" s="10">
        <v>0.25</v>
      </c>
      <c r="O3640" s="15"/>
      <c r="P3640" s="13"/>
      <c r="Q3640" s="11"/>
      <c r="R3640" s="12"/>
    </row>
    <row r="3641" spans="1:18" ht="15.75" customHeight="1">
      <c r="A3641" s="1"/>
      <c r="B3641" s="5" t="s">
        <v>14</v>
      </c>
      <c r="C3641" s="5">
        <v>1185732</v>
      </c>
      <c r="D3641" s="6">
        <v>44362</v>
      </c>
      <c r="E3641" s="5" t="s">
        <v>15</v>
      </c>
      <c r="F3641" s="5" t="s">
        <v>123</v>
      </c>
      <c r="G3641" s="5" t="s">
        <v>124</v>
      </c>
      <c r="H3641" s="5" t="s">
        <v>22</v>
      </c>
      <c r="I3641" s="7">
        <v>0.6</v>
      </c>
      <c r="J3641" s="8">
        <v>3750</v>
      </c>
      <c r="K3641" s="9">
        <f t="shared" si="28"/>
        <v>2250</v>
      </c>
      <c r="L3641" s="9">
        <f t="shared" si="29"/>
        <v>675</v>
      </c>
      <c r="M3641" s="10">
        <v>0.3</v>
      </c>
      <c r="O3641" s="15"/>
      <c r="P3641" s="13"/>
      <c r="Q3641" s="11"/>
      <c r="R3641" s="12"/>
    </row>
    <row r="3642" spans="1:18" ht="15.75" customHeight="1">
      <c r="A3642" s="1"/>
      <c r="B3642" s="5" t="s">
        <v>14</v>
      </c>
      <c r="C3642" s="5">
        <v>1185732</v>
      </c>
      <c r="D3642" s="6">
        <v>44390</v>
      </c>
      <c r="E3642" s="5" t="s">
        <v>15</v>
      </c>
      <c r="F3642" s="5" t="s">
        <v>123</v>
      </c>
      <c r="G3642" s="5" t="s">
        <v>124</v>
      </c>
      <c r="H3642" s="5" t="s">
        <v>17</v>
      </c>
      <c r="I3642" s="7">
        <v>0.54999999999999993</v>
      </c>
      <c r="J3642" s="8">
        <v>6000</v>
      </c>
      <c r="K3642" s="9">
        <f t="shared" si="28"/>
        <v>3299.9999999999995</v>
      </c>
      <c r="L3642" s="9">
        <f t="shared" si="29"/>
        <v>989.99999999999977</v>
      </c>
      <c r="M3642" s="10">
        <v>0.3</v>
      </c>
      <c r="O3642" s="15"/>
      <c r="P3642" s="13"/>
      <c r="Q3642" s="11"/>
      <c r="R3642" s="12"/>
    </row>
    <row r="3643" spans="1:18" ht="15.75" customHeight="1">
      <c r="A3643" s="1"/>
      <c r="B3643" s="5" t="s">
        <v>14</v>
      </c>
      <c r="C3643" s="5">
        <v>1185732</v>
      </c>
      <c r="D3643" s="6">
        <v>44390</v>
      </c>
      <c r="E3643" s="5" t="s">
        <v>15</v>
      </c>
      <c r="F3643" s="5" t="s">
        <v>123</v>
      </c>
      <c r="G3643" s="5" t="s">
        <v>124</v>
      </c>
      <c r="H3643" s="5" t="s">
        <v>18</v>
      </c>
      <c r="I3643" s="7">
        <v>0.5</v>
      </c>
      <c r="J3643" s="8">
        <v>3500</v>
      </c>
      <c r="K3643" s="9">
        <f t="shared" si="28"/>
        <v>1750</v>
      </c>
      <c r="L3643" s="9">
        <f t="shared" si="29"/>
        <v>525</v>
      </c>
      <c r="M3643" s="10">
        <v>0.3</v>
      </c>
      <c r="O3643" s="15"/>
      <c r="P3643" s="13"/>
      <c r="Q3643" s="11"/>
      <c r="R3643" s="12"/>
    </row>
    <row r="3644" spans="1:18" ht="15.75" customHeight="1">
      <c r="A3644" s="1"/>
      <c r="B3644" s="5" t="s">
        <v>14</v>
      </c>
      <c r="C3644" s="5">
        <v>1185732</v>
      </c>
      <c r="D3644" s="6">
        <v>44390</v>
      </c>
      <c r="E3644" s="5" t="s">
        <v>15</v>
      </c>
      <c r="F3644" s="5" t="s">
        <v>123</v>
      </c>
      <c r="G3644" s="5" t="s">
        <v>124</v>
      </c>
      <c r="H3644" s="5" t="s">
        <v>19</v>
      </c>
      <c r="I3644" s="7">
        <v>0.45</v>
      </c>
      <c r="J3644" s="8">
        <v>2750</v>
      </c>
      <c r="K3644" s="9">
        <f t="shared" si="28"/>
        <v>1237.5</v>
      </c>
      <c r="L3644" s="9">
        <f t="shared" si="29"/>
        <v>309.375</v>
      </c>
      <c r="M3644" s="10">
        <v>0.25</v>
      </c>
      <c r="O3644" s="15"/>
      <c r="P3644" s="13"/>
      <c r="Q3644" s="11"/>
      <c r="R3644" s="12"/>
    </row>
    <row r="3645" spans="1:18" ht="15.75" customHeight="1">
      <c r="A3645" s="1"/>
      <c r="B3645" s="5" t="s">
        <v>14</v>
      </c>
      <c r="C3645" s="5">
        <v>1185732</v>
      </c>
      <c r="D3645" s="6">
        <v>44390</v>
      </c>
      <c r="E3645" s="5" t="s">
        <v>15</v>
      </c>
      <c r="F3645" s="5" t="s">
        <v>123</v>
      </c>
      <c r="G3645" s="5" t="s">
        <v>124</v>
      </c>
      <c r="H3645" s="5" t="s">
        <v>20</v>
      </c>
      <c r="I3645" s="7">
        <v>0.45</v>
      </c>
      <c r="J3645" s="8">
        <v>2250</v>
      </c>
      <c r="K3645" s="9">
        <f t="shared" si="28"/>
        <v>1012.5</v>
      </c>
      <c r="L3645" s="9">
        <f t="shared" si="29"/>
        <v>253.125</v>
      </c>
      <c r="M3645" s="10">
        <v>0.25</v>
      </c>
      <c r="O3645" s="15"/>
      <c r="P3645" s="13"/>
      <c r="Q3645" s="11"/>
      <c r="R3645" s="12"/>
    </row>
    <row r="3646" spans="1:18" ht="15.75" customHeight="1">
      <c r="A3646" s="1"/>
      <c r="B3646" s="5" t="s">
        <v>14</v>
      </c>
      <c r="C3646" s="5">
        <v>1185732</v>
      </c>
      <c r="D3646" s="6">
        <v>44390</v>
      </c>
      <c r="E3646" s="5" t="s">
        <v>15</v>
      </c>
      <c r="F3646" s="5" t="s">
        <v>123</v>
      </c>
      <c r="G3646" s="5" t="s">
        <v>124</v>
      </c>
      <c r="H3646" s="5" t="s">
        <v>21</v>
      </c>
      <c r="I3646" s="7">
        <v>0.54999999999999993</v>
      </c>
      <c r="J3646" s="8">
        <v>2500</v>
      </c>
      <c r="K3646" s="9">
        <f t="shared" si="28"/>
        <v>1374.9999999999998</v>
      </c>
      <c r="L3646" s="9">
        <f t="shared" si="29"/>
        <v>343.74999999999994</v>
      </c>
      <c r="M3646" s="10">
        <v>0.25</v>
      </c>
      <c r="O3646" s="15"/>
      <c r="P3646" s="13"/>
      <c r="Q3646" s="11"/>
      <c r="R3646" s="12"/>
    </row>
    <row r="3647" spans="1:18" ht="15.75" customHeight="1">
      <c r="A3647" s="1"/>
      <c r="B3647" s="5" t="s">
        <v>14</v>
      </c>
      <c r="C3647" s="5">
        <v>1185732</v>
      </c>
      <c r="D3647" s="6">
        <v>44390</v>
      </c>
      <c r="E3647" s="5" t="s">
        <v>15</v>
      </c>
      <c r="F3647" s="5" t="s">
        <v>123</v>
      </c>
      <c r="G3647" s="5" t="s">
        <v>124</v>
      </c>
      <c r="H3647" s="5" t="s">
        <v>22</v>
      </c>
      <c r="I3647" s="7">
        <v>0.6</v>
      </c>
      <c r="J3647" s="8">
        <v>4250</v>
      </c>
      <c r="K3647" s="9">
        <f t="shared" si="28"/>
        <v>2550</v>
      </c>
      <c r="L3647" s="9">
        <f t="shared" si="29"/>
        <v>765</v>
      </c>
      <c r="M3647" s="10">
        <v>0.3</v>
      </c>
      <c r="O3647" s="15"/>
      <c r="P3647" s="13"/>
      <c r="Q3647" s="11"/>
      <c r="R3647" s="12"/>
    </row>
    <row r="3648" spans="1:18" ht="15.75" customHeight="1">
      <c r="A3648" s="1"/>
      <c r="B3648" s="5" t="s">
        <v>14</v>
      </c>
      <c r="C3648" s="5">
        <v>1185732</v>
      </c>
      <c r="D3648" s="6">
        <v>44422</v>
      </c>
      <c r="E3648" s="5" t="s">
        <v>15</v>
      </c>
      <c r="F3648" s="5" t="s">
        <v>123</v>
      </c>
      <c r="G3648" s="5" t="s">
        <v>124</v>
      </c>
      <c r="H3648" s="5" t="s">
        <v>17</v>
      </c>
      <c r="I3648" s="7">
        <v>0.54999999999999993</v>
      </c>
      <c r="J3648" s="8">
        <v>5750</v>
      </c>
      <c r="K3648" s="9">
        <f t="shared" si="28"/>
        <v>3162.4999999999995</v>
      </c>
      <c r="L3648" s="9">
        <f t="shared" si="29"/>
        <v>948.74999999999977</v>
      </c>
      <c r="M3648" s="10">
        <v>0.3</v>
      </c>
      <c r="O3648" s="15"/>
      <c r="P3648" s="13"/>
      <c r="Q3648" s="11"/>
      <c r="R3648" s="12"/>
    </row>
    <row r="3649" spans="1:18" ht="15.75" customHeight="1">
      <c r="A3649" s="1"/>
      <c r="B3649" s="5" t="s">
        <v>14</v>
      </c>
      <c r="C3649" s="5">
        <v>1185732</v>
      </c>
      <c r="D3649" s="6">
        <v>44422</v>
      </c>
      <c r="E3649" s="5" t="s">
        <v>15</v>
      </c>
      <c r="F3649" s="5" t="s">
        <v>123</v>
      </c>
      <c r="G3649" s="5" t="s">
        <v>124</v>
      </c>
      <c r="H3649" s="5" t="s">
        <v>18</v>
      </c>
      <c r="I3649" s="7">
        <v>0.5</v>
      </c>
      <c r="J3649" s="8">
        <v>3500</v>
      </c>
      <c r="K3649" s="9">
        <f t="shared" si="28"/>
        <v>1750</v>
      </c>
      <c r="L3649" s="9">
        <f t="shared" si="29"/>
        <v>525</v>
      </c>
      <c r="M3649" s="10">
        <v>0.3</v>
      </c>
      <c r="O3649" s="15"/>
      <c r="P3649" s="13"/>
      <c r="Q3649" s="11"/>
      <c r="R3649" s="12"/>
    </row>
    <row r="3650" spans="1:18" ht="15.75" customHeight="1">
      <c r="A3650" s="1"/>
      <c r="B3650" s="5" t="s">
        <v>14</v>
      </c>
      <c r="C3650" s="5">
        <v>1185732</v>
      </c>
      <c r="D3650" s="6">
        <v>44422</v>
      </c>
      <c r="E3650" s="5" t="s">
        <v>15</v>
      </c>
      <c r="F3650" s="5" t="s">
        <v>123</v>
      </c>
      <c r="G3650" s="5" t="s">
        <v>124</v>
      </c>
      <c r="H3650" s="5" t="s">
        <v>19</v>
      </c>
      <c r="I3650" s="7">
        <v>0.45</v>
      </c>
      <c r="J3650" s="8">
        <v>2750</v>
      </c>
      <c r="K3650" s="9">
        <f t="shared" si="28"/>
        <v>1237.5</v>
      </c>
      <c r="L3650" s="9">
        <f t="shared" si="29"/>
        <v>309.375</v>
      </c>
      <c r="M3650" s="10">
        <v>0.25</v>
      </c>
      <c r="O3650" s="15"/>
      <c r="P3650" s="13"/>
      <c r="Q3650" s="11"/>
      <c r="R3650" s="12"/>
    </row>
    <row r="3651" spans="1:18" ht="15.75" customHeight="1">
      <c r="A3651" s="1"/>
      <c r="B3651" s="5" t="s">
        <v>14</v>
      </c>
      <c r="C3651" s="5">
        <v>1185732</v>
      </c>
      <c r="D3651" s="6">
        <v>44422</v>
      </c>
      <c r="E3651" s="5" t="s">
        <v>15</v>
      </c>
      <c r="F3651" s="5" t="s">
        <v>123</v>
      </c>
      <c r="G3651" s="5" t="s">
        <v>124</v>
      </c>
      <c r="H3651" s="5" t="s">
        <v>20</v>
      </c>
      <c r="I3651" s="7">
        <v>0.45</v>
      </c>
      <c r="J3651" s="8">
        <v>1750</v>
      </c>
      <c r="K3651" s="9">
        <f t="shared" si="28"/>
        <v>787.5</v>
      </c>
      <c r="L3651" s="9">
        <f t="shared" si="29"/>
        <v>196.875</v>
      </c>
      <c r="M3651" s="10">
        <v>0.25</v>
      </c>
      <c r="O3651" s="15"/>
      <c r="P3651" s="13"/>
      <c r="Q3651" s="11"/>
      <c r="R3651" s="12"/>
    </row>
    <row r="3652" spans="1:18" ht="15.75" customHeight="1">
      <c r="A3652" s="1"/>
      <c r="B3652" s="5" t="s">
        <v>14</v>
      </c>
      <c r="C3652" s="5">
        <v>1185732</v>
      </c>
      <c r="D3652" s="6">
        <v>44422</v>
      </c>
      <c r="E3652" s="5" t="s">
        <v>15</v>
      </c>
      <c r="F3652" s="5" t="s">
        <v>123</v>
      </c>
      <c r="G3652" s="5" t="s">
        <v>124</v>
      </c>
      <c r="H3652" s="5" t="s">
        <v>21</v>
      </c>
      <c r="I3652" s="7">
        <v>0.54999999999999993</v>
      </c>
      <c r="J3652" s="8">
        <v>1500</v>
      </c>
      <c r="K3652" s="9">
        <f t="shared" si="28"/>
        <v>824.99999999999989</v>
      </c>
      <c r="L3652" s="9">
        <f t="shared" si="29"/>
        <v>206.24999999999997</v>
      </c>
      <c r="M3652" s="10">
        <v>0.25</v>
      </c>
      <c r="O3652" s="15"/>
      <c r="P3652" s="13"/>
      <c r="Q3652" s="11"/>
      <c r="R3652" s="12"/>
    </row>
    <row r="3653" spans="1:18" ht="15.75" customHeight="1">
      <c r="A3653" s="1"/>
      <c r="B3653" s="5" t="s">
        <v>14</v>
      </c>
      <c r="C3653" s="5">
        <v>1185732</v>
      </c>
      <c r="D3653" s="6">
        <v>44422</v>
      </c>
      <c r="E3653" s="5" t="s">
        <v>15</v>
      </c>
      <c r="F3653" s="5" t="s">
        <v>123</v>
      </c>
      <c r="G3653" s="5" t="s">
        <v>124</v>
      </c>
      <c r="H3653" s="5" t="s">
        <v>22</v>
      </c>
      <c r="I3653" s="7">
        <v>0.6</v>
      </c>
      <c r="J3653" s="8">
        <v>3250</v>
      </c>
      <c r="K3653" s="9">
        <f t="shared" si="28"/>
        <v>1950</v>
      </c>
      <c r="L3653" s="9">
        <f t="shared" si="29"/>
        <v>585</v>
      </c>
      <c r="M3653" s="10">
        <v>0.3</v>
      </c>
      <c r="O3653" s="15"/>
      <c r="P3653" s="13"/>
      <c r="Q3653" s="11"/>
      <c r="R3653" s="12"/>
    </row>
    <row r="3654" spans="1:18" ht="15.75" customHeight="1">
      <c r="A3654" s="1"/>
      <c r="B3654" s="5" t="s">
        <v>14</v>
      </c>
      <c r="C3654" s="5">
        <v>1185732</v>
      </c>
      <c r="D3654" s="6">
        <v>44452</v>
      </c>
      <c r="E3654" s="5" t="s">
        <v>15</v>
      </c>
      <c r="F3654" s="5" t="s">
        <v>123</v>
      </c>
      <c r="G3654" s="5" t="s">
        <v>124</v>
      </c>
      <c r="H3654" s="5" t="s">
        <v>17</v>
      </c>
      <c r="I3654" s="7">
        <v>0.54999999999999993</v>
      </c>
      <c r="J3654" s="8">
        <v>4500</v>
      </c>
      <c r="K3654" s="9">
        <f t="shared" si="28"/>
        <v>2474.9999999999995</v>
      </c>
      <c r="L3654" s="9">
        <f t="shared" si="29"/>
        <v>742.49999999999989</v>
      </c>
      <c r="M3654" s="10">
        <v>0.3</v>
      </c>
      <c r="O3654" s="15"/>
      <c r="P3654" s="13"/>
      <c r="Q3654" s="11"/>
      <c r="R3654" s="12"/>
    </row>
    <row r="3655" spans="1:18" ht="15.75" customHeight="1">
      <c r="A3655" s="1"/>
      <c r="B3655" s="5" t="s">
        <v>14</v>
      </c>
      <c r="C3655" s="5">
        <v>1185732</v>
      </c>
      <c r="D3655" s="6">
        <v>44452</v>
      </c>
      <c r="E3655" s="5" t="s">
        <v>15</v>
      </c>
      <c r="F3655" s="5" t="s">
        <v>123</v>
      </c>
      <c r="G3655" s="5" t="s">
        <v>124</v>
      </c>
      <c r="H3655" s="5" t="s">
        <v>18</v>
      </c>
      <c r="I3655" s="7">
        <v>0.5</v>
      </c>
      <c r="J3655" s="8">
        <v>2500</v>
      </c>
      <c r="K3655" s="9">
        <f t="shared" si="28"/>
        <v>1250</v>
      </c>
      <c r="L3655" s="9">
        <f t="shared" si="29"/>
        <v>375</v>
      </c>
      <c r="M3655" s="10">
        <v>0.3</v>
      </c>
      <c r="O3655" s="15"/>
      <c r="P3655" s="13"/>
      <c r="Q3655" s="11"/>
      <c r="R3655" s="12"/>
    </row>
    <row r="3656" spans="1:18" ht="15.75" customHeight="1">
      <c r="A3656" s="1"/>
      <c r="B3656" s="5" t="s">
        <v>14</v>
      </c>
      <c r="C3656" s="5">
        <v>1185732</v>
      </c>
      <c r="D3656" s="6">
        <v>44452</v>
      </c>
      <c r="E3656" s="5" t="s">
        <v>15</v>
      </c>
      <c r="F3656" s="5" t="s">
        <v>123</v>
      </c>
      <c r="G3656" s="5" t="s">
        <v>124</v>
      </c>
      <c r="H3656" s="5" t="s">
        <v>19</v>
      </c>
      <c r="I3656" s="7">
        <v>0.45</v>
      </c>
      <c r="J3656" s="8">
        <v>1500</v>
      </c>
      <c r="K3656" s="9">
        <f t="shared" si="28"/>
        <v>675</v>
      </c>
      <c r="L3656" s="9">
        <f t="shared" si="29"/>
        <v>168.75</v>
      </c>
      <c r="M3656" s="10">
        <v>0.25</v>
      </c>
      <c r="O3656" s="15"/>
      <c r="P3656" s="13"/>
      <c r="Q3656" s="11"/>
      <c r="R3656" s="12"/>
    </row>
    <row r="3657" spans="1:18" ht="15.75" customHeight="1">
      <c r="A3657" s="1"/>
      <c r="B3657" s="5" t="s">
        <v>14</v>
      </c>
      <c r="C3657" s="5">
        <v>1185732</v>
      </c>
      <c r="D3657" s="6">
        <v>44452</v>
      </c>
      <c r="E3657" s="5" t="s">
        <v>15</v>
      </c>
      <c r="F3657" s="5" t="s">
        <v>123</v>
      </c>
      <c r="G3657" s="5" t="s">
        <v>124</v>
      </c>
      <c r="H3657" s="5" t="s">
        <v>20</v>
      </c>
      <c r="I3657" s="7">
        <v>0.45</v>
      </c>
      <c r="J3657" s="8">
        <v>1250</v>
      </c>
      <c r="K3657" s="9">
        <f t="shared" si="28"/>
        <v>562.5</v>
      </c>
      <c r="L3657" s="9">
        <f t="shared" si="29"/>
        <v>140.625</v>
      </c>
      <c r="M3657" s="10">
        <v>0.25</v>
      </c>
      <c r="O3657" s="15"/>
      <c r="P3657" s="13"/>
      <c r="Q3657" s="11"/>
      <c r="R3657" s="12"/>
    </row>
    <row r="3658" spans="1:18" ht="15.75" customHeight="1">
      <c r="A3658" s="1"/>
      <c r="B3658" s="5" t="s">
        <v>14</v>
      </c>
      <c r="C3658" s="5">
        <v>1185732</v>
      </c>
      <c r="D3658" s="6">
        <v>44452</v>
      </c>
      <c r="E3658" s="5" t="s">
        <v>15</v>
      </c>
      <c r="F3658" s="5" t="s">
        <v>123</v>
      </c>
      <c r="G3658" s="5" t="s">
        <v>124</v>
      </c>
      <c r="H3658" s="5" t="s">
        <v>21</v>
      </c>
      <c r="I3658" s="7">
        <v>0.54999999999999993</v>
      </c>
      <c r="J3658" s="8">
        <v>1250</v>
      </c>
      <c r="K3658" s="9">
        <f t="shared" si="28"/>
        <v>687.49999999999989</v>
      </c>
      <c r="L3658" s="9">
        <f t="shared" si="29"/>
        <v>171.87499999999997</v>
      </c>
      <c r="M3658" s="10">
        <v>0.25</v>
      </c>
      <c r="O3658" s="15"/>
      <c r="P3658" s="13"/>
      <c r="Q3658" s="11"/>
      <c r="R3658" s="12"/>
    </row>
    <row r="3659" spans="1:18" ht="15.75" customHeight="1">
      <c r="A3659" s="1"/>
      <c r="B3659" s="5" t="s">
        <v>14</v>
      </c>
      <c r="C3659" s="5">
        <v>1185732</v>
      </c>
      <c r="D3659" s="6">
        <v>44452</v>
      </c>
      <c r="E3659" s="5" t="s">
        <v>15</v>
      </c>
      <c r="F3659" s="5" t="s">
        <v>123</v>
      </c>
      <c r="G3659" s="5" t="s">
        <v>124</v>
      </c>
      <c r="H3659" s="5" t="s">
        <v>22</v>
      </c>
      <c r="I3659" s="7">
        <v>0.6</v>
      </c>
      <c r="J3659" s="8">
        <v>2250</v>
      </c>
      <c r="K3659" s="9">
        <f t="shared" si="28"/>
        <v>1350</v>
      </c>
      <c r="L3659" s="9">
        <f t="shared" si="29"/>
        <v>405</v>
      </c>
      <c r="M3659" s="10">
        <v>0.3</v>
      </c>
      <c r="O3659" s="15"/>
      <c r="P3659" s="13"/>
      <c r="Q3659" s="11"/>
      <c r="R3659" s="12"/>
    </row>
    <row r="3660" spans="1:18" ht="15.75" customHeight="1">
      <c r="A3660" s="1"/>
      <c r="B3660" s="5" t="s">
        <v>14</v>
      </c>
      <c r="C3660" s="5">
        <v>1185732</v>
      </c>
      <c r="D3660" s="6">
        <v>44484</v>
      </c>
      <c r="E3660" s="5" t="s">
        <v>15</v>
      </c>
      <c r="F3660" s="5" t="s">
        <v>123</v>
      </c>
      <c r="G3660" s="5" t="s">
        <v>124</v>
      </c>
      <c r="H3660" s="5" t="s">
        <v>17</v>
      </c>
      <c r="I3660" s="7">
        <v>0.6</v>
      </c>
      <c r="J3660" s="8">
        <v>4000</v>
      </c>
      <c r="K3660" s="9">
        <f t="shared" si="28"/>
        <v>2400</v>
      </c>
      <c r="L3660" s="9">
        <f t="shared" si="29"/>
        <v>720</v>
      </c>
      <c r="M3660" s="10">
        <v>0.3</v>
      </c>
      <c r="O3660" s="15"/>
      <c r="P3660" s="13"/>
      <c r="Q3660" s="11"/>
      <c r="R3660" s="12"/>
    </row>
    <row r="3661" spans="1:18" ht="15.75" customHeight="1">
      <c r="A3661" s="1"/>
      <c r="B3661" s="5" t="s">
        <v>14</v>
      </c>
      <c r="C3661" s="5">
        <v>1185732</v>
      </c>
      <c r="D3661" s="6">
        <v>44484</v>
      </c>
      <c r="E3661" s="5" t="s">
        <v>15</v>
      </c>
      <c r="F3661" s="5" t="s">
        <v>123</v>
      </c>
      <c r="G3661" s="5" t="s">
        <v>124</v>
      </c>
      <c r="H3661" s="5" t="s">
        <v>18</v>
      </c>
      <c r="I3661" s="7">
        <v>0.55000000000000004</v>
      </c>
      <c r="J3661" s="8">
        <v>2250</v>
      </c>
      <c r="K3661" s="9">
        <f t="shared" si="28"/>
        <v>1237.5</v>
      </c>
      <c r="L3661" s="9">
        <f t="shared" si="29"/>
        <v>371.25</v>
      </c>
      <c r="M3661" s="10">
        <v>0.3</v>
      </c>
      <c r="O3661" s="15"/>
      <c r="P3661" s="13"/>
      <c r="Q3661" s="11"/>
      <c r="R3661" s="12"/>
    </row>
    <row r="3662" spans="1:18" ht="15.75" customHeight="1">
      <c r="A3662" s="1"/>
      <c r="B3662" s="5" t="s">
        <v>14</v>
      </c>
      <c r="C3662" s="5">
        <v>1185732</v>
      </c>
      <c r="D3662" s="6">
        <v>44484</v>
      </c>
      <c r="E3662" s="5" t="s">
        <v>15</v>
      </c>
      <c r="F3662" s="5" t="s">
        <v>123</v>
      </c>
      <c r="G3662" s="5" t="s">
        <v>124</v>
      </c>
      <c r="H3662" s="5" t="s">
        <v>19</v>
      </c>
      <c r="I3662" s="7">
        <v>0.55000000000000004</v>
      </c>
      <c r="J3662" s="8">
        <v>1250</v>
      </c>
      <c r="K3662" s="9">
        <f t="shared" si="28"/>
        <v>687.5</v>
      </c>
      <c r="L3662" s="9">
        <f t="shared" si="29"/>
        <v>171.875</v>
      </c>
      <c r="M3662" s="10">
        <v>0.25</v>
      </c>
      <c r="O3662" s="15"/>
      <c r="P3662" s="13"/>
      <c r="Q3662" s="11"/>
      <c r="R3662" s="12"/>
    </row>
    <row r="3663" spans="1:18" ht="15.75" customHeight="1">
      <c r="A3663" s="1"/>
      <c r="B3663" s="5" t="s">
        <v>14</v>
      </c>
      <c r="C3663" s="5">
        <v>1185732</v>
      </c>
      <c r="D3663" s="6">
        <v>44484</v>
      </c>
      <c r="E3663" s="5" t="s">
        <v>15</v>
      </c>
      <c r="F3663" s="5" t="s">
        <v>123</v>
      </c>
      <c r="G3663" s="5" t="s">
        <v>124</v>
      </c>
      <c r="H3663" s="5" t="s">
        <v>20</v>
      </c>
      <c r="I3663" s="7">
        <v>0.55000000000000004</v>
      </c>
      <c r="J3663" s="8">
        <v>1000</v>
      </c>
      <c r="K3663" s="9">
        <f t="shared" si="28"/>
        <v>550</v>
      </c>
      <c r="L3663" s="9">
        <f t="shared" si="29"/>
        <v>137.5</v>
      </c>
      <c r="M3663" s="10">
        <v>0.25</v>
      </c>
      <c r="O3663" s="15"/>
      <c r="P3663" s="13"/>
      <c r="Q3663" s="11"/>
      <c r="R3663" s="12"/>
    </row>
    <row r="3664" spans="1:18" ht="15.75" customHeight="1">
      <c r="A3664" s="1"/>
      <c r="B3664" s="5" t="s">
        <v>14</v>
      </c>
      <c r="C3664" s="5">
        <v>1185732</v>
      </c>
      <c r="D3664" s="6">
        <v>44484</v>
      </c>
      <c r="E3664" s="5" t="s">
        <v>15</v>
      </c>
      <c r="F3664" s="5" t="s">
        <v>123</v>
      </c>
      <c r="G3664" s="5" t="s">
        <v>124</v>
      </c>
      <c r="H3664" s="5" t="s">
        <v>21</v>
      </c>
      <c r="I3664" s="7">
        <v>0.65</v>
      </c>
      <c r="J3664" s="8">
        <v>1000</v>
      </c>
      <c r="K3664" s="9">
        <f t="shared" si="28"/>
        <v>650</v>
      </c>
      <c r="L3664" s="9">
        <f t="shared" si="29"/>
        <v>162.5</v>
      </c>
      <c r="M3664" s="10">
        <v>0.25</v>
      </c>
      <c r="O3664" s="15"/>
      <c r="P3664" s="13"/>
      <c r="Q3664" s="11"/>
      <c r="R3664" s="12"/>
    </row>
    <row r="3665" spans="1:18" ht="15.75" customHeight="1">
      <c r="A3665" s="1"/>
      <c r="B3665" s="5" t="s">
        <v>14</v>
      </c>
      <c r="C3665" s="5">
        <v>1185732</v>
      </c>
      <c r="D3665" s="6">
        <v>44484</v>
      </c>
      <c r="E3665" s="5" t="s">
        <v>15</v>
      </c>
      <c r="F3665" s="5" t="s">
        <v>123</v>
      </c>
      <c r="G3665" s="5" t="s">
        <v>124</v>
      </c>
      <c r="H3665" s="5" t="s">
        <v>22</v>
      </c>
      <c r="I3665" s="7">
        <v>0.7</v>
      </c>
      <c r="J3665" s="8">
        <v>2250</v>
      </c>
      <c r="K3665" s="9">
        <f t="shared" si="28"/>
        <v>1575</v>
      </c>
      <c r="L3665" s="9">
        <f t="shared" si="29"/>
        <v>472.5</v>
      </c>
      <c r="M3665" s="10">
        <v>0.3</v>
      </c>
      <c r="O3665" s="15"/>
      <c r="P3665" s="13"/>
      <c r="Q3665" s="11"/>
      <c r="R3665" s="12"/>
    </row>
    <row r="3666" spans="1:18" ht="15.75" customHeight="1">
      <c r="A3666" s="1"/>
      <c r="B3666" s="5" t="s">
        <v>14</v>
      </c>
      <c r="C3666" s="5">
        <v>1185732</v>
      </c>
      <c r="D3666" s="6">
        <v>44514</v>
      </c>
      <c r="E3666" s="5" t="s">
        <v>15</v>
      </c>
      <c r="F3666" s="5" t="s">
        <v>123</v>
      </c>
      <c r="G3666" s="5" t="s">
        <v>124</v>
      </c>
      <c r="H3666" s="5" t="s">
        <v>17</v>
      </c>
      <c r="I3666" s="7">
        <v>0.65</v>
      </c>
      <c r="J3666" s="8">
        <v>3750</v>
      </c>
      <c r="K3666" s="9">
        <f t="shared" si="28"/>
        <v>2437.5</v>
      </c>
      <c r="L3666" s="9">
        <f t="shared" si="29"/>
        <v>731.25</v>
      </c>
      <c r="M3666" s="10">
        <v>0.3</v>
      </c>
      <c r="O3666" s="15"/>
      <c r="P3666" s="13"/>
      <c r="Q3666" s="11"/>
      <c r="R3666" s="12"/>
    </row>
    <row r="3667" spans="1:18" ht="15.75" customHeight="1">
      <c r="A3667" s="1"/>
      <c r="B3667" s="5" t="s">
        <v>14</v>
      </c>
      <c r="C3667" s="5">
        <v>1185732</v>
      </c>
      <c r="D3667" s="6">
        <v>44514</v>
      </c>
      <c r="E3667" s="5" t="s">
        <v>15</v>
      </c>
      <c r="F3667" s="5" t="s">
        <v>123</v>
      </c>
      <c r="G3667" s="5" t="s">
        <v>124</v>
      </c>
      <c r="H3667" s="5" t="s">
        <v>18</v>
      </c>
      <c r="I3667" s="7">
        <v>0.55000000000000004</v>
      </c>
      <c r="J3667" s="8">
        <v>3000</v>
      </c>
      <c r="K3667" s="9">
        <f t="shared" si="28"/>
        <v>1650.0000000000002</v>
      </c>
      <c r="L3667" s="9">
        <f t="shared" si="29"/>
        <v>495.00000000000006</v>
      </c>
      <c r="M3667" s="10">
        <v>0.3</v>
      </c>
      <c r="O3667" s="15"/>
      <c r="P3667" s="13"/>
      <c r="Q3667" s="11"/>
      <c r="R3667" s="12"/>
    </row>
    <row r="3668" spans="1:18" ht="15.75" customHeight="1">
      <c r="A3668" s="1"/>
      <c r="B3668" s="5" t="s">
        <v>14</v>
      </c>
      <c r="C3668" s="5">
        <v>1185732</v>
      </c>
      <c r="D3668" s="6">
        <v>44514</v>
      </c>
      <c r="E3668" s="5" t="s">
        <v>15</v>
      </c>
      <c r="F3668" s="5" t="s">
        <v>123</v>
      </c>
      <c r="G3668" s="5" t="s">
        <v>124</v>
      </c>
      <c r="H3668" s="5" t="s">
        <v>19</v>
      </c>
      <c r="I3668" s="7">
        <v>0.55000000000000004</v>
      </c>
      <c r="J3668" s="8">
        <v>2950</v>
      </c>
      <c r="K3668" s="9">
        <f t="shared" si="28"/>
        <v>1622.5000000000002</v>
      </c>
      <c r="L3668" s="9">
        <f t="shared" si="29"/>
        <v>405.62500000000006</v>
      </c>
      <c r="M3668" s="10">
        <v>0.25</v>
      </c>
      <c r="O3668" s="15"/>
      <c r="P3668" s="13"/>
      <c r="Q3668" s="11"/>
      <c r="R3668" s="12"/>
    </row>
    <row r="3669" spans="1:18" ht="15.75" customHeight="1">
      <c r="A3669" s="1"/>
      <c r="B3669" s="5" t="s">
        <v>14</v>
      </c>
      <c r="C3669" s="5">
        <v>1185732</v>
      </c>
      <c r="D3669" s="6">
        <v>44514</v>
      </c>
      <c r="E3669" s="5" t="s">
        <v>15</v>
      </c>
      <c r="F3669" s="5" t="s">
        <v>123</v>
      </c>
      <c r="G3669" s="5" t="s">
        <v>124</v>
      </c>
      <c r="H3669" s="5" t="s">
        <v>20</v>
      </c>
      <c r="I3669" s="7">
        <v>0.55000000000000004</v>
      </c>
      <c r="J3669" s="8">
        <v>2750</v>
      </c>
      <c r="K3669" s="9">
        <f t="shared" si="28"/>
        <v>1512.5000000000002</v>
      </c>
      <c r="L3669" s="9">
        <f t="shared" si="29"/>
        <v>378.12500000000006</v>
      </c>
      <c r="M3669" s="10">
        <v>0.25</v>
      </c>
      <c r="O3669" s="15"/>
      <c r="P3669" s="13"/>
      <c r="Q3669" s="11"/>
      <c r="R3669" s="12"/>
    </row>
    <row r="3670" spans="1:18" ht="15.75" customHeight="1">
      <c r="A3670" s="1"/>
      <c r="B3670" s="5" t="s">
        <v>14</v>
      </c>
      <c r="C3670" s="5">
        <v>1185732</v>
      </c>
      <c r="D3670" s="6">
        <v>44514</v>
      </c>
      <c r="E3670" s="5" t="s">
        <v>15</v>
      </c>
      <c r="F3670" s="5" t="s">
        <v>123</v>
      </c>
      <c r="G3670" s="5" t="s">
        <v>124</v>
      </c>
      <c r="H3670" s="5" t="s">
        <v>21</v>
      </c>
      <c r="I3670" s="7">
        <v>0.65</v>
      </c>
      <c r="J3670" s="8">
        <v>2500</v>
      </c>
      <c r="K3670" s="9">
        <f t="shared" si="28"/>
        <v>1625</v>
      </c>
      <c r="L3670" s="9">
        <f t="shared" si="29"/>
        <v>406.25</v>
      </c>
      <c r="M3670" s="10">
        <v>0.25</v>
      </c>
      <c r="O3670" s="15"/>
      <c r="P3670" s="13"/>
      <c r="Q3670" s="11"/>
      <c r="R3670" s="12"/>
    </row>
    <row r="3671" spans="1:18" ht="15.75" customHeight="1">
      <c r="A3671" s="1"/>
      <c r="B3671" s="5" t="s">
        <v>14</v>
      </c>
      <c r="C3671" s="5">
        <v>1185732</v>
      </c>
      <c r="D3671" s="6">
        <v>44514</v>
      </c>
      <c r="E3671" s="5" t="s">
        <v>15</v>
      </c>
      <c r="F3671" s="5" t="s">
        <v>123</v>
      </c>
      <c r="G3671" s="5" t="s">
        <v>124</v>
      </c>
      <c r="H3671" s="5" t="s">
        <v>22</v>
      </c>
      <c r="I3671" s="7">
        <v>0.7</v>
      </c>
      <c r="J3671" s="8">
        <v>3500</v>
      </c>
      <c r="K3671" s="9">
        <f t="shared" si="28"/>
        <v>2450</v>
      </c>
      <c r="L3671" s="9">
        <f t="shared" si="29"/>
        <v>735</v>
      </c>
      <c r="M3671" s="10">
        <v>0.3</v>
      </c>
      <c r="O3671" s="15"/>
      <c r="P3671" s="13"/>
      <c r="Q3671" s="11"/>
      <c r="R3671" s="12"/>
    </row>
    <row r="3672" spans="1:18" ht="15.75" customHeight="1">
      <c r="A3672" s="1"/>
      <c r="B3672" s="5" t="s">
        <v>14</v>
      </c>
      <c r="C3672" s="5">
        <v>1185732</v>
      </c>
      <c r="D3672" s="6">
        <v>44543</v>
      </c>
      <c r="E3672" s="5" t="s">
        <v>15</v>
      </c>
      <c r="F3672" s="5" t="s">
        <v>123</v>
      </c>
      <c r="G3672" s="5" t="s">
        <v>124</v>
      </c>
      <c r="H3672" s="5" t="s">
        <v>17</v>
      </c>
      <c r="I3672" s="7">
        <v>0.65</v>
      </c>
      <c r="J3672" s="8">
        <v>5750</v>
      </c>
      <c r="K3672" s="9">
        <f t="shared" si="28"/>
        <v>3737.5</v>
      </c>
      <c r="L3672" s="9">
        <f t="shared" si="29"/>
        <v>1121.25</v>
      </c>
      <c r="M3672" s="10">
        <v>0.3</v>
      </c>
      <c r="O3672" s="15"/>
      <c r="P3672" s="13"/>
      <c r="Q3672" s="11"/>
      <c r="R3672" s="12"/>
    </row>
    <row r="3673" spans="1:18" ht="15.75" customHeight="1">
      <c r="A3673" s="1"/>
      <c r="B3673" s="5" t="s">
        <v>14</v>
      </c>
      <c r="C3673" s="5">
        <v>1185732</v>
      </c>
      <c r="D3673" s="6">
        <v>44543</v>
      </c>
      <c r="E3673" s="5" t="s">
        <v>15</v>
      </c>
      <c r="F3673" s="5" t="s">
        <v>123</v>
      </c>
      <c r="G3673" s="5" t="s">
        <v>124</v>
      </c>
      <c r="H3673" s="5" t="s">
        <v>18</v>
      </c>
      <c r="I3673" s="7">
        <v>0.55000000000000004</v>
      </c>
      <c r="J3673" s="8">
        <v>3750</v>
      </c>
      <c r="K3673" s="9">
        <f t="shared" si="28"/>
        <v>2062.5</v>
      </c>
      <c r="L3673" s="9">
        <f t="shared" si="29"/>
        <v>618.75</v>
      </c>
      <c r="M3673" s="10">
        <v>0.3</v>
      </c>
      <c r="O3673" s="15"/>
      <c r="P3673" s="13"/>
      <c r="Q3673" s="11"/>
      <c r="R3673" s="12"/>
    </row>
    <row r="3674" spans="1:18" ht="15.75" customHeight="1">
      <c r="A3674" s="1"/>
      <c r="B3674" s="5" t="s">
        <v>14</v>
      </c>
      <c r="C3674" s="5">
        <v>1185732</v>
      </c>
      <c r="D3674" s="6">
        <v>44543</v>
      </c>
      <c r="E3674" s="5" t="s">
        <v>15</v>
      </c>
      <c r="F3674" s="5" t="s">
        <v>123</v>
      </c>
      <c r="G3674" s="5" t="s">
        <v>124</v>
      </c>
      <c r="H3674" s="5" t="s">
        <v>19</v>
      </c>
      <c r="I3674" s="7">
        <v>0.55000000000000004</v>
      </c>
      <c r="J3674" s="8">
        <v>3500</v>
      </c>
      <c r="K3674" s="9">
        <f t="shared" si="28"/>
        <v>1925.0000000000002</v>
      </c>
      <c r="L3674" s="9">
        <f t="shared" si="29"/>
        <v>481.25000000000006</v>
      </c>
      <c r="M3674" s="10">
        <v>0.25</v>
      </c>
      <c r="O3674" s="15"/>
      <c r="P3674" s="13"/>
      <c r="Q3674" s="11"/>
      <c r="R3674" s="12"/>
    </row>
    <row r="3675" spans="1:18" ht="15.75" customHeight="1">
      <c r="A3675" s="1"/>
      <c r="B3675" s="5" t="s">
        <v>14</v>
      </c>
      <c r="C3675" s="5">
        <v>1185732</v>
      </c>
      <c r="D3675" s="6">
        <v>44543</v>
      </c>
      <c r="E3675" s="5" t="s">
        <v>15</v>
      </c>
      <c r="F3675" s="5" t="s">
        <v>123</v>
      </c>
      <c r="G3675" s="5" t="s">
        <v>124</v>
      </c>
      <c r="H3675" s="5" t="s">
        <v>20</v>
      </c>
      <c r="I3675" s="7">
        <v>0.55000000000000004</v>
      </c>
      <c r="J3675" s="8">
        <v>3000</v>
      </c>
      <c r="K3675" s="9">
        <f t="shared" si="28"/>
        <v>1650.0000000000002</v>
      </c>
      <c r="L3675" s="9">
        <f t="shared" si="29"/>
        <v>412.50000000000006</v>
      </c>
      <c r="M3675" s="10">
        <v>0.25</v>
      </c>
      <c r="O3675" s="15"/>
      <c r="P3675" s="13"/>
      <c r="Q3675" s="11"/>
      <c r="R3675" s="12"/>
    </row>
    <row r="3676" spans="1:18" ht="15.75" customHeight="1">
      <c r="A3676" s="1"/>
      <c r="B3676" s="5" t="s">
        <v>14</v>
      </c>
      <c r="C3676" s="5">
        <v>1185732</v>
      </c>
      <c r="D3676" s="6">
        <v>44543</v>
      </c>
      <c r="E3676" s="5" t="s">
        <v>15</v>
      </c>
      <c r="F3676" s="5" t="s">
        <v>123</v>
      </c>
      <c r="G3676" s="5" t="s">
        <v>124</v>
      </c>
      <c r="H3676" s="5" t="s">
        <v>21</v>
      </c>
      <c r="I3676" s="7">
        <v>0.65</v>
      </c>
      <c r="J3676" s="8">
        <v>3000</v>
      </c>
      <c r="K3676" s="9">
        <f t="shared" si="28"/>
        <v>1950</v>
      </c>
      <c r="L3676" s="9">
        <f t="shared" si="29"/>
        <v>487.5</v>
      </c>
      <c r="M3676" s="10">
        <v>0.25</v>
      </c>
      <c r="O3676" s="15"/>
      <c r="P3676" s="13"/>
      <c r="Q3676" s="11"/>
      <c r="R3676" s="12"/>
    </row>
    <row r="3677" spans="1:18" ht="15.75" customHeight="1">
      <c r="A3677" s="1"/>
      <c r="B3677" s="5" t="s">
        <v>14</v>
      </c>
      <c r="C3677" s="5">
        <v>1185732</v>
      </c>
      <c r="D3677" s="6">
        <v>44543</v>
      </c>
      <c r="E3677" s="5" t="s">
        <v>15</v>
      </c>
      <c r="F3677" s="5" t="s">
        <v>123</v>
      </c>
      <c r="G3677" s="5" t="s">
        <v>124</v>
      </c>
      <c r="H3677" s="5" t="s">
        <v>22</v>
      </c>
      <c r="I3677" s="7">
        <v>0.7</v>
      </c>
      <c r="J3677" s="8">
        <v>4000</v>
      </c>
      <c r="K3677" s="9">
        <f t="shared" si="28"/>
        <v>2800</v>
      </c>
      <c r="L3677" s="9">
        <f t="shared" si="29"/>
        <v>840</v>
      </c>
      <c r="M3677" s="10">
        <v>0.3</v>
      </c>
      <c r="O3677" s="15"/>
      <c r="P3677" s="13"/>
      <c r="Q3677" s="11"/>
      <c r="R3677" s="12"/>
    </row>
    <row r="3678" spans="1:18" ht="15.75" customHeight="1">
      <c r="A3678" s="1" t="s">
        <v>39</v>
      </c>
      <c r="B3678" s="5" t="s">
        <v>14</v>
      </c>
      <c r="C3678" s="5">
        <v>1185732</v>
      </c>
      <c r="D3678" s="6">
        <v>44210</v>
      </c>
      <c r="E3678" s="5" t="s">
        <v>15</v>
      </c>
      <c r="F3678" s="5" t="s">
        <v>125</v>
      </c>
      <c r="G3678" s="5" t="s">
        <v>126</v>
      </c>
      <c r="H3678" s="5" t="s">
        <v>17</v>
      </c>
      <c r="I3678" s="7">
        <v>0.45</v>
      </c>
      <c r="J3678" s="8">
        <v>5250</v>
      </c>
      <c r="K3678" s="9">
        <f t="shared" si="28"/>
        <v>2362.5</v>
      </c>
      <c r="L3678" s="9">
        <f t="shared" si="29"/>
        <v>1063.125</v>
      </c>
      <c r="M3678" s="10">
        <v>0.45</v>
      </c>
      <c r="O3678" s="15"/>
      <c r="P3678" s="13"/>
      <c r="Q3678" s="11"/>
      <c r="R3678" s="12"/>
    </row>
    <row r="3679" spans="1:18" ht="15.75" customHeight="1">
      <c r="A3679" s="1"/>
      <c r="B3679" s="5" t="s">
        <v>14</v>
      </c>
      <c r="C3679" s="5">
        <v>1185732</v>
      </c>
      <c r="D3679" s="6">
        <v>44210</v>
      </c>
      <c r="E3679" s="5" t="s">
        <v>15</v>
      </c>
      <c r="F3679" s="5" t="s">
        <v>125</v>
      </c>
      <c r="G3679" s="5" t="s">
        <v>126</v>
      </c>
      <c r="H3679" s="5" t="s">
        <v>18</v>
      </c>
      <c r="I3679" s="7">
        <v>0.45</v>
      </c>
      <c r="J3679" s="8">
        <v>3250</v>
      </c>
      <c r="K3679" s="9">
        <f t="shared" si="28"/>
        <v>1462.5</v>
      </c>
      <c r="L3679" s="9">
        <f t="shared" si="29"/>
        <v>658.125</v>
      </c>
      <c r="M3679" s="10">
        <v>0.45</v>
      </c>
      <c r="O3679" s="15"/>
      <c r="P3679" s="13"/>
      <c r="Q3679" s="11"/>
      <c r="R3679" s="12"/>
    </row>
    <row r="3680" spans="1:18" ht="15.75" customHeight="1">
      <c r="A3680" s="1"/>
      <c r="B3680" s="5" t="s">
        <v>14</v>
      </c>
      <c r="C3680" s="5">
        <v>1185732</v>
      </c>
      <c r="D3680" s="6">
        <v>44210</v>
      </c>
      <c r="E3680" s="5" t="s">
        <v>15</v>
      </c>
      <c r="F3680" s="5" t="s">
        <v>125</v>
      </c>
      <c r="G3680" s="5" t="s">
        <v>126</v>
      </c>
      <c r="H3680" s="5" t="s">
        <v>19</v>
      </c>
      <c r="I3680" s="7">
        <v>0.35000000000000003</v>
      </c>
      <c r="J3680" s="8">
        <v>3250</v>
      </c>
      <c r="K3680" s="9">
        <f t="shared" si="28"/>
        <v>1137.5</v>
      </c>
      <c r="L3680" s="9">
        <f t="shared" si="29"/>
        <v>398.125</v>
      </c>
      <c r="M3680" s="10">
        <v>0.35</v>
      </c>
      <c r="O3680" s="15"/>
      <c r="P3680" s="13"/>
      <c r="Q3680" s="11"/>
      <c r="R3680" s="12"/>
    </row>
    <row r="3681" spans="1:18" ht="15.75" customHeight="1">
      <c r="A3681" s="1"/>
      <c r="B3681" s="5" t="s">
        <v>14</v>
      </c>
      <c r="C3681" s="5">
        <v>1185732</v>
      </c>
      <c r="D3681" s="6">
        <v>44210</v>
      </c>
      <c r="E3681" s="5" t="s">
        <v>15</v>
      </c>
      <c r="F3681" s="5" t="s">
        <v>125</v>
      </c>
      <c r="G3681" s="5" t="s">
        <v>126</v>
      </c>
      <c r="H3681" s="5" t="s">
        <v>20</v>
      </c>
      <c r="I3681" s="7">
        <v>0.39999999999999997</v>
      </c>
      <c r="J3681" s="8">
        <v>1750</v>
      </c>
      <c r="K3681" s="9">
        <f t="shared" si="28"/>
        <v>699.99999999999989</v>
      </c>
      <c r="L3681" s="9">
        <f t="shared" si="29"/>
        <v>244.99999999999994</v>
      </c>
      <c r="M3681" s="10">
        <v>0.35</v>
      </c>
      <c r="O3681" s="15"/>
      <c r="P3681" s="13"/>
      <c r="Q3681" s="11"/>
      <c r="R3681" s="12"/>
    </row>
    <row r="3682" spans="1:18" ht="15.75" customHeight="1">
      <c r="A3682" s="1"/>
      <c r="B3682" s="5" t="s">
        <v>14</v>
      </c>
      <c r="C3682" s="5">
        <v>1185732</v>
      </c>
      <c r="D3682" s="6">
        <v>44210</v>
      </c>
      <c r="E3682" s="5" t="s">
        <v>15</v>
      </c>
      <c r="F3682" s="5" t="s">
        <v>125</v>
      </c>
      <c r="G3682" s="5" t="s">
        <v>126</v>
      </c>
      <c r="H3682" s="5" t="s">
        <v>21</v>
      </c>
      <c r="I3682" s="7">
        <v>0.55000000000000004</v>
      </c>
      <c r="J3682" s="8">
        <v>2250</v>
      </c>
      <c r="K3682" s="9">
        <f t="shared" si="28"/>
        <v>1237.5</v>
      </c>
      <c r="L3682" s="9">
        <f t="shared" si="29"/>
        <v>433.125</v>
      </c>
      <c r="M3682" s="10">
        <v>0.35</v>
      </c>
      <c r="O3682" s="15"/>
      <c r="P3682" s="13"/>
      <c r="Q3682" s="11"/>
      <c r="R3682" s="12"/>
    </row>
    <row r="3683" spans="1:18" ht="15.75" customHeight="1">
      <c r="A3683" s="1"/>
      <c r="B3683" s="5" t="s">
        <v>14</v>
      </c>
      <c r="C3683" s="5">
        <v>1185732</v>
      </c>
      <c r="D3683" s="6">
        <v>44210</v>
      </c>
      <c r="E3683" s="5" t="s">
        <v>15</v>
      </c>
      <c r="F3683" s="5" t="s">
        <v>125</v>
      </c>
      <c r="G3683" s="5" t="s">
        <v>126</v>
      </c>
      <c r="H3683" s="5" t="s">
        <v>22</v>
      </c>
      <c r="I3683" s="7">
        <v>0.45</v>
      </c>
      <c r="J3683" s="8">
        <v>3250</v>
      </c>
      <c r="K3683" s="9">
        <f t="shared" si="28"/>
        <v>1462.5</v>
      </c>
      <c r="L3683" s="9">
        <f t="shared" si="29"/>
        <v>585</v>
      </c>
      <c r="M3683" s="10">
        <v>0.39999999999999997</v>
      </c>
      <c r="O3683" s="15"/>
      <c r="P3683" s="13"/>
      <c r="Q3683" s="11"/>
      <c r="R3683" s="12"/>
    </row>
    <row r="3684" spans="1:18" ht="15.75" customHeight="1">
      <c r="A3684" s="1"/>
      <c r="B3684" s="5" t="s">
        <v>14</v>
      </c>
      <c r="C3684" s="5">
        <v>1185732</v>
      </c>
      <c r="D3684" s="6">
        <v>44239</v>
      </c>
      <c r="E3684" s="5" t="s">
        <v>15</v>
      </c>
      <c r="F3684" s="5" t="s">
        <v>125</v>
      </c>
      <c r="G3684" s="5" t="s">
        <v>126</v>
      </c>
      <c r="H3684" s="5" t="s">
        <v>17</v>
      </c>
      <c r="I3684" s="7">
        <v>0.45</v>
      </c>
      <c r="J3684" s="8">
        <v>5750</v>
      </c>
      <c r="K3684" s="9">
        <f t="shared" si="28"/>
        <v>2587.5</v>
      </c>
      <c r="L3684" s="9">
        <f t="shared" si="29"/>
        <v>1164.375</v>
      </c>
      <c r="M3684" s="10">
        <v>0.45</v>
      </c>
      <c r="O3684" s="15"/>
      <c r="P3684" s="13"/>
      <c r="Q3684" s="11"/>
      <c r="R3684" s="12"/>
    </row>
    <row r="3685" spans="1:18" ht="15.75" customHeight="1">
      <c r="A3685" s="1"/>
      <c r="B3685" s="5" t="s">
        <v>14</v>
      </c>
      <c r="C3685" s="5">
        <v>1185732</v>
      </c>
      <c r="D3685" s="6">
        <v>44239</v>
      </c>
      <c r="E3685" s="5" t="s">
        <v>15</v>
      </c>
      <c r="F3685" s="5" t="s">
        <v>125</v>
      </c>
      <c r="G3685" s="5" t="s">
        <v>126</v>
      </c>
      <c r="H3685" s="5" t="s">
        <v>18</v>
      </c>
      <c r="I3685" s="7">
        <v>0.45</v>
      </c>
      <c r="J3685" s="8">
        <v>2250</v>
      </c>
      <c r="K3685" s="9">
        <f t="shared" si="28"/>
        <v>1012.5</v>
      </c>
      <c r="L3685" s="9">
        <f t="shared" si="29"/>
        <v>455.625</v>
      </c>
      <c r="M3685" s="10">
        <v>0.45</v>
      </c>
      <c r="O3685" s="15"/>
      <c r="P3685" s="13"/>
      <c r="Q3685" s="11"/>
      <c r="R3685" s="12"/>
    </row>
    <row r="3686" spans="1:18" ht="15.75" customHeight="1">
      <c r="A3686" s="1"/>
      <c r="B3686" s="5" t="s">
        <v>14</v>
      </c>
      <c r="C3686" s="5">
        <v>1185732</v>
      </c>
      <c r="D3686" s="6">
        <v>44239</v>
      </c>
      <c r="E3686" s="5" t="s">
        <v>15</v>
      </c>
      <c r="F3686" s="5" t="s">
        <v>125</v>
      </c>
      <c r="G3686" s="5" t="s">
        <v>126</v>
      </c>
      <c r="H3686" s="5" t="s">
        <v>19</v>
      </c>
      <c r="I3686" s="7">
        <v>0.35000000000000003</v>
      </c>
      <c r="J3686" s="8">
        <v>2750</v>
      </c>
      <c r="K3686" s="9">
        <f t="shared" si="28"/>
        <v>962.50000000000011</v>
      </c>
      <c r="L3686" s="9">
        <f t="shared" si="29"/>
        <v>336.875</v>
      </c>
      <c r="M3686" s="10">
        <v>0.35</v>
      </c>
      <c r="O3686" s="15"/>
      <c r="P3686" s="13"/>
      <c r="Q3686" s="11"/>
      <c r="R3686" s="12"/>
    </row>
    <row r="3687" spans="1:18" ht="15.75" customHeight="1">
      <c r="A3687" s="1"/>
      <c r="B3687" s="5" t="s">
        <v>14</v>
      </c>
      <c r="C3687" s="5">
        <v>1185732</v>
      </c>
      <c r="D3687" s="6">
        <v>44239</v>
      </c>
      <c r="E3687" s="5" t="s">
        <v>15</v>
      </c>
      <c r="F3687" s="5" t="s">
        <v>125</v>
      </c>
      <c r="G3687" s="5" t="s">
        <v>126</v>
      </c>
      <c r="H3687" s="5" t="s">
        <v>20</v>
      </c>
      <c r="I3687" s="7">
        <v>0.39999999999999997</v>
      </c>
      <c r="J3687" s="8">
        <v>1500</v>
      </c>
      <c r="K3687" s="9">
        <f t="shared" si="28"/>
        <v>600</v>
      </c>
      <c r="L3687" s="9">
        <f t="shared" si="29"/>
        <v>210</v>
      </c>
      <c r="M3687" s="10">
        <v>0.35</v>
      </c>
      <c r="O3687" s="15"/>
      <c r="P3687" s="13"/>
      <c r="Q3687" s="11"/>
      <c r="R3687" s="12"/>
    </row>
    <row r="3688" spans="1:18" ht="15.75" customHeight="1">
      <c r="A3688" s="1"/>
      <c r="B3688" s="5" t="s">
        <v>14</v>
      </c>
      <c r="C3688" s="5">
        <v>1185732</v>
      </c>
      <c r="D3688" s="6">
        <v>44239</v>
      </c>
      <c r="E3688" s="5" t="s">
        <v>15</v>
      </c>
      <c r="F3688" s="5" t="s">
        <v>125</v>
      </c>
      <c r="G3688" s="5" t="s">
        <v>126</v>
      </c>
      <c r="H3688" s="5" t="s">
        <v>21</v>
      </c>
      <c r="I3688" s="7">
        <v>0.55000000000000004</v>
      </c>
      <c r="J3688" s="8">
        <v>2250</v>
      </c>
      <c r="K3688" s="9">
        <f t="shared" si="28"/>
        <v>1237.5</v>
      </c>
      <c r="L3688" s="9">
        <f t="shared" si="29"/>
        <v>433.125</v>
      </c>
      <c r="M3688" s="10">
        <v>0.35</v>
      </c>
      <c r="O3688" s="15"/>
      <c r="P3688" s="13"/>
      <c r="Q3688" s="11"/>
      <c r="R3688" s="12"/>
    </row>
    <row r="3689" spans="1:18" ht="15.75" customHeight="1">
      <c r="A3689" s="1"/>
      <c r="B3689" s="5" t="s">
        <v>14</v>
      </c>
      <c r="C3689" s="5">
        <v>1185732</v>
      </c>
      <c r="D3689" s="6">
        <v>44239</v>
      </c>
      <c r="E3689" s="5" t="s">
        <v>15</v>
      </c>
      <c r="F3689" s="5" t="s">
        <v>125</v>
      </c>
      <c r="G3689" s="5" t="s">
        <v>126</v>
      </c>
      <c r="H3689" s="5" t="s">
        <v>22</v>
      </c>
      <c r="I3689" s="7">
        <v>0.45</v>
      </c>
      <c r="J3689" s="8">
        <v>3250</v>
      </c>
      <c r="K3689" s="9">
        <f t="shared" si="28"/>
        <v>1462.5</v>
      </c>
      <c r="L3689" s="9">
        <f t="shared" si="29"/>
        <v>585</v>
      </c>
      <c r="M3689" s="10">
        <v>0.39999999999999997</v>
      </c>
      <c r="O3689" s="15"/>
      <c r="P3689" s="13"/>
      <c r="Q3689" s="11"/>
      <c r="R3689" s="12"/>
    </row>
    <row r="3690" spans="1:18" ht="15.75" customHeight="1">
      <c r="A3690" s="1"/>
      <c r="B3690" s="5" t="s">
        <v>14</v>
      </c>
      <c r="C3690" s="5">
        <v>1185732</v>
      </c>
      <c r="D3690" s="6">
        <v>44265</v>
      </c>
      <c r="E3690" s="5" t="s">
        <v>15</v>
      </c>
      <c r="F3690" s="5" t="s">
        <v>125</v>
      </c>
      <c r="G3690" s="5" t="s">
        <v>126</v>
      </c>
      <c r="H3690" s="5" t="s">
        <v>17</v>
      </c>
      <c r="I3690" s="7">
        <v>0.45</v>
      </c>
      <c r="J3690" s="8">
        <v>5450</v>
      </c>
      <c r="K3690" s="9">
        <f t="shared" si="28"/>
        <v>2452.5</v>
      </c>
      <c r="L3690" s="9">
        <f t="shared" si="29"/>
        <v>1103.625</v>
      </c>
      <c r="M3690" s="10">
        <v>0.45</v>
      </c>
      <c r="O3690" s="15"/>
      <c r="P3690" s="13"/>
      <c r="Q3690" s="11"/>
      <c r="R3690" s="12"/>
    </row>
    <row r="3691" spans="1:18" ht="15.75" customHeight="1">
      <c r="A3691" s="1"/>
      <c r="B3691" s="5" t="s">
        <v>14</v>
      </c>
      <c r="C3691" s="5">
        <v>1185732</v>
      </c>
      <c r="D3691" s="6">
        <v>44265</v>
      </c>
      <c r="E3691" s="5" t="s">
        <v>15</v>
      </c>
      <c r="F3691" s="5" t="s">
        <v>125</v>
      </c>
      <c r="G3691" s="5" t="s">
        <v>126</v>
      </c>
      <c r="H3691" s="5" t="s">
        <v>18</v>
      </c>
      <c r="I3691" s="7">
        <v>0.45</v>
      </c>
      <c r="J3691" s="8">
        <v>2500</v>
      </c>
      <c r="K3691" s="9">
        <f t="shared" si="28"/>
        <v>1125</v>
      </c>
      <c r="L3691" s="9">
        <f t="shared" si="29"/>
        <v>506.25</v>
      </c>
      <c r="M3691" s="10">
        <v>0.45</v>
      </c>
      <c r="O3691" s="15"/>
      <c r="P3691" s="13"/>
      <c r="Q3691" s="11"/>
      <c r="R3691" s="12"/>
    </row>
    <row r="3692" spans="1:18" ht="15.75" customHeight="1">
      <c r="A3692" s="1"/>
      <c r="B3692" s="5" t="s">
        <v>14</v>
      </c>
      <c r="C3692" s="5">
        <v>1185732</v>
      </c>
      <c r="D3692" s="6">
        <v>44265</v>
      </c>
      <c r="E3692" s="5" t="s">
        <v>15</v>
      </c>
      <c r="F3692" s="5" t="s">
        <v>125</v>
      </c>
      <c r="G3692" s="5" t="s">
        <v>126</v>
      </c>
      <c r="H3692" s="5" t="s">
        <v>19</v>
      </c>
      <c r="I3692" s="7">
        <v>0.35000000000000003</v>
      </c>
      <c r="J3692" s="8">
        <v>2750</v>
      </c>
      <c r="K3692" s="9">
        <f t="shared" si="28"/>
        <v>962.50000000000011</v>
      </c>
      <c r="L3692" s="9">
        <f t="shared" si="29"/>
        <v>336.875</v>
      </c>
      <c r="M3692" s="10">
        <v>0.35</v>
      </c>
      <c r="O3692" s="15"/>
      <c r="P3692" s="13"/>
      <c r="Q3692" s="11"/>
      <c r="R3692" s="12"/>
    </row>
    <row r="3693" spans="1:18" ht="15.75" customHeight="1">
      <c r="A3693" s="1"/>
      <c r="B3693" s="5" t="s">
        <v>14</v>
      </c>
      <c r="C3693" s="5">
        <v>1185732</v>
      </c>
      <c r="D3693" s="6">
        <v>44265</v>
      </c>
      <c r="E3693" s="5" t="s">
        <v>15</v>
      </c>
      <c r="F3693" s="5" t="s">
        <v>125</v>
      </c>
      <c r="G3693" s="5" t="s">
        <v>126</v>
      </c>
      <c r="H3693" s="5" t="s">
        <v>20</v>
      </c>
      <c r="I3693" s="7">
        <v>0.39999999999999997</v>
      </c>
      <c r="J3693" s="8">
        <v>1250</v>
      </c>
      <c r="K3693" s="9">
        <f t="shared" si="28"/>
        <v>499.99999999999994</v>
      </c>
      <c r="L3693" s="9">
        <f t="shared" si="29"/>
        <v>174.99999999999997</v>
      </c>
      <c r="M3693" s="10">
        <v>0.35</v>
      </c>
      <c r="O3693" s="15"/>
      <c r="P3693" s="13"/>
      <c r="Q3693" s="11"/>
      <c r="R3693" s="12"/>
    </row>
    <row r="3694" spans="1:18" ht="15.75" customHeight="1">
      <c r="A3694" s="1"/>
      <c r="B3694" s="5" t="s">
        <v>14</v>
      </c>
      <c r="C3694" s="5">
        <v>1185732</v>
      </c>
      <c r="D3694" s="6">
        <v>44265</v>
      </c>
      <c r="E3694" s="5" t="s">
        <v>15</v>
      </c>
      <c r="F3694" s="5" t="s">
        <v>125</v>
      </c>
      <c r="G3694" s="5" t="s">
        <v>126</v>
      </c>
      <c r="H3694" s="5" t="s">
        <v>21</v>
      </c>
      <c r="I3694" s="7">
        <v>0.55000000000000004</v>
      </c>
      <c r="J3694" s="8">
        <v>1750</v>
      </c>
      <c r="K3694" s="9">
        <f t="shared" si="28"/>
        <v>962.50000000000011</v>
      </c>
      <c r="L3694" s="9">
        <f t="shared" si="29"/>
        <v>336.875</v>
      </c>
      <c r="M3694" s="10">
        <v>0.35</v>
      </c>
      <c r="O3694" s="15"/>
      <c r="P3694" s="13"/>
      <c r="Q3694" s="11"/>
      <c r="R3694" s="12"/>
    </row>
    <row r="3695" spans="1:18" ht="15.75" customHeight="1">
      <c r="A3695" s="1"/>
      <c r="B3695" s="5" t="s">
        <v>14</v>
      </c>
      <c r="C3695" s="5">
        <v>1185732</v>
      </c>
      <c r="D3695" s="6">
        <v>44265</v>
      </c>
      <c r="E3695" s="5" t="s">
        <v>15</v>
      </c>
      <c r="F3695" s="5" t="s">
        <v>125</v>
      </c>
      <c r="G3695" s="5" t="s">
        <v>126</v>
      </c>
      <c r="H3695" s="5" t="s">
        <v>22</v>
      </c>
      <c r="I3695" s="7">
        <v>0.45</v>
      </c>
      <c r="J3695" s="8">
        <v>2750</v>
      </c>
      <c r="K3695" s="9">
        <f t="shared" si="28"/>
        <v>1237.5</v>
      </c>
      <c r="L3695" s="9">
        <f t="shared" si="29"/>
        <v>494.99999999999994</v>
      </c>
      <c r="M3695" s="10">
        <v>0.39999999999999997</v>
      </c>
      <c r="O3695" s="15"/>
      <c r="P3695" s="13"/>
      <c r="Q3695" s="11"/>
      <c r="R3695" s="12"/>
    </row>
    <row r="3696" spans="1:18" ht="15.75" customHeight="1">
      <c r="A3696" s="1"/>
      <c r="B3696" s="5" t="s">
        <v>14</v>
      </c>
      <c r="C3696" s="5">
        <v>1185732</v>
      </c>
      <c r="D3696" s="6">
        <v>44297</v>
      </c>
      <c r="E3696" s="5" t="s">
        <v>15</v>
      </c>
      <c r="F3696" s="5" t="s">
        <v>125</v>
      </c>
      <c r="G3696" s="5" t="s">
        <v>126</v>
      </c>
      <c r="H3696" s="5" t="s">
        <v>17</v>
      </c>
      <c r="I3696" s="7">
        <v>0.45</v>
      </c>
      <c r="J3696" s="8">
        <v>5250</v>
      </c>
      <c r="K3696" s="9">
        <f t="shared" si="28"/>
        <v>2362.5</v>
      </c>
      <c r="L3696" s="9">
        <f t="shared" si="29"/>
        <v>1063.125</v>
      </c>
      <c r="M3696" s="10">
        <v>0.45</v>
      </c>
      <c r="O3696" s="15"/>
      <c r="P3696" s="13"/>
      <c r="Q3696" s="11"/>
      <c r="R3696" s="12"/>
    </row>
    <row r="3697" spans="1:18" ht="15.75" customHeight="1">
      <c r="A3697" s="1"/>
      <c r="B3697" s="5" t="s">
        <v>14</v>
      </c>
      <c r="C3697" s="5">
        <v>1185732</v>
      </c>
      <c r="D3697" s="6">
        <v>44297</v>
      </c>
      <c r="E3697" s="5" t="s">
        <v>15</v>
      </c>
      <c r="F3697" s="5" t="s">
        <v>125</v>
      </c>
      <c r="G3697" s="5" t="s">
        <v>126</v>
      </c>
      <c r="H3697" s="5" t="s">
        <v>18</v>
      </c>
      <c r="I3697" s="7">
        <v>0.45</v>
      </c>
      <c r="J3697" s="8">
        <v>2250</v>
      </c>
      <c r="K3697" s="9">
        <f t="shared" si="28"/>
        <v>1012.5</v>
      </c>
      <c r="L3697" s="9">
        <f t="shared" si="29"/>
        <v>455.625</v>
      </c>
      <c r="M3697" s="10">
        <v>0.45</v>
      </c>
      <c r="O3697" s="15"/>
      <c r="P3697" s="13"/>
      <c r="Q3697" s="11"/>
      <c r="R3697" s="12"/>
    </row>
    <row r="3698" spans="1:18" ht="15.75" customHeight="1">
      <c r="A3698" s="1"/>
      <c r="B3698" s="5" t="s">
        <v>14</v>
      </c>
      <c r="C3698" s="5">
        <v>1185732</v>
      </c>
      <c r="D3698" s="6">
        <v>44297</v>
      </c>
      <c r="E3698" s="5" t="s">
        <v>15</v>
      </c>
      <c r="F3698" s="5" t="s">
        <v>125</v>
      </c>
      <c r="G3698" s="5" t="s">
        <v>126</v>
      </c>
      <c r="H3698" s="5" t="s">
        <v>19</v>
      </c>
      <c r="I3698" s="7">
        <v>0.35000000000000003</v>
      </c>
      <c r="J3698" s="8">
        <v>2250</v>
      </c>
      <c r="K3698" s="9">
        <f t="shared" si="28"/>
        <v>787.50000000000011</v>
      </c>
      <c r="L3698" s="9">
        <f t="shared" si="29"/>
        <v>275.625</v>
      </c>
      <c r="M3698" s="10">
        <v>0.35</v>
      </c>
      <c r="O3698" s="15"/>
      <c r="P3698" s="13"/>
      <c r="Q3698" s="11"/>
      <c r="R3698" s="12"/>
    </row>
    <row r="3699" spans="1:18" ht="15.75" customHeight="1">
      <c r="A3699" s="1"/>
      <c r="B3699" s="5" t="s">
        <v>14</v>
      </c>
      <c r="C3699" s="5">
        <v>1185732</v>
      </c>
      <c r="D3699" s="6">
        <v>44297</v>
      </c>
      <c r="E3699" s="5" t="s">
        <v>15</v>
      </c>
      <c r="F3699" s="5" t="s">
        <v>125</v>
      </c>
      <c r="G3699" s="5" t="s">
        <v>126</v>
      </c>
      <c r="H3699" s="5" t="s">
        <v>20</v>
      </c>
      <c r="I3699" s="7">
        <v>0.39999999999999997</v>
      </c>
      <c r="J3699" s="8">
        <v>1500</v>
      </c>
      <c r="K3699" s="9">
        <f t="shared" si="28"/>
        <v>600</v>
      </c>
      <c r="L3699" s="9">
        <f t="shared" si="29"/>
        <v>210</v>
      </c>
      <c r="M3699" s="10">
        <v>0.35</v>
      </c>
      <c r="O3699" s="15"/>
      <c r="P3699" s="13"/>
      <c r="Q3699" s="11"/>
      <c r="R3699" s="12"/>
    </row>
    <row r="3700" spans="1:18" ht="15.75" customHeight="1">
      <c r="A3700" s="1"/>
      <c r="B3700" s="5" t="s">
        <v>14</v>
      </c>
      <c r="C3700" s="5">
        <v>1185732</v>
      </c>
      <c r="D3700" s="6">
        <v>44297</v>
      </c>
      <c r="E3700" s="5" t="s">
        <v>15</v>
      </c>
      <c r="F3700" s="5" t="s">
        <v>125</v>
      </c>
      <c r="G3700" s="5" t="s">
        <v>126</v>
      </c>
      <c r="H3700" s="5" t="s">
        <v>21</v>
      </c>
      <c r="I3700" s="7">
        <v>0.55000000000000004</v>
      </c>
      <c r="J3700" s="8">
        <v>1500</v>
      </c>
      <c r="K3700" s="9">
        <f t="shared" si="28"/>
        <v>825.00000000000011</v>
      </c>
      <c r="L3700" s="9">
        <f t="shared" si="29"/>
        <v>288.75</v>
      </c>
      <c r="M3700" s="10">
        <v>0.35</v>
      </c>
      <c r="O3700" s="15"/>
      <c r="P3700" s="13"/>
      <c r="Q3700" s="11"/>
      <c r="R3700" s="12"/>
    </row>
    <row r="3701" spans="1:18" ht="15.75" customHeight="1">
      <c r="A3701" s="1"/>
      <c r="B3701" s="5" t="s">
        <v>14</v>
      </c>
      <c r="C3701" s="5">
        <v>1185732</v>
      </c>
      <c r="D3701" s="6">
        <v>44297</v>
      </c>
      <c r="E3701" s="5" t="s">
        <v>15</v>
      </c>
      <c r="F3701" s="5" t="s">
        <v>125</v>
      </c>
      <c r="G3701" s="5" t="s">
        <v>126</v>
      </c>
      <c r="H3701" s="5" t="s">
        <v>22</v>
      </c>
      <c r="I3701" s="7">
        <v>0.45</v>
      </c>
      <c r="J3701" s="8">
        <v>3000</v>
      </c>
      <c r="K3701" s="9">
        <f t="shared" si="28"/>
        <v>1350</v>
      </c>
      <c r="L3701" s="9">
        <f t="shared" si="29"/>
        <v>540</v>
      </c>
      <c r="M3701" s="10">
        <v>0.39999999999999997</v>
      </c>
      <c r="O3701" s="15"/>
      <c r="P3701" s="13"/>
      <c r="Q3701" s="11"/>
      <c r="R3701" s="12"/>
    </row>
    <row r="3702" spans="1:18" ht="15.75" customHeight="1">
      <c r="A3702" s="1"/>
      <c r="B3702" s="5" t="s">
        <v>14</v>
      </c>
      <c r="C3702" s="5">
        <v>1185732</v>
      </c>
      <c r="D3702" s="6">
        <v>44326</v>
      </c>
      <c r="E3702" s="5" t="s">
        <v>15</v>
      </c>
      <c r="F3702" s="5" t="s">
        <v>125</v>
      </c>
      <c r="G3702" s="5" t="s">
        <v>126</v>
      </c>
      <c r="H3702" s="5" t="s">
        <v>17</v>
      </c>
      <c r="I3702" s="7">
        <v>0.6</v>
      </c>
      <c r="J3702" s="8">
        <v>5700</v>
      </c>
      <c r="K3702" s="9">
        <f t="shared" si="28"/>
        <v>3420</v>
      </c>
      <c r="L3702" s="9">
        <f t="shared" si="29"/>
        <v>1539</v>
      </c>
      <c r="M3702" s="10">
        <v>0.45</v>
      </c>
      <c r="O3702" s="15"/>
      <c r="P3702" s="13"/>
      <c r="Q3702" s="11"/>
      <c r="R3702" s="12"/>
    </row>
    <row r="3703" spans="1:18" ht="15.75" customHeight="1">
      <c r="A3703" s="1"/>
      <c r="B3703" s="5" t="s">
        <v>14</v>
      </c>
      <c r="C3703" s="5">
        <v>1185732</v>
      </c>
      <c r="D3703" s="6">
        <v>44326</v>
      </c>
      <c r="E3703" s="5" t="s">
        <v>15</v>
      </c>
      <c r="F3703" s="5" t="s">
        <v>125</v>
      </c>
      <c r="G3703" s="5" t="s">
        <v>126</v>
      </c>
      <c r="H3703" s="5" t="s">
        <v>18</v>
      </c>
      <c r="I3703" s="7">
        <v>0.55000000000000004</v>
      </c>
      <c r="J3703" s="8">
        <v>2750</v>
      </c>
      <c r="K3703" s="9">
        <f t="shared" si="28"/>
        <v>1512.5000000000002</v>
      </c>
      <c r="L3703" s="9">
        <f t="shared" si="29"/>
        <v>680.62500000000011</v>
      </c>
      <c r="M3703" s="10">
        <v>0.45</v>
      </c>
      <c r="O3703" s="15"/>
      <c r="P3703" s="13"/>
      <c r="Q3703" s="11"/>
      <c r="R3703" s="12"/>
    </row>
    <row r="3704" spans="1:18" ht="15.75" customHeight="1">
      <c r="A3704" s="1"/>
      <c r="B3704" s="5" t="s">
        <v>14</v>
      </c>
      <c r="C3704" s="5">
        <v>1185732</v>
      </c>
      <c r="D3704" s="6">
        <v>44326</v>
      </c>
      <c r="E3704" s="5" t="s">
        <v>15</v>
      </c>
      <c r="F3704" s="5" t="s">
        <v>125</v>
      </c>
      <c r="G3704" s="5" t="s">
        <v>126</v>
      </c>
      <c r="H3704" s="5" t="s">
        <v>19</v>
      </c>
      <c r="I3704" s="7">
        <v>0.5</v>
      </c>
      <c r="J3704" s="8">
        <v>3000</v>
      </c>
      <c r="K3704" s="9">
        <f t="shared" si="28"/>
        <v>1500</v>
      </c>
      <c r="L3704" s="9">
        <f t="shared" si="29"/>
        <v>525</v>
      </c>
      <c r="M3704" s="10">
        <v>0.35</v>
      </c>
      <c r="O3704" s="15"/>
      <c r="P3704" s="13"/>
      <c r="Q3704" s="11"/>
      <c r="R3704" s="12"/>
    </row>
    <row r="3705" spans="1:18" ht="15.75" customHeight="1">
      <c r="A3705" s="1"/>
      <c r="B3705" s="5" t="s">
        <v>14</v>
      </c>
      <c r="C3705" s="5">
        <v>1185732</v>
      </c>
      <c r="D3705" s="6">
        <v>44326</v>
      </c>
      <c r="E3705" s="5" t="s">
        <v>15</v>
      </c>
      <c r="F3705" s="5" t="s">
        <v>125</v>
      </c>
      <c r="G3705" s="5" t="s">
        <v>126</v>
      </c>
      <c r="H3705" s="5" t="s">
        <v>20</v>
      </c>
      <c r="I3705" s="7">
        <v>0.5</v>
      </c>
      <c r="J3705" s="8">
        <v>2500</v>
      </c>
      <c r="K3705" s="9">
        <f t="shared" si="28"/>
        <v>1250</v>
      </c>
      <c r="L3705" s="9">
        <f t="shared" si="29"/>
        <v>437.5</v>
      </c>
      <c r="M3705" s="10">
        <v>0.35</v>
      </c>
      <c r="O3705" s="15"/>
      <c r="P3705" s="13"/>
      <c r="Q3705" s="11"/>
      <c r="R3705" s="12"/>
    </row>
    <row r="3706" spans="1:18" ht="15.75" customHeight="1">
      <c r="A3706" s="1"/>
      <c r="B3706" s="5" t="s">
        <v>14</v>
      </c>
      <c r="C3706" s="5">
        <v>1185732</v>
      </c>
      <c r="D3706" s="6">
        <v>44326</v>
      </c>
      <c r="E3706" s="5" t="s">
        <v>15</v>
      </c>
      <c r="F3706" s="5" t="s">
        <v>125</v>
      </c>
      <c r="G3706" s="5" t="s">
        <v>126</v>
      </c>
      <c r="H3706" s="5" t="s">
        <v>21</v>
      </c>
      <c r="I3706" s="7">
        <v>0.6</v>
      </c>
      <c r="J3706" s="8">
        <v>2750</v>
      </c>
      <c r="K3706" s="9">
        <f t="shared" si="28"/>
        <v>1650</v>
      </c>
      <c r="L3706" s="9">
        <f t="shared" si="29"/>
        <v>577.5</v>
      </c>
      <c r="M3706" s="10">
        <v>0.35</v>
      </c>
      <c r="O3706" s="15"/>
      <c r="P3706" s="13"/>
      <c r="Q3706" s="11"/>
      <c r="R3706" s="12"/>
    </row>
    <row r="3707" spans="1:18" ht="15.75" customHeight="1">
      <c r="A3707" s="1"/>
      <c r="B3707" s="5" t="s">
        <v>14</v>
      </c>
      <c r="C3707" s="5">
        <v>1185732</v>
      </c>
      <c r="D3707" s="6">
        <v>44326</v>
      </c>
      <c r="E3707" s="5" t="s">
        <v>15</v>
      </c>
      <c r="F3707" s="5" t="s">
        <v>125</v>
      </c>
      <c r="G3707" s="5" t="s">
        <v>126</v>
      </c>
      <c r="H3707" s="5" t="s">
        <v>22</v>
      </c>
      <c r="I3707" s="7">
        <v>0.65</v>
      </c>
      <c r="J3707" s="8">
        <v>4000</v>
      </c>
      <c r="K3707" s="9">
        <f t="shared" si="28"/>
        <v>2600</v>
      </c>
      <c r="L3707" s="9">
        <f t="shared" si="29"/>
        <v>1040</v>
      </c>
      <c r="M3707" s="10">
        <v>0.39999999999999997</v>
      </c>
      <c r="O3707" s="15"/>
      <c r="P3707" s="13"/>
      <c r="Q3707" s="11"/>
      <c r="R3707" s="12"/>
    </row>
    <row r="3708" spans="1:18" ht="15.75" customHeight="1">
      <c r="A3708" s="1"/>
      <c r="B3708" s="5" t="s">
        <v>14</v>
      </c>
      <c r="C3708" s="5">
        <v>1185732</v>
      </c>
      <c r="D3708" s="6">
        <v>44359</v>
      </c>
      <c r="E3708" s="5" t="s">
        <v>15</v>
      </c>
      <c r="F3708" s="5" t="s">
        <v>125</v>
      </c>
      <c r="G3708" s="5" t="s">
        <v>126</v>
      </c>
      <c r="H3708" s="5" t="s">
        <v>17</v>
      </c>
      <c r="I3708" s="7">
        <v>0.6</v>
      </c>
      <c r="J3708" s="8">
        <v>6500</v>
      </c>
      <c r="K3708" s="9">
        <f t="shared" si="28"/>
        <v>3900</v>
      </c>
      <c r="L3708" s="9">
        <f t="shared" si="29"/>
        <v>1755</v>
      </c>
      <c r="M3708" s="10">
        <v>0.45</v>
      </c>
      <c r="O3708" s="15"/>
      <c r="P3708" s="13"/>
      <c r="Q3708" s="11"/>
      <c r="R3708" s="12"/>
    </row>
    <row r="3709" spans="1:18" ht="15.75" customHeight="1">
      <c r="A3709" s="1"/>
      <c r="B3709" s="5" t="s">
        <v>14</v>
      </c>
      <c r="C3709" s="5">
        <v>1185732</v>
      </c>
      <c r="D3709" s="6">
        <v>44359</v>
      </c>
      <c r="E3709" s="5" t="s">
        <v>15</v>
      </c>
      <c r="F3709" s="5" t="s">
        <v>125</v>
      </c>
      <c r="G3709" s="5" t="s">
        <v>126</v>
      </c>
      <c r="H3709" s="5" t="s">
        <v>18</v>
      </c>
      <c r="I3709" s="7">
        <v>0.55000000000000004</v>
      </c>
      <c r="J3709" s="8">
        <v>4000</v>
      </c>
      <c r="K3709" s="9">
        <f t="shared" si="28"/>
        <v>2200</v>
      </c>
      <c r="L3709" s="9">
        <f t="shared" si="29"/>
        <v>990</v>
      </c>
      <c r="M3709" s="10">
        <v>0.45</v>
      </c>
      <c r="O3709" s="15"/>
      <c r="P3709" s="13"/>
      <c r="Q3709" s="11"/>
      <c r="R3709" s="12"/>
    </row>
    <row r="3710" spans="1:18" ht="15.75" customHeight="1">
      <c r="A3710" s="1"/>
      <c r="B3710" s="5" t="s">
        <v>14</v>
      </c>
      <c r="C3710" s="5">
        <v>1185732</v>
      </c>
      <c r="D3710" s="6">
        <v>44359</v>
      </c>
      <c r="E3710" s="5" t="s">
        <v>15</v>
      </c>
      <c r="F3710" s="5" t="s">
        <v>125</v>
      </c>
      <c r="G3710" s="5" t="s">
        <v>126</v>
      </c>
      <c r="H3710" s="5" t="s">
        <v>19</v>
      </c>
      <c r="I3710" s="7">
        <v>0.5</v>
      </c>
      <c r="J3710" s="8">
        <v>3250</v>
      </c>
      <c r="K3710" s="9">
        <f t="shared" si="28"/>
        <v>1625</v>
      </c>
      <c r="L3710" s="9">
        <f t="shared" si="29"/>
        <v>568.75</v>
      </c>
      <c r="M3710" s="10">
        <v>0.35</v>
      </c>
      <c r="O3710" s="15"/>
      <c r="P3710" s="13"/>
      <c r="Q3710" s="11"/>
      <c r="R3710" s="12"/>
    </row>
    <row r="3711" spans="1:18" ht="15.75" customHeight="1">
      <c r="A3711" s="1"/>
      <c r="B3711" s="5" t="s">
        <v>14</v>
      </c>
      <c r="C3711" s="5">
        <v>1185732</v>
      </c>
      <c r="D3711" s="6">
        <v>44359</v>
      </c>
      <c r="E3711" s="5" t="s">
        <v>15</v>
      </c>
      <c r="F3711" s="5" t="s">
        <v>125</v>
      </c>
      <c r="G3711" s="5" t="s">
        <v>126</v>
      </c>
      <c r="H3711" s="5" t="s">
        <v>20</v>
      </c>
      <c r="I3711" s="7">
        <v>0.5</v>
      </c>
      <c r="J3711" s="8">
        <v>3000</v>
      </c>
      <c r="K3711" s="9">
        <f t="shared" si="28"/>
        <v>1500</v>
      </c>
      <c r="L3711" s="9">
        <f t="shared" si="29"/>
        <v>525</v>
      </c>
      <c r="M3711" s="10">
        <v>0.35</v>
      </c>
      <c r="O3711" s="15"/>
      <c r="P3711" s="13"/>
      <c r="Q3711" s="11"/>
      <c r="R3711" s="12"/>
    </row>
    <row r="3712" spans="1:18" ht="15.75" customHeight="1">
      <c r="A3712" s="1"/>
      <c r="B3712" s="5" t="s">
        <v>14</v>
      </c>
      <c r="C3712" s="5">
        <v>1185732</v>
      </c>
      <c r="D3712" s="6">
        <v>44359</v>
      </c>
      <c r="E3712" s="5" t="s">
        <v>15</v>
      </c>
      <c r="F3712" s="5" t="s">
        <v>125</v>
      </c>
      <c r="G3712" s="5" t="s">
        <v>126</v>
      </c>
      <c r="H3712" s="5" t="s">
        <v>21</v>
      </c>
      <c r="I3712" s="7">
        <v>0.6</v>
      </c>
      <c r="J3712" s="8">
        <v>3000</v>
      </c>
      <c r="K3712" s="9">
        <f t="shared" si="28"/>
        <v>1800</v>
      </c>
      <c r="L3712" s="9">
        <f t="shared" si="29"/>
        <v>630</v>
      </c>
      <c r="M3712" s="10">
        <v>0.35</v>
      </c>
      <c r="O3712" s="15"/>
      <c r="P3712" s="13"/>
      <c r="Q3712" s="11"/>
      <c r="R3712" s="12"/>
    </row>
    <row r="3713" spans="1:18" ht="15.75" customHeight="1">
      <c r="A3713" s="1"/>
      <c r="B3713" s="5" t="s">
        <v>14</v>
      </c>
      <c r="C3713" s="5">
        <v>1185732</v>
      </c>
      <c r="D3713" s="6">
        <v>44359</v>
      </c>
      <c r="E3713" s="5" t="s">
        <v>15</v>
      </c>
      <c r="F3713" s="5" t="s">
        <v>125</v>
      </c>
      <c r="G3713" s="5" t="s">
        <v>126</v>
      </c>
      <c r="H3713" s="5" t="s">
        <v>22</v>
      </c>
      <c r="I3713" s="7">
        <v>0.65</v>
      </c>
      <c r="J3713" s="8">
        <v>4500</v>
      </c>
      <c r="K3713" s="9">
        <f t="shared" si="28"/>
        <v>2925</v>
      </c>
      <c r="L3713" s="9">
        <f t="shared" si="29"/>
        <v>1170</v>
      </c>
      <c r="M3713" s="10">
        <v>0.39999999999999997</v>
      </c>
      <c r="O3713" s="15"/>
      <c r="P3713" s="13"/>
      <c r="Q3713" s="11"/>
      <c r="R3713" s="12"/>
    </row>
    <row r="3714" spans="1:18" ht="15.75" customHeight="1">
      <c r="A3714" s="1"/>
      <c r="B3714" s="5" t="s">
        <v>14</v>
      </c>
      <c r="C3714" s="5">
        <v>1185732</v>
      </c>
      <c r="D3714" s="6">
        <v>44387</v>
      </c>
      <c r="E3714" s="5" t="s">
        <v>15</v>
      </c>
      <c r="F3714" s="5" t="s">
        <v>125</v>
      </c>
      <c r="G3714" s="5" t="s">
        <v>126</v>
      </c>
      <c r="H3714" s="5" t="s">
        <v>17</v>
      </c>
      <c r="I3714" s="7">
        <v>0.6</v>
      </c>
      <c r="J3714" s="8">
        <v>6750</v>
      </c>
      <c r="K3714" s="9">
        <f t="shared" si="28"/>
        <v>4050</v>
      </c>
      <c r="L3714" s="9">
        <f t="shared" si="29"/>
        <v>1822.5</v>
      </c>
      <c r="M3714" s="10">
        <v>0.45</v>
      </c>
      <c r="O3714" s="15"/>
      <c r="P3714" s="13"/>
      <c r="Q3714" s="11"/>
      <c r="R3714" s="12"/>
    </row>
    <row r="3715" spans="1:18" ht="15.75" customHeight="1">
      <c r="A3715" s="1"/>
      <c r="B3715" s="5" t="s">
        <v>14</v>
      </c>
      <c r="C3715" s="5">
        <v>1185732</v>
      </c>
      <c r="D3715" s="6">
        <v>44387</v>
      </c>
      <c r="E3715" s="5" t="s">
        <v>15</v>
      </c>
      <c r="F3715" s="5" t="s">
        <v>125</v>
      </c>
      <c r="G3715" s="5" t="s">
        <v>126</v>
      </c>
      <c r="H3715" s="5" t="s">
        <v>18</v>
      </c>
      <c r="I3715" s="7">
        <v>0.55000000000000004</v>
      </c>
      <c r="J3715" s="8">
        <v>4250</v>
      </c>
      <c r="K3715" s="9">
        <f t="shared" si="28"/>
        <v>2337.5</v>
      </c>
      <c r="L3715" s="9">
        <f t="shared" si="29"/>
        <v>1051.875</v>
      </c>
      <c r="M3715" s="10">
        <v>0.45</v>
      </c>
      <c r="O3715" s="15"/>
      <c r="P3715" s="13"/>
      <c r="Q3715" s="11"/>
      <c r="R3715" s="12"/>
    </row>
    <row r="3716" spans="1:18" ht="15.75" customHeight="1">
      <c r="A3716" s="1"/>
      <c r="B3716" s="5" t="s">
        <v>14</v>
      </c>
      <c r="C3716" s="5">
        <v>1185732</v>
      </c>
      <c r="D3716" s="6">
        <v>44387</v>
      </c>
      <c r="E3716" s="5" t="s">
        <v>15</v>
      </c>
      <c r="F3716" s="5" t="s">
        <v>125</v>
      </c>
      <c r="G3716" s="5" t="s">
        <v>126</v>
      </c>
      <c r="H3716" s="5" t="s">
        <v>19</v>
      </c>
      <c r="I3716" s="7">
        <v>0.5</v>
      </c>
      <c r="J3716" s="8">
        <v>3500</v>
      </c>
      <c r="K3716" s="9">
        <f t="shared" si="28"/>
        <v>1750</v>
      </c>
      <c r="L3716" s="9">
        <f t="shared" si="29"/>
        <v>612.5</v>
      </c>
      <c r="M3716" s="10">
        <v>0.35</v>
      </c>
      <c r="O3716" s="15"/>
      <c r="P3716" s="13"/>
      <c r="Q3716" s="11"/>
      <c r="R3716" s="12"/>
    </row>
    <row r="3717" spans="1:18" ht="15.75" customHeight="1">
      <c r="A3717" s="1"/>
      <c r="B3717" s="5" t="s">
        <v>14</v>
      </c>
      <c r="C3717" s="5">
        <v>1185732</v>
      </c>
      <c r="D3717" s="6">
        <v>44387</v>
      </c>
      <c r="E3717" s="5" t="s">
        <v>15</v>
      </c>
      <c r="F3717" s="5" t="s">
        <v>125</v>
      </c>
      <c r="G3717" s="5" t="s">
        <v>126</v>
      </c>
      <c r="H3717" s="5" t="s">
        <v>20</v>
      </c>
      <c r="I3717" s="7">
        <v>0.5</v>
      </c>
      <c r="J3717" s="8">
        <v>3000</v>
      </c>
      <c r="K3717" s="9">
        <f t="shared" si="28"/>
        <v>1500</v>
      </c>
      <c r="L3717" s="9">
        <f t="shared" si="29"/>
        <v>525</v>
      </c>
      <c r="M3717" s="10">
        <v>0.35</v>
      </c>
      <c r="O3717" s="15"/>
      <c r="P3717" s="13"/>
      <c r="Q3717" s="11"/>
      <c r="R3717" s="12"/>
    </row>
    <row r="3718" spans="1:18" ht="15.75" customHeight="1">
      <c r="A3718" s="1"/>
      <c r="B3718" s="5" t="s">
        <v>14</v>
      </c>
      <c r="C3718" s="5">
        <v>1185732</v>
      </c>
      <c r="D3718" s="6">
        <v>44387</v>
      </c>
      <c r="E3718" s="5" t="s">
        <v>15</v>
      </c>
      <c r="F3718" s="5" t="s">
        <v>125</v>
      </c>
      <c r="G3718" s="5" t="s">
        <v>126</v>
      </c>
      <c r="H3718" s="5" t="s">
        <v>21</v>
      </c>
      <c r="I3718" s="7">
        <v>0.6</v>
      </c>
      <c r="J3718" s="8">
        <v>3250</v>
      </c>
      <c r="K3718" s="9">
        <f t="shared" si="28"/>
        <v>1950</v>
      </c>
      <c r="L3718" s="9">
        <f t="shared" si="29"/>
        <v>682.5</v>
      </c>
      <c r="M3718" s="10">
        <v>0.35</v>
      </c>
      <c r="O3718" s="15"/>
      <c r="P3718" s="13"/>
      <c r="Q3718" s="11"/>
      <c r="R3718" s="12"/>
    </row>
    <row r="3719" spans="1:18" ht="15.75" customHeight="1">
      <c r="A3719" s="1"/>
      <c r="B3719" s="5" t="s">
        <v>14</v>
      </c>
      <c r="C3719" s="5">
        <v>1185732</v>
      </c>
      <c r="D3719" s="6">
        <v>44387</v>
      </c>
      <c r="E3719" s="5" t="s">
        <v>15</v>
      </c>
      <c r="F3719" s="5" t="s">
        <v>125</v>
      </c>
      <c r="G3719" s="5" t="s">
        <v>126</v>
      </c>
      <c r="H3719" s="5" t="s">
        <v>22</v>
      </c>
      <c r="I3719" s="7">
        <v>0.65</v>
      </c>
      <c r="J3719" s="8">
        <v>5000</v>
      </c>
      <c r="K3719" s="9">
        <f t="shared" si="28"/>
        <v>3250</v>
      </c>
      <c r="L3719" s="9">
        <f t="shared" si="29"/>
        <v>1300</v>
      </c>
      <c r="M3719" s="10">
        <v>0.39999999999999997</v>
      </c>
      <c r="O3719" s="15"/>
      <c r="P3719" s="13"/>
      <c r="Q3719" s="11"/>
      <c r="R3719" s="12"/>
    </row>
    <row r="3720" spans="1:18" ht="15.75" customHeight="1">
      <c r="A3720" s="1"/>
      <c r="B3720" s="5" t="s">
        <v>14</v>
      </c>
      <c r="C3720" s="5">
        <v>1185732</v>
      </c>
      <c r="D3720" s="6">
        <v>44419</v>
      </c>
      <c r="E3720" s="5" t="s">
        <v>15</v>
      </c>
      <c r="F3720" s="5" t="s">
        <v>125</v>
      </c>
      <c r="G3720" s="5" t="s">
        <v>126</v>
      </c>
      <c r="H3720" s="5" t="s">
        <v>17</v>
      </c>
      <c r="I3720" s="7">
        <v>0.6</v>
      </c>
      <c r="J3720" s="8">
        <v>6500</v>
      </c>
      <c r="K3720" s="9">
        <f t="shared" si="28"/>
        <v>3900</v>
      </c>
      <c r="L3720" s="9">
        <f t="shared" si="29"/>
        <v>1755</v>
      </c>
      <c r="M3720" s="10">
        <v>0.45</v>
      </c>
      <c r="O3720" s="15"/>
      <c r="P3720" s="13"/>
      <c r="Q3720" s="11"/>
      <c r="R3720" s="12"/>
    </row>
    <row r="3721" spans="1:18" ht="15.75" customHeight="1">
      <c r="A3721" s="1"/>
      <c r="B3721" s="5" t="s">
        <v>14</v>
      </c>
      <c r="C3721" s="5">
        <v>1185732</v>
      </c>
      <c r="D3721" s="6">
        <v>44419</v>
      </c>
      <c r="E3721" s="5" t="s">
        <v>15</v>
      </c>
      <c r="F3721" s="5" t="s">
        <v>125</v>
      </c>
      <c r="G3721" s="5" t="s">
        <v>126</v>
      </c>
      <c r="H3721" s="5" t="s">
        <v>18</v>
      </c>
      <c r="I3721" s="7">
        <v>0.55000000000000004</v>
      </c>
      <c r="J3721" s="8">
        <v>4250</v>
      </c>
      <c r="K3721" s="9">
        <f t="shared" si="28"/>
        <v>2337.5</v>
      </c>
      <c r="L3721" s="9">
        <f t="shared" si="29"/>
        <v>1051.875</v>
      </c>
      <c r="M3721" s="10">
        <v>0.45</v>
      </c>
      <c r="O3721" s="15"/>
      <c r="P3721" s="13"/>
      <c r="Q3721" s="11"/>
      <c r="R3721" s="12"/>
    </row>
    <row r="3722" spans="1:18" ht="15.75" customHeight="1">
      <c r="A3722" s="1"/>
      <c r="B3722" s="5" t="s">
        <v>14</v>
      </c>
      <c r="C3722" s="5">
        <v>1185732</v>
      </c>
      <c r="D3722" s="6">
        <v>44419</v>
      </c>
      <c r="E3722" s="5" t="s">
        <v>15</v>
      </c>
      <c r="F3722" s="5" t="s">
        <v>125</v>
      </c>
      <c r="G3722" s="5" t="s">
        <v>126</v>
      </c>
      <c r="H3722" s="5" t="s">
        <v>19</v>
      </c>
      <c r="I3722" s="7">
        <v>0.5</v>
      </c>
      <c r="J3722" s="8">
        <v>3500</v>
      </c>
      <c r="K3722" s="9">
        <f t="shared" si="28"/>
        <v>1750</v>
      </c>
      <c r="L3722" s="9">
        <f t="shared" si="29"/>
        <v>612.5</v>
      </c>
      <c r="M3722" s="10">
        <v>0.35</v>
      </c>
      <c r="O3722" s="15"/>
      <c r="P3722" s="13"/>
      <c r="Q3722" s="11"/>
      <c r="R3722" s="12"/>
    </row>
    <row r="3723" spans="1:18" ht="15.75" customHeight="1">
      <c r="A3723" s="1"/>
      <c r="B3723" s="5" t="s">
        <v>14</v>
      </c>
      <c r="C3723" s="5">
        <v>1185732</v>
      </c>
      <c r="D3723" s="6">
        <v>44419</v>
      </c>
      <c r="E3723" s="5" t="s">
        <v>15</v>
      </c>
      <c r="F3723" s="5" t="s">
        <v>125</v>
      </c>
      <c r="G3723" s="5" t="s">
        <v>126</v>
      </c>
      <c r="H3723" s="5" t="s">
        <v>20</v>
      </c>
      <c r="I3723" s="7">
        <v>0.5</v>
      </c>
      <c r="J3723" s="8">
        <v>2500</v>
      </c>
      <c r="K3723" s="9">
        <f t="shared" si="28"/>
        <v>1250</v>
      </c>
      <c r="L3723" s="9">
        <f t="shared" si="29"/>
        <v>437.5</v>
      </c>
      <c r="M3723" s="10">
        <v>0.35</v>
      </c>
      <c r="O3723" s="15"/>
      <c r="P3723" s="13"/>
      <c r="Q3723" s="11"/>
      <c r="R3723" s="12"/>
    </row>
    <row r="3724" spans="1:18" ht="15.75" customHeight="1">
      <c r="A3724" s="1"/>
      <c r="B3724" s="5" t="s">
        <v>14</v>
      </c>
      <c r="C3724" s="5">
        <v>1185732</v>
      </c>
      <c r="D3724" s="6">
        <v>44419</v>
      </c>
      <c r="E3724" s="5" t="s">
        <v>15</v>
      </c>
      <c r="F3724" s="5" t="s">
        <v>125</v>
      </c>
      <c r="G3724" s="5" t="s">
        <v>126</v>
      </c>
      <c r="H3724" s="5" t="s">
        <v>21</v>
      </c>
      <c r="I3724" s="7">
        <v>0.6</v>
      </c>
      <c r="J3724" s="8">
        <v>2250</v>
      </c>
      <c r="K3724" s="9">
        <f t="shared" si="28"/>
        <v>1350</v>
      </c>
      <c r="L3724" s="9">
        <f t="shared" si="29"/>
        <v>472.49999999999994</v>
      </c>
      <c r="M3724" s="10">
        <v>0.35</v>
      </c>
      <c r="O3724" s="15"/>
      <c r="P3724" s="13"/>
      <c r="Q3724" s="11"/>
      <c r="R3724" s="12"/>
    </row>
    <row r="3725" spans="1:18" ht="15.75" customHeight="1">
      <c r="A3725" s="1"/>
      <c r="B3725" s="5" t="s">
        <v>14</v>
      </c>
      <c r="C3725" s="5">
        <v>1185732</v>
      </c>
      <c r="D3725" s="6">
        <v>44419</v>
      </c>
      <c r="E3725" s="5" t="s">
        <v>15</v>
      </c>
      <c r="F3725" s="5" t="s">
        <v>125</v>
      </c>
      <c r="G3725" s="5" t="s">
        <v>126</v>
      </c>
      <c r="H3725" s="5" t="s">
        <v>22</v>
      </c>
      <c r="I3725" s="7">
        <v>0.65</v>
      </c>
      <c r="J3725" s="8">
        <v>4000</v>
      </c>
      <c r="K3725" s="9">
        <f t="shared" si="28"/>
        <v>2600</v>
      </c>
      <c r="L3725" s="9">
        <f t="shared" si="29"/>
        <v>1040</v>
      </c>
      <c r="M3725" s="10">
        <v>0.39999999999999997</v>
      </c>
      <c r="O3725" s="15"/>
      <c r="P3725" s="13"/>
      <c r="Q3725" s="11"/>
      <c r="R3725" s="12"/>
    </row>
    <row r="3726" spans="1:18" ht="15.75" customHeight="1">
      <c r="A3726" s="1"/>
      <c r="B3726" s="5" t="s">
        <v>14</v>
      </c>
      <c r="C3726" s="5">
        <v>1185732</v>
      </c>
      <c r="D3726" s="6">
        <v>44449</v>
      </c>
      <c r="E3726" s="5" t="s">
        <v>15</v>
      </c>
      <c r="F3726" s="5" t="s">
        <v>125</v>
      </c>
      <c r="G3726" s="5" t="s">
        <v>126</v>
      </c>
      <c r="H3726" s="5" t="s">
        <v>17</v>
      </c>
      <c r="I3726" s="7">
        <v>0.6</v>
      </c>
      <c r="J3726" s="8">
        <v>5250</v>
      </c>
      <c r="K3726" s="9">
        <f t="shared" si="28"/>
        <v>3150</v>
      </c>
      <c r="L3726" s="9">
        <f t="shared" si="29"/>
        <v>1417.5</v>
      </c>
      <c r="M3726" s="10">
        <v>0.45</v>
      </c>
      <c r="O3726" s="15"/>
      <c r="P3726" s="13"/>
      <c r="Q3726" s="11"/>
      <c r="R3726" s="12"/>
    </row>
    <row r="3727" spans="1:18" ht="15.75" customHeight="1">
      <c r="A3727" s="1"/>
      <c r="B3727" s="5" t="s">
        <v>14</v>
      </c>
      <c r="C3727" s="5">
        <v>1185732</v>
      </c>
      <c r="D3727" s="6">
        <v>44449</v>
      </c>
      <c r="E3727" s="5" t="s">
        <v>15</v>
      </c>
      <c r="F3727" s="5" t="s">
        <v>125</v>
      </c>
      <c r="G3727" s="5" t="s">
        <v>126</v>
      </c>
      <c r="H3727" s="5" t="s">
        <v>18</v>
      </c>
      <c r="I3727" s="7">
        <v>0.55000000000000004</v>
      </c>
      <c r="J3727" s="8">
        <v>3250</v>
      </c>
      <c r="K3727" s="9">
        <f t="shared" si="28"/>
        <v>1787.5000000000002</v>
      </c>
      <c r="L3727" s="9">
        <f t="shared" si="29"/>
        <v>804.37500000000011</v>
      </c>
      <c r="M3727" s="10">
        <v>0.45</v>
      </c>
      <c r="O3727" s="15"/>
      <c r="P3727" s="13"/>
      <c r="Q3727" s="11"/>
      <c r="R3727" s="12"/>
    </row>
    <row r="3728" spans="1:18" ht="15.75" customHeight="1">
      <c r="A3728" s="1"/>
      <c r="B3728" s="5" t="s">
        <v>14</v>
      </c>
      <c r="C3728" s="5">
        <v>1185732</v>
      </c>
      <c r="D3728" s="6">
        <v>44449</v>
      </c>
      <c r="E3728" s="5" t="s">
        <v>15</v>
      </c>
      <c r="F3728" s="5" t="s">
        <v>125</v>
      </c>
      <c r="G3728" s="5" t="s">
        <v>126</v>
      </c>
      <c r="H3728" s="5" t="s">
        <v>19</v>
      </c>
      <c r="I3728" s="7">
        <v>0.5</v>
      </c>
      <c r="J3728" s="8">
        <v>2250</v>
      </c>
      <c r="K3728" s="9">
        <f t="shared" si="28"/>
        <v>1125</v>
      </c>
      <c r="L3728" s="9">
        <f t="shared" si="29"/>
        <v>393.75</v>
      </c>
      <c r="M3728" s="10">
        <v>0.35</v>
      </c>
      <c r="O3728" s="15"/>
      <c r="P3728" s="13"/>
      <c r="Q3728" s="11"/>
      <c r="R3728" s="12"/>
    </row>
    <row r="3729" spans="1:18" ht="15.75" customHeight="1">
      <c r="A3729" s="1"/>
      <c r="B3729" s="5" t="s">
        <v>14</v>
      </c>
      <c r="C3729" s="5">
        <v>1185732</v>
      </c>
      <c r="D3729" s="6">
        <v>44449</v>
      </c>
      <c r="E3729" s="5" t="s">
        <v>15</v>
      </c>
      <c r="F3729" s="5" t="s">
        <v>125</v>
      </c>
      <c r="G3729" s="5" t="s">
        <v>126</v>
      </c>
      <c r="H3729" s="5" t="s">
        <v>20</v>
      </c>
      <c r="I3729" s="7">
        <v>0.5</v>
      </c>
      <c r="J3729" s="8">
        <v>2000</v>
      </c>
      <c r="K3729" s="9">
        <f t="shared" si="28"/>
        <v>1000</v>
      </c>
      <c r="L3729" s="9">
        <f t="shared" si="29"/>
        <v>350</v>
      </c>
      <c r="M3729" s="10">
        <v>0.35</v>
      </c>
      <c r="O3729" s="15"/>
      <c r="P3729" s="13"/>
      <c r="Q3729" s="11"/>
      <c r="R3729" s="12"/>
    </row>
    <row r="3730" spans="1:18" ht="15.75" customHeight="1">
      <c r="A3730" s="1"/>
      <c r="B3730" s="5" t="s">
        <v>14</v>
      </c>
      <c r="C3730" s="5">
        <v>1185732</v>
      </c>
      <c r="D3730" s="6">
        <v>44449</v>
      </c>
      <c r="E3730" s="5" t="s">
        <v>15</v>
      </c>
      <c r="F3730" s="5" t="s">
        <v>125</v>
      </c>
      <c r="G3730" s="5" t="s">
        <v>126</v>
      </c>
      <c r="H3730" s="5" t="s">
        <v>21</v>
      </c>
      <c r="I3730" s="7">
        <v>0.6</v>
      </c>
      <c r="J3730" s="8">
        <v>2000</v>
      </c>
      <c r="K3730" s="9">
        <f t="shared" si="28"/>
        <v>1200</v>
      </c>
      <c r="L3730" s="9">
        <f t="shared" si="29"/>
        <v>420</v>
      </c>
      <c r="M3730" s="10">
        <v>0.35</v>
      </c>
      <c r="O3730" s="15"/>
      <c r="P3730" s="13"/>
      <c r="Q3730" s="11"/>
      <c r="R3730" s="12"/>
    </row>
    <row r="3731" spans="1:18" ht="15.75" customHeight="1">
      <c r="A3731" s="1"/>
      <c r="B3731" s="5" t="s">
        <v>14</v>
      </c>
      <c r="C3731" s="5">
        <v>1185732</v>
      </c>
      <c r="D3731" s="6">
        <v>44449</v>
      </c>
      <c r="E3731" s="5" t="s">
        <v>15</v>
      </c>
      <c r="F3731" s="5" t="s">
        <v>125</v>
      </c>
      <c r="G3731" s="5" t="s">
        <v>126</v>
      </c>
      <c r="H3731" s="5" t="s">
        <v>22</v>
      </c>
      <c r="I3731" s="7">
        <v>0.65</v>
      </c>
      <c r="J3731" s="8">
        <v>3000</v>
      </c>
      <c r="K3731" s="9">
        <f t="shared" si="28"/>
        <v>1950</v>
      </c>
      <c r="L3731" s="9">
        <f t="shared" si="29"/>
        <v>779.99999999999989</v>
      </c>
      <c r="M3731" s="10">
        <v>0.39999999999999997</v>
      </c>
      <c r="O3731" s="15"/>
      <c r="P3731" s="13"/>
      <c r="Q3731" s="11"/>
      <c r="R3731" s="12"/>
    </row>
    <row r="3732" spans="1:18" ht="15.75" customHeight="1">
      <c r="A3732" s="1"/>
      <c r="B3732" s="5" t="s">
        <v>14</v>
      </c>
      <c r="C3732" s="5">
        <v>1185732</v>
      </c>
      <c r="D3732" s="6">
        <v>44481</v>
      </c>
      <c r="E3732" s="5" t="s">
        <v>15</v>
      </c>
      <c r="F3732" s="5" t="s">
        <v>125</v>
      </c>
      <c r="G3732" s="5" t="s">
        <v>126</v>
      </c>
      <c r="H3732" s="5" t="s">
        <v>17</v>
      </c>
      <c r="I3732" s="7">
        <v>0.65</v>
      </c>
      <c r="J3732" s="8">
        <v>4750</v>
      </c>
      <c r="K3732" s="9">
        <f t="shared" si="28"/>
        <v>3087.5</v>
      </c>
      <c r="L3732" s="9">
        <f t="shared" si="29"/>
        <v>1389.375</v>
      </c>
      <c r="M3732" s="10">
        <v>0.45</v>
      </c>
      <c r="O3732" s="15"/>
      <c r="P3732" s="13"/>
      <c r="Q3732" s="11"/>
      <c r="R3732" s="12"/>
    </row>
    <row r="3733" spans="1:18" ht="15.75" customHeight="1">
      <c r="A3733" s="1"/>
      <c r="B3733" s="5" t="s">
        <v>14</v>
      </c>
      <c r="C3733" s="5">
        <v>1185732</v>
      </c>
      <c r="D3733" s="6">
        <v>44481</v>
      </c>
      <c r="E3733" s="5" t="s">
        <v>15</v>
      </c>
      <c r="F3733" s="5" t="s">
        <v>125</v>
      </c>
      <c r="G3733" s="5" t="s">
        <v>126</v>
      </c>
      <c r="H3733" s="5" t="s">
        <v>18</v>
      </c>
      <c r="I3733" s="7">
        <v>0.60000000000000009</v>
      </c>
      <c r="J3733" s="8">
        <v>3000</v>
      </c>
      <c r="K3733" s="9">
        <f t="shared" si="28"/>
        <v>1800.0000000000002</v>
      </c>
      <c r="L3733" s="9">
        <f t="shared" si="29"/>
        <v>810.00000000000011</v>
      </c>
      <c r="M3733" s="10">
        <v>0.45</v>
      </c>
      <c r="O3733" s="15"/>
      <c r="P3733" s="13"/>
      <c r="Q3733" s="11"/>
      <c r="R3733" s="12"/>
    </row>
    <row r="3734" spans="1:18" ht="15.75" customHeight="1">
      <c r="A3734" s="1"/>
      <c r="B3734" s="5" t="s">
        <v>14</v>
      </c>
      <c r="C3734" s="5">
        <v>1185732</v>
      </c>
      <c r="D3734" s="6">
        <v>44481</v>
      </c>
      <c r="E3734" s="5" t="s">
        <v>15</v>
      </c>
      <c r="F3734" s="5" t="s">
        <v>125</v>
      </c>
      <c r="G3734" s="5" t="s">
        <v>126</v>
      </c>
      <c r="H3734" s="5" t="s">
        <v>19</v>
      </c>
      <c r="I3734" s="7">
        <v>0.60000000000000009</v>
      </c>
      <c r="J3734" s="8">
        <v>2000</v>
      </c>
      <c r="K3734" s="9">
        <f t="shared" si="28"/>
        <v>1200.0000000000002</v>
      </c>
      <c r="L3734" s="9">
        <f t="shared" si="29"/>
        <v>420.00000000000006</v>
      </c>
      <c r="M3734" s="10">
        <v>0.35</v>
      </c>
      <c r="O3734" s="15"/>
      <c r="P3734" s="13"/>
      <c r="Q3734" s="11"/>
      <c r="R3734" s="12"/>
    </row>
    <row r="3735" spans="1:18" ht="15.75" customHeight="1">
      <c r="A3735" s="1"/>
      <c r="B3735" s="5" t="s">
        <v>14</v>
      </c>
      <c r="C3735" s="5">
        <v>1185732</v>
      </c>
      <c r="D3735" s="6">
        <v>44481</v>
      </c>
      <c r="E3735" s="5" t="s">
        <v>15</v>
      </c>
      <c r="F3735" s="5" t="s">
        <v>125</v>
      </c>
      <c r="G3735" s="5" t="s">
        <v>126</v>
      </c>
      <c r="H3735" s="5" t="s">
        <v>20</v>
      </c>
      <c r="I3735" s="7">
        <v>0.60000000000000009</v>
      </c>
      <c r="J3735" s="8">
        <v>1750</v>
      </c>
      <c r="K3735" s="9">
        <f t="shared" si="28"/>
        <v>1050.0000000000002</v>
      </c>
      <c r="L3735" s="9">
        <f t="shared" si="29"/>
        <v>367.50000000000006</v>
      </c>
      <c r="M3735" s="10">
        <v>0.35</v>
      </c>
      <c r="O3735" s="15"/>
      <c r="P3735" s="13"/>
      <c r="Q3735" s="11"/>
      <c r="R3735" s="12"/>
    </row>
    <row r="3736" spans="1:18" ht="15.75" customHeight="1">
      <c r="A3736" s="1"/>
      <c r="B3736" s="5" t="s">
        <v>14</v>
      </c>
      <c r="C3736" s="5">
        <v>1185732</v>
      </c>
      <c r="D3736" s="6">
        <v>44481</v>
      </c>
      <c r="E3736" s="5" t="s">
        <v>15</v>
      </c>
      <c r="F3736" s="5" t="s">
        <v>125</v>
      </c>
      <c r="G3736" s="5" t="s">
        <v>126</v>
      </c>
      <c r="H3736" s="5" t="s">
        <v>21</v>
      </c>
      <c r="I3736" s="7">
        <v>0.70000000000000007</v>
      </c>
      <c r="J3736" s="8">
        <v>1750</v>
      </c>
      <c r="K3736" s="9">
        <f t="shared" si="28"/>
        <v>1225.0000000000002</v>
      </c>
      <c r="L3736" s="9">
        <f t="shared" si="29"/>
        <v>428.75000000000006</v>
      </c>
      <c r="M3736" s="10">
        <v>0.35</v>
      </c>
      <c r="O3736" s="15"/>
      <c r="P3736" s="13"/>
      <c r="Q3736" s="11"/>
      <c r="R3736" s="12"/>
    </row>
    <row r="3737" spans="1:18" ht="15.75" customHeight="1">
      <c r="A3737" s="1"/>
      <c r="B3737" s="5" t="s">
        <v>14</v>
      </c>
      <c r="C3737" s="5">
        <v>1185732</v>
      </c>
      <c r="D3737" s="6">
        <v>44481</v>
      </c>
      <c r="E3737" s="5" t="s">
        <v>15</v>
      </c>
      <c r="F3737" s="5" t="s">
        <v>125</v>
      </c>
      <c r="G3737" s="5" t="s">
        <v>126</v>
      </c>
      <c r="H3737" s="5" t="s">
        <v>22</v>
      </c>
      <c r="I3737" s="7">
        <v>0.75</v>
      </c>
      <c r="J3737" s="8">
        <v>3000</v>
      </c>
      <c r="K3737" s="9">
        <f t="shared" si="28"/>
        <v>2250</v>
      </c>
      <c r="L3737" s="9">
        <f t="shared" si="29"/>
        <v>899.99999999999989</v>
      </c>
      <c r="M3737" s="10">
        <v>0.39999999999999997</v>
      </c>
      <c r="O3737" s="15"/>
      <c r="P3737" s="13"/>
      <c r="Q3737" s="11"/>
      <c r="R3737" s="12"/>
    </row>
    <row r="3738" spans="1:18" ht="15.75" customHeight="1">
      <c r="A3738" s="1"/>
      <c r="B3738" s="5" t="s">
        <v>14</v>
      </c>
      <c r="C3738" s="5">
        <v>1185732</v>
      </c>
      <c r="D3738" s="6">
        <v>44511</v>
      </c>
      <c r="E3738" s="5" t="s">
        <v>15</v>
      </c>
      <c r="F3738" s="5" t="s">
        <v>125</v>
      </c>
      <c r="G3738" s="5" t="s">
        <v>126</v>
      </c>
      <c r="H3738" s="5" t="s">
        <v>17</v>
      </c>
      <c r="I3738" s="7">
        <v>0.70000000000000007</v>
      </c>
      <c r="J3738" s="8">
        <v>4500</v>
      </c>
      <c r="K3738" s="9">
        <f t="shared" si="28"/>
        <v>3150.0000000000005</v>
      </c>
      <c r="L3738" s="9">
        <f t="shared" si="29"/>
        <v>1417.5000000000002</v>
      </c>
      <c r="M3738" s="10">
        <v>0.45</v>
      </c>
      <c r="O3738" s="15"/>
      <c r="P3738" s="13"/>
      <c r="Q3738" s="11"/>
      <c r="R3738" s="12"/>
    </row>
    <row r="3739" spans="1:18" ht="15.75" customHeight="1">
      <c r="A3739" s="1"/>
      <c r="B3739" s="5" t="s">
        <v>14</v>
      </c>
      <c r="C3739" s="5">
        <v>1185732</v>
      </c>
      <c r="D3739" s="6">
        <v>44511</v>
      </c>
      <c r="E3739" s="5" t="s">
        <v>15</v>
      </c>
      <c r="F3739" s="5" t="s">
        <v>125</v>
      </c>
      <c r="G3739" s="5" t="s">
        <v>126</v>
      </c>
      <c r="H3739" s="5" t="s">
        <v>18</v>
      </c>
      <c r="I3739" s="7">
        <v>0.60000000000000009</v>
      </c>
      <c r="J3739" s="8">
        <v>3250</v>
      </c>
      <c r="K3739" s="9">
        <f t="shared" si="28"/>
        <v>1950.0000000000002</v>
      </c>
      <c r="L3739" s="9">
        <f t="shared" si="29"/>
        <v>877.50000000000011</v>
      </c>
      <c r="M3739" s="10">
        <v>0.45</v>
      </c>
      <c r="O3739" s="15"/>
      <c r="P3739" s="13"/>
      <c r="Q3739" s="11"/>
      <c r="R3739" s="12"/>
    </row>
    <row r="3740" spans="1:18" ht="15.75" customHeight="1">
      <c r="A3740" s="1"/>
      <c r="B3740" s="5" t="s">
        <v>14</v>
      </c>
      <c r="C3740" s="5">
        <v>1185732</v>
      </c>
      <c r="D3740" s="6">
        <v>44511</v>
      </c>
      <c r="E3740" s="5" t="s">
        <v>15</v>
      </c>
      <c r="F3740" s="5" t="s">
        <v>125</v>
      </c>
      <c r="G3740" s="5" t="s">
        <v>126</v>
      </c>
      <c r="H3740" s="5" t="s">
        <v>19</v>
      </c>
      <c r="I3740" s="7">
        <v>0.60000000000000009</v>
      </c>
      <c r="J3740" s="8">
        <v>3200</v>
      </c>
      <c r="K3740" s="9">
        <f t="shared" si="28"/>
        <v>1920.0000000000002</v>
      </c>
      <c r="L3740" s="9">
        <f t="shared" si="29"/>
        <v>672</v>
      </c>
      <c r="M3740" s="10">
        <v>0.35</v>
      </c>
      <c r="O3740" s="15"/>
      <c r="P3740" s="13"/>
      <c r="Q3740" s="11"/>
      <c r="R3740" s="12"/>
    </row>
    <row r="3741" spans="1:18" ht="15.75" customHeight="1">
      <c r="A3741" s="1"/>
      <c r="B3741" s="5" t="s">
        <v>14</v>
      </c>
      <c r="C3741" s="5">
        <v>1185732</v>
      </c>
      <c r="D3741" s="6">
        <v>44511</v>
      </c>
      <c r="E3741" s="5" t="s">
        <v>15</v>
      </c>
      <c r="F3741" s="5" t="s">
        <v>125</v>
      </c>
      <c r="G3741" s="5" t="s">
        <v>126</v>
      </c>
      <c r="H3741" s="5" t="s">
        <v>20</v>
      </c>
      <c r="I3741" s="7">
        <v>0.60000000000000009</v>
      </c>
      <c r="J3741" s="8">
        <v>3000</v>
      </c>
      <c r="K3741" s="9">
        <f t="shared" si="28"/>
        <v>1800.0000000000002</v>
      </c>
      <c r="L3741" s="9">
        <f t="shared" si="29"/>
        <v>630</v>
      </c>
      <c r="M3741" s="10">
        <v>0.35</v>
      </c>
      <c r="O3741" s="15"/>
      <c r="P3741" s="13"/>
      <c r="Q3741" s="11"/>
      <c r="R3741" s="12"/>
    </row>
    <row r="3742" spans="1:18" ht="15.75" customHeight="1">
      <c r="A3742" s="1"/>
      <c r="B3742" s="5" t="s">
        <v>14</v>
      </c>
      <c r="C3742" s="5">
        <v>1185732</v>
      </c>
      <c r="D3742" s="6">
        <v>44511</v>
      </c>
      <c r="E3742" s="5" t="s">
        <v>15</v>
      </c>
      <c r="F3742" s="5" t="s">
        <v>125</v>
      </c>
      <c r="G3742" s="5" t="s">
        <v>126</v>
      </c>
      <c r="H3742" s="5" t="s">
        <v>21</v>
      </c>
      <c r="I3742" s="7">
        <v>0.70000000000000007</v>
      </c>
      <c r="J3742" s="8">
        <v>2750</v>
      </c>
      <c r="K3742" s="9">
        <f t="shared" si="28"/>
        <v>1925.0000000000002</v>
      </c>
      <c r="L3742" s="9">
        <f t="shared" si="29"/>
        <v>673.75</v>
      </c>
      <c r="M3742" s="10">
        <v>0.35</v>
      </c>
      <c r="O3742" s="15"/>
      <c r="P3742" s="13"/>
      <c r="Q3742" s="11"/>
      <c r="R3742" s="12"/>
    </row>
    <row r="3743" spans="1:18" ht="15.75" customHeight="1">
      <c r="A3743" s="1"/>
      <c r="B3743" s="5" t="s">
        <v>14</v>
      </c>
      <c r="C3743" s="5">
        <v>1185732</v>
      </c>
      <c r="D3743" s="6">
        <v>44511</v>
      </c>
      <c r="E3743" s="5" t="s">
        <v>15</v>
      </c>
      <c r="F3743" s="5" t="s">
        <v>125</v>
      </c>
      <c r="G3743" s="5" t="s">
        <v>126</v>
      </c>
      <c r="H3743" s="5" t="s">
        <v>22</v>
      </c>
      <c r="I3743" s="7">
        <v>0.75</v>
      </c>
      <c r="J3743" s="8">
        <v>3750</v>
      </c>
      <c r="K3743" s="9">
        <f t="shared" si="28"/>
        <v>2812.5</v>
      </c>
      <c r="L3743" s="9">
        <f t="shared" si="29"/>
        <v>1125</v>
      </c>
      <c r="M3743" s="10">
        <v>0.39999999999999997</v>
      </c>
      <c r="O3743" s="15"/>
      <c r="P3743" s="13"/>
      <c r="Q3743" s="11"/>
      <c r="R3743" s="12"/>
    </row>
    <row r="3744" spans="1:18" ht="15.75" customHeight="1">
      <c r="A3744" s="1"/>
      <c r="B3744" s="5" t="s">
        <v>14</v>
      </c>
      <c r="C3744" s="5">
        <v>1185732</v>
      </c>
      <c r="D3744" s="6">
        <v>44540</v>
      </c>
      <c r="E3744" s="5" t="s">
        <v>15</v>
      </c>
      <c r="F3744" s="5" t="s">
        <v>125</v>
      </c>
      <c r="G3744" s="5" t="s">
        <v>126</v>
      </c>
      <c r="H3744" s="5" t="s">
        <v>17</v>
      </c>
      <c r="I3744" s="7">
        <v>0.70000000000000007</v>
      </c>
      <c r="J3744" s="8">
        <v>6000</v>
      </c>
      <c r="K3744" s="9">
        <f t="shared" si="28"/>
        <v>4200</v>
      </c>
      <c r="L3744" s="9">
        <f t="shared" si="29"/>
        <v>1890</v>
      </c>
      <c r="M3744" s="10">
        <v>0.45</v>
      </c>
      <c r="O3744" s="15"/>
      <c r="P3744" s="13"/>
      <c r="Q3744" s="11"/>
      <c r="R3744" s="12"/>
    </row>
    <row r="3745" spans="1:18" ht="15.75" customHeight="1">
      <c r="A3745" s="1"/>
      <c r="B3745" s="5" t="s">
        <v>14</v>
      </c>
      <c r="C3745" s="5">
        <v>1185732</v>
      </c>
      <c r="D3745" s="6">
        <v>44540</v>
      </c>
      <c r="E3745" s="5" t="s">
        <v>15</v>
      </c>
      <c r="F3745" s="5" t="s">
        <v>125</v>
      </c>
      <c r="G3745" s="5" t="s">
        <v>126</v>
      </c>
      <c r="H3745" s="5" t="s">
        <v>18</v>
      </c>
      <c r="I3745" s="7">
        <v>0.60000000000000009</v>
      </c>
      <c r="J3745" s="8">
        <v>4000</v>
      </c>
      <c r="K3745" s="9">
        <f t="shared" si="28"/>
        <v>2400.0000000000005</v>
      </c>
      <c r="L3745" s="9">
        <f t="shared" si="29"/>
        <v>1080.0000000000002</v>
      </c>
      <c r="M3745" s="10">
        <v>0.45</v>
      </c>
      <c r="O3745" s="15"/>
      <c r="P3745" s="13"/>
      <c r="Q3745" s="11"/>
      <c r="R3745" s="12"/>
    </row>
    <row r="3746" spans="1:18" ht="15.75" customHeight="1">
      <c r="A3746" s="1"/>
      <c r="B3746" s="5" t="s">
        <v>14</v>
      </c>
      <c r="C3746" s="5">
        <v>1185732</v>
      </c>
      <c r="D3746" s="6">
        <v>44540</v>
      </c>
      <c r="E3746" s="5" t="s">
        <v>15</v>
      </c>
      <c r="F3746" s="5" t="s">
        <v>125</v>
      </c>
      <c r="G3746" s="5" t="s">
        <v>126</v>
      </c>
      <c r="H3746" s="5" t="s">
        <v>19</v>
      </c>
      <c r="I3746" s="7">
        <v>0.60000000000000009</v>
      </c>
      <c r="J3746" s="8">
        <v>3750</v>
      </c>
      <c r="K3746" s="9">
        <f t="shared" si="28"/>
        <v>2250.0000000000005</v>
      </c>
      <c r="L3746" s="9">
        <f t="shared" si="29"/>
        <v>787.50000000000011</v>
      </c>
      <c r="M3746" s="10">
        <v>0.35</v>
      </c>
      <c r="O3746" s="15"/>
      <c r="P3746" s="13"/>
      <c r="Q3746" s="11"/>
      <c r="R3746" s="12"/>
    </row>
    <row r="3747" spans="1:18" ht="15.75" customHeight="1">
      <c r="A3747" s="1"/>
      <c r="B3747" s="5" t="s">
        <v>14</v>
      </c>
      <c r="C3747" s="5">
        <v>1185732</v>
      </c>
      <c r="D3747" s="6">
        <v>44540</v>
      </c>
      <c r="E3747" s="5" t="s">
        <v>15</v>
      </c>
      <c r="F3747" s="5" t="s">
        <v>125</v>
      </c>
      <c r="G3747" s="5" t="s">
        <v>126</v>
      </c>
      <c r="H3747" s="5" t="s">
        <v>20</v>
      </c>
      <c r="I3747" s="7">
        <v>0.60000000000000009</v>
      </c>
      <c r="J3747" s="8">
        <v>3250</v>
      </c>
      <c r="K3747" s="9">
        <f t="shared" si="28"/>
        <v>1950.0000000000002</v>
      </c>
      <c r="L3747" s="9">
        <f t="shared" si="29"/>
        <v>682.5</v>
      </c>
      <c r="M3747" s="10">
        <v>0.35</v>
      </c>
      <c r="O3747" s="15"/>
      <c r="P3747" s="13"/>
      <c r="Q3747" s="11"/>
      <c r="R3747" s="12"/>
    </row>
    <row r="3748" spans="1:18" ht="15.75" customHeight="1">
      <c r="A3748" s="1"/>
      <c r="B3748" s="5" t="s">
        <v>14</v>
      </c>
      <c r="C3748" s="5">
        <v>1185732</v>
      </c>
      <c r="D3748" s="6">
        <v>44540</v>
      </c>
      <c r="E3748" s="5" t="s">
        <v>15</v>
      </c>
      <c r="F3748" s="5" t="s">
        <v>125</v>
      </c>
      <c r="G3748" s="5" t="s">
        <v>126</v>
      </c>
      <c r="H3748" s="5" t="s">
        <v>21</v>
      </c>
      <c r="I3748" s="7">
        <v>0.70000000000000007</v>
      </c>
      <c r="J3748" s="8">
        <v>3250</v>
      </c>
      <c r="K3748" s="9">
        <f t="shared" si="28"/>
        <v>2275</v>
      </c>
      <c r="L3748" s="9">
        <f t="shared" si="29"/>
        <v>796.25</v>
      </c>
      <c r="M3748" s="10">
        <v>0.35</v>
      </c>
      <c r="O3748" s="15"/>
      <c r="P3748" s="13"/>
      <c r="Q3748" s="11"/>
      <c r="R3748" s="12"/>
    </row>
    <row r="3749" spans="1:18" ht="15.75" customHeight="1">
      <c r="A3749" s="1"/>
      <c r="B3749" s="5" t="s">
        <v>14</v>
      </c>
      <c r="C3749" s="5">
        <v>1185732</v>
      </c>
      <c r="D3749" s="6">
        <v>44540</v>
      </c>
      <c r="E3749" s="5" t="s">
        <v>15</v>
      </c>
      <c r="F3749" s="5" t="s">
        <v>125</v>
      </c>
      <c r="G3749" s="5" t="s">
        <v>126</v>
      </c>
      <c r="H3749" s="5" t="s">
        <v>22</v>
      </c>
      <c r="I3749" s="7">
        <v>0.75</v>
      </c>
      <c r="J3749" s="8">
        <v>4250</v>
      </c>
      <c r="K3749" s="9">
        <f t="shared" si="28"/>
        <v>3187.5</v>
      </c>
      <c r="L3749" s="9">
        <f t="shared" si="29"/>
        <v>1275</v>
      </c>
      <c r="M3749" s="10">
        <v>0.39999999999999997</v>
      </c>
      <c r="O3749" s="15"/>
      <c r="P3749" s="13"/>
      <c r="Q3749" s="11"/>
      <c r="R3749" s="12"/>
    </row>
    <row r="3750" spans="1:18" ht="15.75" customHeight="1">
      <c r="A3750" s="1" t="s">
        <v>39</v>
      </c>
      <c r="B3750" s="5" t="s">
        <v>14</v>
      </c>
      <c r="C3750" s="5">
        <v>1185732</v>
      </c>
      <c r="D3750" s="6">
        <v>44217</v>
      </c>
      <c r="E3750" s="5" t="s">
        <v>15</v>
      </c>
      <c r="F3750" s="5" t="s">
        <v>127</v>
      </c>
      <c r="G3750" s="5" t="s">
        <v>128</v>
      </c>
      <c r="H3750" s="5" t="s">
        <v>17</v>
      </c>
      <c r="I3750" s="7">
        <v>0.5</v>
      </c>
      <c r="J3750" s="8">
        <v>5250</v>
      </c>
      <c r="K3750" s="9">
        <f t="shared" si="28"/>
        <v>2625</v>
      </c>
      <c r="L3750" s="9">
        <f t="shared" si="29"/>
        <v>1050</v>
      </c>
      <c r="M3750" s="10">
        <v>0.4</v>
      </c>
      <c r="O3750" s="15"/>
      <c r="P3750" s="13"/>
      <c r="Q3750" s="11"/>
      <c r="R3750" s="12"/>
    </row>
    <row r="3751" spans="1:18" ht="15.75" customHeight="1">
      <c r="A3751" s="1"/>
      <c r="B3751" s="5" t="s">
        <v>14</v>
      </c>
      <c r="C3751" s="5">
        <v>1185732</v>
      </c>
      <c r="D3751" s="6">
        <v>44217</v>
      </c>
      <c r="E3751" s="5" t="s">
        <v>15</v>
      </c>
      <c r="F3751" s="5" t="s">
        <v>127</v>
      </c>
      <c r="G3751" s="5" t="s">
        <v>128</v>
      </c>
      <c r="H3751" s="5" t="s">
        <v>18</v>
      </c>
      <c r="I3751" s="7">
        <v>0.5</v>
      </c>
      <c r="J3751" s="8">
        <v>3250</v>
      </c>
      <c r="K3751" s="9">
        <f t="shared" si="28"/>
        <v>1625</v>
      </c>
      <c r="L3751" s="9">
        <f t="shared" si="29"/>
        <v>650</v>
      </c>
      <c r="M3751" s="10">
        <v>0.4</v>
      </c>
      <c r="O3751" s="15"/>
      <c r="P3751" s="13"/>
      <c r="Q3751" s="11"/>
      <c r="R3751" s="12"/>
    </row>
    <row r="3752" spans="1:18" ht="15.75" customHeight="1">
      <c r="A3752" s="1"/>
      <c r="B3752" s="5" t="s">
        <v>14</v>
      </c>
      <c r="C3752" s="5">
        <v>1185732</v>
      </c>
      <c r="D3752" s="6">
        <v>44217</v>
      </c>
      <c r="E3752" s="5" t="s">
        <v>15</v>
      </c>
      <c r="F3752" s="5" t="s">
        <v>127</v>
      </c>
      <c r="G3752" s="5" t="s">
        <v>128</v>
      </c>
      <c r="H3752" s="5" t="s">
        <v>19</v>
      </c>
      <c r="I3752" s="7">
        <v>0.4</v>
      </c>
      <c r="J3752" s="8">
        <v>3250</v>
      </c>
      <c r="K3752" s="9">
        <f t="shared" si="28"/>
        <v>1300</v>
      </c>
      <c r="L3752" s="9">
        <f t="shared" si="29"/>
        <v>390</v>
      </c>
      <c r="M3752" s="10">
        <v>0.3</v>
      </c>
      <c r="O3752" s="15"/>
      <c r="P3752" s="13"/>
      <c r="Q3752" s="11"/>
      <c r="R3752" s="12"/>
    </row>
    <row r="3753" spans="1:18" ht="15.75" customHeight="1">
      <c r="A3753" s="1"/>
      <c r="B3753" s="5" t="s">
        <v>14</v>
      </c>
      <c r="C3753" s="5">
        <v>1185732</v>
      </c>
      <c r="D3753" s="6">
        <v>44217</v>
      </c>
      <c r="E3753" s="5" t="s">
        <v>15</v>
      </c>
      <c r="F3753" s="5" t="s">
        <v>127</v>
      </c>
      <c r="G3753" s="5" t="s">
        <v>128</v>
      </c>
      <c r="H3753" s="5" t="s">
        <v>20</v>
      </c>
      <c r="I3753" s="7">
        <v>0.44999999999999996</v>
      </c>
      <c r="J3753" s="8">
        <v>1750</v>
      </c>
      <c r="K3753" s="9">
        <f t="shared" si="28"/>
        <v>787.49999999999989</v>
      </c>
      <c r="L3753" s="9">
        <f t="shared" si="29"/>
        <v>236.24999999999994</v>
      </c>
      <c r="M3753" s="10">
        <v>0.3</v>
      </c>
      <c r="O3753" s="15"/>
      <c r="P3753" s="13"/>
      <c r="Q3753" s="11"/>
      <c r="R3753" s="12"/>
    </row>
    <row r="3754" spans="1:18" ht="15.75" customHeight="1">
      <c r="A3754" s="1"/>
      <c r="B3754" s="5" t="s">
        <v>14</v>
      </c>
      <c r="C3754" s="5">
        <v>1185732</v>
      </c>
      <c r="D3754" s="6">
        <v>44217</v>
      </c>
      <c r="E3754" s="5" t="s">
        <v>15</v>
      </c>
      <c r="F3754" s="5" t="s">
        <v>127</v>
      </c>
      <c r="G3754" s="5" t="s">
        <v>128</v>
      </c>
      <c r="H3754" s="5" t="s">
        <v>21</v>
      </c>
      <c r="I3754" s="7">
        <v>0.60000000000000009</v>
      </c>
      <c r="J3754" s="8">
        <v>2250</v>
      </c>
      <c r="K3754" s="9">
        <f t="shared" si="28"/>
        <v>1350.0000000000002</v>
      </c>
      <c r="L3754" s="9">
        <f t="shared" si="29"/>
        <v>405.00000000000006</v>
      </c>
      <c r="M3754" s="10">
        <v>0.3</v>
      </c>
      <c r="O3754" s="15"/>
      <c r="P3754" s="13"/>
      <c r="Q3754" s="11"/>
      <c r="R3754" s="12"/>
    </row>
    <row r="3755" spans="1:18" ht="15.75" customHeight="1">
      <c r="A3755" s="1"/>
      <c r="B3755" s="5" t="s">
        <v>14</v>
      </c>
      <c r="C3755" s="5">
        <v>1185732</v>
      </c>
      <c r="D3755" s="6">
        <v>44217</v>
      </c>
      <c r="E3755" s="5" t="s">
        <v>15</v>
      </c>
      <c r="F3755" s="5" t="s">
        <v>127</v>
      </c>
      <c r="G3755" s="5" t="s">
        <v>128</v>
      </c>
      <c r="H3755" s="5" t="s">
        <v>22</v>
      </c>
      <c r="I3755" s="7">
        <v>0.5</v>
      </c>
      <c r="J3755" s="8">
        <v>3250</v>
      </c>
      <c r="K3755" s="9">
        <f t="shared" si="28"/>
        <v>1625</v>
      </c>
      <c r="L3755" s="9">
        <f t="shared" si="29"/>
        <v>568.75</v>
      </c>
      <c r="M3755" s="10">
        <v>0.35</v>
      </c>
      <c r="O3755" s="15"/>
      <c r="P3755" s="13"/>
      <c r="Q3755" s="11"/>
      <c r="R3755" s="12"/>
    </row>
    <row r="3756" spans="1:18" ht="15.75" customHeight="1">
      <c r="A3756" s="1"/>
      <c r="B3756" s="5" t="s">
        <v>14</v>
      </c>
      <c r="C3756" s="5">
        <v>1185732</v>
      </c>
      <c r="D3756" s="6">
        <v>44246</v>
      </c>
      <c r="E3756" s="5" t="s">
        <v>15</v>
      </c>
      <c r="F3756" s="5" t="s">
        <v>127</v>
      </c>
      <c r="G3756" s="5" t="s">
        <v>128</v>
      </c>
      <c r="H3756" s="5" t="s">
        <v>17</v>
      </c>
      <c r="I3756" s="7">
        <v>0.5</v>
      </c>
      <c r="J3756" s="8">
        <v>6000</v>
      </c>
      <c r="K3756" s="9">
        <f t="shared" si="28"/>
        <v>3000</v>
      </c>
      <c r="L3756" s="9">
        <f t="shared" si="29"/>
        <v>1200</v>
      </c>
      <c r="M3756" s="10">
        <v>0.4</v>
      </c>
      <c r="O3756" s="15"/>
      <c r="P3756" s="13"/>
      <c r="Q3756" s="11"/>
      <c r="R3756" s="12"/>
    </row>
    <row r="3757" spans="1:18" ht="15.75" customHeight="1">
      <c r="A3757" s="1"/>
      <c r="B3757" s="5" t="s">
        <v>14</v>
      </c>
      <c r="C3757" s="5">
        <v>1185732</v>
      </c>
      <c r="D3757" s="6">
        <v>44246</v>
      </c>
      <c r="E3757" s="5" t="s">
        <v>15</v>
      </c>
      <c r="F3757" s="5" t="s">
        <v>127</v>
      </c>
      <c r="G3757" s="5" t="s">
        <v>128</v>
      </c>
      <c r="H3757" s="5" t="s">
        <v>18</v>
      </c>
      <c r="I3757" s="7">
        <v>0.5</v>
      </c>
      <c r="J3757" s="8">
        <v>2500</v>
      </c>
      <c r="K3757" s="9">
        <f t="shared" si="28"/>
        <v>1250</v>
      </c>
      <c r="L3757" s="9">
        <f t="shared" si="29"/>
        <v>500</v>
      </c>
      <c r="M3757" s="10">
        <v>0.4</v>
      </c>
      <c r="O3757" s="15"/>
      <c r="P3757" s="13"/>
      <c r="Q3757" s="11"/>
      <c r="R3757" s="12"/>
    </row>
    <row r="3758" spans="1:18" ht="15.75" customHeight="1">
      <c r="A3758" s="1"/>
      <c r="B3758" s="5" t="s">
        <v>14</v>
      </c>
      <c r="C3758" s="5">
        <v>1185732</v>
      </c>
      <c r="D3758" s="6">
        <v>44246</v>
      </c>
      <c r="E3758" s="5" t="s">
        <v>15</v>
      </c>
      <c r="F3758" s="5" t="s">
        <v>127</v>
      </c>
      <c r="G3758" s="5" t="s">
        <v>128</v>
      </c>
      <c r="H3758" s="5" t="s">
        <v>19</v>
      </c>
      <c r="I3758" s="7">
        <v>0.4</v>
      </c>
      <c r="J3758" s="8">
        <v>3000</v>
      </c>
      <c r="K3758" s="9">
        <f t="shared" si="28"/>
        <v>1200</v>
      </c>
      <c r="L3758" s="9">
        <f t="shared" si="29"/>
        <v>360</v>
      </c>
      <c r="M3758" s="10">
        <v>0.3</v>
      </c>
      <c r="O3758" s="15"/>
      <c r="P3758" s="13"/>
      <c r="Q3758" s="11"/>
      <c r="R3758" s="12"/>
    </row>
    <row r="3759" spans="1:18" ht="15.75" customHeight="1">
      <c r="A3759" s="1"/>
      <c r="B3759" s="5" t="s">
        <v>14</v>
      </c>
      <c r="C3759" s="5">
        <v>1185732</v>
      </c>
      <c r="D3759" s="6">
        <v>44246</v>
      </c>
      <c r="E3759" s="5" t="s">
        <v>15</v>
      </c>
      <c r="F3759" s="5" t="s">
        <v>127</v>
      </c>
      <c r="G3759" s="5" t="s">
        <v>128</v>
      </c>
      <c r="H3759" s="5" t="s">
        <v>20</v>
      </c>
      <c r="I3759" s="7">
        <v>0.44999999999999996</v>
      </c>
      <c r="J3759" s="8">
        <v>2000</v>
      </c>
      <c r="K3759" s="9">
        <f t="shared" si="28"/>
        <v>899.99999999999989</v>
      </c>
      <c r="L3759" s="9">
        <f t="shared" si="29"/>
        <v>269.99999999999994</v>
      </c>
      <c r="M3759" s="10">
        <v>0.3</v>
      </c>
      <c r="O3759" s="15"/>
      <c r="P3759" s="13"/>
      <c r="Q3759" s="11"/>
      <c r="R3759" s="12"/>
    </row>
    <row r="3760" spans="1:18" ht="15.75" customHeight="1">
      <c r="A3760" s="1"/>
      <c r="B3760" s="5" t="s">
        <v>14</v>
      </c>
      <c r="C3760" s="5">
        <v>1185732</v>
      </c>
      <c r="D3760" s="6">
        <v>44246</v>
      </c>
      <c r="E3760" s="5" t="s">
        <v>15</v>
      </c>
      <c r="F3760" s="5" t="s">
        <v>127</v>
      </c>
      <c r="G3760" s="5" t="s">
        <v>128</v>
      </c>
      <c r="H3760" s="5" t="s">
        <v>21</v>
      </c>
      <c r="I3760" s="7">
        <v>0.60000000000000009</v>
      </c>
      <c r="J3760" s="8">
        <v>2750</v>
      </c>
      <c r="K3760" s="9">
        <f t="shared" si="28"/>
        <v>1650.0000000000002</v>
      </c>
      <c r="L3760" s="9">
        <f t="shared" si="29"/>
        <v>495.00000000000006</v>
      </c>
      <c r="M3760" s="10">
        <v>0.3</v>
      </c>
      <c r="O3760" s="15"/>
      <c r="P3760" s="13"/>
      <c r="Q3760" s="11"/>
      <c r="R3760" s="12"/>
    </row>
    <row r="3761" spans="1:18" ht="15.75" customHeight="1">
      <c r="A3761" s="1"/>
      <c r="B3761" s="5" t="s">
        <v>14</v>
      </c>
      <c r="C3761" s="5">
        <v>1185732</v>
      </c>
      <c r="D3761" s="6">
        <v>44246</v>
      </c>
      <c r="E3761" s="5" t="s">
        <v>15</v>
      </c>
      <c r="F3761" s="5" t="s">
        <v>127</v>
      </c>
      <c r="G3761" s="5" t="s">
        <v>128</v>
      </c>
      <c r="H3761" s="5" t="s">
        <v>22</v>
      </c>
      <c r="I3761" s="7">
        <v>0.5</v>
      </c>
      <c r="J3761" s="8">
        <v>3750</v>
      </c>
      <c r="K3761" s="9">
        <f t="shared" si="28"/>
        <v>1875</v>
      </c>
      <c r="L3761" s="9">
        <f t="shared" si="29"/>
        <v>656.25</v>
      </c>
      <c r="M3761" s="10">
        <v>0.35</v>
      </c>
      <c r="O3761" s="15"/>
      <c r="P3761" s="13"/>
      <c r="Q3761" s="11"/>
      <c r="R3761" s="12"/>
    </row>
    <row r="3762" spans="1:18" ht="15.75" customHeight="1">
      <c r="A3762" s="1"/>
      <c r="B3762" s="5" t="s">
        <v>14</v>
      </c>
      <c r="C3762" s="5">
        <v>1185732</v>
      </c>
      <c r="D3762" s="6">
        <v>44272</v>
      </c>
      <c r="E3762" s="5" t="s">
        <v>15</v>
      </c>
      <c r="F3762" s="5" t="s">
        <v>127</v>
      </c>
      <c r="G3762" s="5" t="s">
        <v>128</v>
      </c>
      <c r="H3762" s="5" t="s">
        <v>17</v>
      </c>
      <c r="I3762" s="7">
        <v>0.5</v>
      </c>
      <c r="J3762" s="8">
        <v>5700</v>
      </c>
      <c r="K3762" s="9">
        <f t="shared" si="28"/>
        <v>2850</v>
      </c>
      <c r="L3762" s="9">
        <f t="shared" si="29"/>
        <v>1140</v>
      </c>
      <c r="M3762" s="10">
        <v>0.4</v>
      </c>
      <c r="O3762" s="15"/>
      <c r="P3762" s="13"/>
      <c r="Q3762" s="11"/>
      <c r="R3762" s="12"/>
    </row>
    <row r="3763" spans="1:18" ht="15.75" customHeight="1">
      <c r="A3763" s="1"/>
      <c r="B3763" s="5" t="s">
        <v>14</v>
      </c>
      <c r="C3763" s="5">
        <v>1185732</v>
      </c>
      <c r="D3763" s="6">
        <v>44272</v>
      </c>
      <c r="E3763" s="5" t="s">
        <v>15</v>
      </c>
      <c r="F3763" s="5" t="s">
        <v>127</v>
      </c>
      <c r="G3763" s="5" t="s">
        <v>128</v>
      </c>
      <c r="H3763" s="5" t="s">
        <v>18</v>
      </c>
      <c r="I3763" s="7">
        <v>0.5</v>
      </c>
      <c r="J3763" s="8">
        <v>2750</v>
      </c>
      <c r="K3763" s="9">
        <f t="shared" si="28"/>
        <v>1375</v>
      </c>
      <c r="L3763" s="9">
        <f t="shared" si="29"/>
        <v>550</v>
      </c>
      <c r="M3763" s="10">
        <v>0.4</v>
      </c>
      <c r="O3763" s="15"/>
      <c r="P3763" s="13"/>
      <c r="Q3763" s="11"/>
      <c r="R3763" s="12"/>
    </row>
    <row r="3764" spans="1:18" ht="15.75" customHeight="1">
      <c r="A3764" s="1"/>
      <c r="B3764" s="5" t="s">
        <v>14</v>
      </c>
      <c r="C3764" s="5">
        <v>1185732</v>
      </c>
      <c r="D3764" s="6">
        <v>44272</v>
      </c>
      <c r="E3764" s="5" t="s">
        <v>15</v>
      </c>
      <c r="F3764" s="5" t="s">
        <v>127</v>
      </c>
      <c r="G3764" s="5" t="s">
        <v>128</v>
      </c>
      <c r="H3764" s="5" t="s">
        <v>19</v>
      </c>
      <c r="I3764" s="7">
        <v>0.4</v>
      </c>
      <c r="J3764" s="8">
        <v>3000</v>
      </c>
      <c r="K3764" s="9">
        <f t="shared" si="28"/>
        <v>1200</v>
      </c>
      <c r="L3764" s="9">
        <f t="shared" si="29"/>
        <v>360</v>
      </c>
      <c r="M3764" s="10">
        <v>0.3</v>
      </c>
      <c r="O3764" s="15"/>
      <c r="P3764" s="13"/>
      <c r="Q3764" s="11"/>
      <c r="R3764" s="12"/>
    </row>
    <row r="3765" spans="1:18" ht="15.75" customHeight="1">
      <c r="A3765" s="1"/>
      <c r="B3765" s="5" t="s">
        <v>14</v>
      </c>
      <c r="C3765" s="5">
        <v>1185732</v>
      </c>
      <c r="D3765" s="6">
        <v>44272</v>
      </c>
      <c r="E3765" s="5" t="s">
        <v>15</v>
      </c>
      <c r="F3765" s="5" t="s">
        <v>127</v>
      </c>
      <c r="G3765" s="5" t="s">
        <v>128</v>
      </c>
      <c r="H3765" s="5" t="s">
        <v>20</v>
      </c>
      <c r="I3765" s="7">
        <v>0.44999999999999996</v>
      </c>
      <c r="J3765" s="8">
        <v>1500</v>
      </c>
      <c r="K3765" s="9">
        <f t="shared" si="28"/>
        <v>674.99999999999989</v>
      </c>
      <c r="L3765" s="9">
        <f t="shared" si="29"/>
        <v>202.49999999999997</v>
      </c>
      <c r="M3765" s="10">
        <v>0.3</v>
      </c>
      <c r="O3765" s="15"/>
      <c r="P3765" s="13"/>
      <c r="Q3765" s="11"/>
      <c r="R3765" s="12"/>
    </row>
    <row r="3766" spans="1:18" ht="15.75" customHeight="1">
      <c r="A3766" s="1"/>
      <c r="B3766" s="5" t="s">
        <v>14</v>
      </c>
      <c r="C3766" s="5">
        <v>1185732</v>
      </c>
      <c r="D3766" s="6">
        <v>44272</v>
      </c>
      <c r="E3766" s="5" t="s">
        <v>15</v>
      </c>
      <c r="F3766" s="5" t="s">
        <v>127</v>
      </c>
      <c r="G3766" s="5" t="s">
        <v>128</v>
      </c>
      <c r="H3766" s="5" t="s">
        <v>21</v>
      </c>
      <c r="I3766" s="7">
        <v>0.60000000000000009</v>
      </c>
      <c r="J3766" s="8">
        <v>2000</v>
      </c>
      <c r="K3766" s="9">
        <f t="shared" si="28"/>
        <v>1200.0000000000002</v>
      </c>
      <c r="L3766" s="9">
        <f t="shared" si="29"/>
        <v>360.00000000000006</v>
      </c>
      <c r="M3766" s="10">
        <v>0.3</v>
      </c>
      <c r="O3766" s="15"/>
      <c r="P3766" s="13"/>
      <c r="Q3766" s="11"/>
      <c r="R3766" s="12"/>
    </row>
    <row r="3767" spans="1:18" ht="15.75" customHeight="1">
      <c r="A3767" s="1"/>
      <c r="B3767" s="5" t="s">
        <v>14</v>
      </c>
      <c r="C3767" s="5">
        <v>1185732</v>
      </c>
      <c r="D3767" s="6">
        <v>44272</v>
      </c>
      <c r="E3767" s="5" t="s">
        <v>15</v>
      </c>
      <c r="F3767" s="5" t="s">
        <v>127</v>
      </c>
      <c r="G3767" s="5" t="s">
        <v>128</v>
      </c>
      <c r="H3767" s="5" t="s">
        <v>22</v>
      </c>
      <c r="I3767" s="7">
        <v>0.5</v>
      </c>
      <c r="J3767" s="8">
        <v>3000</v>
      </c>
      <c r="K3767" s="9">
        <f t="shared" si="28"/>
        <v>1500</v>
      </c>
      <c r="L3767" s="9">
        <f t="shared" si="29"/>
        <v>525</v>
      </c>
      <c r="M3767" s="10">
        <v>0.35</v>
      </c>
      <c r="O3767" s="15"/>
      <c r="P3767" s="13"/>
      <c r="Q3767" s="11"/>
      <c r="R3767" s="12"/>
    </row>
    <row r="3768" spans="1:18" ht="15.75" customHeight="1">
      <c r="A3768" s="1"/>
      <c r="B3768" s="5" t="s">
        <v>14</v>
      </c>
      <c r="C3768" s="5">
        <v>1185732</v>
      </c>
      <c r="D3768" s="6">
        <v>44304</v>
      </c>
      <c r="E3768" s="5" t="s">
        <v>15</v>
      </c>
      <c r="F3768" s="5" t="s">
        <v>127</v>
      </c>
      <c r="G3768" s="5" t="s">
        <v>128</v>
      </c>
      <c r="H3768" s="5" t="s">
        <v>17</v>
      </c>
      <c r="I3768" s="7">
        <v>0.5</v>
      </c>
      <c r="J3768" s="8">
        <v>5500</v>
      </c>
      <c r="K3768" s="9">
        <f t="shared" si="28"/>
        <v>2750</v>
      </c>
      <c r="L3768" s="9">
        <f t="shared" si="29"/>
        <v>1100</v>
      </c>
      <c r="M3768" s="10">
        <v>0.4</v>
      </c>
      <c r="O3768" s="15"/>
      <c r="P3768" s="13"/>
      <c r="Q3768" s="11"/>
      <c r="R3768" s="12"/>
    </row>
    <row r="3769" spans="1:18" ht="15.75" customHeight="1">
      <c r="A3769" s="1"/>
      <c r="B3769" s="5" t="s">
        <v>14</v>
      </c>
      <c r="C3769" s="5">
        <v>1185732</v>
      </c>
      <c r="D3769" s="6">
        <v>44304</v>
      </c>
      <c r="E3769" s="5" t="s">
        <v>15</v>
      </c>
      <c r="F3769" s="5" t="s">
        <v>127</v>
      </c>
      <c r="G3769" s="5" t="s">
        <v>128</v>
      </c>
      <c r="H3769" s="5" t="s">
        <v>18</v>
      </c>
      <c r="I3769" s="7">
        <v>0.5</v>
      </c>
      <c r="J3769" s="8">
        <v>2500</v>
      </c>
      <c r="K3769" s="9">
        <f t="shared" si="28"/>
        <v>1250</v>
      </c>
      <c r="L3769" s="9">
        <f t="shared" si="29"/>
        <v>500</v>
      </c>
      <c r="M3769" s="10">
        <v>0.4</v>
      </c>
      <c r="O3769" s="15"/>
      <c r="P3769" s="13"/>
      <c r="Q3769" s="11"/>
      <c r="R3769" s="12"/>
    </row>
    <row r="3770" spans="1:18" ht="15.75" customHeight="1">
      <c r="A3770" s="1"/>
      <c r="B3770" s="5" t="s">
        <v>14</v>
      </c>
      <c r="C3770" s="5">
        <v>1185732</v>
      </c>
      <c r="D3770" s="6">
        <v>44304</v>
      </c>
      <c r="E3770" s="5" t="s">
        <v>15</v>
      </c>
      <c r="F3770" s="5" t="s">
        <v>127</v>
      </c>
      <c r="G3770" s="5" t="s">
        <v>128</v>
      </c>
      <c r="H3770" s="5" t="s">
        <v>19</v>
      </c>
      <c r="I3770" s="7">
        <v>0.4</v>
      </c>
      <c r="J3770" s="8">
        <v>2500</v>
      </c>
      <c r="K3770" s="9">
        <f t="shared" si="28"/>
        <v>1000</v>
      </c>
      <c r="L3770" s="9">
        <f t="shared" si="29"/>
        <v>300</v>
      </c>
      <c r="M3770" s="10">
        <v>0.3</v>
      </c>
      <c r="O3770" s="15"/>
      <c r="P3770" s="13"/>
      <c r="Q3770" s="11"/>
      <c r="R3770" s="12"/>
    </row>
    <row r="3771" spans="1:18" ht="15.75" customHeight="1">
      <c r="A3771" s="1"/>
      <c r="B3771" s="5" t="s">
        <v>14</v>
      </c>
      <c r="C3771" s="5">
        <v>1185732</v>
      </c>
      <c r="D3771" s="6">
        <v>44304</v>
      </c>
      <c r="E3771" s="5" t="s">
        <v>15</v>
      </c>
      <c r="F3771" s="5" t="s">
        <v>127</v>
      </c>
      <c r="G3771" s="5" t="s">
        <v>128</v>
      </c>
      <c r="H3771" s="5" t="s">
        <v>20</v>
      </c>
      <c r="I3771" s="7">
        <v>0.44999999999999996</v>
      </c>
      <c r="J3771" s="8">
        <v>1750</v>
      </c>
      <c r="K3771" s="9">
        <f t="shared" si="28"/>
        <v>787.49999999999989</v>
      </c>
      <c r="L3771" s="9">
        <f t="shared" si="29"/>
        <v>236.24999999999994</v>
      </c>
      <c r="M3771" s="10">
        <v>0.3</v>
      </c>
      <c r="O3771" s="15"/>
      <c r="P3771" s="13"/>
      <c r="Q3771" s="11"/>
      <c r="R3771" s="12"/>
    </row>
    <row r="3772" spans="1:18" ht="15.75" customHeight="1">
      <c r="A3772" s="1"/>
      <c r="B3772" s="5" t="s">
        <v>14</v>
      </c>
      <c r="C3772" s="5">
        <v>1185732</v>
      </c>
      <c r="D3772" s="6">
        <v>44304</v>
      </c>
      <c r="E3772" s="5" t="s">
        <v>15</v>
      </c>
      <c r="F3772" s="5" t="s">
        <v>127</v>
      </c>
      <c r="G3772" s="5" t="s">
        <v>128</v>
      </c>
      <c r="H3772" s="5" t="s">
        <v>21</v>
      </c>
      <c r="I3772" s="7">
        <v>0.60000000000000009</v>
      </c>
      <c r="J3772" s="8">
        <v>1750</v>
      </c>
      <c r="K3772" s="9">
        <f t="shared" si="28"/>
        <v>1050.0000000000002</v>
      </c>
      <c r="L3772" s="9">
        <f t="shared" si="29"/>
        <v>315.00000000000006</v>
      </c>
      <c r="M3772" s="10">
        <v>0.3</v>
      </c>
      <c r="O3772" s="15"/>
      <c r="P3772" s="13"/>
      <c r="Q3772" s="11"/>
      <c r="R3772" s="12"/>
    </row>
    <row r="3773" spans="1:18" ht="15.75" customHeight="1">
      <c r="A3773" s="1"/>
      <c r="B3773" s="5" t="s">
        <v>14</v>
      </c>
      <c r="C3773" s="5">
        <v>1185732</v>
      </c>
      <c r="D3773" s="6">
        <v>44304</v>
      </c>
      <c r="E3773" s="5" t="s">
        <v>15</v>
      </c>
      <c r="F3773" s="5" t="s">
        <v>127</v>
      </c>
      <c r="G3773" s="5" t="s">
        <v>128</v>
      </c>
      <c r="H3773" s="5" t="s">
        <v>22</v>
      </c>
      <c r="I3773" s="7">
        <v>0.5</v>
      </c>
      <c r="J3773" s="8">
        <v>3250</v>
      </c>
      <c r="K3773" s="9">
        <f t="shared" si="28"/>
        <v>1625</v>
      </c>
      <c r="L3773" s="9">
        <f t="shared" si="29"/>
        <v>568.75</v>
      </c>
      <c r="M3773" s="10">
        <v>0.35</v>
      </c>
      <c r="O3773" s="15"/>
      <c r="P3773" s="13"/>
      <c r="Q3773" s="11"/>
      <c r="R3773" s="12"/>
    </row>
    <row r="3774" spans="1:18" ht="15.75" customHeight="1">
      <c r="A3774" s="1"/>
      <c r="B3774" s="5" t="s">
        <v>14</v>
      </c>
      <c r="C3774" s="5">
        <v>1185732</v>
      </c>
      <c r="D3774" s="6">
        <v>44333</v>
      </c>
      <c r="E3774" s="5" t="s">
        <v>15</v>
      </c>
      <c r="F3774" s="5" t="s">
        <v>127</v>
      </c>
      <c r="G3774" s="5" t="s">
        <v>128</v>
      </c>
      <c r="H3774" s="5" t="s">
        <v>17</v>
      </c>
      <c r="I3774" s="7">
        <v>0.65</v>
      </c>
      <c r="J3774" s="8">
        <v>5950</v>
      </c>
      <c r="K3774" s="9">
        <f t="shared" si="28"/>
        <v>3867.5</v>
      </c>
      <c r="L3774" s="9">
        <f t="shared" si="29"/>
        <v>1547</v>
      </c>
      <c r="M3774" s="10">
        <v>0.4</v>
      </c>
      <c r="O3774" s="15"/>
      <c r="P3774" s="13"/>
      <c r="Q3774" s="11"/>
      <c r="R3774" s="12"/>
    </row>
    <row r="3775" spans="1:18" ht="15.75" customHeight="1">
      <c r="A3775" s="1"/>
      <c r="B3775" s="5" t="s">
        <v>14</v>
      </c>
      <c r="C3775" s="5">
        <v>1185732</v>
      </c>
      <c r="D3775" s="6">
        <v>44333</v>
      </c>
      <c r="E3775" s="5" t="s">
        <v>15</v>
      </c>
      <c r="F3775" s="5" t="s">
        <v>127</v>
      </c>
      <c r="G3775" s="5" t="s">
        <v>128</v>
      </c>
      <c r="H3775" s="5" t="s">
        <v>18</v>
      </c>
      <c r="I3775" s="7">
        <v>0.60000000000000009</v>
      </c>
      <c r="J3775" s="8">
        <v>3000</v>
      </c>
      <c r="K3775" s="9">
        <f t="shared" si="28"/>
        <v>1800.0000000000002</v>
      </c>
      <c r="L3775" s="9">
        <f t="shared" si="29"/>
        <v>720.00000000000011</v>
      </c>
      <c r="M3775" s="10">
        <v>0.4</v>
      </c>
      <c r="O3775" s="15"/>
      <c r="P3775" s="13"/>
      <c r="Q3775" s="11"/>
      <c r="R3775" s="12"/>
    </row>
    <row r="3776" spans="1:18" ht="15.75" customHeight="1">
      <c r="A3776" s="1"/>
      <c r="B3776" s="5" t="s">
        <v>14</v>
      </c>
      <c r="C3776" s="5">
        <v>1185732</v>
      </c>
      <c r="D3776" s="6">
        <v>44333</v>
      </c>
      <c r="E3776" s="5" t="s">
        <v>15</v>
      </c>
      <c r="F3776" s="5" t="s">
        <v>127</v>
      </c>
      <c r="G3776" s="5" t="s">
        <v>128</v>
      </c>
      <c r="H3776" s="5" t="s">
        <v>19</v>
      </c>
      <c r="I3776" s="7">
        <v>0.55000000000000004</v>
      </c>
      <c r="J3776" s="8">
        <v>3250</v>
      </c>
      <c r="K3776" s="9">
        <f t="shared" si="28"/>
        <v>1787.5000000000002</v>
      </c>
      <c r="L3776" s="9">
        <f t="shared" si="29"/>
        <v>536.25</v>
      </c>
      <c r="M3776" s="10">
        <v>0.3</v>
      </c>
      <c r="O3776" s="15"/>
      <c r="P3776" s="13"/>
      <c r="Q3776" s="11"/>
      <c r="R3776" s="12"/>
    </row>
    <row r="3777" spans="1:18" ht="15.75" customHeight="1">
      <c r="A3777" s="1"/>
      <c r="B3777" s="5" t="s">
        <v>14</v>
      </c>
      <c r="C3777" s="5">
        <v>1185732</v>
      </c>
      <c r="D3777" s="6">
        <v>44333</v>
      </c>
      <c r="E3777" s="5" t="s">
        <v>15</v>
      </c>
      <c r="F3777" s="5" t="s">
        <v>127</v>
      </c>
      <c r="G3777" s="5" t="s">
        <v>128</v>
      </c>
      <c r="H3777" s="5" t="s">
        <v>20</v>
      </c>
      <c r="I3777" s="7">
        <v>0.55000000000000004</v>
      </c>
      <c r="J3777" s="8">
        <v>2750</v>
      </c>
      <c r="K3777" s="9">
        <f t="shared" si="28"/>
        <v>1512.5000000000002</v>
      </c>
      <c r="L3777" s="9">
        <f t="shared" si="29"/>
        <v>453.75000000000006</v>
      </c>
      <c r="M3777" s="10">
        <v>0.3</v>
      </c>
      <c r="O3777" s="15"/>
      <c r="P3777" s="13"/>
      <c r="Q3777" s="11"/>
      <c r="R3777" s="12"/>
    </row>
    <row r="3778" spans="1:18" ht="15.75" customHeight="1">
      <c r="A3778" s="1"/>
      <c r="B3778" s="5" t="s">
        <v>14</v>
      </c>
      <c r="C3778" s="5">
        <v>1185732</v>
      </c>
      <c r="D3778" s="6">
        <v>44333</v>
      </c>
      <c r="E3778" s="5" t="s">
        <v>15</v>
      </c>
      <c r="F3778" s="5" t="s">
        <v>127</v>
      </c>
      <c r="G3778" s="5" t="s">
        <v>128</v>
      </c>
      <c r="H3778" s="5" t="s">
        <v>21</v>
      </c>
      <c r="I3778" s="7">
        <v>0.65</v>
      </c>
      <c r="J3778" s="8">
        <v>3000</v>
      </c>
      <c r="K3778" s="9">
        <f t="shared" si="28"/>
        <v>1950</v>
      </c>
      <c r="L3778" s="9">
        <f t="shared" si="29"/>
        <v>585</v>
      </c>
      <c r="M3778" s="10">
        <v>0.3</v>
      </c>
      <c r="O3778" s="15"/>
      <c r="P3778" s="13"/>
      <c r="Q3778" s="11"/>
      <c r="R3778" s="12"/>
    </row>
    <row r="3779" spans="1:18" ht="15.75" customHeight="1">
      <c r="A3779" s="1"/>
      <c r="B3779" s="5" t="s">
        <v>14</v>
      </c>
      <c r="C3779" s="5">
        <v>1185732</v>
      </c>
      <c r="D3779" s="6">
        <v>44333</v>
      </c>
      <c r="E3779" s="5" t="s">
        <v>15</v>
      </c>
      <c r="F3779" s="5" t="s">
        <v>127</v>
      </c>
      <c r="G3779" s="5" t="s">
        <v>128</v>
      </c>
      <c r="H3779" s="5" t="s">
        <v>22</v>
      </c>
      <c r="I3779" s="7">
        <v>0.70000000000000007</v>
      </c>
      <c r="J3779" s="8">
        <v>4250</v>
      </c>
      <c r="K3779" s="9">
        <f t="shared" si="28"/>
        <v>2975.0000000000005</v>
      </c>
      <c r="L3779" s="9">
        <f t="shared" si="29"/>
        <v>1041.25</v>
      </c>
      <c r="M3779" s="10">
        <v>0.35</v>
      </c>
      <c r="O3779" s="15"/>
      <c r="P3779" s="13"/>
      <c r="Q3779" s="11"/>
      <c r="R3779" s="12"/>
    </row>
    <row r="3780" spans="1:18" ht="15.75" customHeight="1">
      <c r="A3780" s="1"/>
      <c r="B3780" s="5" t="s">
        <v>14</v>
      </c>
      <c r="C3780" s="5">
        <v>1185732</v>
      </c>
      <c r="D3780" s="6">
        <v>44366</v>
      </c>
      <c r="E3780" s="5" t="s">
        <v>15</v>
      </c>
      <c r="F3780" s="5" t="s">
        <v>127</v>
      </c>
      <c r="G3780" s="5" t="s">
        <v>128</v>
      </c>
      <c r="H3780" s="5" t="s">
        <v>17</v>
      </c>
      <c r="I3780" s="7">
        <v>0.65</v>
      </c>
      <c r="J3780" s="8">
        <v>6750</v>
      </c>
      <c r="K3780" s="9">
        <f t="shared" si="28"/>
        <v>4387.5</v>
      </c>
      <c r="L3780" s="9">
        <f t="shared" si="29"/>
        <v>1755</v>
      </c>
      <c r="M3780" s="10">
        <v>0.4</v>
      </c>
      <c r="O3780" s="15"/>
      <c r="P3780" s="13"/>
      <c r="Q3780" s="11"/>
      <c r="R3780" s="12"/>
    </row>
    <row r="3781" spans="1:18" ht="15.75" customHeight="1">
      <c r="A3781" s="1"/>
      <c r="B3781" s="5" t="s">
        <v>14</v>
      </c>
      <c r="C3781" s="5">
        <v>1185732</v>
      </c>
      <c r="D3781" s="6">
        <v>44366</v>
      </c>
      <c r="E3781" s="5" t="s">
        <v>15</v>
      </c>
      <c r="F3781" s="5" t="s">
        <v>127</v>
      </c>
      <c r="G3781" s="5" t="s">
        <v>128</v>
      </c>
      <c r="H3781" s="5" t="s">
        <v>18</v>
      </c>
      <c r="I3781" s="7">
        <v>0.60000000000000009</v>
      </c>
      <c r="J3781" s="8">
        <v>4250</v>
      </c>
      <c r="K3781" s="9">
        <f t="shared" si="28"/>
        <v>2550.0000000000005</v>
      </c>
      <c r="L3781" s="9">
        <f t="shared" si="29"/>
        <v>1020.0000000000002</v>
      </c>
      <c r="M3781" s="10">
        <v>0.4</v>
      </c>
      <c r="O3781" s="15"/>
      <c r="P3781" s="13"/>
      <c r="Q3781" s="11"/>
      <c r="R3781" s="12"/>
    </row>
    <row r="3782" spans="1:18" ht="15.75" customHeight="1">
      <c r="A3782" s="1"/>
      <c r="B3782" s="5" t="s">
        <v>14</v>
      </c>
      <c r="C3782" s="5">
        <v>1185732</v>
      </c>
      <c r="D3782" s="6">
        <v>44366</v>
      </c>
      <c r="E3782" s="5" t="s">
        <v>15</v>
      </c>
      <c r="F3782" s="5" t="s">
        <v>127</v>
      </c>
      <c r="G3782" s="5" t="s">
        <v>128</v>
      </c>
      <c r="H3782" s="5" t="s">
        <v>19</v>
      </c>
      <c r="I3782" s="7">
        <v>0.55000000000000004</v>
      </c>
      <c r="J3782" s="8">
        <v>3500</v>
      </c>
      <c r="K3782" s="9">
        <f t="shared" si="28"/>
        <v>1925.0000000000002</v>
      </c>
      <c r="L3782" s="9">
        <f t="shared" si="29"/>
        <v>577.5</v>
      </c>
      <c r="M3782" s="10">
        <v>0.3</v>
      </c>
      <c r="O3782" s="15"/>
      <c r="P3782" s="13"/>
      <c r="Q3782" s="11"/>
      <c r="R3782" s="12"/>
    </row>
    <row r="3783" spans="1:18" ht="15.75" customHeight="1">
      <c r="A3783" s="1"/>
      <c r="B3783" s="5" t="s">
        <v>14</v>
      </c>
      <c r="C3783" s="5">
        <v>1185732</v>
      </c>
      <c r="D3783" s="6">
        <v>44366</v>
      </c>
      <c r="E3783" s="5" t="s">
        <v>15</v>
      </c>
      <c r="F3783" s="5" t="s">
        <v>127</v>
      </c>
      <c r="G3783" s="5" t="s">
        <v>128</v>
      </c>
      <c r="H3783" s="5" t="s">
        <v>20</v>
      </c>
      <c r="I3783" s="7">
        <v>0.55000000000000004</v>
      </c>
      <c r="J3783" s="8">
        <v>3250</v>
      </c>
      <c r="K3783" s="9">
        <f t="shared" si="28"/>
        <v>1787.5000000000002</v>
      </c>
      <c r="L3783" s="9">
        <f t="shared" si="29"/>
        <v>536.25</v>
      </c>
      <c r="M3783" s="10">
        <v>0.3</v>
      </c>
      <c r="O3783" s="15"/>
      <c r="P3783" s="13"/>
      <c r="Q3783" s="11"/>
      <c r="R3783" s="12"/>
    </row>
    <row r="3784" spans="1:18" ht="15.75" customHeight="1">
      <c r="A3784" s="1"/>
      <c r="B3784" s="5" t="s">
        <v>14</v>
      </c>
      <c r="C3784" s="5">
        <v>1185732</v>
      </c>
      <c r="D3784" s="6">
        <v>44366</v>
      </c>
      <c r="E3784" s="5" t="s">
        <v>15</v>
      </c>
      <c r="F3784" s="5" t="s">
        <v>127</v>
      </c>
      <c r="G3784" s="5" t="s">
        <v>128</v>
      </c>
      <c r="H3784" s="5" t="s">
        <v>21</v>
      </c>
      <c r="I3784" s="7">
        <v>0.65</v>
      </c>
      <c r="J3784" s="8">
        <v>3250</v>
      </c>
      <c r="K3784" s="9">
        <f t="shared" si="28"/>
        <v>2112.5</v>
      </c>
      <c r="L3784" s="9">
        <f t="shared" si="29"/>
        <v>633.75</v>
      </c>
      <c r="M3784" s="10">
        <v>0.3</v>
      </c>
      <c r="O3784" s="15"/>
      <c r="P3784" s="13"/>
      <c r="Q3784" s="11"/>
      <c r="R3784" s="12"/>
    </row>
    <row r="3785" spans="1:18" ht="15.75" customHeight="1">
      <c r="A3785" s="1"/>
      <c r="B3785" s="5" t="s">
        <v>14</v>
      </c>
      <c r="C3785" s="5">
        <v>1185732</v>
      </c>
      <c r="D3785" s="6">
        <v>44366</v>
      </c>
      <c r="E3785" s="5" t="s">
        <v>15</v>
      </c>
      <c r="F3785" s="5" t="s">
        <v>127</v>
      </c>
      <c r="G3785" s="5" t="s">
        <v>128</v>
      </c>
      <c r="H3785" s="5" t="s">
        <v>22</v>
      </c>
      <c r="I3785" s="7">
        <v>0.70000000000000007</v>
      </c>
      <c r="J3785" s="8">
        <v>4750</v>
      </c>
      <c r="K3785" s="9">
        <f t="shared" si="28"/>
        <v>3325.0000000000005</v>
      </c>
      <c r="L3785" s="9">
        <f t="shared" si="29"/>
        <v>1163.75</v>
      </c>
      <c r="M3785" s="10">
        <v>0.35</v>
      </c>
      <c r="O3785" s="15"/>
      <c r="P3785" s="13"/>
      <c r="Q3785" s="11"/>
      <c r="R3785" s="12"/>
    </row>
    <row r="3786" spans="1:18" ht="15.75" customHeight="1">
      <c r="A3786" s="1"/>
      <c r="B3786" s="5" t="s">
        <v>14</v>
      </c>
      <c r="C3786" s="5">
        <v>1185732</v>
      </c>
      <c r="D3786" s="6">
        <v>44394</v>
      </c>
      <c r="E3786" s="5" t="s">
        <v>15</v>
      </c>
      <c r="F3786" s="5" t="s">
        <v>127</v>
      </c>
      <c r="G3786" s="5" t="s">
        <v>128</v>
      </c>
      <c r="H3786" s="5" t="s">
        <v>17</v>
      </c>
      <c r="I3786" s="7">
        <v>0.65</v>
      </c>
      <c r="J3786" s="8">
        <v>7000</v>
      </c>
      <c r="K3786" s="9">
        <f t="shared" si="28"/>
        <v>4550</v>
      </c>
      <c r="L3786" s="9">
        <f t="shared" si="29"/>
        <v>1820</v>
      </c>
      <c r="M3786" s="10">
        <v>0.4</v>
      </c>
      <c r="O3786" s="15"/>
      <c r="P3786" s="13"/>
      <c r="Q3786" s="11"/>
      <c r="R3786" s="12"/>
    </row>
    <row r="3787" spans="1:18" ht="15.75" customHeight="1">
      <c r="A3787" s="1"/>
      <c r="B3787" s="5" t="s">
        <v>14</v>
      </c>
      <c r="C3787" s="5">
        <v>1185732</v>
      </c>
      <c r="D3787" s="6">
        <v>44394</v>
      </c>
      <c r="E3787" s="5" t="s">
        <v>15</v>
      </c>
      <c r="F3787" s="5" t="s">
        <v>127</v>
      </c>
      <c r="G3787" s="5" t="s">
        <v>128</v>
      </c>
      <c r="H3787" s="5" t="s">
        <v>18</v>
      </c>
      <c r="I3787" s="7">
        <v>0.60000000000000009</v>
      </c>
      <c r="J3787" s="8">
        <v>4500</v>
      </c>
      <c r="K3787" s="9">
        <f t="shared" si="28"/>
        <v>2700.0000000000005</v>
      </c>
      <c r="L3787" s="9">
        <f t="shared" si="29"/>
        <v>1080.0000000000002</v>
      </c>
      <c r="M3787" s="10">
        <v>0.4</v>
      </c>
      <c r="O3787" s="15"/>
      <c r="P3787" s="13"/>
      <c r="Q3787" s="11"/>
      <c r="R3787" s="12"/>
    </row>
    <row r="3788" spans="1:18" ht="15.75" customHeight="1">
      <c r="A3788" s="1"/>
      <c r="B3788" s="5" t="s">
        <v>14</v>
      </c>
      <c r="C3788" s="5">
        <v>1185732</v>
      </c>
      <c r="D3788" s="6">
        <v>44394</v>
      </c>
      <c r="E3788" s="5" t="s">
        <v>15</v>
      </c>
      <c r="F3788" s="5" t="s">
        <v>127</v>
      </c>
      <c r="G3788" s="5" t="s">
        <v>128</v>
      </c>
      <c r="H3788" s="5" t="s">
        <v>19</v>
      </c>
      <c r="I3788" s="7">
        <v>0.55000000000000004</v>
      </c>
      <c r="J3788" s="8">
        <v>3750</v>
      </c>
      <c r="K3788" s="9">
        <f t="shared" si="28"/>
        <v>2062.5</v>
      </c>
      <c r="L3788" s="9">
        <f t="shared" si="29"/>
        <v>618.75</v>
      </c>
      <c r="M3788" s="10">
        <v>0.3</v>
      </c>
      <c r="O3788" s="15"/>
      <c r="P3788" s="13"/>
      <c r="Q3788" s="11"/>
      <c r="R3788" s="12"/>
    </row>
    <row r="3789" spans="1:18" ht="15.75" customHeight="1">
      <c r="A3789" s="1"/>
      <c r="B3789" s="5" t="s">
        <v>14</v>
      </c>
      <c r="C3789" s="5">
        <v>1185732</v>
      </c>
      <c r="D3789" s="6">
        <v>44394</v>
      </c>
      <c r="E3789" s="5" t="s">
        <v>15</v>
      </c>
      <c r="F3789" s="5" t="s">
        <v>127</v>
      </c>
      <c r="G3789" s="5" t="s">
        <v>128</v>
      </c>
      <c r="H3789" s="5" t="s">
        <v>20</v>
      </c>
      <c r="I3789" s="7">
        <v>0.55000000000000004</v>
      </c>
      <c r="J3789" s="8">
        <v>3250</v>
      </c>
      <c r="K3789" s="9">
        <f t="shared" si="28"/>
        <v>1787.5000000000002</v>
      </c>
      <c r="L3789" s="9">
        <f t="shared" si="29"/>
        <v>536.25</v>
      </c>
      <c r="M3789" s="10">
        <v>0.3</v>
      </c>
      <c r="O3789" s="15"/>
      <c r="P3789" s="13"/>
      <c r="Q3789" s="11"/>
      <c r="R3789" s="12"/>
    </row>
    <row r="3790" spans="1:18" ht="15.75" customHeight="1">
      <c r="A3790" s="1"/>
      <c r="B3790" s="5" t="s">
        <v>14</v>
      </c>
      <c r="C3790" s="5">
        <v>1185732</v>
      </c>
      <c r="D3790" s="6">
        <v>44394</v>
      </c>
      <c r="E3790" s="5" t="s">
        <v>15</v>
      </c>
      <c r="F3790" s="5" t="s">
        <v>127</v>
      </c>
      <c r="G3790" s="5" t="s">
        <v>128</v>
      </c>
      <c r="H3790" s="5" t="s">
        <v>21</v>
      </c>
      <c r="I3790" s="7">
        <v>0.65</v>
      </c>
      <c r="J3790" s="8">
        <v>3500</v>
      </c>
      <c r="K3790" s="9">
        <f t="shared" si="28"/>
        <v>2275</v>
      </c>
      <c r="L3790" s="9">
        <f t="shared" si="29"/>
        <v>682.5</v>
      </c>
      <c r="M3790" s="10">
        <v>0.3</v>
      </c>
      <c r="O3790" s="15"/>
      <c r="P3790" s="13"/>
      <c r="Q3790" s="11"/>
      <c r="R3790" s="12"/>
    </row>
    <row r="3791" spans="1:18" ht="15.75" customHeight="1">
      <c r="A3791" s="1"/>
      <c r="B3791" s="5" t="s">
        <v>14</v>
      </c>
      <c r="C3791" s="5">
        <v>1185732</v>
      </c>
      <c r="D3791" s="6">
        <v>44394</v>
      </c>
      <c r="E3791" s="5" t="s">
        <v>15</v>
      </c>
      <c r="F3791" s="5" t="s">
        <v>127</v>
      </c>
      <c r="G3791" s="5" t="s">
        <v>128</v>
      </c>
      <c r="H3791" s="5" t="s">
        <v>22</v>
      </c>
      <c r="I3791" s="7">
        <v>0.70000000000000007</v>
      </c>
      <c r="J3791" s="8">
        <v>5250</v>
      </c>
      <c r="K3791" s="9">
        <f t="shared" si="28"/>
        <v>3675.0000000000005</v>
      </c>
      <c r="L3791" s="9">
        <f t="shared" si="29"/>
        <v>1286.25</v>
      </c>
      <c r="M3791" s="10">
        <v>0.35</v>
      </c>
      <c r="O3791" s="15"/>
      <c r="P3791" s="13"/>
      <c r="Q3791" s="11"/>
      <c r="R3791" s="12"/>
    </row>
    <row r="3792" spans="1:18" ht="15.75" customHeight="1">
      <c r="A3792" s="1"/>
      <c r="B3792" s="5" t="s">
        <v>14</v>
      </c>
      <c r="C3792" s="5">
        <v>1185732</v>
      </c>
      <c r="D3792" s="6">
        <v>44426</v>
      </c>
      <c r="E3792" s="5" t="s">
        <v>15</v>
      </c>
      <c r="F3792" s="5" t="s">
        <v>127</v>
      </c>
      <c r="G3792" s="5" t="s">
        <v>128</v>
      </c>
      <c r="H3792" s="5" t="s">
        <v>17</v>
      </c>
      <c r="I3792" s="7">
        <v>0.65</v>
      </c>
      <c r="J3792" s="8">
        <v>6750</v>
      </c>
      <c r="K3792" s="9">
        <f t="shared" si="28"/>
        <v>4387.5</v>
      </c>
      <c r="L3792" s="9">
        <f t="shared" si="29"/>
        <v>1755</v>
      </c>
      <c r="M3792" s="10">
        <v>0.4</v>
      </c>
      <c r="O3792" s="15"/>
      <c r="P3792" s="13"/>
      <c r="Q3792" s="11"/>
      <c r="R3792" s="12"/>
    </row>
    <row r="3793" spans="1:18" ht="15.75" customHeight="1">
      <c r="A3793" s="1"/>
      <c r="B3793" s="5" t="s">
        <v>14</v>
      </c>
      <c r="C3793" s="5">
        <v>1185732</v>
      </c>
      <c r="D3793" s="6">
        <v>44426</v>
      </c>
      <c r="E3793" s="5" t="s">
        <v>15</v>
      </c>
      <c r="F3793" s="5" t="s">
        <v>127</v>
      </c>
      <c r="G3793" s="5" t="s">
        <v>128</v>
      </c>
      <c r="H3793" s="5" t="s">
        <v>18</v>
      </c>
      <c r="I3793" s="7">
        <v>0.60000000000000009</v>
      </c>
      <c r="J3793" s="8">
        <v>4500</v>
      </c>
      <c r="K3793" s="9">
        <f t="shared" si="28"/>
        <v>2700.0000000000005</v>
      </c>
      <c r="L3793" s="9">
        <f t="shared" si="29"/>
        <v>1080.0000000000002</v>
      </c>
      <c r="M3793" s="10">
        <v>0.4</v>
      </c>
      <c r="O3793" s="15"/>
      <c r="P3793" s="13"/>
      <c r="Q3793" s="11"/>
      <c r="R3793" s="12"/>
    </row>
    <row r="3794" spans="1:18" ht="15.75" customHeight="1">
      <c r="A3794" s="1"/>
      <c r="B3794" s="5" t="s">
        <v>14</v>
      </c>
      <c r="C3794" s="5">
        <v>1185732</v>
      </c>
      <c r="D3794" s="6">
        <v>44426</v>
      </c>
      <c r="E3794" s="5" t="s">
        <v>15</v>
      </c>
      <c r="F3794" s="5" t="s">
        <v>127</v>
      </c>
      <c r="G3794" s="5" t="s">
        <v>128</v>
      </c>
      <c r="H3794" s="5" t="s">
        <v>19</v>
      </c>
      <c r="I3794" s="7">
        <v>0.55000000000000004</v>
      </c>
      <c r="J3794" s="8">
        <v>3750</v>
      </c>
      <c r="K3794" s="9">
        <f t="shared" si="28"/>
        <v>2062.5</v>
      </c>
      <c r="L3794" s="9">
        <f t="shared" si="29"/>
        <v>618.75</v>
      </c>
      <c r="M3794" s="10">
        <v>0.3</v>
      </c>
      <c r="O3794" s="15"/>
      <c r="P3794" s="13"/>
      <c r="Q3794" s="11"/>
      <c r="R3794" s="12"/>
    </row>
    <row r="3795" spans="1:18" ht="15.75" customHeight="1">
      <c r="A3795" s="1"/>
      <c r="B3795" s="5" t="s">
        <v>14</v>
      </c>
      <c r="C3795" s="5">
        <v>1185732</v>
      </c>
      <c r="D3795" s="6">
        <v>44426</v>
      </c>
      <c r="E3795" s="5" t="s">
        <v>15</v>
      </c>
      <c r="F3795" s="5" t="s">
        <v>127</v>
      </c>
      <c r="G3795" s="5" t="s">
        <v>128</v>
      </c>
      <c r="H3795" s="5" t="s">
        <v>20</v>
      </c>
      <c r="I3795" s="7">
        <v>0.55000000000000004</v>
      </c>
      <c r="J3795" s="8">
        <v>2750</v>
      </c>
      <c r="K3795" s="9">
        <f t="shared" si="28"/>
        <v>1512.5000000000002</v>
      </c>
      <c r="L3795" s="9">
        <f t="shared" si="29"/>
        <v>453.75000000000006</v>
      </c>
      <c r="M3795" s="10">
        <v>0.3</v>
      </c>
      <c r="O3795" s="15"/>
      <c r="P3795" s="13"/>
      <c r="Q3795" s="11"/>
      <c r="R3795" s="12"/>
    </row>
    <row r="3796" spans="1:18" ht="15.75" customHeight="1">
      <c r="A3796" s="1"/>
      <c r="B3796" s="5" t="s">
        <v>14</v>
      </c>
      <c r="C3796" s="5">
        <v>1185732</v>
      </c>
      <c r="D3796" s="6">
        <v>44426</v>
      </c>
      <c r="E3796" s="5" t="s">
        <v>15</v>
      </c>
      <c r="F3796" s="5" t="s">
        <v>127</v>
      </c>
      <c r="G3796" s="5" t="s">
        <v>128</v>
      </c>
      <c r="H3796" s="5" t="s">
        <v>21</v>
      </c>
      <c r="I3796" s="7">
        <v>0.65</v>
      </c>
      <c r="J3796" s="8">
        <v>2500</v>
      </c>
      <c r="K3796" s="9">
        <f t="shared" si="28"/>
        <v>1625</v>
      </c>
      <c r="L3796" s="9">
        <f t="shared" si="29"/>
        <v>487.5</v>
      </c>
      <c r="M3796" s="10">
        <v>0.3</v>
      </c>
      <c r="O3796" s="15"/>
      <c r="P3796" s="13"/>
      <c r="Q3796" s="11"/>
      <c r="R3796" s="12"/>
    </row>
    <row r="3797" spans="1:18" ht="15.75" customHeight="1">
      <c r="A3797" s="1"/>
      <c r="B3797" s="5" t="s">
        <v>14</v>
      </c>
      <c r="C3797" s="5">
        <v>1185732</v>
      </c>
      <c r="D3797" s="6">
        <v>44426</v>
      </c>
      <c r="E3797" s="5" t="s">
        <v>15</v>
      </c>
      <c r="F3797" s="5" t="s">
        <v>127</v>
      </c>
      <c r="G3797" s="5" t="s">
        <v>128</v>
      </c>
      <c r="H3797" s="5" t="s">
        <v>22</v>
      </c>
      <c r="I3797" s="7">
        <v>0.70000000000000007</v>
      </c>
      <c r="J3797" s="8">
        <v>4250</v>
      </c>
      <c r="K3797" s="9">
        <f t="shared" si="28"/>
        <v>2975.0000000000005</v>
      </c>
      <c r="L3797" s="9">
        <f t="shared" si="29"/>
        <v>1041.25</v>
      </c>
      <c r="M3797" s="10">
        <v>0.35</v>
      </c>
      <c r="O3797" s="15"/>
      <c r="P3797" s="13"/>
      <c r="Q3797" s="11"/>
      <c r="R3797" s="12"/>
    </row>
    <row r="3798" spans="1:18" ht="15.75" customHeight="1">
      <c r="A3798" s="1"/>
      <c r="B3798" s="5" t="s">
        <v>14</v>
      </c>
      <c r="C3798" s="5">
        <v>1185732</v>
      </c>
      <c r="D3798" s="6">
        <v>44456</v>
      </c>
      <c r="E3798" s="5" t="s">
        <v>15</v>
      </c>
      <c r="F3798" s="5" t="s">
        <v>127</v>
      </c>
      <c r="G3798" s="5" t="s">
        <v>128</v>
      </c>
      <c r="H3798" s="5" t="s">
        <v>17</v>
      </c>
      <c r="I3798" s="7">
        <v>0.65</v>
      </c>
      <c r="J3798" s="8">
        <v>5500</v>
      </c>
      <c r="K3798" s="9">
        <f t="shared" si="28"/>
        <v>3575</v>
      </c>
      <c r="L3798" s="9">
        <f t="shared" si="29"/>
        <v>1430</v>
      </c>
      <c r="M3798" s="10">
        <v>0.4</v>
      </c>
      <c r="O3798" s="15"/>
      <c r="P3798" s="13"/>
      <c r="Q3798" s="11"/>
      <c r="R3798" s="12"/>
    </row>
    <row r="3799" spans="1:18" ht="15.75" customHeight="1">
      <c r="A3799" s="1"/>
      <c r="B3799" s="5" t="s">
        <v>14</v>
      </c>
      <c r="C3799" s="5">
        <v>1185732</v>
      </c>
      <c r="D3799" s="6">
        <v>44456</v>
      </c>
      <c r="E3799" s="5" t="s">
        <v>15</v>
      </c>
      <c r="F3799" s="5" t="s">
        <v>127</v>
      </c>
      <c r="G3799" s="5" t="s">
        <v>128</v>
      </c>
      <c r="H3799" s="5" t="s">
        <v>18</v>
      </c>
      <c r="I3799" s="7">
        <v>0.60000000000000009</v>
      </c>
      <c r="J3799" s="8">
        <v>3500</v>
      </c>
      <c r="K3799" s="9">
        <f t="shared" si="28"/>
        <v>2100.0000000000005</v>
      </c>
      <c r="L3799" s="9">
        <f t="shared" si="29"/>
        <v>840.00000000000023</v>
      </c>
      <c r="M3799" s="10">
        <v>0.4</v>
      </c>
      <c r="O3799" s="15"/>
      <c r="P3799" s="13"/>
      <c r="Q3799" s="11"/>
      <c r="R3799" s="12"/>
    </row>
    <row r="3800" spans="1:18" ht="15.75" customHeight="1">
      <c r="A3800" s="1"/>
      <c r="B3800" s="5" t="s">
        <v>14</v>
      </c>
      <c r="C3800" s="5">
        <v>1185732</v>
      </c>
      <c r="D3800" s="6">
        <v>44456</v>
      </c>
      <c r="E3800" s="5" t="s">
        <v>15</v>
      </c>
      <c r="F3800" s="5" t="s">
        <v>127</v>
      </c>
      <c r="G3800" s="5" t="s">
        <v>128</v>
      </c>
      <c r="H3800" s="5" t="s">
        <v>19</v>
      </c>
      <c r="I3800" s="7">
        <v>0.55000000000000004</v>
      </c>
      <c r="J3800" s="8">
        <v>2500</v>
      </c>
      <c r="K3800" s="9">
        <f t="shared" si="28"/>
        <v>1375</v>
      </c>
      <c r="L3800" s="9">
        <f t="shared" si="29"/>
        <v>412.5</v>
      </c>
      <c r="M3800" s="10">
        <v>0.3</v>
      </c>
      <c r="O3800" s="15"/>
      <c r="P3800" s="13"/>
      <c r="Q3800" s="11"/>
      <c r="R3800" s="12"/>
    </row>
    <row r="3801" spans="1:18" ht="15.75" customHeight="1">
      <c r="A3801" s="1"/>
      <c r="B3801" s="5" t="s">
        <v>14</v>
      </c>
      <c r="C3801" s="5">
        <v>1185732</v>
      </c>
      <c r="D3801" s="6">
        <v>44456</v>
      </c>
      <c r="E3801" s="5" t="s">
        <v>15</v>
      </c>
      <c r="F3801" s="5" t="s">
        <v>127</v>
      </c>
      <c r="G3801" s="5" t="s">
        <v>128</v>
      </c>
      <c r="H3801" s="5" t="s">
        <v>20</v>
      </c>
      <c r="I3801" s="7">
        <v>0.55000000000000004</v>
      </c>
      <c r="J3801" s="8">
        <v>2250</v>
      </c>
      <c r="K3801" s="9">
        <f t="shared" si="28"/>
        <v>1237.5</v>
      </c>
      <c r="L3801" s="9">
        <f t="shared" si="29"/>
        <v>371.25</v>
      </c>
      <c r="M3801" s="10">
        <v>0.3</v>
      </c>
      <c r="O3801" s="15"/>
      <c r="P3801" s="13"/>
      <c r="Q3801" s="11"/>
      <c r="R3801" s="12"/>
    </row>
    <row r="3802" spans="1:18" ht="15.75" customHeight="1">
      <c r="A3802" s="1"/>
      <c r="B3802" s="5" t="s">
        <v>14</v>
      </c>
      <c r="C3802" s="5">
        <v>1185732</v>
      </c>
      <c r="D3802" s="6">
        <v>44456</v>
      </c>
      <c r="E3802" s="5" t="s">
        <v>15</v>
      </c>
      <c r="F3802" s="5" t="s">
        <v>127</v>
      </c>
      <c r="G3802" s="5" t="s">
        <v>128</v>
      </c>
      <c r="H3802" s="5" t="s">
        <v>21</v>
      </c>
      <c r="I3802" s="7">
        <v>0.65</v>
      </c>
      <c r="J3802" s="8">
        <v>2250</v>
      </c>
      <c r="K3802" s="9">
        <f t="shared" si="28"/>
        <v>1462.5</v>
      </c>
      <c r="L3802" s="9">
        <f t="shared" si="29"/>
        <v>438.75</v>
      </c>
      <c r="M3802" s="10">
        <v>0.3</v>
      </c>
      <c r="O3802" s="15"/>
      <c r="P3802" s="13"/>
      <c r="Q3802" s="11"/>
      <c r="R3802" s="12"/>
    </row>
    <row r="3803" spans="1:18" ht="15.75" customHeight="1">
      <c r="A3803" s="1"/>
      <c r="B3803" s="5" t="s">
        <v>14</v>
      </c>
      <c r="C3803" s="5">
        <v>1185732</v>
      </c>
      <c r="D3803" s="6">
        <v>44456</v>
      </c>
      <c r="E3803" s="5" t="s">
        <v>15</v>
      </c>
      <c r="F3803" s="5" t="s">
        <v>127</v>
      </c>
      <c r="G3803" s="5" t="s">
        <v>128</v>
      </c>
      <c r="H3803" s="5" t="s">
        <v>22</v>
      </c>
      <c r="I3803" s="7">
        <v>0.70000000000000007</v>
      </c>
      <c r="J3803" s="8">
        <v>3250</v>
      </c>
      <c r="K3803" s="9">
        <f t="shared" si="28"/>
        <v>2275</v>
      </c>
      <c r="L3803" s="9">
        <f t="shared" si="29"/>
        <v>796.25</v>
      </c>
      <c r="M3803" s="10">
        <v>0.35</v>
      </c>
      <c r="O3803" s="15"/>
      <c r="P3803" s="13"/>
      <c r="Q3803" s="11"/>
      <c r="R3803" s="12"/>
    </row>
    <row r="3804" spans="1:18" ht="15.75" customHeight="1">
      <c r="A3804" s="1"/>
      <c r="B3804" s="5" t="s">
        <v>14</v>
      </c>
      <c r="C3804" s="5">
        <v>1185732</v>
      </c>
      <c r="D3804" s="6">
        <v>44488</v>
      </c>
      <c r="E3804" s="5" t="s">
        <v>15</v>
      </c>
      <c r="F3804" s="5" t="s">
        <v>127</v>
      </c>
      <c r="G3804" s="5" t="s">
        <v>128</v>
      </c>
      <c r="H3804" s="5" t="s">
        <v>17</v>
      </c>
      <c r="I3804" s="7">
        <v>0.70000000000000007</v>
      </c>
      <c r="J3804" s="8">
        <v>4750</v>
      </c>
      <c r="K3804" s="9">
        <f t="shared" si="28"/>
        <v>3325.0000000000005</v>
      </c>
      <c r="L3804" s="9">
        <f t="shared" si="29"/>
        <v>1330.0000000000002</v>
      </c>
      <c r="M3804" s="10">
        <v>0.4</v>
      </c>
      <c r="O3804" s="15"/>
      <c r="P3804" s="13"/>
      <c r="Q3804" s="11"/>
      <c r="R3804" s="12"/>
    </row>
    <row r="3805" spans="1:18" ht="15.75" customHeight="1">
      <c r="A3805" s="1"/>
      <c r="B3805" s="5" t="s">
        <v>14</v>
      </c>
      <c r="C3805" s="5">
        <v>1185732</v>
      </c>
      <c r="D3805" s="6">
        <v>44488</v>
      </c>
      <c r="E3805" s="5" t="s">
        <v>15</v>
      </c>
      <c r="F3805" s="5" t="s">
        <v>127</v>
      </c>
      <c r="G3805" s="5" t="s">
        <v>128</v>
      </c>
      <c r="H3805" s="5" t="s">
        <v>18</v>
      </c>
      <c r="I3805" s="7">
        <v>0.65000000000000013</v>
      </c>
      <c r="J3805" s="8">
        <v>3000</v>
      </c>
      <c r="K3805" s="9">
        <f t="shared" si="28"/>
        <v>1950.0000000000005</v>
      </c>
      <c r="L3805" s="9">
        <f t="shared" si="29"/>
        <v>780.00000000000023</v>
      </c>
      <c r="M3805" s="10">
        <v>0.4</v>
      </c>
      <c r="O3805" s="15"/>
      <c r="P3805" s="13"/>
      <c r="Q3805" s="11"/>
      <c r="R3805" s="12"/>
    </row>
    <row r="3806" spans="1:18" ht="15.75" customHeight="1">
      <c r="A3806" s="1"/>
      <c r="B3806" s="5" t="s">
        <v>14</v>
      </c>
      <c r="C3806" s="5">
        <v>1185732</v>
      </c>
      <c r="D3806" s="6">
        <v>44488</v>
      </c>
      <c r="E3806" s="5" t="s">
        <v>15</v>
      </c>
      <c r="F3806" s="5" t="s">
        <v>127</v>
      </c>
      <c r="G3806" s="5" t="s">
        <v>128</v>
      </c>
      <c r="H3806" s="5" t="s">
        <v>19</v>
      </c>
      <c r="I3806" s="7">
        <v>0.65000000000000013</v>
      </c>
      <c r="J3806" s="8">
        <v>2000</v>
      </c>
      <c r="K3806" s="9">
        <f t="shared" si="28"/>
        <v>1300.0000000000002</v>
      </c>
      <c r="L3806" s="9">
        <f t="shared" si="29"/>
        <v>390.00000000000006</v>
      </c>
      <c r="M3806" s="10">
        <v>0.3</v>
      </c>
      <c r="O3806" s="15"/>
      <c r="P3806" s="13"/>
      <c r="Q3806" s="11"/>
      <c r="R3806" s="12"/>
    </row>
    <row r="3807" spans="1:18" ht="15.75" customHeight="1">
      <c r="A3807" s="1"/>
      <c r="B3807" s="5" t="s">
        <v>14</v>
      </c>
      <c r="C3807" s="5">
        <v>1185732</v>
      </c>
      <c r="D3807" s="6">
        <v>44488</v>
      </c>
      <c r="E3807" s="5" t="s">
        <v>15</v>
      </c>
      <c r="F3807" s="5" t="s">
        <v>127</v>
      </c>
      <c r="G3807" s="5" t="s">
        <v>128</v>
      </c>
      <c r="H3807" s="5" t="s">
        <v>20</v>
      </c>
      <c r="I3807" s="7">
        <v>0.65000000000000013</v>
      </c>
      <c r="J3807" s="8">
        <v>1750</v>
      </c>
      <c r="K3807" s="9">
        <f t="shared" si="28"/>
        <v>1137.5000000000002</v>
      </c>
      <c r="L3807" s="9">
        <f t="shared" si="29"/>
        <v>341.25000000000006</v>
      </c>
      <c r="M3807" s="10">
        <v>0.3</v>
      </c>
      <c r="O3807" s="15"/>
      <c r="P3807" s="13"/>
      <c r="Q3807" s="11"/>
      <c r="R3807" s="12"/>
    </row>
    <row r="3808" spans="1:18" ht="15.75" customHeight="1">
      <c r="A3808" s="1"/>
      <c r="B3808" s="5" t="s">
        <v>14</v>
      </c>
      <c r="C3808" s="5">
        <v>1185732</v>
      </c>
      <c r="D3808" s="6">
        <v>44488</v>
      </c>
      <c r="E3808" s="5" t="s">
        <v>15</v>
      </c>
      <c r="F3808" s="5" t="s">
        <v>127</v>
      </c>
      <c r="G3808" s="5" t="s">
        <v>128</v>
      </c>
      <c r="H3808" s="5" t="s">
        <v>21</v>
      </c>
      <c r="I3808" s="7">
        <v>0.75000000000000011</v>
      </c>
      <c r="J3808" s="8">
        <v>1750</v>
      </c>
      <c r="K3808" s="9">
        <f t="shared" si="28"/>
        <v>1312.5000000000002</v>
      </c>
      <c r="L3808" s="9">
        <f t="shared" si="29"/>
        <v>393.75000000000006</v>
      </c>
      <c r="M3808" s="10">
        <v>0.3</v>
      </c>
      <c r="O3808" s="15"/>
      <c r="P3808" s="13"/>
      <c r="Q3808" s="11"/>
      <c r="R3808" s="12"/>
    </row>
    <row r="3809" spans="1:18" ht="15.75" customHeight="1">
      <c r="A3809" s="1"/>
      <c r="B3809" s="5" t="s">
        <v>14</v>
      </c>
      <c r="C3809" s="5">
        <v>1185732</v>
      </c>
      <c r="D3809" s="6">
        <v>44488</v>
      </c>
      <c r="E3809" s="5" t="s">
        <v>15</v>
      </c>
      <c r="F3809" s="5" t="s">
        <v>127</v>
      </c>
      <c r="G3809" s="5" t="s">
        <v>128</v>
      </c>
      <c r="H3809" s="5" t="s">
        <v>22</v>
      </c>
      <c r="I3809" s="7">
        <v>0.8</v>
      </c>
      <c r="J3809" s="8">
        <v>3000</v>
      </c>
      <c r="K3809" s="9">
        <f t="shared" si="28"/>
        <v>2400</v>
      </c>
      <c r="L3809" s="9">
        <f t="shared" si="29"/>
        <v>840</v>
      </c>
      <c r="M3809" s="10">
        <v>0.35</v>
      </c>
      <c r="O3809" s="15"/>
      <c r="P3809" s="13"/>
      <c r="Q3809" s="11"/>
      <c r="R3809" s="12"/>
    </row>
    <row r="3810" spans="1:18" ht="15.75" customHeight="1">
      <c r="A3810" s="1"/>
      <c r="B3810" s="5" t="s">
        <v>14</v>
      </c>
      <c r="C3810" s="5">
        <v>1185732</v>
      </c>
      <c r="D3810" s="6">
        <v>44518</v>
      </c>
      <c r="E3810" s="5" t="s">
        <v>15</v>
      </c>
      <c r="F3810" s="5" t="s">
        <v>127</v>
      </c>
      <c r="G3810" s="5" t="s">
        <v>128</v>
      </c>
      <c r="H3810" s="5" t="s">
        <v>17</v>
      </c>
      <c r="I3810" s="7">
        <v>0.75000000000000011</v>
      </c>
      <c r="J3810" s="8">
        <v>4500</v>
      </c>
      <c r="K3810" s="9">
        <f t="shared" si="28"/>
        <v>3375.0000000000005</v>
      </c>
      <c r="L3810" s="9">
        <f t="shared" si="29"/>
        <v>1350.0000000000002</v>
      </c>
      <c r="M3810" s="10">
        <v>0.4</v>
      </c>
      <c r="O3810" s="15"/>
      <c r="P3810" s="13"/>
      <c r="Q3810" s="11"/>
      <c r="R3810" s="12"/>
    </row>
    <row r="3811" spans="1:18" ht="15.75" customHeight="1">
      <c r="A3811" s="1"/>
      <c r="B3811" s="5" t="s">
        <v>14</v>
      </c>
      <c r="C3811" s="5">
        <v>1185732</v>
      </c>
      <c r="D3811" s="6">
        <v>44518</v>
      </c>
      <c r="E3811" s="5" t="s">
        <v>15</v>
      </c>
      <c r="F3811" s="5" t="s">
        <v>127</v>
      </c>
      <c r="G3811" s="5" t="s">
        <v>128</v>
      </c>
      <c r="H3811" s="5" t="s">
        <v>18</v>
      </c>
      <c r="I3811" s="7">
        <v>0.65000000000000013</v>
      </c>
      <c r="J3811" s="8">
        <v>3250</v>
      </c>
      <c r="K3811" s="9">
        <f t="shared" si="28"/>
        <v>2112.5000000000005</v>
      </c>
      <c r="L3811" s="9">
        <f t="shared" si="29"/>
        <v>845.00000000000023</v>
      </c>
      <c r="M3811" s="10">
        <v>0.4</v>
      </c>
      <c r="O3811" s="15"/>
      <c r="P3811" s="13"/>
      <c r="Q3811" s="11"/>
      <c r="R3811" s="12"/>
    </row>
    <row r="3812" spans="1:18" ht="15.75" customHeight="1">
      <c r="A3812" s="1"/>
      <c r="B3812" s="5" t="s">
        <v>14</v>
      </c>
      <c r="C3812" s="5">
        <v>1185732</v>
      </c>
      <c r="D3812" s="6">
        <v>44518</v>
      </c>
      <c r="E3812" s="5" t="s">
        <v>15</v>
      </c>
      <c r="F3812" s="5" t="s">
        <v>127</v>
      </c>
      <c r="G3812" s="5" t="s">
        <v>128</v>
      </c>
      <c r="H3812" s="5" t="s">
        <v>19</v>
      </c>
      <c r="I3812" s="7">
        <v>0.65000000000000013</v>
      </c>
      <c r="J3812" s="8">
        <v>3450</v>
      </c>
      <c r="K3812" s="9">
        <f t="shared" si="28"/>
        <v>2242.5000000000005</v>
      </c>
      <c r="L3812" s="9">
        <f t="shared" si="29"/>
        <v>672.75000000000011</v>
      </c>
      <c r="M3812" s="10">
        <v>0.3</v>
      </c>
      <c r="O3812" s="15"/>
      <c r="P3812" s="13"/>
      <c r="Q3812" s="11"/>
      <c r="R3812" s="12"/>
    </row>
    <row r="3813" spans="1:18" ht="15.75" customHeight="1">
      <c r="A3813" s="1"/>
      <c r="B3813" s="5" t="s">
        <v>14</v>
      </c>
      <c r="C3813" s="5">
        <v>1185732</v>
      </c>
      <c r="D3813" s="6">
        <v>44518</v>
      </c>
      <c r="E3813" s="5" t="s">
        <v>15</v>
      </c>
      <c r="F3813" s="5" t="s">
        <v>127</v>
      </c>
      <c r="G3813" s="5" t="s">
        <v>128</v>
      </c>
      <c r="H3813" s="5" t="s">
        <v>20</v>
      </c>
      <c r="I3813" s="7">
        <v>0.65000000000000013</v>
      </c>
      <c r="J3813" s="8">
        <v>3250</v>
      </c>
      <c r="K3813" s="9">
        <f t="shared" si="28"/>
        <v>2112.5000000000005</v>
      </c>
      <c r="L3813" s="9">
        <f t="shared" si="29"/>
        <v>633.75000000000011</v>
      </c>
      <c r="M3813" s="10">
        <v>0.3</v>
      </c>
      <c r="O3813" s="15"/>
      <c r="P3813" s="13"/>
      <c r="Q3813" s="11"/>
      <c r="R3813" s="12"/>
    </row>
    <row r="3814" spans="1:18" ht="15.75" customHeight="1">
      <c r="A3814" s="1"/>
      <c r="B3814" s="5" t="s">
        <v>14</v>
      </c>
      <c r="C3814" s="5">
        <v>1185732</v>
      </c>
      <c r="D3814" s="6">
        <v>44518</v>
      </c>
      <c r="E3814" s="5" t="s">
        <v>15</v>
      </c>
      <c r="F3814" s="5" t="s">
        <v>127</v>
      </c>
      <c r="G3814" s="5" t="s">
        <v>128</v>
      </c>
      <c r="H3814" s="5" t="s">
        <v>21</v>
      </c>
      <c r="I3814" s="7">
        <v>0.75000000000000011</v>
      </c>
      <c r="J3814" s="8">
        <v>3000</v>
      </c>
      <c r="K3814" s="9">
        <f t="shared" si="28"/>
        <v>2250.0000000000005</v>
      </c>
      <c r="L3814" s="9">
        <f t="shared" si="29"/>
        <v>675.00000000000011</v>
      </c>
      <c r="M3814" s="10">
        <v>0.3</v>
      </c>
      <c r="O3814" s="15"/>
      <c r="P3814" s="13"/>
      <c r="Q3814" s="11"/>
      <c r="R3814" s="12"/>
    </row>
    <row r="3815" spans="1:18" ht="15.75" customHeight="1">
      <c r="A3815" s="1"/>
      <c r="B3815" s="5" t="s">
        <v>14</v>
      </c>
      <c r="C3815" s="5">
        <v>1185732</v>
      </c>
      <c r="D3815" s="6">
        <v>44518</v>
      </c>
      <c r="E3815" s="5" t="s">
        <v>15</v>
      </c>
      <c r="F3815" s="5" t="s">
        <v>127</v>
      </c>
      <c r="G3815" s="5" t="s">
        <v>128</v>
      </c>
      <c r="H3815" s="5" t="s">
        <v>22</v>
      </c>
      <c r="I3815" s="7">
        <v>0.8</v>
      </c>
      <c r="J3815" s="8">
        <v>4000</v>
      </c>
      <c r="K3815" s="9">
        <f t="shared" si="28"/>
        <v>3200</v>
      </c>
      <c r="L3815" s="9">
        <f t="shared" si="29"/>
        <v>1120</v>
      </c>
      <c r="M3815" s="10">
        <v>0.35</v>
      </c>
      <c r="O3815" s="15"/>
      <c r="P3815" s="13"/>
      <c r="Q3815" s="11"/>
      <c r="R3815" s="12"/>
    </row>
    <row r="3816" spans="1:18" ht="15.75" customHeight="1">
      <c r="A3816" s="1"/>
      <c r="B3816" s="5" t="s">
        <v>14</v>
      </c>
      <c r="C3816" s="5">
        <v>1185732</v>
      </c>
      <c r="D3816" s="6">
        <v>44547</v>
      </c>
      <c r="E3816" s="5" t="s">
        <v>15</v>
      </c>
      <c r="F3816" s="5" t="s">
        <v>127</v>
      </c>
      <c r="G3816" s="5" t="s">
        <v>128</v>
      </c>
      <c r="H3816" s="5" t="s">
        <v>17</v>
      </c>
      <c r="I3816" s="7">
        <v>0.75000000000000011</v>
      </c>
      <c r="J3816" s="8">
        <v>6250</v>
      </c>
      <c r="K3816" s="9">
        <f t="shared" si="28"/>
        <v>4687.5000000000009</v>
      </c>
      <c r="L3816" s="9">
        <f t="shared" si="29"/>
        <v>1875.0000000000005</v>
      </c>
      <c r="M3816" s="10">
        <v>0.4</v>
      </c>
      <c r="O3816" s="15"/>
      <c r="P3816" s="13"/>
      <c r="Q3816" s="11"/>
      <c r="R3816" s="12"/>
    </row>
    <row r="3817" spans="1:18" ht="15.75" customHeight="1">
      <c r="A3817" s="1"/>
      <c r="B3817" s="5" t="s">
        <v>14</v>
      </c>
      <c r="C3817" s="5">
        <v>1185732</v>
      </c>
      <c r="D3817" s="6">
        <v>44547</v>
      </c>
      <c r="E3817" s="5" t="s">
        <v>15</v>
      </c>
      <c r="F3817" s="5" t="s">
        <v>127</v>
      </c>
      <c r="G3817" s="5" t="s">
        <v>128</v>
      </c>
      <c r="H3817" s="5" t="s">
        <v>18</v>
      </c>
      <c r="I3817" s="7">
        <v>0.65000000000000013</v>
      </c>
      <c r="J3817" s="8">
        <v>4250</v>
      </c>
      <c r="K3817" s="9">
        <f t="shared" si="28"/>
        <v>2762.5000000000005</v>
      </c>
      <c r="L3817" s="9">
        <f t="shared" si="29"/>
        <v>1105.0000000000002</v>
      </c>
      <c r="M3817" s="10">
        <v>0.4</v>
      </c>
      <c r="O3817" s="15"/>
      <c r="P3817" s="13"/>
      <c r="Q3817" s="11"/>
      <c r="R3817" s="12"/>
    </row>
    <row r="3818" spans="1:18" ht="15.75" customHeight="1">
      <c r="A3818" s="1"/>
      <c r="B3818" s="5" t="s">
        <v>14</v>
      </c>
      <c r="C3818" s="5">
        <v>1185732</v>
      </c>
      <c r="D3818" s="6">
        <v>44547</v>
      </c>
      <c r="E3818" s="5" t="s">
        <v>15</v>
      </c>
      <c r="F3818" s="5" t="s">
        <v>127</v>
      </c>
      <c r="G3818" s="5" t="s">
        <v>128</v>
      </c>
      <c r="H3818" s="5" t="s">
        <v>19</v>
      </c>
      <c r="I3818" s="7">
        <v>0.65000000000000013</v>
      </c>
      <c r="J3818" s="8">
        <v>4000</v>
      </c>
      <c r="K3818" s="9">
        <f t="shared" si="28"/>
        <v>2600.0000000000005</v>
      </c>
      <c r="L3818" s="9">
        <f t="shared" si="29"/>
        <v>780.00000000000011</v>
      </c>
      <c r="M3818" s="10">
        <v>0.3</v>
      </c>
      <c r="O3818" s="15"/>
      <c r="P3818" s="13"/>
      <c r="Q3818" s="11"/>
      <c r="R3818" s="12"/>
    </row>
    <row r="3819" spans="1:18" ht="15.75" customHeight="1">
      <c r="A3819" s="1"/>
      <c r="B3819" s="5" t="s">
        <v>14</v>
      </c>
      <c r="C3819" s="5">
        <v>1185732</v>
      </c>
      <c r="D3819" s="6">
        <v>44547</v>
      </c>
      <c r="E3819" s="5" t="s">
        <v>15</v>
      </c>
      <c r="F3819" s="5" t="s">
        <v>127</v>
      </c>
      <c r="G3819" s="5" t="s">
        <v>128</v>
      </c>
      <c r="H3819" s="5" t="s">
        <v>20</v>
      </c>
      <c r="I3819" s="7">
        <v>0.65000000000000013</v>
      </c>
      <c r="J3819" s="8">
        <v>3500</v>
      </c>
      <c r="K3819" s="9">
        <f t="shared" si="28"/>
        <v>2275.0000000000005</v>
      </c>
      <c r="L3819" s="9">
        <f t="shared" si="29"/>
        <v>682.50000000000011</v>
      </c>
      <c r="M3819" s="10">
        <v>0.3</v>
      </c>
      <c r="O3819" s="15"/>
      <c r="P3819" s="13"/>
      <c r="Q3819" s="11"/>
      <c r="R3819" s="12"/>
    </row>
    <row r="3820" spans="1:18" ht="15.75" customHeight="1">
      <c r="A3820" s="1"/>
      <c r="B3820" s="5" t="s">
        <v>14</v>
      </c>
      <c r="C3820" s="5">
        <v>1185732</v>
      </c>
      <c r="D3820" s="6">
        <v>44547</v>
      </c>
      <c r="E3820" s="5" t="s">
        <v>15</v>
      </c>
      <c r="F3820" s="5" t="s">
        <v>127</v>
      </c>
      <c r="G3820" s="5" t="s">
        <v>128</v>
      </c>
      <c r="H3820" s="5" t="s">
        <v>21</v>
      </c>
      <c r="I3820" s="7">
        <v>0.75000000000000011</v>
      </c>
      <c r="J3820" s="8">
        <v>3500</v>
      </c>
      <c r="K3820" s="9">
        <f t="shared" si="28"/>
        <v>2625.0000000000005</v>
      </c>
      <c r="L3820" s="9">
        <f t="shared" si="29"/>
        <v>787.50000000000011</v>
      </c>
      <c r="M3820" s="10">
        <v>0.3</v>
      </c>
      <c r="O3820" s="15"/>
      <c r="P3820" s="13"/>
      <c r="Q3820" s="11"/>
      <c r="R3820" s="12"/>
    </row>
    <row r="3821" spans="1:18" ht="15.75" customHeight="1">
      <c r="A3821" s="1"/>
      <c r="B3821" s="5" t="s">
        <v>14</v>
      </c>
      <c r="C3821" s="5">
        <v>1185732</v>
      </c>
      <c r="D3821" s="6">
        <v>44547</v>
      </c>
      <c r="E3821" s="5" t="s">
        <v>15</v>
      </c>
      <c r="F3821" s="5" t="s">
        <v>127</v>
      </c>
      <c r="G3821" s="5" t="s">
        <v>128</v>
      </c>
      <c r="H3821" s="5" t="s">
        <v>22</v>
      </c>
      <c r="I3821" s="7">
        <v>0.8</v>
      </c>
      <c r="J3821" s="8">
        <v>4500</v>
      </c>
      <c r="K3821" s="9">
        <f t="shared" si="28"/>
        <v>3600</v>
      </c>
      <c r="L3821" s="9">
        <f t="shared" si="29"/>
        <v>1260</v>
      </c>
      <c r="M3821" s="10">
        <v>0.35</v>
      </c>
      <c r="O3821" s="15"/>
      <c r="P3821" s="13"/>
      <c r="Q3821" s="11"/>
      <c r="R3821" s="12"/>
    </row>
    <row r="3822" spans="1:18" ht="15.75" customHeight="1">
      <c r="A3822" s="1" t="s">
        <v>39</v>
      </c>
      <c r="B3822" s="5" t="s">
        <v>14</v>
      </c>
      <c r="C3822" s="5">
        <v>1185732</v>
      </c>
      <c r="D3822" s="6">
        <v>44220</v>
      </c>
      <c r="E3822" s="5" t="s">
        <v>15</v>
      </c>
      <c r="F3822" s="5" t="s">
        <v>129</v>
      </c>
      <c r="G3822" s="5" t="s">
        <v>130</v>
      </c>
      <c r="H3822" s="5" t="s">
        <v>17</v>
      </c>
      <c r="I3822" s="7">
        <v>0.55000000000000004</v>
      </c>
      <c r="J3822" s="8">
        <v>5000</v>
      </c>
      <c r="K3822" s="9">
        <f t="shared" si="28"/>
        <v>2750</v>
      </c>
      <c r="L3822" s="9">
        <f t="shared" si="29"/>
        <v>962.50000000000011</v>
      </c>
      <c r="M3822" s="10">
        <v>0.35000000000000003</v>
      </c>
      <c r="O3822" s="15"/>
      <c r="P3822" s="13">
        <f>Data!$I3822+0.05</f>
        <v>0.60000000000000009</v>
      </c>
      <c r="Q3822" s="11">
        <f>Data!$J3822-250</f>
        <v>4750</v>
      </c>
      <c r="R3822" s="12">
        <f>Data!$M3822-5%</f>
        <v>0.30000000000000004</v>
      </c>
    </row>
    <row r="3823" spans="1:18" ht="15.75" customHeight="1">
      <c r="A3823" s="1"/>
      <c r="B3823" s="5" t="s">
        <v>14</v>
      </c>
      <c r="C3823" s="5">
        <v>1185732</v>
      </c>
      <c r="D3823" s="6">
        <v>44220</v>
      </c>
      <c r="E3823" s="5" t="s">
        <v>15</v>
      </c>
      <c r="F3823" s="5" t="s">
        <v>129</v>
      </c>
      <c r="G3823" s="5" t="s">
        <v>130</v>
      </c>
      <c r="H3823" s="5" t="s">
        <v>18</v>
      </c>
      <c r="I3823" s="7">
        <v>0.55000000000000004</v>
      </c>
      <c r="J3823" s="8">
        <v>3000</v>
      </c>
      <c r="K3823" s="9">
        <f t="shared" si="28"/>
        <v>1650.0000000000002</v>
      </c>
      <c r="L3823" s="9">
        <f t="shared" si="29"/>
        <v>577.50000000000011</v>
      </c>
      <c r="M3823" s="10">
        <v>0.35000000000000003</v>
      </c>
      <c r="O3823" s="15"/>
      <c r="P3823" s="13">
        <f>Data!$I3823+0.05</f>
        <v>0.60000000000000009</v>
      </c>
      <c r="Q3823" s="11">
        <f>Data!$J3823-250</f>
        <v>2750</v>
      </c>
      <c r="R3823" s="12">
        <f>Data!$M3823-5%</f>
        <v>0.30000000000000004</v>
      </c>
    </row>
    <row r="3824" spans="1:18" ht="15.75" customHeight="1">
      <c r="A3824" s="1"/>
      <c r="B3824" s="5" t="s">
        <v>14</v>
      </c>
      <c r="C3824" s="5">
        <v>1185732</v>
      </c>
      <c r="D3824" s="6">
        <v>44220</v>
      </c>
      <c r="E3824" s="5" t="s">
        <v>15</v>
      </c>
      <c r="F3824" s="5" t="s">
        <v>129</v>
      </c>
      <c r="G3824" s="5" t="s">
        <v>130</v>
      </c>
      <c r="H3824" s="5" t="s">
        <v>19</v>
      </c>
      <c r="I3824" s="7">
        <v>0.45</v>
      </c>
      <c r="J3824" s="8">
        <v>3000</v>
      </c>
      <c r="K3824" s="9">
        <f t="shared" si="28"/>
        <v>1350</v>
      </c>
      <c r="L3824" s="9">
        <f t="shared" si="29"/>
        <v>337.5</v>
      </c>
      <c r="M3824" s="10">
        <v>0.25</v>
      </c>
      <c r="O3824" s="15"/>
      <c r="P3824" s="13">
        <f>Data!$I3824+0.05</f>
        <v>0.5</v>
      </c>
      <c r="Q3824" s="11">
        <f>Data!$J3824-250</f>
        <v>2750</v>
      </c>
      <c r="R3824" s="12">
        <f>Data!$M3824-5%</f>
        <v>0.2</v>
      </c>
    </row>
    <row r="3825" spans="1:18" ht="15.75" customHeight="1">
      <c r="A3825" s="1"/>
      <c r="B3825" s="5" t="s">
        <v>14</v>
      </c>
      <c r="C3825" s="5">
        <v>1185732</v>
      </c>
      <c r="D3825" s="6">
        <v>44220</v>
      </c>
      <c r="E3825" s="5" t="s">
        <v>15</v>
      </c>
      <c r="F3825" s="5" t="s">
        <v>129</v>
      </c>
      <c r="G3825" s="5" t="s">
        <v>130</v>
      </c>
      <c r="H3825" s="5" t="s">
        <v>20</v>
      </c>
      <c r="I3825" s="7">
        <v>0.49999999999999994</v>
      </c>
      <c r="J3825" s="8">
        <v>1500</v>
      </c>
      <c r="K3825" s="9">
        <f t="shared" si="28"/>
        <v>749.99999999999989</v>
      </c>
      <c r="L3825" s="9">
        <f t="shared" si="29"/>
        <v>187.49999999999997</v>
      </c>
      <c r="M3825" s="10">
        <v>0.25</v>
      </c>
      <c r="O3825" s="15"/>
      <c r="P3825" s="13">
        <f>Data!$I3825+0.05</f>
        <v>0.54999999999999993</v>
      </c>
      <c r="Q3825" s="11">
        <f>Data!$J3825-250</f>
        <v>1250</v>
      </c>
      <c r="R3825" s="12">
        <f>Data!$M3825-5%</f>
        <v>0.2</v>
      </c>
    </row>
    <row r="3826" spans="1:18" ht="15.75" customHeight="1">
      <c r="A3826" s="1"/>
      <c r="B3826" s="5" t="s">
        <v>14</v>
      </c>
      <c r="C3826" s="5">
        <v>1185732</v>
      </c>
      <c r="D3826" s="6">
        <v>44220</v>
      </c>
      <c r="E3826" s="5" t="s">
        <v>15</v>
      </c>
      <c r="F3826" s="5" t="s">
        <v>129</v>
      </c>
      <c r="G3826" s="5" t="s">
        <v>130</v>
      </c>
      <c r="H3826" s="5" t="s">
        <v>21</v>
      </c>
      <c r="I3826" s="7">
        <v>0.65000000000000013</v>
      </c>
      <c r="J3826" s="8">
        <v>2000</v>
      </c>
      <c r="K3826" s="9">
        <f t="shared" si="28"/>
        <v>1300.0000000000002</v>
      </c>
      <c r="L3826" s="9">
        <f t="shared" si="29"/>
        <v>325.00000000000006</v>
      </c>
      <c r="M3826" s="10">
        <v>0.25</v>
      </c>
      <c r="O3826" s="15"/>
      <c r="P3826" s="13">
        <f>Data!$I3826+0.05</f>
        <v>0.70000000000000018</v>
      </c>
      <c r="Q3826" s="11">
        <f>Data!$J3826-250</f>
        <v>1750</v>
      </c>
      <c r="R3826" s="12">
        <f>Data!$M3826-5%</f>
        <v>0.2</v>
      </c>
    </row>
    <row r="3827" spans="1:18" ht="15.75" customHeight="1">
      <c r="A3827" s="1"/>
      <c r="B3827" s="5" t="s">
        <v>14</v>
      </c>
      <c r="C3827" s="5">
        <v>1185732</v>
      </c>
      <c r="D3827" s="6">
        <v>44220</v>
      </c>
      <c r="E3827" s="5" t="s">
        <v>15</v>
      </c>
      <c r="F3827" s="5" t="s">
        <v>129</v>
      </c>
      <c r="G3827" s="5" t="s">
        <v>130</v>
      </c>
      <c r="H3827" s="5" t="s">
        <v>22</v>
      </c>
      <c r="I3827" s="7">
        <v>0.55000000000000004</v>
      </c>
      <c r="J3827" s="8">
        <v>3000</v>
      </c>
      <c r="K3827" s="9">
        <f t="shared" si="28"/>
        <v>1650.0000000000002</v>
      </c>
      <c r="L3827" s="9">
        <f t="shared" si="29"/>
        <v>495.00000000000006</v>
      </c>
      <c r="M3827" s="10">
        <v>0.3</v>
      </c>
      <c r="O3827" s="15"/>
      <c r="P3827" s="13">
        <f>Data!$I3827+0.05</f>
        <v>0.60000000000000009</v>
      </c>
      <c r="Q3827" s="11">
        <f>Data!$J3827-250</f>
        <v>2750</v>
      </c>
      <c r="R3827" s="12">
        <f>Data!$M3827-5%</f>
        <v>0.25</v>
      </c>
    </row>
    <row r="3828" spans="1:18" ht="15.75" customHeight="1">
      <c r="A3828" s="1"/>
      <c r="B3828" s="5" t="s">
        <v>14</v>
      </c>
      <c r="C3828" s="5">
        <v>1185732</v>
      </c>
      <c r="D3828" s="6">
        <v>44249</v>
      </c>
      <c r="E3828" s="5" t="s">
        <v>15</v>
      </c>
      <c r="F3828" s="5" t="s">
        <v>129</v>
      </c>
      <c r="G3828" s="5" t="s">
        <v>130</v>
      </c>
      <c r="H3828" s="5" t="s">
        <v>17</v>
      </c>
      <c r="I3828" s="7">
        <v>0.55000000000000004</v>
      </c>
      <c r="J3828" s="8">
        <v>5750</v>
      </c>
      <c r="K3828" s="9">
        <f t="shared" si="28"/>
        <v>3162.5000000000005</v>
      </c>
      <c r="L3828" s="9">
        <f t="shared" si="29"/>
        <v>1106.8750000000002</v>
      </c>
      <c r="M3828" s="10">
        <v>0.35000000000000003</v>
      </c>
      <c r="O3828" s="15"/>
      <c r="P3828" s="13">
        <f>Data!$I3828+0.05</f>
        <v>0.60000000000000009</v>
      </c>
      <c r="Q3828" s="11">
        <f>Data!$J3828-250</f>
        <v>5500</v>
      </c>
      <c r="R3828" s="12">
        <f>Data!$M3828-5%</f>
        <v>0.30000000000000004</v>
      </c>
    </row>
    <row r="3829" spans="1:18" ht="15.75" customHeight="1">
      <c r="A3829" s="1"/>
      <c r="B3829" s="5" t="s">
        <v>14</v>
      </c>
      <c r="C3829" s="5">
        <v>1185732</v>
      </c>
      <c r="D3829" s="6">
        <v>44249</v>
      </c>
      <c r="E3829" s="5" t="s">
        <v>15</v>
      </c>
      <c r="F3829" s="5" t="s">
        <v>129</v>
      </c>
      <c r="G3829" s="5" t="s">
        <v>130</v>
      </c>
      <c r="H3829" s="5" t="s">
        <v>18</v>
      </c>
      <c r="I3829" s="7">
        <v>0.55000000000000004</v>
      </c>
      <c r="J3829" s="8">
        <v>2250</v>
      </c>
      <c r="K3829" s="9">
        <f t="shared" si="28"/>
        <v>1237.5</v>
      </c>
      <c r="L3829" s="9">
        <f t="shared" si="29"/>
        <v>433.12500000000006</v>
      </c>
      <c r="M3829" s="10">
        <v>0.35000000000000003</v>
      </c>
      <c r="O3829" s="15"/>
      <c r="P3829" s="13">
        <f>Data!$I3829+0.05</f>
        <v>0.60000000000000009</v>
      </c>
      <c r="Q3829" s="11">
        <f>Data!$J3829-250</f>
        <v>2000</v>
      </c>
      <c r="R3829" s="12">
        <f>Data!$M3829-5%</f>
        <v>0.30000000000000004</v>
      </c>
    </row>
    <row r="3830" spans="1:18" ht="15.75" customHeight="1">
      <c r="A3830" s="1"/>
      <c r="B3830" s="5" t="s">
        <v>14</v>
      </c>
      <c r="C3830" s="5">
        <v>1185732</v>
      </c>
      <c r="D3830" s="6">
        <v>44249</v>
      </c>
      <c r="E3830" s="5" t="s">
        <v>15</v>
      </c>
      <c r="F3830" s="5" t="s">
        <v>129</v>
      </c>
      <c r="G3830" s="5" t="s">
        <v>130</v>
      </c>
      <c r="H3830" s="5" t="s">
        <v>19</v>
      </c>
      <c r="I3830" s="7">
        <v>0.45</v>
      </c>
      <c r="J3830" s="8">
        <v>2750</v>
      </c>
      <c r="K3830" s="9">
        <f t="shared" si="28"/>
        <v>1237.5</v>
      </c>
      <c r="L3830" s="9">
        <f t="shared" si="29"/>
        <v>309.375</v>
      </c>
      <c r="M3830" s="10">
        <v>0.25</v>
      </c>
      <c r="O3830" s="15"/>
      <c r="P3830" s="13">
        <f>Data!$I3830+0.05</f>
        <v>0.5</v>
      </c>
      <c r="Q3830" s="11">
        <f>Data!$J3830-250</f>
        <v>2500</v>
      </c>
      <c r="R3830" s="12">
        <f>Data!$M3830-5%</f>
        <v>0.2</v>
      </c>
    </row>
    <row r="3831" spans="1:18" ht="15.75" customHeight="1">
      <c r="A3831" s="1"/>
      <c r="B3831" s="5" t="s">
        <v>14</v>
      </c>
      <c r="C3831" s="5">
        <v>1185732</v>
      </c>
      <c r="D3831" s="6">
        <v>44249</v>
      </c>
      <c r="E3831" s="5" t="s">
        <v>15</v>
      </c>
      <c r="F3831" s="5" t="s">
        <v>129</v>
      </c>
      <c r="G3831" s="5" t="s">
        <v>130</v>
      </c>
      <c r="H3831" s="5" t="s">
        <v>20</v>
      </c>
      <c r="I3831" s="7">
        <v>0.49999999999999994</v>
      </c>
      <c r="J3831" s="8">
        <v>1750</v>
      </c>
      <c r="K3831" s="9">
        <f t="shared" ref="K3831:K3893" si="30">I3831*J3831</f>
        <v>874.99999999999989</v>
      </c>
      <c r="L3831" s="9">
        <f t="shared" ref="L3831:L3893" si="31">K3831*M3831</f>
        <v>218.74999999999997</v>
      </c>
      <c r="M3831" s="10">
        <v>0.25</v>
      </c>
      <c r="O3831" s="15"/>
      <c r="P3831" s="13">
        <f>Data!$I3831+0.05</f>
        <v>0.54999999999999993</v>
      </c>
      <c r="Q3831" s="11">
        <f>Data!$J3831-250</f>
        <v>1500</v>
      </c>
      <c r="R3831" s="12">
        <f>Data!$M3831-5%</f>
        <v>0.2</v>
      </c>
    </row>
    <row r="3832" spans="1:18" ht="15.75" customHeight="1">
      <c r="A3832" s="1"/>
      <c r="B3832" s="5" t="s">
        <v>14</v>
      </c>
      <c r="C3832" s="5">
        <v>1185732</v>
      </c>
      <c r="D3832" s="6">
        <v>44249</v>
      </c>
      <c r="E3832" s="5" t="s">
        <v>15</v>
      </c>
      <c r="F3832" s="5" t="s">
        <v>129</v>
      </c>
      <c r="G3832" s="5" t="s">
        <v>130</v>
      </c>
      <c r="H3832" s="5" t="s">
        <v>21</v>
      </c>
      <c r="I3832" s="7">
        <v>0.65000000000000013</v>
      </c>
      <c r="J3832" s="8">
        <v>2500</v>
      </c>
      <c r="K3832" s="9">
        <f t="shared" si="30"/>
        <v>1625.0000000000002</v>
      </c>
      <c r="L3832" s="9">
        <f t="shared" si="31"/>
        <v>406.25000000000006</v>
      </c>
      <c r="M3832" s="10">
        <v>0.25</v>
      </c>
      <c r="O3832" s="15"/>
      <c r="P3832" s="13">
        <f>Data!$I3832+0.05</f>
        <v>0.70000000000000018</v>
      </c>
      <c r="Q3832" s="11">
        <f>Data!$J3832-250</f>
        <v>2250</v>
      </c>
      <c r="R3832" s="12">
        <f>Data!$M3832-5%</f>
        <v>0.2</v>
      </c>
    </row>
    <row r="3833" spans="1:18" ht="15.75" customHeight="1">
      <c r="A3833" s="1"/>
      <c r="B3833" s="5" t="s">
        <v>14</v>
      </c>
      <c r="C3833" s="5">
        <v>1185732</v>
      </c>
      <c r="D3833" s="6">
        <v>44249</v>
      </c>
      <c r="E3833" s="5" t="s">
        <v>15</v>
      </c>
      <c r="F3833" s="5" t="s">
        <v>129</v>
      </c>
      <c r="G3833" s="5" t="s">
        <v>130</v>
      </c>
      <c r="H3833" s="5" t="s">
        <v>22</v>
      </c>
      <c r="I3833" s="7">
        <v>0.55000000000000004</v>
      </c>
      <c r="J3833" s="8">
        <v>3500</v>
      </c>
      <c r="K3833" s="9">
        <f t="shared" si="30"/>
        <v>1925.0000000000002</v>
      </c>
      <c r="L3833" s="9">
        <f t="shared" si="31"/>
        <v>577.5</v>
      </c>
      <c r="M3833" s="10">
        <v>0.3</v>
      </c>
      <c r="O3833" s="15"/>
      <c r="P3833" s="13">
        <f>Data!$I3833+0.05</f>
        <v>0.60000000000000009</v>
      </c>
      <c r="Q3833" s="11">
        <f>Data!$J3833-250</f>
        <v>3250</v>
      </c>
      <c r="R3833" s="12">
        <f>Data!$M3833-5%</f>
        <v>0.25</v>
      </c>
    </row>
    <row r="3834" spans="1:18" ht="15.75" customHeight="1">
      <c r="A3834" s="1"/>
      <c r="B3834" s="5" t="s">
        <v>14</v>
      </c>
      <c r="C3834" s="5">
        <v>1185732</v>
      </c>
      <c r="D3834" s="6">
        <v>44275</v>
      </c>
      <c r="E3834" s="5" t="s">
        <v>15</v>
      </c>
      <c r="F3834" s="5" t="s">
        <v>129</v>
      </c>
      <c r="G3834" s="5" t="s">
        <v>130</v>
      </c>
      <c r="H3834" s="5" t="s">
        <v>17</v>
      </c>
      <c r="I3834" s="7">
        <v>0.55000000000000004</v>
      </c>
      <c r="J3834" s="8">
        <v>5450</v>
      </c>
      <c r="K3834" s="9">
        <f t="shared" si="30"/>
        <v>2997.5000000000005</v>
      </c>
      <c r="L3834" s="9">
        <f t="shared" si="31"/>
        <v>1049.1250000000002</v>
      </c>
      <c r="M3834" s="10">
        <v>0.35000000000000003</v>
      </c>
      <c r="O3834" s="15"/>
      <c r="P3834" s="13">
        <f>Data!$I3834+0.05</f>
        <v>0.60000000000000009</v>
      </c>
      <c r="Q3834" s="11">
        <f>Data!$J3834-250</f>
        <v>5200</v>
      </c>
      <c r="R3834" s="12">
        <f>Data!$M3834-5%</f>
        <v>0.30000000000000004</v>
      </c>
    </row>
    <row r="3835" spans="1:18" ht="15.75" customHeight="1">
      <c r="A3835" s="1"/>
      <c r="B3835" s="5" t="s">
        <v>14</v>
      </c>
      <c r="C3835" s="5">
        <v>1185732</v>
      </c>
      <c r="D3835" s="6">
        <v>44275</v>
      </c>
      <c r="E3835" s="5" t="s">
        <v>15</v>
      </c>
      <c r="F3835" s="5" t="s">
        <v>129</v>
      </c>
      <c r="G3835" s="5" t="s">
        <v>130</v>
      </c>
      <c r="H3835" s="5" t="s">
        <v>18</v>
      </c>
      <c r="I3835" s="7">
        <v>0.55000000000000004</v>
      </c>
      <c r="J3835" s="8">
        <v>2500</v>
      </c>
      <c r="K3835" s="9">
        <f t="shared" si="30"/>
        <v>1375</v>
      </c>
      <c r="L3835" s="9">
        <f t="shared" si="31"/>
        <v>481.25000000000006</v>
      </c>
      <c r="M3835" s="10">
        <v>0.35000000000000003</v>
      </c>
      <c r="O3835" s="15"/>
      <c r="P3835" s="13">
        <f>Data!$I3835+0.05</f>
        <v>0.60000000000000009</v>
      </c>
      <c r="Q3835" s="11">
        <f>Data!$J3835-250</f>
        <v>2250</v>
      </c>
      <c r="R3835" s="12">
        <f>Data!$M3835-5%</f>
        <v>0.30000000000000004</v>
      </c>
    </row>
    <row r="3836" spans="1:18" ht="15.75" customHeight="1">
      <c r="A3836" s="1"/>
      <c r="B3836" s="5" t="s">
        <v>14</v>
      </c>
      <c r="C3836" s="5">
        <v>1185732</v>
      </c>
      <c r="D3836" s="6">
        <v>44275</v>
      </c>
      <c r="E3836" s="5" t="s">
        <v>15</v>
      </c>
      <c r="F3836" s="5" t="s">
        <v>129</v>
      </c>
      <c r="G3836" s="5" t="s">
        <v>130</v>
      </c>
      <c r="H3836" s="5" t="s">
        <v>19</v>
      </c>
      <c r="I3836" s="7">
        <v>0.45</v>
      </c>
      <c r="J3836" s="8">
        <v>2750</v>
      </c>
      <c r="K3836" s="9">
        <f t="shared" si="30"/>
        <v>1237.5</v>
      </c>
      <c r="L3836" s="9">
        <f t="shared" si="31"/>
        <v>309.375</v>
      </c>
      <c r="M3836" s="10">
        <v>0.25</v>
      </c>
      <c r="O3836" s="15"/>
      <c r="P3836" s="13">
        <f>Data!$I3836+0.05</f>
        <v>0.5</v>
      </c>
      <c r="Q3836" s="11">
        <f>Data!$J3836-250</f>
        <v>2500</v>
      </c>
      <c r="R3836" s="12">
        <f>Data!$M3836-5%</f>
        <v>0.2</v>
      </c>
    </row>
    <row r="3837" spans="1:18" ht="15.75" customHeight="1">
      <c r="A3837" s="1"/>
      <c r="B3837" s="5" t="s">
        <v>14</v>
      </c>
      <c r="C3837" s="5">
        <v>1185732</v>
      </c>
      <c r="D3837" s="6">
        <v>44275</v>
      </c>
      <c r="E3837" s="5" t="s">
        <v>15</v>
      </c>
      <c r="F3837" s="5" t="s">
        <v>129</v>
      </c>
      <c r="G3837" s="5" t="s">
        <v>130</v>
      </c>
      <c r="H3837" s="5" t="s">
        <v>20</v>
      </c>
      <c r="I3837" s="7">
        <v>0.49999999999999994</v>
      </c>
      <c r="J3837" s="8">
        <v>1250</v>
      </c>
      <c r="K3837" s="9">
        <f t="shared" si="30"/>
        <v>624.99999999999989</v>
      </c>
      <c r="L3837" s="9">
        <f t="shared" si="31"/>
        <v>156.24999999999997</v>
      </c>
      <c r="M3837" s="10">
        <v>0.25</v>
      </c>
      <c r="O3837" s="15"/>
      <c r="P3837" s="13">
        <f>Data!$I3837+0.05</f>
        <v>0.54999999999999993</v>
      </c>
      <c r="Q3837" s="11">
        <f>Data!$J3837-250</f>
        <v>1000</v>
      </c>
      <c r="R3837" s="12">
        <f>Data!$M3837-5%</f>
        <v>0.2</v>
      </c>
    </row>
    <row r="3838" spans="1:18" ht="15.75" customHeight="1">
      <c r="A3838" s="1"/>
      <c r="B3838" s="5" t="s">
        <v>14</v>
      </c>
      <c r="C3838" s="5">
        <v>1185732</v>
      </c>
      <c r="D3838" s="6">
        <v>44275</v>
      </c>
      <c r="E3838" s="5" t="s">
        <v>15</v>
      </c>
      <c r="F3838" s="5" t="s">
        <v>129</v>
      </c>
      <c r="G3838" s="5" t="s">
        <v>130</v>
      </c>
      <c r="H3838" s="5" t="s">
        <v>21</v>
      </c>
      <c r="I3838" s="7">
        <v>0.65000000000000013</v>
      </c>
      <c r="J3838" s="8">
        <v>1750</v>
      </c>
      <c r="K3838" s="9">
        <f t="shared" si="30"/>
        <v>1137.5000000000002</v>
      </c>
      <c r="L3838" s="9">
        <f t="shared" si="31"/>
        <v>284.37500000000006</v>
      </c>
      <c r="M3838" s="10">
        <v>0.25</v>
      </c>
      <c r="O3838" s="15"/>
      <c r="P3838" s="13">
        <f>Data!$I3838+0.05</f>
        <v>0.70000000000000018</v>
      </c>
      <c r="Q3838" s="11">
        <f>Data!$J3838-250</f>
        <v>1500</v>
      </c>
      <c r="R3838" s="12">
        <f>Data!$M3838-5%</f>
        <v>0.2</v>
      </c>
    </row>
    <row r="3839" spans="1:18" ht="15.75" customHeight="1">
      <c r="A3839" s="1"/>
      <c r="B3839" s="5" t="s">
        <v>14</v>
      </c>
      <c r="C3839" s="5">
        <v>1185732</v>
      </c>
      <c r="D3839" s="6">
        <v>44275</v>
      </c>
      <c r="E3839" s="5" t="s">
        <v>15</v>
      </c>
      <c r="F3839" s="5" t="s">
        <v>129</v>
      </c>
      <c r="G3839" s="5" t="s">
        <v>130</v>
      </c>
      <c r="H3839" s="5" t="s">
        <v>22</v>
      </c>
      <c r="I3839" s="7">
        <v>0.55000000000000004</v>
      </c>
      <c r="J3839" s="8">
        <v>2750</v>
      </c>
      <c r="K3839" s="9">
        <f t="shared" si="30"/>
        <v>1512.5000000000002</v>
      </c>
      <c r="L3839" s="9">
        <f t="shared" si="31"/>
        <v>453.75000000000006</v>
      </c>
      <c r="M3839" s="10">
        <v>0.3</v>
      </c>
      <c r="O3839" s="15"/>
      <c r="P3839" s="13">
        <f>Data!$I3839+0.05</f>
        <v>0.60000000000000009</v>
      </c>
      <c r="Q3839" s="11">
        <f>Data!$J3839-250</f>
        <v>2500</v>
      </c>
      <c r="R3839" s="12">
        <f>Data!$M3839-5%</f>
        <v>0.25</v>
      </c>
    </row>
    <row r="3840" spans="1:18" ht="15.75" customHeight="1">
      <c r="A3840" s="1"/>
      <c r="B3840" s="5" t="s">
        <v>14</v>
      </c>
      <c r="C3840" s="5">
        <v>1185732</v>
      </c>
      <c r="D3840" s="6">
        <v>44307</v>
      </c>
      <c r="E3840" s="5" t="s">
        <v>15</v>
      </c>
      <c r="F3840" s="5" t="s">
        <v>129</v>
      </c>
      <c r="G3840" s="5" t="s">
        <v>130</v>
      </c>
      <c r="H3840" s="5" t="s">
        <v>17</v>
      </c>
      <c r="I3840" s="7">
        <v>0.55000000000000004</v>
      </c>
      <c r="J3840" s="8">
        <v>5250</v>
      </c>
      <c r="K3840" s="9">
        <f t="shared" si="30"/>
        <v>2887.5000000000005</v>
      </c>
      <c r="L3840" s="9">
        <f t="shared" si="31"/>
        <v>1010.6250000000002</v>
      </c>
      <c r="M3840" s="10">
        <v>0.35000000000000003</v>
      </c>
      <c r="O3840" s="15"/>
      <c r="P3840" s="13">
        <f>Data!$I3840+0.05</f>
        <v>0.60000000000000009</v>
      </c>
      <c r="Q3840" s="11">
        <f>Data!$J3840-250</f>
        <v>5000</v>
      </c>
      <c r="R3840" s="12">
        <f>Data!$M3840-5%</f>
        <v>0.30000000000000004</v>
      </c>
    </row>
    <row r="3841" spans="1:18" ht="15.75" customHeight="1">
      <c r="A3841" s="1"/>
      <c r="B3841" s="5" t="s">
        <v>14</v>
      </c>
      <c r="C3841" s="5">
        <v>1185732</v>
      </c>
      <c r="D3841" s="6">
        <v>44307</v>
      </c>
      <c r="E3841" s="5" t="s">
        <v>15</v>
      </c>
      <c r="F3841" s="5" t="s">
        <v>129</v>
      </c>
      <c r="G3841" s="5" t="s">
        <v>130</v>
      </c>
      <c r="H3841" s="5" t="s">
        <v>18</v>
      </c>
      <c r="I3841" s="7">
        <v>0.55000000000000004</v>
      </c>
      <c r="J3841" s="8">
        <v>2250</v>
      </c>
      <c r="K3841" s="9">
        <f t="shared" si="30"/>
        <v>1237.5</v>
      </c>
      <c r="L3841" s="9">
        <f t="shared" si="31"/>
        <v>433.12500000000006</v>
      </c>
      <c r="M3841" s="10">
        <v>0.35000000000000003</v>
      </c>
      <c r="O3841" s="15"/>
      <c r="P3841" s="13">
        <f>Data!$I3841+0.05</f>
        <v>0.60000000000000009</v>
      </c>
      <c r="Q3841" s="11">
        <f>Data!$J3841-250</f>
        <v>2000</v>
      </c>
      <c r="R3841" s="12">
        <f>Data!$M3841-5%</f>
        <v>0.30000000000000004</v>
      </c>
    </row>
    <row r="3842" spans="1:18" ht="15.75" customHeight="1">
      <c r="A3842" s="1"/>
      <c r="B3842" s="5" t="s">
        <v>14</v>
      </c>
      <c r="C3842" s="5">
        <v>1185732</v>
      </c>
      <c r="D3842" s="6">
        <v>44307</v>
      </c>
      <c r="E3842" s="5" t="s">
        <v>15</v>
      </c>
      <c r="F3842" s="5" t="s">
        <v>129</v>
      </c>
      <c r="G3842" s="5" t="s">
        <v>130</v>
      </c>
      <c r="H3842" s="5" t="s">
        <v>19</v>
      </c>
      <c r="I3842" s="7">
        <v>0.45</v>
      </c>
      <c r="J3842" s="8">
        <v>2250</v>
      </c>
      <c r="K3842" s="9">
        <f t="shared" si="30"/>
        <v>1012.5</v>
      </c>
      <c r="L3842" s="9">
        <f t="shared" si="31"/>
        <v>253.125</v>
      </c>
      <c r="M3842" s="10">
        <v>0.25</v>
      </c>
      <c r="O3842" s="15"/>
      <c r="P3842" s="13">
        <f>Data!$I3842+0.05</f>
        <v>0.5</v>
      </c>
      <c r="Q3842" s="11">
        <f>Data!$J3842-250</f>
        <v>2000</v>
      </c>
      <c r="R3842" s="12">
        <f>Data!$M3842-5%</f>
        <v>0.2</v>
      </c>
    </row>
    <row r="3843" spans="1:18" ht="15.75" customHeight="1">
      <c r="A3843" s="1"/>
      <c r="B3843" s="5" t="s">
        <v>14</v>
      </c>
      <c r="C3843" s="5">
        <v>1185732</v>
      </c>
      <c r="D3843" s="6">
        <v>44307</v>
      </c>
      <c r="E3843" s="5" t="s">
        <v>15</v>
      </c>
      <c r="F3843" s="5" t="s">
        <v>129</v>
      </c>
      <c r="G3843" s="5" t="s">
        <v>130</v>
      </c>
      <c r="H3843" s="5" t="s">
        <v>20</v>
      </c>
      <c r="I3843" s="7">
        <v>0.49999999999999994</v>
      </c>
      <c r="J3843" s="8">
        <v>1500</v>
      </c>
      <c r="K3843" s="9">
        <f t="shared" si="30"/>
        <v>749.99999999999989</v>
      </c>
      <c r="L3843" s="9">
        <f t="shared" si="31"/>
        <v>187.49999999999997</v>
      </c>
      <c r="M3843" s="10">
        <v>0.25</v>
      </c>
      <c r="O3843" s="15"/>
      <c r="P3843" s="13">
        <f>Data!$I3843+0.05</f>
        <v>0.54999999999999993</v>
      </c>
      <c r="Q3843" s="11">
        <f>Data!$J3843-250</f>
        <v>1250</v>
      </c>
      <c r="R3843" s="12">
        <f>Data!$M3843-5%</f>
        <v>0.2</v>
      </c>
    </row>
    <row r="3844" spans="1:18" ht="15.75" customHeight="1">
      <c r="A3844" s="1"/>
      <c r="B3844" s="5" t="s">
        <v>14</v>
      </c>
      <c r="C3844" s="5">
        <v>1185732</v>
      </c>
      <c r="D3844" s="6">
        <v>44307</v>
      </c>
      <c r="E3844" s="5" t="s">
        <v>15</v>
      </c>
      <c r="F3844" s="5" t="s">
        <v>129</v>
      </c>
      <c r="G3844" s="5" t="s">
        <v>130</v>
      </c>
      <c r="H3844" s="5" t="s">
        <v>21</v>
      </c>
      <c r="I3844" s="7">
        <v>0.60000000000000009</v>
      </c>
      <c r="J3844" s="8">
        <v>1500</v>
      </c>
      <c r="K3844" s="9">
        <f t="shared" si="30"/>
        <v>900.00000000000011</v>
      </c>
      <c r="L3844" s="9">
        <f t="shared" si="31"/>
        <v>225.00000000000003</v>
      </c>
      <c r="M3844" s="10">
        <v>0.25</v>
      </c>
      <c r="O3844" s="15"/>
      <c r="P3844" s="13">
        <f>Data!$I3844+0</f>
        <v>0.60000000000000009</v>
      </c>
      <c r="Q3844" s="11">
        <f>Data!$J3844-250</f>
        <v>1250</v>
      </c>
      <c r="R3844" s="12">
        <f>Data!$M3844-5%</f>
        <v>0.2</v>
      </c>
    </row>
    <row r="3845" spans="1:18" ht="15.75" customHeight="1">
      <c r="A3845" s="1"/>
      <c r="B3845" s="5" t="s">
        <v>14</v>
      </c>
      <c r="C3845" s="5">
        <v>1185732</v>
      </c>
      <c r="D3845" s="6">
        <v>44307</v>
      </c>
      <c r="E3845" s="5" t="s">
        <v>15</v>
      </c>
      <c r="F3845" s="5" t="s">
        <v>129</v>
      </c>
      <c r="G3845" s="5" t="s">
        <v>130</v>
      </c>
      <c r="H3845" s="5" t="s">
        <v>22</v>
      </c>
      <c r="I3845" s="7">
        <v>0.5</v>
      </c>
      <c r="J3845" s="8">
        <v>3000</v>
      </c>
      <c r="K3845" s="9">
        <f t="shared" si="30"/>
        <v>1500</v>
      </c>
      <c r="L3845" s="9">
        <f t="shared" si="31"/>
        <v>450</v>
      </c>
      <c r="M3845" s="10">
        <v>0.3</v>
      </c>
      <c r="O3845" s="15"/>
      <c r="P3845" s="13">
        <f>Data!$I3845+0</f>
        <v>0.5</v>
      </c>
      <c r="Q3845" s="11">
        <f>Data!$J3845-250</f>
        <v>2750</v>
      </c>
      <c r="R3845" s="12">
        <f>Data!$M3845-5%</f>
        <v>0.25</v>
      </c>
    </row>
    <row r="3846" spans="1:18" ht="15.75" customHeight="1">
      <c r="A3846" s="1"/>
      <c r="B3846" s="5" t="s">
        <v>14</v>
      </c>
      <c r="C3846" s="5">
        <v>1185732</v>
      </c>
      <c r="D3846" s="6">
        <v>44336</v>
      </c>
      <c r="E3846" s="5" t="s">
        <v>15</v>
      </c>
      <c r="F3846" s="5" t="s">
        <v>129</v>
      </c>
      <c r="G3846" s="5" t="s">
        <v>130</v>
      </c>
      <c r="H3846" s="5" t="s">
        <v>17</v>
      </c>
      <c r="I3846" s="7">
        <v>0.65</v>
      </c>
      <c r="J3846" s="8">
        <v>5700</v>
      </c>
      <c r="K3846" s="9">
        <f t="shared" si="30"/>
        <v>3705</v>
      </c>
      <c r="L3846" s="9">
        <f t="shared" si="31"/>
        <v>1296.7500000000002</v>
      </c>
      <c r="M3846" s="10">
        <v>0.35000000000000003</v>
      </c>
      <c r="O3846" s="15"/>
      <c r="P3846" s="13">
        <f>Data!$I3846+0</f>
        <v>0.65</v>
      </c>
      <c r="Q3846" s="11">
        <f>Data!$J3846-250</f>
        <v>5450</v>
      </c>
      <c r="R3846" s="12">
        <f>Data!$M3846-5%</f>
        <v>0.30000000000000004</v>
      </c>
    </row>
    <row r="3847" spans="1:18" ht="15.75" customHeight="1">
      <c r="A3847" s="1"/>
      <c r="B3847" s="5" t="s">
        <v>14</v>
      </c>
      <c r="C3847" s="5">
        <v>1185732</v>
      </c>
      <c r="D3847" s="6">
        <v>44336</v>
      </c>
      <c r="E3847" s="5" t="s">
        <v>15</v>
      </c>
      <c r="F3847" s="5" t="s">
        <v>129</v>
      </c>
      <c r="G3847" s="5" t="s">
        <v>130</v>
      </c>
      <c r="H3847" s="5" t="s">
        <v>18</v>
      </c>
      <c r="I3847" s="7">
        <v>0.60000000000000009</v>
      </c>
      <c r="J3847" s="8">
        <v>2750</v>
      </c>
      <c r="K3847" s="9">
        <f t="shared" si="30"/>
        <v>1650.0000000000002</v>
      </c>
      <c r="L3847" s="9">
        <f t="shared" si="31"/>
        <v>577.50000000000011</v>
      </c>
      <c r="M3847" s="10">
        <v>0.35000000000000003</v>
      </c>
      <c r="O3847" s="15"/>
      <c r="P3847" s="13">
        <f>Data!$I3847+0</f>
        <v>0.60000000000000009</v>
      </c>
      <c r="Q3847" s="11">
        <f>Data!$J3847-250</f>
        <v>2500</v>
      </c>
      <c r="R3847" s="12">
        <f>Data!$M3847-5%</f>
        <v>0.30000000000000004</v>
      </c>
    </row>
    <row r="3848" spans="1:18" ht="15.75" customHeight="1">
      <c r="A3848" s="1"/>
      <c r="B3848" s="5" t="s">
        <v>14</v>
      </c>
      <c r="C3848" s="5">
        <v>1185732</v>
      </c>
      <c r="D3848" s="6">
        <v>44336</v>
      </c>
      <c r="E3848" s="5" t="s">
        <v>15</v>
      </c>
      <c r="F3848" s="5" t="s">
        <v>129</v>
      </c>
      <c r="G3848" s="5" t="s">
        <v>130</v>
      </c>
      <c r="H3848" s="5" t="s">
        <v>19</v>
      </c>
      <c r="I3848" s="7">
        <v>0.55000000000000004</v>
      </c>
      <c r="J3848" s="8">
        <v>3000</v>
      </c>
      <c r="K3848" s="9">
        <f t="shared" si="30"/>
        <v>1650.0000000000002</v>
      </c>
      <c r="L3848" s="9">
        <f t="shared" si="31"/>
        <v>412.50000000000006</v>
      </c>
      <c r="M3848" s="10">
        <v>0.25</v>
      </c>
      <c r="O3848" s="15"/>
      <c r="P3848" s="13">
        <f>Data!$I3848+0</f>
        <v>0.55000000000000004</v>
      </c>
      <c r="Q3848" s="11">
        <f>Data!$J3848-250</f>
        <v>2750</v>
      </c>
      <c r="R3848" s="12">
        <f>Data!$M3848-5%</f>
        <v>0.2</v>
      </c>
    </row>
    <row r="3849" spans="1:18" ht="15.75" customHeight="1">
      <c r="A3849" s="1"/>
      <c r="B3849" s="5" t="s">
        <v>14</v>
      </c>
      <c r="C3849" s="5">
        <v>1185732</v>
      </c>
      <c r="D3849" s="6">
        <v>44336</v>
      </c>
      <c r="E3849" s="5" t="s">
        <v>15</v>
      </c>
      <c r="F3849" s="5" t="s">
        <v>129</v>
      </c>
      <c r="G3849" s="5" t="s">
        <v>130</v>
      </c>
      <c r="H3849" s="5" t="s">
        <v>20</v>
      </c>
      <c r="I3849" s="7">
        <v>0.55000000000000004</v>
      </c>
      <c r="J3849" s="8">
        <v>2500</v>
      </c>
      <c r="K3849" s="9">
        <f t="shared" si="30"/>
        <v>1375</v>
      </c>
      <c r="L3849" s="9">
        <f t="shared" si="31"/>
        <v>343.75</v>
      </c>
      <c r="M3849" s="10">
        <v>0.25</v>
      </c>
      <c r="O3849" s="15"/>
      <c r="P3849" s="13">
        <f>Data!$I3849+0</f>
        <v>0.55000000000000004</v>
      </c>
      <c r="Q3849" s="11">
        <f>Data!$J3849-250</f>
        <v>2250</v>
      </c>
      <c r="R3849" s="12">
        <f>Data!$M3849-5%</f>
        <v>0.2</v>
      </c>
    </row>
    <row r="3850" spans="1:18" ht="15.75" customHeight="1">
      <c r="A3850" s="1"/>
      <c r="B3850" s="5" t="s">
        <v>14</v>
      </c>
      <c r="C3850" s="5">
        <v>1185732</v>
      </c>
      <c r="D3850" s="6">
        <v>44336</v>
      </c>
      <c r="E3850" s="5" t="s">
        <v>15</v>
      </c>
      <c r="F3850" s="5" t="s">
        <v>129</v>
      </c>
      <c r="G3850" s="5" t="s">
        <v>130</v>
      </c>
      <c r="H3850" s="5" t="s">
        <v>21</v>
      </c>
      <c r="I3850" s="7">
        <v>0.65</v>
      </c>
      <c r="J3850" s="8">
        <v>2750</v>
      </c>
      <c r="K3850" s="9">
        <f t="shared" si="30"/>
        <v>1787.5</v>
      </c>
      <c r="L3850" s="9">
        <f t="shared" si="31"/>
        <v>446.875</v>
      </c>
      <c r="M3850" s="10">
        <v>0.25</v>
      </c>
      <c r="O3850" s="15"/>
      <c r="P3850" s="13">
        <f>Data!$I3850+0</f>
        <v>0.65</v>
      </c>
      <c r="Q3850" s="11">
        <f>Data!$J3850-250</f>
        <v>2500</v>
      </c>
      <c r="R3850" s="12">
        <f>Data!$M3850-5%</f>
        <v>0.2</v>
      </c>
    </row>
    <row r="3851" spans="1:18" ht="15.75" customHeight="1">
      <c r="A3851" s="1"/>
      <c r="B3851" s="5" t="s">
        <v>14</v>
      </c>
      <c r="C3851" s="5">
        <v>1185732</v>
      </c>
      <c r="D3851" s="6">
        <v>44336</v>
      </c>
      <c r="E3851" s="5" t="s">
        <v>15</v>
      </c>
      <c r="F3851" s="5" t="s">
        <v>129</v>
      </c>
      <c r="G3851" s="5" t="s">
        <v>130</v>
      </c>
      <c r="H3851" s="5" t="s">
        <v>22</v>
      </c>
      <c r="I3851" s="7">
        <v>0.70000000000000007</v>
      </c>
      <c r="J3851" s="8">
        <v>4000</v>
      </c>
      <c r="K3851" s="9">
        <f t="shared" si="30"/>
        <v>2800.0000000000005</v>
      </c>
      <c r="L3851" s="9">
        <f t="shared" si="31"/>
        <v>840.00000000000011</v>
      </c>
      <c r="M3851" s="10">
        <v>0.3</v>
      </c>
      <c r="O3851" s="15"/>
      <c r="P3851" s="13">
        <f>Data!$I3851+0</f>
        <v>0.70000000000000007</v>
      </c>
      <c r="Q3851" s="11">
        <f>Data!$J3851-250</f>
        <v>3750</v>
      </c>
      <c r="R3851" s="12">
        <f>Data!$M3851-5%</f>
        <v>0.25</v>
      </c>
    </row>
    <row r="3852" spans="1:18" ht="15.75" customHeight="1">
      <c r="A3852" s="1"/>
      <c r="B3852" s="5" t="s">
        <v>14</v>
      </c>
      <c r="C3852" s="5">
        <v>1185732</v>
      </c>
      <c r="D3852" s="6">
        <v>44369</v>
      </c>
      <c r="E3852" s="5" t="s">
        <v>15</v>
      </c>
      <c r="F3852" s="5" t="s">
        <v>129</v>
      </c>
      <c r="G3852" s="5" t="s">
        <v>130</v>
      </c>
      <c r="H3852" s="5" t="s">
        <v>17</v>
      </c>
      <c r="I3852" s="7">
        <v>0.65</v>
      </c>
      <c r="J3852" s="8">
        <v>6500</v>
      </c>
      <c r="K3852" s="9">
        <f t="shared" si="30"/>
        <v>4225</v>
      </c>
      <c r="L3852" s="9">
        <f t="shared" si="31"/>
        <v>1478.7500000000002</v>
      </c>
      <c r="M3852" s="10">
        <v>0.35000000000000003</v>
      </c>
      <c r="O3852" s="15"/>
      <c r="P3852" s="13">
        <f>Data!$I3852+0</f>
        <v>0.65</v>
      </c>
      <c r="Q3852" s="11">
        <f>Data!$J3852-250</f>
        <v>6250</v>
      </c>
      <c r="R3852" s="12">
        <f>Data!$M3852-5%</f>
        <v>0.30000000000000004</v>
      </c>
    </row>
    <row r="3853" spans="1:18" ht="15.75" customHeight="1">
      <c r="A3853" s="1"/>
      <c r="B3853" s="5" t="s">
        <v>14</v>
      </c>
      <c r="C3853" s="5">
        <v>1185732</v>
      </c>
      <c r="D3853" s="6">
        <v>44369</v>
      </c>
      <c r="E3853" s="5" t="s">
        <v>15</v>
      </c>
      <c r="F3853" s="5" t="s">
        <v>129</v>
      </c>
      <c r="G3853" s="5" t="s">
        <v>130</v>
      </c>
      <c r="H3853" s="5" t="s">
        <v>18</v>
      </c>
      <c r="I3853" s="7">
        <v>0.60000000000000009</v>
      </c>
      <c r="J3853" s="8">
        <v>4000</v>
      </c>
      <c r="K3853" s="9">
        <f t="shared" si="30"/>
        <v>2400.0000000000005</v>
      </c>
      <c r="L3853" s="9">
        <f t="shared" si="31"/>
        <v>840.00000000000023</v>
      </c>
      <c r="M3853" s="10">
        <v>0.35000000000000003</v>
      </c>
      <c r="O3853" s="15"/>
      <c r="P3853" s="13">
        <f>Data!$I3853+0</f>
        <v>0.60000000000000009</v>
      </c>
      <c r="Q3853" s="11">
        <f>Data!$J3853-250</f>
        <v>3750</v>
      </c>
      <c r="R3853" s="12">
        <f>Data!$M3853-5%</f>
        <v>0.30000000000000004</v>
      </c>
    </row>
    <row r="3854" spans="1:18" ht="15.75" customHeight="1">
      <c r="A3854" s="1"/>
      <c r="B3854" s="5" t="s">
        <v>14</v>
      </c>
      <c r="C3854" s="5">
        <v>1185732</v>
      </c>
      <c r="D3854" s="6">
        <v>44369</v>
      </c>
      <c r="E3854" s="5" t="s">
        <v>15</v>
      </c>
      <c r="F3854" s="5" t="s">
        <v>129</v>
      </c>
      <c r="G3854" s="5" t="s">
        <v>130</v>
      </c>
      <c r="H3854" s="5" t="s">
        <v>19</v>
      </c>
      <c r="I3854" s="7">
        <v>0.55000000000000004</v>
      </c>
      <c r="J3854" s="8">
        <v>3250</v>
      </c>
      <c r="K3854" s="9">
        <f t="shared" si="30"/>
        <v>1787.5000000000002</v>
      </c>
      <c r="L3854" s="9">
        <f t="shared" si="31"/>
        <v>446.87500000000006</v>
      </c>
      <c r="M3854" s="10">
        <v>0.25</v>
      </c>
      <c r="O3854" s="15"/>
      <c r="P3854" s="13">
        <f>Data!$I3854+0</f>
        <v>0.55000000000000004</v>
      </c>
      <c r="Q3854" s="11">
        <f>Data!$J3854-250</f>
        <v>3000</v>
      </c>
      <c r="R3854" s="12">
        <f>Data!$M3854-5%</f>
        <v>0.2</v>
      </c>
    </row>
    <row r="3855" spans="1:18" ht="15.75" customHeight="1">
      <c r="A3855" s="1"/>
      <c r="B3855" s="5" t="s">
        <v>14</v>
      </c>
      <c r="C3855" s="5">
        <v>1185732</v>
      </c>
      <c r="D3855" s="6">
        <v>44369</v>
      </c>
      <c r="E3855" s="5" t="s">
        <v>15</v>
      </c>
      <c r="F3855" s="5" t="s">
        <v>129</v>
      </c>
      <c r="G3855" s="5" t="s">
        <v>130</v>
      </c>
      <c r="H3855" s="5" t="s">
        <v>20</v>
      </c>
      <c r="I3855" s="7">
        <v>0.55000000000000004</v>
      </c>
      <c r="J3855" s="8">
        <v>3000</v>
      </c>
      <c r="K3855" s="9">
        <f t="shared" si="30"/>
        <v>1650.0000000000002</v>
      </c>
      <c r="L3855" s="9">
        <f t="shared" si="31"/>
        <v>412.50000000000006</v>
      </c>
      <c r="M3855" s="10">
        <v>0.25</v>
      </c>
      <c r="O3855" s="15"/>
      <c r="P3855" s="13">
        <f>Data!$I3855+0</f>
        <v>0.55000000000000004</v>
      </c>
      <c r="Q3855" s="11">
        <f>Data!$J3855-250</f>
        <v>2750</v>
      </c>
      <c r="R3855" s="12">
        <f>Data!$M3855-5%</f>
        <v>0.2</v>
      </c>
    </row>
    <row r="3856" spans="1:18" ht="15.75" customHeight="1">
      <c r="A3856" s="1"/>
      <c r="B3856" s="5" t="s">
        <v>14</v>
      </c>
      <c r="C3856" s="5">
        <v>1185732</v>
      </c>
      <c r="D3856" s="6">
        <v>44369</v>
      </c>
      <c r="E3856" s="5" t="s">
        <v>15</v>
      </c>
      <c r="F3856" s="5" t="s">
        <v>129</v>
      </c>
      <c r="G3856" s="5" t="s">
        <v>130</v>
      </c>
      <c r="H3856" s="5" t="s">
        <v>21</v>
      </c>
      <c r="I3856" s="7">
        <v>0.65</v>
      </c>
      <c r="J3856" s="8">
        <v>3000</v>
      </c>
      <c r="K3856" s="9">
        <f t="shared" si="30"/>
        <v>1950</v>
      </c>
      <c r="L3856" s="9">
        <f t="shared" si="31"/>
        <v>487.5</v>
      </c>
      <c r="M3856" s="10">
        <v>0.25</v>
      </c>
      <c r="O3856" s="15"/>
      <c r="P3856" s="13">
        <f>Data!$I3856+0</f>
        <v>0.65</v>
      </c>
      <c r="Q3856" s="11">
        <f>Data!$J3856-250</f>
        <v>2750</v>
      </c>
      <c r="R3856" s="12">
        <f>Data!$M3856-5%</f>
        <v>0.2</v>
      </c>
    </row>
    <row r="3857" spans="1:18" ht="15.75" customHeight="1">
      <c r="A3857" s="1"/>
      <c r="B3857" s="5" t="s">
        <v>14</v>
      </c>
      <c r="C3857" s="5">
        <v>1185732</v>
      </c>
      <c r="D3857" s="6">
        <v>44369</v>
      </c>
      <c r="E3857" s="5" t="s">
        <v>15</v>
      </c>
      <c r="F3857" s="5" t="s">
        <v>129</v>
      </c>
      <c r="G3857" s="5" t="s">
        <v>130</v>
      </c>
      <c r="H3857" s="5" t="s">
        <v>22</v>
      </c>
      <c r="I3857" s="7">
        <v>0.70000000000000007</v>
      </c>
      <c r="J3857" s="8">
        <v>4500</v>
      </c>
      <c r="K3857" s="9">
        <f t="shared" si="30"/>
        <v>3150.0000000000005</v>
      </c>
      <c r="L3857" s="9">
        <f t="shared" si="31"/>
        <v>945.00000000000011</v>
      </c>
      <c r="M3857" s="10">
        <v>0.3</v>
      </c>
      <c r="O3857" s="15"/>
      <c r="P3857" s="13">
        <f>Data!$I3857+0</f>
        <v>0.70000000000000007</v>
      </c>
      <c r="Q3857" s="11">
        <f>Data!$J3857-250</f>
        <v>4250</v>
      </c>
      <c r="R3857" s="12">
        <f>Data!$M3857-5%</f>
        <v>0.25</v>
      </c>
    </row>
    <row r="3858" spans="1:18" ht="15.75" customHeight="1">
      <c r="A3858" s="1"/>
      <c r="B3858" s="5" t="s">
        <v>14</v>
      </c>
      <c r="C3858" s="5">
        <v>1185732</v>
      </c>
      <c r="D3858" s="6">
        <v>44397</v>
      </c>
      <c r="E3858" s="5" t="s">
        <v>15</v>
      </c>
      <c r="F3858" s="5" t="s">
        <v>129</v>
      </c>
      <c r="G3858" s="5" t="s">
        <v>130</v>
      </c>
      <c r="H3858" s="5" t="s">
        <v>17</v>
      </c>
      <c r="I3858" s="7">
        <v>0.65</v>
      </c>
      <c r="J3858" s="8">
        <v>6750</v>
      </c>
      <c r="K3858" s="9">
        <f t="shared" si="30"/>
        <v>4387.5</v>
      </c>
      <c r="L3858" s="9">
        <f t="shared" si="31"/>
        <v>1535.6250000000002</v>
      </c>
      <c r="M3858" s="10">
        <v>0.35000000000000003</v>
      </c>
      <c r="O3858" s="15"/>
      <c r="P3858" s="13">
        <f>Data!$I3858+0</f>
        <v>0.65</v>
      </c>
      <c r="Q3858" s="11">
        <f>Data!$J3858-250</f>
        <v>6500</v>
      </c>
      <c r="R3858" s="12">
        <f>Data!$M3858-5%</f>
        <v>0.30000000000000004</v>
      </c>
    </row>
    <row r="3859" spans="1:18" ht="15.75" customHeight="1">
      <c r="A3859" s="1"/>
      <c r="B3859" s="5" t="s">
        <v>14</v>
      </c>
      <c r="C3859" s="5">
        <v>1185732</v>
      </c>
      <c r="D3859" s="6">
        <v>44397</v>
      </c>
      <c r="E3859" s="5" t="s">
        <v>15</v>
      </c>
      <c r="F3859" s="5" t="s">
        <v>129</v>
      </c>
      <c r="G3859" s="5" t="s">
        <v>130</v>
      </c>
      <c r="H3859" s="5" t="s">
        <v>18</v>
      </c>
      <c r="I3859" s="7">
        <v>0.60000000000000009</v>
      </c>
      <c r="J3859" s="8">
        <v>4250</v>
      </c>
      <c r="K3859" s="9">
        <f t="shared" si="30"/>
        <v>2550.0000000000005</v>
      </c>
      <c r="L3859" s="9">
        <f t="shared" si="31"/>
        <v>892.50000000000023</v>
      </c>
      <c r="M3859" s="10">
        <v>0.35000000000000003</v>
      </c>
      <c r="O3859" s="15"/>
      <c r="P3859" s="13">
        <f>Data!$I3859+0</f>
        <v>0.60000000000000009</v>
      </c>
      <c r="Q3859" s="11">
        <f>Data!$J3859-250</f>
        <v>4000</v>
      </c>
      <c r="R3859" s="12">
        <f>Data!$M3859-5%</f>
        <v>0.30000000000000004</v>
      </c>
    </row>
    <row r="3860" spans="1:18" ht="15.75" customHeight="1">
      <c r="A3860" s="1"/>
      <c r="B3860" s="5" t="s">
        <v>14</v>
      </c>
      <c r="C3860" s="5">
        <v>1185732</v>
      </c>
      <c r="D3860" s="6">
        <v>44397</v>
      </c>
      <c r="E3860" s="5" t="s">
        <v>15</v>
      </c>
      <c r="F3860" s="5" t="s">
        <v>129</v>
      </c>
      <c r="G3860" s="5" t="s">
        <v>130</v>
      </c>
      <c r="H3860" s="5" t="s">
        <v>19</v>
      </c>
      <c r="I3860" s="7">
        <v>0.55000000000000004</v>
      </c>
      <c r="J3860" s="8">
        <v>3500</v>
      </c>
      <c r="K3860" s="9">
        <f t="shared" si="30"/>
        <v>1925.0000000000002</v>
      </c>
      <c r="L3860" s="9">
        <f t="shared" si="31"/>
        <v>481.25000000000006</v>
      </c>
      <c r="M3860" s="10">
        <v>0.25</v>
      </c>
      <c r="O3860" s="15"/>
      <c r="P3860" s="13">
        <f>Data!$I3860+0</f>
        <v>0.55000000000000004</v>
      </c>
      <c r="Q3860" s="11">
        <f>Data!$J3860-250</f>
        <v>3250</v>
      </c>
      <c r="R3860" s="12">
        <f>Data!$M3860-5%</f>
        <v>0.2</v>
      </c>
    </row>
    <row r="3861" spans="1:18" ht="15.75" customHeight="1">
      <c r="A3861" s="1"/>
      <c r="B3861" s="5" t="s">
        <v>14</v>
      </c>
      <c r="C3861" s="5">
        <v>1185732</v>
      </c>
      <c r="D3861" s="6">
        <v>44397</v>
      </c>
      <c r="E3861" s="5" t="s">
        <v>15</v>
      </c>
      <c r="F3861" s="5" t="s">
        <v>129</v>
      </c>
      <c r="G3861" s="5" t="s">
        <v>130</v>
      </c>
      <c r="H3861" s="5" t="s">
        <v>20</v>
      </c>
      <c r="I3861" s="7">
        <v>0.55000000000000004</v>
      </c>
      <c r="J3861" s="8">
        <v>3000</v>
      </c>
      <c r="K3861" s="9">
        <f t="shared" si="30"/>
        <v>1650.0000000000002</v>
      </c>
      <c r="L3861" s="9">
        <f t="shared" si="31"/>
        <v>412.50000000000006</v>
      </c>
      <c r="M3861" s="10">
        <v>0.25</v>
      </c>
      <c r="O3861" s="15"/>
      <c r="P3861" s="13">
        <f>Data!$I3861+0</f>
        <v>0.55000000000000004</v>
      </c>
      <c r="Q3861" s="11">
        <f>Data!$J3861-250</f>
        <v>2750</v>
      </c>
      <c r="R3861" s="12">
        <f>Data!$M3861-5%</f>
        <v>0.2</v>
      </c>
    </row>
    <row r="3862" spans="1:18" ht="15.75" customHeight="1">
      <c r="A3862" s="1"/>
      <c r="B3862" s="5" t="s">
        <v>14</v>
      </c>
      <c r="C3862" s="5">
        <v>1185732</v>
      </c>
      <c r="D3862" s="6">
        <v>44397</v>
      </c>
      <c r="E3862" s="5" t="s">
        <v>15</v>
      </c>
      <c r="F3862" s="5" t="s">
        <v>129</v>
      </c>
      <c r="G3862" s="5" t="s">
        <v>130</v>
      </c>
      <c r="H3862" s="5" t="s">
        <v>21</v>
      </c>
      <c r="I3862" s="7">
        <v>0.65</v>
      </c>
      <c r="J3862" s="8">
        <v>3250</v>
      </c>
      <c r="K3862" s="9">
        <f t="shared" si="30"/>
        <v>2112.5</v>
      </c>
      <c r="L3862" s="9">
        <f t="shared" si="31"/>
        <v>528.125</v>
      </c>
      <c r="M3862" s="10">
        <v>0.25</v>
      </c>
      <c r="O3862" s="15"/>
      <c r="P3862" s="13">
        <f>Data!$I3862+0</f>
        <v>0.65</v>
      </c>
      <c r="Q3862" s="11">
        <f>Data!$J3862-250</f>
        <v>3000</v>
      </c>
      <c r="R3862" s="12">
        <f>Data!$M3862-5%</f>
        <v>0.2</v>
      </c>
    </row>
    <row r="3863" spans="1:18" ht="15.75" customHeight="1">
      <c r="A3863" s="1"/>
      <c r="B3863" s="5" t="s">
        <v>14</v>
      </c>
      <c r="C3863" s="5">
        <v>1185732</v>
      </c>
      <c r="D3863" s="6">
        <v>44397</v>
      </c>
      <c r="E3863" s="5" t="s">
        <v>15</v>
      </c>
      <c r="F3863" s="5" t="s">
        <v>129</v>
      </c>
      <c r="G3863" s="5" t="s">
        <v>130</v>
      </c>
      <c r="H3863" s="5" t="s">
        <v>22</v>
      </c>
      <c r="I3863" s="7">
        <v>0.70000000000000007</v>
      </c>
      <c r="J3863" s="8">
        <v>5000</v>
      </c>
      <c r="K3863" s="9">
        <f t="shared" si="30"/>
        <v>3500.0000000000005</v>
      </c>
      <c r="L3863" s="9">
        <f t="shared" si="31"/>
        <v>1050</v>
      </c>
      <c r="M3863" s="10">
        <v>0.3</v>
      </c>
      <c r="O3863" s="15"/>
      <c r="P3863" s="13">
        <f>Data!$I3863+0</f>
        <v>0.70000000000000007</v>
      </c>
      <c r="Q3863" s="11">
        <f>Data!$J3863-250</f>
        <v>4750</v>
      </c>
      <c r="R3863" s="12">
        <f>Data!$M3863-5%</f>
        <v>0.25</v>
      </c>
    </row>
    <row r="3864" spans="1:18" ht="15.75" customHeight="1">
      <c r="A3864" s="1"/>
      <c r="B3864" s="5" t="s">
        <v>14</v>
      </c>
      <c r="C3864" s="5">
        <v>1185732</v>
      </c>
      <c r="D3864" s="6">
        <v>44429</v>
      </c>
      <c r="E3864" s="5" t="s">
        <v>15</v>
      </c>
      <c r="F3864" s="5" t="s">
        <v>129</v>
      </c>
      <c r="G3864" s="5" t="s">
        <v>130</v>
      </c>
      <c r="H3864" s="5" t="s">
        <v>17</v>
      </c>
      <c r="I3864" s="7">
        <v>0.65</v>
      </c>
      <c r="J3864" s="8">
        <v>6500</v>
      </c>
      <c r="K3864" s="9">
        <f t="shared" si="30"/>
        <v>4225</v>
      </c>
      <c r="L3864" s="9">
        <f t="shared" si="31"/>
        <v>1478.7500000000002</v>
      </c>
      <c r="M3864" s="10">
        <v>0.35000000000000003</v>
      </c>
      <c r="O3864" s="15"/>
      <c r="P3864" s="13">
        <f>Data!$I3864+0</f>
        <v>0.65</v>
      </c>
      <c r="Q3864" s="11">
        <f>Data!$J3864-250</f>
        <v>6250</v>
      </c>
      <c r="R3864" s="12">
        <f>Data!$M3864-5%</f>
        <v>0.30000000000000004</v>
      </c>
    </row>
    <row r="3865" spans="1:18" ht="15.75" customHeight="1">
      <c r="A3865" s="1"/>
      <c r="B3865" s="5" t="s">
        <v>14</v>
      </c>
      <c r="C3865" s="5">
        <v>1185732</v>
      </c>
      <c r="D3865" s="6">
        <v>44429</v>
      </c>
      <c r="E3865" s="5" t="s">
        <v>15</v>
      </c>
      <c r="F3865" s="5" t="s">
        <v>129</v>
      </c>
      <c r="G3865" s="5" t="s">
        <v>130</v>
      </c>
      <c r="H3865" s="5" t="s">
        <v>18</v>
      </c>
      <c r="I3865" s="7">
        <v>0.60000000000000009</v>
      </c>
      <c r="J3865" s="8">
        <v>4250</v>
      </c>
      <c r="K3865" s="9">
        <f t="shared" si="30"/>
        <v>2550.0000000000005</v>
      </c>
      <c r="L3865" s="9">
        <f t="shared" si="31"/>
        <v>892.50000000000023</v>
      </c>
      <c r="M3865" s="10">
        <v>0.35000000000000003</v>
      </c>
      <c r="O3865" s="15"/>
      <c r="P3865" s="13">
        <f>Data!$I3865+0</f>
        <v>0.60000000000000009</v>
      </c>
      <c r="Q3865" s="11">
        <f>Data!$J3865-250</f>
        <v>4000</v>
      </c>
      <c r="R3865" s="12">
        <f>Data!$M3865-5%</f>
        <v>0.30000000000000004</v>
      </c>
    </row>
    <row r="3866" spans="1:18" ht="15.75" customHeight="1">
      <c r="A3866" s="1"/>
      <c r="B3866" s="5" t="s">
        <v>14</v>
      </c>
      <c r="C3866" s="5">
        <v>1185732</v>
      </c>
      <c r="D3866" s="6">
        <v>44429</v>
      </c>
      <c r="E3866" s="5" t="s">
        <v>15</v>
      </c>
      <c r="F3866" s="5" t="s">
        <v>129</v>
      </c>
      <c r="G3866" s="5" t="s">
        <v>130</v>
      </c>
      <c r="H3866" s="5" t="s">
        <v>19</v>
      </c>
      <c r="I3866" s="7">
        <v>0.55000000000000004</v>
      </c>
      <c r="J3866" s="8">
        <v>3500</v>
      </c>
      <c r="K3866" s="9">
        <f t="shared" si="30"/>
        <v>1925.0000000000002</v>
      </c>
      <c r="L3866" s="9">
        <f t="shared" si="31"/>
        <v>481.25000000000006</v>
      </c>
      <c r="M3866" s="10">
        <v>0.25</v>
      </c>
      <c r="O3866" s="15"/>
      <c r="P3866" s="13">
        <f>Data!$I3866+0</f>
        <v>0.55000000000000004</v>
      </c>
      <c r="Q3866" s="11">
        <f>Data!$J3866-250</f>
        <v>3250</v>
      </c>
      <c r="R3866" s="12">
        <f>Data!$M3866-5%</f>
        <v>0.2</v>
      </c>
    </row>
    <row r="3867" spans="1:18" ht="15.75" customHeight="1">
      <c r="A3867" s="1"/>
      <c r="B3867" s="5" t="s">
        <v>14</v>
      </c>
      <c r="C3867" s="5">
        <v>1185732</v>
      </c>
      <c r="D3867" s="6">
        <v>44429</v>
      </c>
      <c r="E3867" s="5" t="s">
        <v>15</v>
      </c>
      <c r="F3867" s="5" t="s">
        <v>129</v>
      </c>
      <c r="G3867" s="5" t="s">
        <v>130</v>
      </c>
      <c r="H3867" s="5" t="s">
        <v>20</v>
      </c>
      <c r="I3867" s="7">
        <v>0.55000000000000004</v>
      </c>
      <c r="J3867" s="8">
        <v>2500</v>
      </c>
      <c r="K3867" s="9">
        <f t="shared" si="30"/>
        <v>1375</v>
      </c>
      <c r="L3867" s="9">
        <f t="shared" si="31"/>
        <v>343.75</v>
      </c>
      <c r="M3867" s="10">
        <v>0.25</v>
      </c>
      <c r="O3867" s="15"/>
      <c r="P3867" s="13">
        <f>Data!$I3867+0</f>
        <v>0.55000000000000004</v>
      </c>
      <c r="Q3867" s="11">
        <f>Data!$J3867-250</f>
        <v>2250</v>
      </c>
      <c r="R3867" s="12">
        <f>Data!$M3867-5%</f>
        <v>0.2</v>
      </c>
    </row>
    <row r="3868" spans="1:18" ht="15.75" customHeight="1">
      <c r="A3868" s="1"/>
      <c r="B3868" s="5" t="s">
        <v>14</v>
      </c>
      <c r="C3868" s="5">
        <v>1185732</v>
      </c>
      <c r="D3868" s="6">
        <v>44429</v>
      </c>
      <c r="E3868" s="5" t="s">
        <v>15</v>
      </c>
      <c r="F3868" s="5" t="s">
        <v>129</v>
      </c>
      <c r="G3868" s="5" t="s">
        <v>130</v>
      </c>
      <c r="H3868" s="5" t="s">
        <v>21</v>
      </c>
      <c r="I3868" s="7">
        <v>0.65</v>
      </c>
      <c r="J3868" s="8">
        <v>2250</v>
      </c>
      <c r="K3868" s="9">
        <f t="shared" si="30"/>
        <v>1462.5</v>
      </c>
      <c r="L3868" s="9">
        <f t="shared" si="31"/>
        <v>365.625</v>
      </c>
      <c r="M3868" s="10">
        <v>0.25</v>
      </c>
      <c r="O3868" s="15"/>
      <c r="P3868" s="13">
        <f>Data!$I3868+0</f>
        <v>0.65</v>
      </c>
      <c r="Q3868" s="11">
        <f>Data!$J3868-250</f>
        <v>2000</v>
      </c>
      <c r="R3868" s="12">
        <f>Data!$M3868-5%</f>
        <v>0.2</v>
      </c>
    </row>
    <row r="3869" spans="1:18" ht="15.75" customHeight="1">
      <c r="A3869" s="1"/>
      <c r="B3869" s="5" t="s">
        <v>14</v>
      </c>
      <c r="C3869" s="5">
        <v>1185732</v>
      </c>
      <c r="D3869" s="6">
        <v>44429</v>
      </c>
      <c r="E3869" s="5" t="s">
        <v>15</v>
      </c>
      <c r="F3869" s="5" t="s">
        <v>129</v>
      </c>
      <c r="G3869" s="5" t="s">
        <v>130</v>
      </c>
      <c r="H3869" s="5" t="s">
        <v>22</v>
      </c>
      <c r="I3869" s="7">
        <v>0.70000000000000007</v>
      </c>
      <c r="J3869" s="8">
        <v>4000</v>
      </c>
      <c r="K3869" s="9">
        <f t="shared" si="30"/>
        <v>2800.0000000000005</v>
      </c>
      <c r="L3869" s="9">
        <f t="shared" si="31"/>
        <v>840.00000000000011</v>
      </c>
      <c r="M3869" s="10">
        <v>0.3</v>
      </c>
      <c r="O3869" s="15"/>
      <c r="P3869" s="13">
        <f>Data!$I3869+0</f>
        <v>0.70000000000000007</v>
      </c>
      <c r="Q3869" s="11">
        <f>Data!$J3869-250</f>
        <v>3750</v>
      </c>
      <c r="R3869" s="12">
        <f>Data!$M3869-5%</f>
        <v>0.25</v>
      </c>
    </row>
    <row r="3870" spans="1:18" ht="15.75" customHeight="1">
      <c r="A3870" s="1"/>
      <c r="B3870" s="5" t="s">
        <v>14</v>
      </c>
      <c r="C3870" s="5">
        <v>1185732</v>
      </c>
      <c r="D3870" s="6">
        <v>44459</v>
      </c>
      <c r="E3870" s="5" t="s">
        <v>15</v>
      </c>
      <c r="F3870" s="5" t="s">
        <v>129</v>
      </c>
      <c r="G3870" s="5" t="s">
        <v>130</v>
      </c>
      <c r="H3870" s="5" t="s">
        <v>17</v>
      </c>
      <c r="I3870" s="7">
        <v>0.65</v>
      </c>
      <c r="J3870" s="8">
        <v>5250</v>
      </c>
      <c r="K3870" s="9">
        <f t="shared" si="30"/>
        <v>3412.5</v>
      </c>
      <c r="L3870" s="9">
        <f t="shared" si="31"/>
        <v>1194.375</v>
      </c>
      <c r="M3870" s="10">
        <v>0.35000000000000003</v>
      </c>
      <c r="O3870" s="15"/>
      <c r="P3870" s="13">
        <f>Data!$I3870+0</f>
        <v>0.65</v>
      </c>
      <c r="Q3870" s="11">
        <f>Data!$J3870-250</f>
        <v>5000</v>
      </c>
      <c r="R3870" s="12">
        <f>Data!$M3870-5%</f>
        <v>0.30000000000000004</v>
      </c>
    </row>
    <row r="3871" spans="1:18" ht="15.75" customHeight="1">
      <c r="A3871" s="1"/>
      <c r="B3871" s="5" t="s">
        <v>14</v>
      </c>
      <c r="C3871" s="5">
        <v>1185732</v>
      </c>
      <c r="D3871" s="6">
        <v>44459</v>
      </c>
      <c r="E3871" s="5" t="s">
        <v>15</v>
      </c>
      <c r="F3871" s="5" t="s">
        <v>129</v>
      </c>
      <c r="G3871" s="5" t="s">
        <v>130</v>
      </c>
      <c r="H3871" s="5" t="s">
        <v>18</v>
      </c>
      <c r="I3871" s="7">
        <v>0.60000000000000009</v>
      </c>
      <c r="J3871" s="8">
        <v>3250</v>
      </c>
      <c r="K3871" s="9">
        <f t="shared" si="30"/>
        <v>1950.0000000000002</v>
      </c>
      <c r="L3871" s="9">
        <f t="shared" si="31"/>
        <v>682.50000000000011</v>
      </c>
      <c r="M3871" s="10">
        <v>0.35000000000000003</v>
      </c>
      <c r="O3871" s="15"/>
      <c r="P3871" s="13">
        <f>Data!$I3871+0</f>
        <v>0.60000000000000009</v>
      </c>
      <c r="Q3871" s="11">
        <f>Data!$J3871-250</f>
        <v>3000</v>
      </c>
      <c r="R3871" s="12">
        <f>Data!$M3871-5%</f>
        <v>0.30000000000000004</v>
      </c>
    </row>
    <row r="3872" spans="1:18" ht="15.75" customHeight="1">
      <c r="A3872" s="1"/>
      <c r="B3872" s="5" t="s">
        <v>14</v>
      </c>
      <c r="C3872" s="5">
        <v>1185732</v>
      </c>
      <c r="D3872" s="6">
        <v>44459</v>
      </c>
      <c r="E3872" s="5" t="s">
        <v>15</v>
      </c>
      <c r="F3872" s="5" t="s">
        <v>129</v>
      </c>
      <c r="G3872" s="5" t="s">
        <v>130</v>
      </c>
      <c r="H3872" s="5" t="s">
        <v>19</v>
      </c>
      <c r="I3872" s="7">
        <v>0.55000000000000004</v>
      </c>
      <c r="J3872" s="8">
        <v>2250</v>
      </c>
      <c r="K3872" s="9">
        <f t="shared" si="30"/>
        <v>1237.5</v>
      </c>
      <c r="L3872" s="9">
        <f t="shared" si="31"/>
        <v>309.375</v>
      </c>
      <c r="M3872" s="10">
        <v>0.25</v>
      </c>
      <c r="O3872" s="15"/>
      <c r="P3872" s="13">
        <f>Data!$I3872+0</f>
        <v>0.55000000000000004</v>
      </c>
      <c r="Q3872" s="11">
        <f>Data!$J3872-250</f>
        <v>2000</v>
      </c>
      <c r="R3872" s="12">
        <f>Data!$M3872-5%</f>
        <v>0.2</v>
      </c>
    </row>
    <row r="3873" spans="1:18" ht="15.75" customHeight="1">
      <c r="A3873" s="1"/>
      <c r="B3873" s="5" t="s">
        <v>14</v>
      </c>
      <c r="C3873" s="5">
        <v>1185732</v>
      </c>
      <c r="D3873" s="6">
        <v>44459</v>
      </c>
      <c r="E3873" s="5" t="s">
        <v>15</v>
      </c>
      <c r="F3873" s="5" t="s">
        <v>129</v>
      </c>
      <c r="G3873" s="5" t="s">
        <v>130</v>
      </c>
      <c r="H3873" s="5" t="s">
        <v>20</v>
      </c>
      <c r="I3873" s="7">
        <v>0.55000000000000004</v>
      </c>
      <c r="J3873" s="8">
        <v>2000</v>
      </c>
      <c r="K3873" s="9">
        <f t="shared" si="30"/>
        <v>1100</v>
      </c>
      <c r="L3873" s="9">
        <f t="shared" si="31"/>
        <v>275</v>
      </c>
      <c r="M3873" s="10">
        <v>0.25</v>
      </c>
      <c r="O3873" s="15"/>
      <c r="P3873" s="13">
        <f>Data!$I3873+0</f>
        <v>0.55000000000000004</v>
      </c>
      <c r="Q3873" s="11">
        <f>Data!$J3873-250</f>
        <v>1750</v>
      </c>
      <c r="R3873" s="12">
        <f>Data!$M3873-5%</f>
        <v>0.2</v>
      </c>
    </row>
    <row r="3874" spans="1:18" ht="15.75" customHeight="1">
      <c r="A3874" s="1"/>
      <c r="B3874" s="5" t="s">
        <v>14</v>
      </c>
      <c r="C3874" s="5">
        <v>1185732</v>
      </c>
      <c r="D3874" s="6">
        <v>44459</v>
      </c>
      <c r="E3874" s="5" t="s">
        <v>15</v>
      </c>
      <c r="F3874" s="5" t="s">
        <v>129</v>
      </c>
      <c r="G3874" s="5" t="s">
        <v>130</v>
      </c>
      <c r="H3874" s="5" t="s">
        <v>21</v>
      </c>
      <c r="I3874" s="7">
        <v>0.65</v>
      </c>
      <c r="J3874" s="8">
        <v>2000</v>
      </c>
      <c r="K3874" s="9">
        <f t="shared" si="30"/>
        <v>1300</v>
      </c>
      <c r="L3874" s="9">
        <f t="shared" si="31"/>
        <v>325</v>
      </c>
      <c r="M3874" s="10">
        <v>0.25</v>
      </c>
      <c r="O3874" s="15"/>
      <c r="P3874" s="13">
        <f>Data!$I3874+0</f>
        <v>0.65</v>
      </c>
      <c r="Q3874" s="11">
        <f>Data!$J3874-250</f>
        <v>1750</v>
      </c>
      <c r="R3874" s="12">
        <f>Data!$M3874-5%</f>
        <v>0.2</v>
      </c>
    </row>
    <row r="3875" spans="1:18" ht="15.75" customHeight="1">
      <c r="A3875" s="1"/>
      <c r="B3875" s="5" t="s">
        <v>14</v>
      </c>
      <c r="C3875" s="5">
        <v>1185732</v>
      </c>
      <c r="D3875" s="6">
        <v>44459</v>
      </c>
      <c r="E3875" s="5" t="s">
        <v>15</v>
      </c>
      <c r="F3875" s="5" t="s">
        <v>129</v>
      </c>
      <c r="G3875" s="5" t="s">
        <v>130</v>
      </c>
      <c r="H3875" s="5" t="s">
        <v>22</v>
      </c>
      <c r="I3875" s="7">
        <v>0.70000000000000007</v>
      </c>
      <c r="J3875" s="8">
        <v>3000</v>
      </c>
      <c r="K3875" s="9">
        <f t="shared" si="30"/>
        <v>2100</v>
      </c>
      <c r="L3875" s="9">
        <f t="shared" si="31"/>
        <v>630</v>
      </c>
      <c r="M3875" s="10">
        <v>0.3</v>
      </c>
      <c r="O3875" s="15"/>
      <c r="P3875" s="13">
        <f>Data!$I3875+0</f>
        <v>0.70000000000000007</v>
      </c>
      <c r="Q3875" s="11">
        <f>Data!$J3875-250</f>
        <v>2750</v>
      </c>
      <c r="R3875" s="12">
        <f>Data!$M3875-5%</f>
        <v>0.25</v>
      </c>
    </row>
    <row r="3876" spans="1:18" ht="15.75" customHeight="1">
      <c r="A3876" s="1"/>
      <c r="B3876" s="5" t="s">
        <v>14</v>
      </c>
      <c r="C3876" s="5">
        <v>1185732</v>
      </c>
      <c r="D3876" s="6">
        <v>44491</v>
      </c>
      <c r="E3876" s="5" t="s">
        <v>15</v>
      </c>
      <c r="F3876" s="5" t="s">
        <v>129</v>
      </c>
      <c r="G3876" s="5" t="s">
        <v>130</v>
      </c>
      <c r="H3876" s="5" t="s">
        <v>17</v>
      </c>
      <c r="I3876" s="7">
        <v>0.70000000000000007</v>
      </c>
      <c r="J3876" s="8">
        <v>4500</v>
      </c>
      <c r="K3876" s="9">
        <f t="shared" si="30"/>
        <v>3150.0000000000005</v>
      </c>
      <c r="L3876" s="9">
        <f t="shared" si="31"/>
        <v>1102.5000000000002</v>
      </c>
      <c r="M3876" s="10">
        <v>0.35000000000000003</v>
      </c>
      <c r="O3876" s="15"/>
      <c r="P3876" s="13">
        <f>Data!$I3876+0</f>
        <v>0.70000000000000007</v>
      </c>
      <c r="Q3876" s="11">
        <f>Data!$J3876-250</f>
        <v>4250</v>
      </c>
      <c r="R3876" s="12">
        <f>Data!$M3876-5%</f>
        <v>0.30000000000000004</v>
      </c>
    </row>
    <row r="3877" spans="1:18" ht="15.75" customHeight="1">
      <c r="A3877" s="1"/>
      <c r="B3877" s="5" t="s">
        <v>14</v>
      </c>
      <c r="C3877" s="5">
        <v>1185732</v>
      </c>
      <c r="D3877" s="6">
        <v>44491</v>
      </c>
      <c r="E3877" s="5" t="s">
        <v>15</v>
      </c>
      <c r="F3877" s="5" t="s">
        <v>129</v>
      </c>
      <c r="G3877" s="5" t="s">
        <v>130</v>
      </c>
      <c r="H3877" s="5" t="s">
        <v>18</v>
      </c>
      <c r="I3877" s="7">
        <v>0.65000000000000013</v>
      </c>
      <c r="J3877" s="8">
        <v>2750</v>
      </c>
      <c r="K3877" s="9">
        <f t="shared" si="30"/>
        <v>1787.5000000000005</v>
      </c>
      <c r="L3877" s="9">
        <f t="shared" si="31"/>
        <v>625.62500000000023</v>
      </c>
      <c r="M3877" s="10">
        <v>0.35000000000000003</v>
      </c>
      <c r="O3877" s="15"/>
      <c r="P3877" s="13">
        <f>Data!$I3877+0</f>
        <v>0.65000000000000013</v>
      </c>
      <c r="Q3877" s="11">
        <f>Data!$J3877-250</f>
        <v>2500</v>
      </c>
      <c r="R3877" s="12">
        <f>Data!$M3877-5%</f>
        <v>0.30000000000000004</v>
      </c>
    </row>
    <row r="3878" spans="1:18" ht="15.75" customHeight="1">
      <c r="A3878" s="1"/>
      <c r="B3878" s="5" t="s">
        <v>14</v>
      </c>
      <c r="C3878" s="5">
        <v>1185732</v>
      </c>
      <c r="D3878" s="6">
        <v>44491</v>
      </c>
      <c r="E3878" s="5" t="s">
        <v>15</v>
      </c>
      <c r="F3878" s="5" t="s">
        <v>129</v>
      </c>
      <c r="G3878" s="5" t="s">
        <v>130</v>
      </c>
      <c r="H3878" s="5" t="s">
        <v>19</v>
      </c>
      <c r="I3878" s="7">
        <v>0.65000000000000013</v>
      </c>
      <c r="J3878" s="8">
        <v>1750</v>
      </c>
      <c r="K3878" s="9">
        <f t="shared" si="30"/>
        <v>1137.5000000000002</v>
      </c>
      <c r="L3878" s="9">
        <f t="shared" si="31"/>
        <v>284.37500000000006</v>
      </c>
      <c r="M3878" s="10">
        <v>0.25</v>
      </c>
      <c r="O3878" s="15"/>
      <c r="P3878" s="13">
        <f>Data!$I3878+0</f>
        <v>0.65000000000000013</v>
      </c>
      <c r="Q3878" s="11">
        <f>Data!$J3878-250</f>
        <v>1500</v>
      </c>
      <c r="R3878" s="12">
        <f>Data!$M3878-5%</f>
        <v>0.2</v>
      </c>
    </row>
    <row r="3879" spans="1:18" ht="15.75" customHeight="1">
      <c r="A3879" s="1"/>
      <c r="B3879" s="5" t="s">
        <v>14</v>
      </c>
      <c r="C3879" s="5">
        <v>1185732</v>
      </c>
      <c r="D3879" s="6">
        <v>44491</v>
      </c>
      <c r="E3879" s="5" t="s">
        <v>15</v>
      </c>
      <c r="F3879" s="5" t="s">
        <v>129</v>
      </c>
      <c r="G3879" s="5" t="s">
        <v>130</v>
      </c>
      <c r="H3879" s="5" t="s">
        <v>20</v>
      </c>
      <c r="I3879" s="7">
        <v>0.65000000000000013</v>
      </c>
      <c r="J3879" s="8">
        <v>1500</v>
      </c>
      <c r="K3879" s="9">
        <f t="shared" si="30"/>
        <v>975.00000000000023</v>
      </c>
      <c r="L3879" s="9">
        <f t="shared" si="31"/>
        <v>243.75000000000006</v>
      </c>
      <c r="M3879" s="10">
        <v>0.25</v>
      </c>
      <c r="O3879" s="15"/>
      <c r="P3879" s="13">
        <f>Data!$I3879+0</f>
        <v>0.65000000000000013</v>
      </c>
      <c r="Q3879" s="11">
        <f>Data!$J3879-250</f>
        <v>1250</v>
      </c>
      <c r="R3879" s="12">
        <f>Data!$M3879-5%</f>
        <v>0.2</v>
      </c>
    </row>
    <row r="3880" spans="1:18" ht="15.75" customHeight="1">
      <c r="A3880" s="1"/>
      <c r="B3880" s="5" t="s">
        <v>14</v>
      </c>
      <c r="C3880" s="5">
        <v>1185732</v>
      </c>
      <c r="D3880" s="6">
        <v>44491</v>
      </c>
      <c r="E3880" s="5" t="s">
        <v>15</v>
      </c>
      <c r="F3880" s="5" t="s">
        <v>129</v>
      </c>
      <c r="G3880" s="5" t="s">
        <v>130</v>
      </c>
      <c r="H3880" s="5" t="s">
        <v>21</v>
      </c>
      <c r="I3880" s="7">
        <v>0.75000000000000011</v>
      </c>
      <c r="J3880" s="8">
        <v>1500</v>
      </c>
      <c r="K3880" s="9">
        <f t="shared" si="30"/>
        <v>1125.0000000000002</v>
      </c>
      <c r="L3880" s="9">
        <f t="shared" si="31"/>
        <v>281.25000000000006</v>
      </c>
      <c r="M3880" s="10">
        <v>0.25</v>
      </c>
      <c r="O3880" s="15"/>
      <c r="P3880" s="13">
        <f>Data!$I3880+0</f>
        <v>0.75000000000000011</v>
      </c>
      <c r="Q3880" s="11">
        <f>Data!$J3880-250</f>
        <v>1250</v>
      </c>
      <c r="R3880" s="12">
        <f>Data!$M3880-5%</f>
        <v>0.2</v>
      </c>
    </row>
    <row r="3881" spans="1:18" ht="15.75" customHeight="1">
      <c r="A3881" s="1"/>
      <c r="B3881" s="5" t="s">
        <v>14</v>
      </c>
      <c r="C3881" s="5">
        <v>1185732</v>
      </c>
      <c r="D3881" s="6">
        <v>44491</v>
      </c>
      <c r="E3881" s="5" t="s">
        <v>15</v>
      </c>
      <c r="F3881" s="5" t="s">
        <v>129</v>
      </c>
      <c r="G3881" s="5" t="s">
        <v>130</v>
      </c>
      <c r="H3881" s="5" t="s">
        <v>22</v>
      </c>
      <c r="I3881" s="7">
        <v>0.8</v>
      </c>
      <c r="J3881" s="8">
        <v>2750</v>
      </c>
      <c r="K3881" s="9">
        <f t="shared" si="30"/>
        <v>2200</v>
      </c>
      <c r="L3881" s="9">
        <f t="shared" si="31"/>
        <v>660</v>
      </c>
      <c r="M3881" s="10">
        <v>0.3</v>
      </c>
      <c r="O3881" s="15"/>
      <c r="P3881" s="13">
        <f>Data!$I3881+0</f>
        <v>0.8</v>
      </c>
      <c r="Q3881" s="11">
        <f>Data!$J3881-250</f>
        <v>2500</v>
      </c>
      <c r="R3881" s="12">
        <f>Data!$M3881-5%</f>
        <v>0.25</v>
      </c>
    </row>
    <row r="3882" spans="1:18" ht="15.75" customHeight="1">
      <c r="A3882" s="1"/>
      <c r="B3882" s="5" t="s">
        <v>14</v>
      </c>
      <c r="C3882" s="5">
        <v>1185732</v>
      </c>
      <c r="D3882" s="6">
        <v>44521</v>
      </c>
      <c r="E3882" s="5" t="s">
        <v>15</v>
      </c>
      <c r="F3882" s="5" t="s">
        <v>129</v>
      </c>
      <c r="G3882" s="5" t="s">
        <v>130</v>
      </c>
      <c r="H3882" s="5" t="s">
        <v>17</v>
      </c>
      <c r="I3882" s="7">
        <v>0.75000000000000011</v>
      </c>
      <c r="J3882" s="8">
        <v>4250</v>
      </c>
      <c r="K3882" s="9">
        <f t="shared" si="30"/>
        <v>3187.5000000000005</v>
      </c>
      <c r="L3882" s="9">
        <f t="shared" si="31"/>
        <v>1115.6250000000002</v>
      </c>
      <c r="M3882" s="10">
        <v>0.35000000000000003</v>
      </c>
      <c r="O3882" s="15"/>
      <c r="P3882" s="13">
        <f>Data!$I3882+0</f>
        <v>0.75000000000000011</v>
      </c>
      <c r="Q3882" s="11">
        <f>Data!$J3882-250</f>
        <v>4000</v>
      </c>
      <c r="R3882" s="12">
        <f>Data!$M3882-5%</f>
        <v>0.30000000000000004</v>
      </c>
    </row>
    <row r="3883" spans="1:18" ht="15.75" customHeight="1">
      <c r="A3883" s="1"/>
      <c r="B3883" s="5" t="s">
        <v>14</v>
      </c>
      <c r="C3883" s="5">
        <v>1185732</v>
      </c>
      <c r="D3883" s="6">
        <v>44521</v>
      </c>
      <c r="E3883" s="5" t="s">
        <v>15</v>
      </c>
      <c r="F3883" s="5" t="s">
        <v>129</v>
      </c>
      <c r="G3883" s="5" t="s">
        <v>130</v>
      </c>
      <c r="H3883" s="5" t="s">
        <v>18</v>
      </c>
      <c r="I3883" s="7">
        <v>0.65000000000000013</v>
      </c>
      <c r="J3883" s="8">
        <v>3000</v>
      </c>
      <c r="K3883" s="9">
        <f t="shared" si="30"/>
        <v>1950.0000000000005</v>
      </c>
      <c r="L3883" s="9">
        <f t="shared" si="31"/>
        <v>682.50000000000023</v>
      </c>
      <c r="M3883" s="10">
        <v>0.35000000000000003</v>
      </c>
      <c r="O3883" s="15"/>
      <c r="P3883" s="13">
        <f>Data!$I3883+0</f>
        <v>0.65000000000000013</v>
      </c>
      <c r="Q3883" s="11">
        <f>Data!$J3883-250</f>
        <v>2750</v>
      </c>
      <c r="R3883" s="12">
        <f>Data!$M3883-5%</f>
        <v>0.30000000000000004</v>
      </c>
    </row>
    <row r="3884" spans="1:18" ht="15.75" customHeight="1">
      <c r="A3884" s="1"/>
      <c r="B3884" s="5" t="s">
        <v>14</v>
      </c>
      <c r="C3884" s="5">
        <v>1185732</v>
      </c>
      <c r="D3884" s="6">
        <v>44521</v>
      </c>
      <c r="E3884" s="5" t="s">
        <v>15</v>
      </c>
      <c r="F3884" s="5" t="s">
        <v>129</v>
      </c>
      <c r="G3884" s="5" t="s">
        <v>130</v>
      </c>
      <c r="H3884" s="5" t="s">
        <v>19</v>
      </c>
      <c r="I3884" s="7">
        <v>0.65000000000000013</v>
      </c>
      <c r="J3884" s="8">
        <v>3200</v>
      </c>
      <c r="K3884" s="9">
        <f t="shared" si="30"/>
        <v>2080.0000000000005</v>
      </c>
      <c r="L3884" s="9">
        <f t="shared" si="31"/>
        <v>520.00000000000011</v>
      </c>
      <c r="M3884" s="10">
        <v>0.25</v>
      </c>
      <c r="O3884" s="15"/>
      <c r="P3884" s="13">
        <f>Data!$I3884+0</f>
        <v>0.65000000000000013</v>
      </c>
      <c r="Q3884" s="11">
        <f>Data!$J3884-250</f>
        <v>2950</v>
      </c>
      <c r="R3884" s="12">
        <f>Data!$M3884-5%</f>
        <v>0.2</v>
      </c>
    </row>
    <row r="3885" spans="1:18" ht="15.75" customHeight="1">
      <c r="A3885" s="1"/>
      <c r="B3885" s="5" t="s">
        <v>14</v>
      </c>
      <c r="C3885" s="5">
        <v>1185732</v>
      </c>
      <c r="D3885" s="6">
        <v>44521</v>
      </c>
      <c r="E3885" s="5" t="s">
        <v>15</v>
      </c>
      <c r="F3885" s="5" t="s">
        <v>129</v>
      </c>
      <c r="G3885" s="5" t="s">
        <v>130</v>
      </c>
      <c r="H3885" s="5" t="s">
        <v>20</v>
      </c>
      <c r="I3885" s="7">
        <v>0.65000000000000013</v>
      </c>
      <c r="J3885" s="8">
        <v>3000</v>
      </c>
      <c r="K3885" s="9">
        <f t="shared" si="30"/>
        <v>1950.0000000000005</v>
      </c>
      <c r="L3885" s="9">
        <f t="shared" si="31"/>
        <v>487.50000000000011</v>
      </c>
      <c r="M3885" s="10">
        <v>0.25</v>
      </c>
      <c r="O3885" s="15"/>
      <c r="P3885" s="13">
        <f>Data!$I3885+0</f>
        <v>0.65000000000000013</v>
      </c>
      <c r="Q3885" s="11">
        <f>Data!$J3885-250</f>
        <v>2750</v>
      </c>
      <c r="R3885" s="12">
        <f>Data!$M3885-5%</f>
        <v>0.2</v>
      </c>
    </row>
    <row r="3886" spans="1:18" ht="15.75" customHeight="1">
      <c r="A3886" s="1"/>
      <c r="B3886" s="5" t="s">
        <v>14</v>
      </c>
      <c r="C3886" s="5">
        <v>1185732</v>
      </c>
      <c r="D3886" s="6">
        <v>44521</v>
      </c>
      <c r="E3886" s="5" t="s">
        <v>15</v>
      </c>
      <c r="F3886" s="5" t="s">
        <v>129</v>
      </c>
      <c r="G3886" s="5" t="s">
        <v>130</v>
      </c>
      <c r="H3886" s="5" t="s">
        <v>21</v>
      </c>
      <c r="I3886" s="7">
        <v>0.75000000000000011</v>
      </c>
      <c r="J3886" s="8">
        <v>2750</v>
      </c>
      <c r="K3886" s="9">
        <f t="shared" si="30"/>
        <v>2062.5000000000005</v>
      </c>
      <c r="L3886" s="9">
        <f t="shared" si="31"/>
        <v>515.62500000000011</v>
      </c>
      <c r="M3886" s="10">
        <v>0.25</v>
      </c>
      <c r="O3886" s="15"/>
      <c r="P3886" s="13">
        <f>Data!$I3886+0</f>
        <v>0.75000000000000011</v>
      </c>
      <c r="Q3886" s="11">
        <f>Data!$J3886-250</f>
        <v>2500</v>
      </c>
      <c r="R3886" s="12">
        <f>Data!$M3886-5%</f>
        <v>0.2</v>
      </c>
    </row>
    <row r="3887" spans="1:18" ht="15.75" customHeight="1">
      <c r="A3887" s="1"/>
      <c r="B3887" s="5" t="s">
        <v>14</v>
      </c>
      <c r="C3887" s="5">
        <v>1185732</v>
      </c>
      <c r="D3887" s="6">
        <v>44521</v>
      </c>
      <c r="E3887" s="5" t="s">
        <v>15</v>
      </c>
      <c r="F3887" s="5" t="s">
        <v>129</v>
      </c>
      <c r="G3887" s="5" t="s">
        <v>130</v>
      </c>
      <c r="H3887" s="5" t="s">
        <v>22</v>
      </c>
      <c r="I3887" s="7">
        <v>0.8</v>
      </c>
      <c r="J3887" s="8">
        <v>3750</v>
      </c>
      <c r="K3887" s="9">
        <f t="shared" si="30"/>
        <v>3000</v>
      </c>
      <c r="L3887" s="9">
        <f t="shared" si="31"/>
        <v>900</v>
      </c>
      <c r="M3887" s="10">
        <v>0.3</v>
      </c>
      <c r="O3887" s="15"/>
      <c r="P3887" s="13">
        <f>Data!$I3887+0</f>
        <v>0.8</v>
      </c>
      <c r="Q3887" s="11">
        <f>Data!$J3887-250</f>
        <v>3500</v>
      </c>
      <c r="R3887" s="12">
        <f>Data!$M3887-5%</f>
        <v>0.25</v>
      </c>
    </row>
    <row r="3888" spans="1:18" ht="15.75" customHeight="1">
      <c r="A3888" s="1"/>
      <c r="B3888" s="5" t="s">
        <v>14</v>
      </c>
      <c r="C3888" s="5">
        <v>1185732</v>
      </c>
      <c r="D3888" s="6">
        <v>44550</v>
      </c>
      <c r="E3888" s="5" t="s">
        <v>15</v>
      </c>
      <c r="F3888" s="5" t="s">
        <v>129</v>
      </c>
      <c r="G3888" s="5" t="s">
        <v>130</v>
      </c>
      <c r="H3888" s="5" t="s">
        <v>17</v>
      </c>
      <c r="I3888" s="7">
        <v>0.75000000000000011</v>
      </c>
      <c r="J3888" s="8">
        <v>6000</v>
      </c>
      <c r="K3888" s="9">
        <f t="shared" si="30"/>
        <v>4500.0000000000009</v>
      </c>
      <c r="L3888" s="9">
        <f t="shared" si="31"/>
        <v>1575.0000000000005</v>
      </c>
      <c r="M3888" s="10">
        <v>0.35000000000000003</v>
      </c>
      <c r="O3888" s="15"/>
      <c r="P3888" s="13">
        <f>Data!$I3888+0</f>
        <v>0.75000000000000011</v>
      </c>
      <c r="Q3888" s="11">
        <f>Data!$J3888-250</f>
        <v>5750</v>
      </c>
      <c r="R3888" s="12">
        <f>Data!$M3888-5%</f>
        <v>0.30000000000000004</v>
      </c>
    </row>
    <row r="3889" spans="1:18" ht="15.75" customHeight="1">
      <c r="A3889" s="1"/>
      <c r="B3889" s="5" t="s">
        <v>14</v>
      </c>
      <c r="C3889" s="5">
        <v>1185732</v>
      </c>
      <c r="D3889" s="6">
        <v>44550</v>
      </c>
      <c r="E3889" s="5" t="s">
        <v>15</v>
      </c>
      <c r="F3889" s="5" t="s">
        <v>129</v>
      </c>
      <c r="G3889" s="5" t="s">
        <v>130</v>
      </c>
      <c r="H3889" s="5" t="s">
        <v>18</v>
      </c>
      <c r="I3889" s="7">
        <v>0.65000000000000013</v>
      </c>
      <c r="J3889" s="8">
        <v>4000</v>
      </c>
      <c r="K3889" s="9">
        <f t="shared" si="30"/>
        <v>2600.0000000000005</v>
      </c>
      <c r="L3889" s="9">
        <f t="shared" si="31"/>
        <v>910.00000000000023</v>
      </c>
      <c r="M3889" s="10">
        <v>0.35000000000000003</v>
      </c>
      <c r="O3889" s="15"/>
      <c r="P3889" s="13">
        <f>Data!$I3889+0</f>
        <v>0.65000000000000013</v>
      </c>
      <c r="Q3889" s="11">
        <f>Data!$J3889-250</f>
        <v>3750</v>
      </c>
      <c r="R3889" s="12">
        <f>Data!$M3889-5%</f>
        <v>0.30000000000000004</v>
      </c>
    </row>
    <row r="3890" spans="1:18" ht="15.75" customHeight="1">
      <c r="A3890" s="1"/>
      <c r="B3890" s="5" t="s">
        <v>14</v>
      </c>
      <c r="C3890" s="5">
        <v>1185732</v>
      </c>
      <c r="D3890" s="6">
        <v>44550</v>
      </c>
      <c r="E3890" s="5" t="s">
        <v>15</v>
      </c>
      <c r="F3890" s="5" t="s">
        <v>129</v>
      </c>
      <c r="G3890" s="5" t="s">
        <v>130</v>
      </c>
      <c r="H3890" s="5" t="s">
        <v>19</v>
      </c>
      <c r="I3890" s="7">
        <v>0.65000000000000013</v>
      </c>
      <c r="J3890" s="8">
        <v>3750</v>
      </c>
      <c r="K3890" s="9">
        <f t="shared" si="30"/>
        <v>2437.5000000000005</v>
      </c>
      <c r="L3890" s="9">
        <f t="shared" si="31"/>
        <v>609.37500000000011</v>
      </c>
      <c r="M3890" s="10">
        <v>0.25</v>
      </c>
      <c r="O3890" s="15"/>
      <c r="P3890" s="13">
        <f>Data!$I3890+0</f>
        <v>0.65000000000000013</v>
      </c>
      <c r="Q3890" s="11">
        <f>Data!$J3890-250</f>
        <v>3500</v>
      </c>
      <c r="R3890" s="12">
        <f>Data!$M3890-5%</f>
        <v>0.2</v>
      </c>
    </row>
    <row r="3891" spans="1:18" ht="15.75" customHeight="1">
      <c r="A3891" s="1"/>
      <c r="B3891" s="5" t="s">
        <v>14</v>
      </c>
      <c r="C3891" s="5">
        <v>1185732</v>
      </c>
      <c r="D3891" s="6">
        <v>44550</v>
      </c>
      <c r="E3891" s="5" t="s">
        <v>15</v>
      </c>
      <c r="F3891" s="5" t="s">
        <v>129</v>
      </c>
      <c r="G3891" s="5" t="s">
        <v>130</v>
      </c>
      <c r="H3891" s="5" t="s">
        <v>20</v>
      </c>
      <c r="I3891" s="7">
        <v>0.65000000000000013</v>
      </c>
      <c r="J3891" s="8">
        <v>3250</v>
      </c>
      <c r="K3891" s="9">
        <f t="shared" si="30"/>
        <v>2112.5000000000005</v>
      </c>
      <c r="L3891" s="9">
        <f t="shared" si="31"/>
        <v>528.12500000000011</v>
      </c>
      <c r="M3891" s="10">
        <v>0.25</v>
      </c>
      <c r="O3891" s="15"/>
      <c r="P3891" s="13">
        <f>Data!$I3891+0</f>
        <v>0.65000000000000013</v>
      </c>
      <c r="Q3891" s="11">
        <f>Data!$J3891-250</f>
        <v>3000</v>
      </c>
      <c r="R3891" s="12">
        <f>Data!$M3891-5%</f>
        <v>0.2</v>
      </c>
    </row>
    <row r="3892" spans="1:18" ht="15.75" customHeight="1">
      <c r="A3892" s="1"/>
      <c r="B3892" s="5" t="s">
        <v>14</v>
      </c>
      <c r="C3892" s="5">
        <v>1185732</v>
      </c>
      <c r="D3892" s="6">
        <v>44550</v>
      </c>
      <c r="E3892" s="5" t="s">
        <v>15</v>
      </c>
      <c r="F3892" s="5" t="s">
        <v>129</v>
      </c>
      <c r="G3892" s="5" t="s">
        <v>130</v>
      </c>
      <c r="H3892" s="5" t="s">
        <v>21</v>
      </c>
      <c r="I3892" s="7">
        <v>0.75000000000000011</v>
      </c>
      <c r="J3892" s="8">
        <v>3250</v>
      </c>
      <c r="K3892" s="9">
        <f t="shared" si="30"/>
        <v>2437.5000000000005</v>
      </c>
      <c r="L3892" s="9">
        <f t="shared" si="31"/>
        <v>609.37500000000011</v>
      </c>
      <c r="M3892" s="10">
        <v>0.25</v>
      </c>
      <c r="O3892" s="15"/>
      <c r="P3892" s="13">
        <f>Data!$I3892+0</f>
        <v>0.75000000000000011</v>
      </c>
      <c r="Q3892" s="11">
        <f>Data!$J3892-250</f>
        <v>3000</v>
      </c>
      <c r="R3892" s="12">
        <f>Data!$M3892-5%</f>
        <v>0.2</v>
      </c>
    </row>
    <row r="3893" spans="1:18" ht="15.75" customHeight="1">
      <c r="A3893" s="1"/>
      <c r="B3893" s="5" t="s">
        <v>14</v>
      </c>
      <c r="C3893" s="5">
        <v>1185732</v>
      </c>
      <c r="D3893" s="6">
        <v>44550</v>
      </c>
      <c r="E3893" s="5" t="s">
        <v>15</v>
      </c>
      <c r="F3893" s="5" t="s">
        <v>129</v>
      </c>
      <c r="G3893" s="5" t="s">
        <v>130</v>
      </c>
      <c r="H3893" s="5" t="s">
        <v>22</v>
      </c>
      <c r="I3893" s="7">
        <v>0.8</v>
      </c>
      <c r="J3893" s="8">
        <v>4250</v>
      </c>
      <c r="K3893" s="9">
        <f t="shared" si="30"/>
        <v>3400</v>
      </c>
      <c r="L3893" s="9">
        <f t="shared" si="31"/>
        <v>1020</v>
      </c>
      <c r="M3893" s="10">
        <v>0.3</v>
      </c>
      <c r="O3893" s="15"/>
      <c r="P3893" s="13">
        <f>Data!$I3893+0</f>
        <v>0.8</v>
      </c>
      <c r="Q3893" s="11">
        <f>Data!$J3893-250</f>
        <v>4000</v>
      </c>
      <c r="R3893" s="12">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A2" workbookViewId="0">
      <selection activeCell="H35" sqref="H35"/>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16.85546875" customWidth="1"/>
    <col min="14" max="14" width="16.28515625" customWidth="1"/>
    <col min="15" max="15" width="36.140625" customWidth="1"/>
    <col min="16" max="16" width="28.28515625" customWidth="1"/>
    <col min="17" max="17" width="11.5703125" customWidth="1"/>
    <col min="18" max="18" width="37.7109375" customWidth="1"/>
    <col min="19" max="20" width="11.85546875" customWidth="1"/>
    <col min="21" max="21" width="3.28515625" customWidth="1"/>
    <col min="22" max="22" width="12.85546875" customWidth="1"/>
    <col min="23" max="23" width="17.85546875" customWidth="1"/>
    <col min="24" max="26" width="8.7109375" customWidth="1"/>
  </cols>
  <sheetData>
    <row r="1" spans="1:26" ht="7.5" customHeight="1">
      <c r="A1" s="23"/>
      <c r="B1" s="23"/>
      <c r="C1" s="23"/>
      <c r="D1" s="23"/>
      <c r="E1" s="23"/>
      <c r="F1" s="23"/>
      <c r="G1" s="23"/>
      <c r="H1" s="23"/>
      <c r="I1" s="23"/>
      <c r="J1" s="23"/>
      <c r="K1" s="23"/>
      <c r="L1" s="23"/>
      <c r="M1" s="23"/>
      <c r="N1" s="23"/>
      <c r="O1" s="24"/>
      <c r="P1" s="23"/>
      <c r="Q1" s="23"/>
      <c r="R1" s="23"/>
      <c r="S1" s="23"/>
      <c r="T1" s="23"/>
      <c r="U1" s="23"/>
      <c r="V1" s="23"/>
      <c r="W1" s="23"/>
      <c r="X1" s="23"/>
      <c r="Y1" s="23"/>
      <c r="Z1" s="23"/>
    </row>
    <row r="2" spans="1:26" ht="33" customHeight="1">
      <c r="A2" s="23"/>
      <c r="B2" s="23"/>
      <c r="C2" s="23"/>
      <c r="D2" s="25" t="s">
        <v>131</v>
      </c>
      <c r="E2" s="26"/>
      <c r="F2" s="26"/>
      <c r="G2" s="26"/>
      <c r="H2" s="26"/>
      <c r="I2" s="26"/>
      <c r="J2" s="26"/>
      <c r="K2" s="26"/>
      <c r="L2" s="27"/>
      <c r="M2" s="28" t="s">
        <v>132</v>
      </c>
      <c r="N2" s="29"/>
      <c r="O2" s="30" t="s">
        <v>133</v>
      </c>
      <c r="P2" s="31" t="s">
        <v>134</v>
      </c>
      <c r="Q2" s="29"/>
      <c r="R2" s="30" t="s">
        <v>135</v>
      </c>
      <c r="S2" s="32"/>
      <c r="T2" s="26"/>
      <c r="U2" s="33"/>
      <c r="V2" s="32"/>
      <c r="W2" s="26"/>
      <c r="X2" s="34"/>
      <c r="Y2" s="23"/>
      <c r="Z2" s="23"/>
    </row>
    <row r="3" spans="1:26" ht="33" customHeight="1">
      <c r="A3" s="35"/>
      <c r="B3" s="35"/>
      <c r="C3" s="27"/>
      <c r="D3" s="26"/>
      <c r="E3" s="26"/>
      <c r="F3" s="26"/>
      <c r="G3" s="26"/>
      <c r="H3" s="26"/>
      <c r="I3" s="26"/>
      <c r="J3" s="26"/>
      <c r="K3" s="26"/>
      <c r="L3" s="27"/>
      <c r="M3" s="36">
        <f>GETPIVOTDATA("Sum of Total Sales",Pivot_tables!$A$3)</f>
        <v>404412.5</v>
      </c>
      <c r="N3" s="37"/>
      <c r="O3" s="38">
        <f>GETPIVOTDATA("Sum of Units Sold",Pivot_tables!$A$3)</f>
        <v>820500</v>
      </c>
      <c r="P3" s="36">
        <f>GETPIVOTDATA("Sum of Operating Profit",Pivot_tables!$A$3)</f>
        <v>147890</v>
      </c>
      <c r="Q3" s="37"/>
      <c r="R3" s="39">
        <f>GETPIVOTDATA("Average of Operating Margin",Pivot_tables!$A$3)</f>
        <v>0.38333333333333314</v>
      </c>
      <c r="S3" s="40"/>
      <c r="T3" s="26"/>
      <c r="U3" s="35"/>
      <c r="V3" s="41"/>
      <c r="W3" s="26"/>
      <c r="X3" s="42"/>
      <c r="Y3" s="35"/>
      <c r="Z3" s="35"/>
    </row>
    <row r="4" spans="1:26" ht="7.5" customHeight="1">
      <c r="A4" s="43"/>
      <c r="B4" s="43"/>
      <c r="C4" s="43"/>
      <c r="D4" s="43"/>
      <c r="E4" s="43"/>
      <c r="F4" s="43"/>
      <c r="G4" s="43"/>
      <c r="H4" s="43"/>
      <c r="I4" s="43"/>
      <c r="J4" s="43"/>
      <c r="K4" s="43"/>
      <c r="L4" s="43"/>
      <c r="M4" s="43"/>
      <c r="N4" s="43"/>
      <c r="O4" s="43"/>
      <c r="P4" s="43"/>
      <c r="Q4" s="43"/>
      <c r="R4" s="43"/>
      <c r="S4" s="43"/>
      <c r="T4" s="43"/>
      <c r="U4" s="43"/>
      <c r="V4" s="43"/>
      <c r="W4" s="43"/>
      <c r="X4" s="43"/>
      <c r="Y4" s="43"/>
      <c r="Z4" s="43"/>
    </row>
    <row r="5" spans="1:26" ht="6.75" customHeight="1">
      <c r="A5" s="44"/>
      <c r="B5" s="44"/>
      <c r="C5" s="44"/>
      <c r="D5" s="44"/>
      <c r="E5" s="44"/>
      <c r="F5" s="44"/>
      <c r="G5" s="44"/>
      <c r="H5" s="44"/>
      <c r="I5" s="44"/>
      <c r="J5" s="44"/>
      <c r="K5" s="44"/>
      <c r="L5" s="44"/>
      <c r="M5" s="44"/>
      <c r="N5" s="44"/>
      <c r="O5" s="44"/>
      <c r="P5" s="44"/>
      <c r="Q5" s="44"/>
      <c r="R5" s="44"/>
      <c r="S5" s="44"/>
      <c r="T5" s="44"/>
      <c r="U5" s="44"/>
      <c r="V5" s="44"/>
      <c r="W5" s="44"/>
      <c r="X5" s="44"/>
      <c r="Y5" s="44"/>
      <c r="Z5" s="44"/>
    </row>
    <row r="6" spans="1:26" ht="14.45">
      <c r="A6" s="44"/>
      <c r="B6" s="44"/>
      <c r="C6" s="44"/>
      <c r="D6" s="44"/>
      <c r="E6" s="44"/>
      <c r="F6" s="44"/>
      <c r="G6" s="44"/>
      <c r="H6" s="44"/>
      <c r="I6" s="44"/>
      <c r="J6" s="44"/>
      <c r="K6" s="44"/>
      <c r="L6" s="44"/>
      <c r="M6" s="44"/>
      <c r="N6" s="44"/>
      <c r="O6" s="44"/>
      <c r="P6" s="44"/>
      <c r="Q6" s="44"/>
      <c r="R6" s="44"/>
      <c r="S6" s="44"/>
      <c r="T6" s="44"/>
      <c r="U6" s="44"/>
      <c r="V6" s="44"/>
      <c r="W6" s="44"/>
      <c r="X6" s="44"/>
      <c r="Y6" s="44"/>
      <c r="Z6" s="44"/>
    </row>
    <row r="7" spans="1:26" ht="14.45">
      <c r="A7" s="44"/>
      <c r="B7" s="44"/>
      <c r="C7" s="44"/>
      <c r="D7" s="44"/>
      <c r="E7" s="44"/>
      <c r="F7" s="44"/>
      <c r="G7" s="44"/>
      <c r="H7" s="44"/>
      <c r="I7" s="44"/>
      <c r="J7" s="44"/>
      <c r="K7" s="44"/>
      <c r="L7" s="44"/>
      <c r="M7" s="44"/>
      <c r="N7" s="44"/>
      <c r="O7" s="44"/>
      <c r="P7" s="44"/>
      <c r="Q7" s="44"/>
      <c r="R7" s="44"/>
      <c r="S7" s="44"/>
      <c r="T7" s="44"/>
      <c r="U7" s="44"/>
      <c r="V7" s="44"/>
      <c r="W7" s="44"/>
      <c r="X7" s="44"/>
      <c r="Y7" s="44"/>
      <c r="Z7" s="44"/>
    </row>
    <row r="8" spans="1:26" ht="14.45">
      <c r="A8" s="44"/>
      <c r="B8" s="44"/>
      <c r="C8" s="44"/>
      <c r="D8" s="44"/>
      <c r="E8" s="44"/>
      <c r="F8" s="44"/>
      <c r="G8" s="44"/>
      <c r="H8" s="44"/>
      <c r="I8" s="44"/>
      <c r="J8" s="44"/>
      <c r="K8" s="44"/>
      <c r="L8" s="44"/>
      <c r="M8" s="44"/>
      <c r="N8" s="44"/>
      <c r="O8" s="44"/>
      <c r="P8" s="44"/>
      <c r="Q8" s="44"/>
      <c r="R8" s="44"/>
      <c r="S8" s="44"/>
      <c r="T8" s="44"/>
      <c r="U8" s="44"/>
      <c r="V8" s="44"/>
      <c r="W8" s="44"/>
      <c r="X8" s="44"/>
      <c r="Y8" s="44"/>
      <c r="Z8" s="44"/>
    </row>
    <row r="9" spans="1:26" ht="14.45">
      <c r="A9" s="44"/>
      <c r="B9" s="44"/>
      <c r="C9" s="44"/>
      <c r="D9" s="44"/>
      <c r="E9" s="44"/>
      <c r="F9" s="44"/>
      <c r="G9" s="44"/>
      <c r="H9" s="44"/>
      <c r="I9" s="44"/>
      <c r="J9" s="44"/>
      <c r="K9" s="44"/>
      <c r="L9" s="44"/>
      <c r="M9" s="44"/>
      <c r="N9" s="44"/>
      <c r="O9" s="44"/>
      <c r="P9" s="44"/>
      <c r="Q9" s="44"/>
      <c r="R9" s="44"/>
      <c r="S9" s="44"/>
      <c r="T9" s="44"/>
      <c r="U9" s="44"/>
      <c r="V9" s="44"/>
      <c r="W9" s="44"/>
      <c r="X9" s="44"/>
      <c r="Y9" s="44"/>
      <c r="Z9" s="44"/>
    </row>
    <row r="10" spans="1:26" ht="14.45">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spans="1:26" ht="14.45">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spans="1:26" ht="14.45">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spans="1:26" ht="14.45">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spans="1:26" ht="14.45">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spans="1:26" ht="14.4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spans="1:26" ht="14.45">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ht="14.45">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spans="1:26" ht="14.45">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spans="1:26" ht="14.45">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spans="1:26" ht="14.45">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ht="15.7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ht="15.7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5.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ht="15.7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ht="15.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5.7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15.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5.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5.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5.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5.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5.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5.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5.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5.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5.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5.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5.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5.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5.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5.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5.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5.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5.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5.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5.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5.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5.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5.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5.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5.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5.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5.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5.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5.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5.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5.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5.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5.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5.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5.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5.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5.7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5.7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14E1-AA3C-41E7-942E-33ECE747B47D}">
  <dimension ref="A3:F82"/>
  <sheetViews>
    <sheetView topLeftCell="A34" workbookViewId="0">
      <selection activeCell="G34" sqref="G34"/>
    </sheetView>
  </sheetViews>
  <sheetFormatPr defaultRowHeight="14.45"/>
  <cols>
    <col min="1" max="1" width="17.7109375" bestFit="1" customWidth="1"/>
    <col min="2" max="2" width="14.28515625" bestFit="1" customWidth="1"/>
    <col min="3" max="3" width="17" bestFit="1" customWidth="1"/>
    <col min="4" max="4" width="27.5703125" bestFit="1" customWidth="1"/>
    <col min="5" max="5" width="13.28515625" customWidth="1"/>
  </cols>
  <sheetData>
    <row r="3" spans="1:4">
      <c r="A3" t="s">
        <v>136</v>
      </c>
      <c r="B3" t="s">
        <v>137</v>
      </c>
      <c r="C3" t="s">
        <v>138</v>
      </c>
      <c r="D3" t="s">
        <v>139</v>
      </c>
    </row>
    <row r="4" spans="1:4">
      <c r="A4" s="21">
        <v>404412.5</v>
      </c>
      <c r="B4" s="21">
        <v>820500</v>
      </c>
      <c r="C4" s="21">
        <v>147890</v>
      </c>
      <c r="D4" s="21">
        <v>0.38333333333333314</v>
      </c>
    </row>
    <row r="13" spans="1:4">
      <c r="A13" s="17" t="s">
        <v>140</v>
      </c>
      <c r="B13" s="19" t="s">
        <v>136</v>
      </c>
    </row>
    <row r="14" spans="1:4">
      <c r="A14" s="18" t="s">
        <v>141</v>
      </c>
      <c r="B14" s="19">
        <v>27787.5</v>
      </c>
    </row>
    <row r="15" spans="1:4">
      <c r="A15" s="18" t="s">
        <v>142</v>
      </c>
      <c r="B15" s="19">
        <v>26287.5</v>
      </c>
    </row>
    <row r="16" spans="1:4">
      <c r="A16" s="18" t="s">
        <v>143</v>
      </c>
      <c r="B16" s="19">
        <v>26162.5</v>
      </c>
    </row>
    <row r="17" spans="1:3">
      <c r="A17" s="18" t="s">
        <v>144</v>
      </c>
      <c r="B17" s="19">
        <v>28537.5</v>
      </c>
    </row>
    <row r="18" spans="1:3">
      <c r="A18" s="18" t="s">
        <v>145</v>
      </c>
      <c r="B18" s="19">
        <v>29725</v>
      </c>
    </row>
    <row r="19" spans="1:3">
      <c r="A19" s="18" t="s">
        <v>146</v>
      </c>
      <c r="B19" s="19">
        <v>36250</v>
      </c>
    </row>
    <row r="20" spans="1:3">
      <c r="A20" s="18" t="s">
        <v>147</v>
      </c>
      <c r="B20" s="19">
        <v>37962.5</v>
      </c>
    </row>
    <row r="21" spans="1:3">
      <c r="A21" s="18" t="s">
        <v>148</v>
      </c>
      <c r="B21" s="19">
        <v>40075</v>
      </c>
    </row>
    <row r="22" spans="1:3">
      <c r="A22" s="18" t="s">
        <v>149</v>
      </c>
      <c r="B22" s="19">
        <v>38550</v>
      </c>
    </row>
    <row r="23" spans="1:3">
      <c r="A23" s="18" t="s">
        <v>150</v>
      </c>
      <c r="B23" s="19">
        <v>35637.5</v>
      </c>
    </row>
    <row r="24" spans="1:3">
      <c r="A24" s="18" t="s">
        <v>151</v>
      </c>
      <c r="B24" s="19">
        <v>36637.5</v>
      </c>
    </row>
    <row r="25" spans="1:3">
      <c r="A25" s="18" t="s">
        <v>152</v>
      </c>
      <c r="B25" s="19">
        <v>40800</v>
      </c>
    </row>
    <row r="26" spans="1:3">
      <c r="A26" s="18" t="s">
        <v>153</v>
      </c>
      <c r="B26" s="19">
        <v>404412.5</v>
      </c>
    </row>
    <row r="32" spans="1:3">
      <c r="B32" s="17" t="s">
        <v>140</v>
      </c>
      <c r="C32" t="s">
        <v>137</v>
      </c>
    </row>
    <row r="33" spans="2:6">
      <c r="B33" s="18" t="s">
        <v>29</v>
      </c>
      <c r="C33" s="21">
        <v>492500</v>
      </c>
      <c r="E33" t="str">
        <f>B33</f>
        <v>California</v>
      </c>
      <c r="F33" s="20">
        <f>C33</f>
        <v>492500</v>
      </c>
    </row>
    <row r="34" spans="2:6">
      <c r="B34" s="18" t="s">
        <v>51</v>
      </c>
      <c r="C34" s="21">
        <v>328000</v>
      </c>
      <c r="E34" t="str">
        <f t="shared" ref="E34:F82" si="0">B34</f>
        <v>Montana</v>
      </c>
      <c r="F34" s="20">
        <f t="shared" si="0"/>
        <v>328000</v>
      </c>
    </row>
    <row r="35" spans="2:6">
      <c r="B35" s="18" t="s">
        <v>153</v>
      </c>
      <c r="C35" s="21">
        <v>820500</v>
      </c>
      <c r="E35" t="str">
        <f t="shared" si="0"/>
        <v>Grand Total</v>
      </c>
      <c r="F35" s="20">
        <f t="shared" si="0"/>
        <v>820500</v>
      </c>
    </row>
    <row r="36" spans="2:6">
      <c r="E36">
        <f t="shared" si="0"/>
        <v>0</v>
      </c>
      <c r="F36" s="20">
        <f t="shared" si="0"/>
        <v>0</v>
      </c>
    </row>
    <row r="37" spans="2:6">
      <c r="E37">
        <f t="shared" si="0"/>
        <v>0</v>
      </c>
      <c r="F37" s="20">
        <f t="shared" si="0"/>
        <v>0</v>
      </c>
    </row>
    <row r="38" spans="2:6">
      <c r="E38">
        <f t="shared" si="0"/>
        <v>0</v>
      </c>
      <c r="F38" s="20">
        <f t="shared" si="0"/>
        <v>0</v>
      </c>
    </row>
    <row r="39" spans="2:6">
      <c r="E39">
        <f t="shared" si="0"/>
        <v>0</v>
      </c>
      <c r="F39" s="20">
        <f t="shared" si="0"/>
        <v>0</v>
      </c>
    </row>
    <row r="40" spans="2:6">
      <c r="E40">
        <f t="shared" si="0"/>
        <v>0</v>
      </c>
      <c r="F40" s="20">
        <f t="shared" si="0"/>
        <v>0</v>
      </c>
    </row>
    <row r="41" spans="2:6">
      <c r="E41">
        <f t="shared" si="0"/>
        <v>0</v>
      </c>
      <c r="F41" s="20">
        <f t="shared" si="0"/>
        <v>0</v>
      </c>
    </row>
    <row r="42" spans="2:6">
      <c r="E42">
        <f t="shared" si="0"/>
        <v>0</v>
      </c>
      <c r="F42" s="20">
        <f t="shared" si="0"/>
        <v>0</v>
      </c>
    </row>
    <row r="43" spans="2:6">
      <c r="E43">
        <f t="shared" si="0"/>
        <v>0</v>
      </c>
      <c r="F43" s="20">
        <f t="shared" si="0"/>
        <v>0</v>
      </c>
    </row>
    <row r="44" spans="2:6">
      <c r="E44">
        <f t="shared" si="0"/>
        <v>0</v>
      </c>
      <c r="F44" s="20">
        <f t="shared" si="0"/>
        <v>0</v>
      </c>
    </row>
    <row r="45" spans="2:6">
      <c r="E45">
        <f t="shared" si="0"/>
        <v>0</v>
      </c>
      <c r="F45" s="20">
        <f t="shared" si="0"/>
        <v>0</v>
      </c>
    </row>
    <row r="46" spans="2:6">
      <c r="E46">
        <f t="shared" si="0"/>
        <v>0</v>
      </c>
      <c r="F46" s="20">
        <f t="shared" si="0"/>
        <v>0</v>
      </c>
    </row>
    <row r="47" spans="2:6">
      <c r="E47">
        <f t="shared" si="0"/>
        <v>0</v>
      </c>
      <c r="F47" s="20">
        <f t="shared" si="0"/>
        <v>0</v>
      </c>
    </row>
    <row r="48" spans="2:6">
      <c r="E48">
        <f t="shared" si="0"/>
        <v>0</v>
      </c>
      <c r="F48" s="20">
        <f t="shared" si="0"/>
        <v>0</v>
      </c>
    </row>
    <row r="49" spans="5:6">
      <c r="E49">
        <f t="shared" si="0"/>
        <v>0</v>
      </c>
      <c r="F49" s="20">
        <f t="shared" si="0"/>
        <v>0</v>
      </c>
    </row>
    <row r="50" spans="5:6">
      <c r="E50">
        <f t="shared" si="0"/>
        <v>0</v>
      </c>
      <c r="F50" s="20">
        <f t="shared" si="0"/>
        <v>0</v>
      </c>
    </row>
    <row r="51" spans="5:6">
      <c r="E51">
        <f t="shared" si="0"/>
        <v>0</v>
      </c>
      <c r="F51" s="20">
        <f t="shared" si="0"/>
        <v>0</v>
      </c>
    </row>
    <row r="52" spans="5:6">
      <c r="E52">
        <f t="shared" si="0"/>
        <v>0</v>
      </c>
      <c r="F52" s="20">
        <f t="shared" si="0"/>
        <v>0</v>
      </c>
    </row>
    <row r="53" spans="5:6">
      <c r="E53">
        <f t="shared" si="0"/>
        <v>0</v>
      </c>
      <c r="F53" s="20">
        <f t="shared" si="0"/>
        <v>0</v>
      </c>
    </row>
    <row r="54" spans="5:6">
      <c r="E54">
        <f t="shared" si="0"/>
        <v>0</v>
      </c>
      <c r="F54" s="20">
        <f t="shared" si="0"/>
        <v>0</v>
      </c>
    </row>
    <row r="55" spans="5:6">
      <c r="E55">
        <f t="shared" si="0"/>
        <v>0</v>
      </c>
      <c r="F55" s="20">
        <f t="shared" si="0"/>
        <v>0</v>
      </c>
    </row>
    <row r="56" spans="5:6">
      <c r="E56">
        <f t="shared" si="0"/>
        <v>0</v>
      </c>
      <c r="F56" s="20">
        <f t="shared" si="0"/>
        <v>0</v>
      </c>
    </row>
    <row r="57" spans="5:6">
      <c r="E57">
        <f t="shared" si="0"/>
        <v>0</v>
      </c>
      <c r="F57" s="20">
        <f t="shared" si="0"/>
        <v>0</v>
      </c>
    </row>
    <row r="58" spans="5:6">
      <c r="E58">
        <f t="shared" si="0"/>
        <v>0</v>
      </c>
      <c r="F58" s="20">
        <f t="shared" si="0"/>
        <v>0</v>
      </c>
    </row>
    <row r="59" spans="5:6">
      <c r="E59">
        <f t="shared" si="0"/>
        <v>0</v>
      </c>
      <c r="F59" s="20">
        <f t="shared" si="0"/>
        <v>0</v>
      </c>
    </row>
    <row r="60" spans="5:6">
      <c r="E60">
        <f t="shared" si="0"/>
        <v>0</v>
      </c>
      <c r="F60" s="20">
        <f t="shared" si="0"/>
        <v>0</v>
      </c>
    </row>
    <row r="61" spans="5:6">
      <c r="E61">
        <f t="shared" si="0"/>
        <v>0</v>
      </c>
      <c r="F61" s="20">
        <f t="shared" si="0"/>
        <v>0</v>
      </c>
    </row>
    <row r="62" spans="5:6">
      <c r="E62">
        <f t="shared" si="0"/>
        <v>0</v>
      </c>
      <c r="F62" s="20">
        <f t="shared" si="0"/>
        <v>0</v>
      </c>
    </row>
    <row r="63" spans="5:6">
      <c r="E63">
        <f t="shared" si="0"/>
        <v>0</v>
      </c>
      <c r="F63" s="20">
        <f t="shared" si="0"/>
        <v>0</v>
      </c>
    </row>
    <row r="64" spans="5:6">
      <c r="E64">
        <f t="shared" si="0"/>
        <v>0</v>
      </c>
      <c r="F64" s="20">
        <f t="shared" si="0"/>
        <v>0</v>
      </c>
    </row>
    <row r="65" spans="5:6">
      <c r="E65">
        <f t="shared" si="0"/>
        <v>0</v>
      </c>
      <c r="F65" s="20">
        <f t="shared" si="0"/>
        <v>0</v>
      </c>
    </row>
    <row r="66" spans="5:6">
      <c r="E66">
        <f t="shared" si="0"/>
        <v>0</v>
      </c>
      <c r="F66" s="20">
        <f t="shared" si="0"/>
        <v>0</v>
      </c>
    </row>
    <row r="67" spans="5:6">
      <c r="E67">
        <f t="shared" si="0"/>
        <v>0</v>
      </c>
      <c r="F67" s="20">
        <f t="shared" si="0"/>
        <v>0</v>
      </c>
    </row>
    <row r="68" spans="5:6">
      <c r="E68">
        <f t="shared" si="0"/>
        <v>0</v>
      </c>
      <c r="F68" s="20">
        <f t="shared" si="0"/>
        <v>0</v>
      </c>
    </row>
    <row r="69" spans="5:6">
      <c r="E69">
        <f t="shared" si="0"/>
        <v>0</v>
      </c>
      <c r="F69" s="20">
        <f t="shared" si="0"/>
        <v>0</v>
      </c>
    </row>
    <row r="70" spans="5:6">
      <c r="E70">
        <f t="shared" si="0"/>
        <v>0</v>
      </c>
      <c r="F70" s="20">
        <f t="shared" si="0"/>
        <v>0</v>
      </c>
    </row>
    <row r="71" spans="5:6">
      <c r="E71">
        <f t="shared" si="0"/>
        <v>0</v>
      </c>
      <c r="F71" s="20">
        <f t="shared" si="0"/>
        <v>0</v>
      </c>
    </row>
    <row r="72" spans="5:6">
      <c r="E72">
        <f t="shared" si="0"/>
        <v>0</v>
      </c>
      <c r="F72" s="20">
        <f t="shared" si="0"/>
        <v>0</v>
      </c>
    </row>
    <row r="73" spans="5:6">
      <c r="E73">
        <f t="shared" si="0"/>
        <v>0</v>
      </c>
      <c r="F73" s="20">
        <f t="shared" si="0"/>
        <v>0</v>
      </c>
    </row>
    <row r="74" spans="5:6">
      <c r="E74">
        <f t="shared" si="0"/>
        <v>0</v>
      </c>
      <c r="F74" s="20">
        <f t="shared" si="0"/>
        <v>0</v>
      </c>
    </row>
    <row r="75" spans="5:6">
      <c r="E75">
        <f t="shared" si="0"/>
        <v>0</v>
      </c>
      <c r="F75" s="20">
        <f t="shared" si="0"/>
        <v>0</v>
      </c>
    </row>
    <row r="76" spans="5:6">
      <c r="E76">
        <f t="shared" si="0"/>
        <v>0</v>
      </c>
      <c r="F76" s="20">
        <f t="shared" si="0"/>
        <v>0</v>
      </c>
    </row>
    <row r="77" spans="5:6">
      <c r="E77">
        <f t="shared" si="0"/>
        <v>0</v>
      </c>
      <c r="F77" s="20">
        <f t="shared" si="0"/>
        <v>0</v>
      </c>
    </row>
    <row r="78" spans="5:6">
      <c r="E78">
        <f t="shared" si="0"/>
        <v>0</v>
      </c>
      <c r="F78" s="20">
        <f t="shared" si="0"/>
        <v>0</v>
      </c>
    </row>
    <row r="79" spans="5:6">
      <c r="E79">
        <f t="shared" si="0"/>
        <v>0</v>
      </c>
      <c r="F79" s="20">
        <f t="shared" si="0"/>
        <v>0</v>
      </c>
    </row>
    <row r="80" spans="5:6">
      <c r="E80">
        <f t="shared" si="0"/>
        <v>0</v>
      </c>
      <c r="F80" s="20">
        <f t="shared" si="0"/>
        <v>0</v>
      </c>
    </row>
    <row r="81" spans="5:6">
      <c r="E81">
        <f t="shared" si="0"/>
        <v>0</v>
      </c>
      <c r="F81" s="20">
        <f t="shared" si="0"/>
        <v>0</v>
      </c>
    </row>
    <row r="82" spans="5:6">
      <c r="E82">
        <f t="shared" si="0"/>
        <v>0</v>
      </c>
      <c r="F82" s="20">
        <f t="shared" si="0"/>
        <v>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Quach</dc:creator>
  <cp:keywords/>
  <dc:description/>
  <cp:lastModifiedBy>Shubham Mathur</cp:lastModifiedBy>
  <cp:revision/>
  <dcterms:created xsi:type="dcterms:W3CDTF">2022-04-21T14:05:43Z</dcterms:created>
  <dcterms:modified xsi:type="dcterms:W3CDTF">2023-03-27T12:55:58Z</dcterms:modified>
  <cp:category/>
  <cp:contentStatus/>
</cp:coreProperties>
</file>