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cuments\CMPE 110\My Labs\"/>
    </mc:Choice>
  </mc:AlternateContent>
  <xr:revisionPtr revIDLastSave="0" documentId="13_ncr:1_{42FC917D-6136-4DDB-BC73-AB0F883CBFFA}" xr6:coauthVersionLast="47" xr6:coauthVersionMax="47" xr10:uidLastSave="{00000000-0000-0000-0000-000000000000}"/>
  <bookViews>
    <workbookView xWindow="12945" yWindow="-15" windowWidth="14340" windowHeight="7245" activeTab="1" xr2:uid="{995C6FDB-853D-43D0-A43A-CB3EE386A869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A17" i="2"/>
  <c r="G14" i="2"/>
  <c r="E14" i="2"/>
  <c r="G13" i="2"/>
  <c r="G12" i="2"/>
  <c r="G10" i="2"/>
  <c r="G11" i="2"/>
  <c r="B14" i="2"/>
  <c r="B13" i="2"/>
  <c r="B12" i="2"/>
  <c r="B11" i="2"/>
  <c r="B10" i="2"/>
  <c r="C5" i="2"/>
  <c r="D3" i="2"/>
  <c r="D4" i="2"/>
  <c r="D5" i="2"/>
  <c r="D6" i="2"/>
  <c r="D2" i="2"/>
  <c r="C3" i="2"/>
  <c r="C4" i="2"/>
  <c r="C6" i="2"/>
  <c r="C2" i="2"/>
  <c r="B3" i="2"/>
  <c r="B4" i="2"/>
  <c r="B5" i="2"/>
  <c r="B6" i="2"/>
  <c r="B2" i="2"/>
  <c r="B9" i="1"/>
  <c r="B10" i="1"/>
  <c r="B11" i="1"/>
  <c r="B8" i="1"/>
  <c r="C8" i="1" s="1"/>
  <c r="C11" i="1"/>
  <c r="C9" i="1"/>
  <c r="C10" i="1"/>
  <c r="A11" i="1"/>
  <c r="A10" i="1"/>
  <c r="A9" i="1"/>
  <c r="A8" i="1"/>
  <c r="C2" i="1"/>
  <c r="C3" i="1"/>
  <c r="C4" i="1"/>
  <c r="C5" i="1"/>
  <c r="B5" i="1"/>
  <c r="B3" i="1"/>
  <c r="B4" i="1"/>
  <c r="B2" i="1"/>
  <c r="A5" i="1"/>
  <c r="A4" i="1"/>
  <c r="A3" i="1"/>
  <c r="A2" i="1"/>
</calcChain>
</file>

<file path=xl/sharedStrings.xml><?xml version="1.0" encoding="utf-8"?>
<sst xmlns="http://schemas.openxmlformats.org/spreadsheetml/2006/main" count="31" uniqueCount="25">
  <si>
    <t>Resistance (Ohm)</t>
  </si>
  <si>
    <t>Capactiance (F)</t>
  </si>
  <si>
    <t xml:space="preserve">Time Constant (τ) </t>
  </si>
  <si>
    <t>Inductance (H)</t>
  </si>
  <si>
    <t>Resistance (Ohms)</t>
  </si>
  <si>
    <t xml:space="preserve">Alpha </t>
  </si>
  <si>
    <t>w0</t>
  </si>
  <si>
    <t>s1</t>
  </si>
  <si>
    <t>s2</t>
  </si>
  <si>
    <t>-10^-7i</t>
  </si>
  <si>
    <t>10^7i</t>
  </si>
  <si>
    <t>-5*10^4 - 9.99*10^6i</t>
  </si>
  <si>
    <t>-5*10^4 + 9.99*10^6i</t>
  </si>
  <si>
    <t>-5*10^5 - 9.98*10^6i</t>
  </si>
  <si>
    <t>-5*10^5 + 9.98*10^6i</t>
  </si>
  <si>
    <t>-5*10^6 - 8.66*10^6i</t>
  </si>
  <si>
    <t>-5*10^6 + 8.66*10^6i</t>
  </si>
  <si>
    <t>-5*10^7 - 4.89*10^7i</t>
  </si>
  <si>
    <t>-5*10^7 + 4.89*10^7i</t>
  </si>
  <si>
    <t>T1</t>
  </si>
  <si>
    <t>T2</t>
  </si>
  <si>
    <t>V1</t>
  </si>
  <si>
    <t>V2</t>
  </si>
  <si>
    <t>Tau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</si>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</sst>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3CF0-25C8-4B84-845C-AA78971504FF}">
  <dimension ref="A1:C11"/>
  <sheetViews>
    <sheetView workbookViewId="0">
      <selection activeCell="C8" sqref="C8"/>
    </sheetView>
  </sheetViews>
  <sheetFormatPr defaultRowHeight="14.5" x14ac:dyDescent="0.35"/>
  <cols>
    <col min="1" max="1" width="16.90625" customWidth="1"/>
    <col min="2" max="2" width="18.54296875" customWidth="1"/>
    <col min="3" max="3" width="16.36328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1000</f>
        <v>1000</v>
      </c>
      <c r="B2">
        <f>10^-6</f>
        <v>9.9999999999999995E-7</v>
      </c>
      <c r="C2">
        <f>B2/A2</f>
        <v>9.9999999999999986E-10</v>
      </c>
    </row>
    <row r="3" spans="1:3" x14ac:dyDescent="0.35">
      <c r="A3">
        <f>10000</f>
        <v>10000</v>
      </c>
      <c r="B3">
        <f t="shared" ref="B3:B5" si="0">10^-6</f>
        <v>9.9999999999999995E-7</v>
      </c>
      <c r="C3">
        <f t="shared" ref="C3:C5" si="1">B3/A3</f>
        <v>9.9999999999999991E-11</v>
      </c>
    </row>
    <row r="4" spans="1:3" x14ac:dyDescent="0.35">
      <c r="A4">
        <f>100000</f>
        <v>100000</v>
      </c>
      <c r="B4">
        <f t="shared" si="0"/>
        <v>9.9999999999999995E-7</v>
      </c>
      <c r="C4">
        <f t="shared" si="1"/>
        <v>9.9999999999999994E-12</v>
      </c>
    </row>
    <row r="5" spans="1:3" x14ac:dyDescent="0.35">
      <c r="A5">
        <f>1000000</f>
        <v>1000000</v>
      </c>
      <c r="B5">
        <f t="shared" si="0"/>
        <v>9.9999999999999995E-7</v>
      </c>
      <c r="C5">
        <f t="shared" si="1"/>
        <v>9.9999999999999998E-13</v>
      </c>
    </row>
    <row r="7" spans="1:3" x14ac:dyDescent="0.35">
      <c r="A7" t="s">
        <v>0</v>
      </c>
      <c r="B7" t="s">
        <v>2</v>
      </c>
      <c r="C7" t="s">
        <v>3</v>
      </c>
    </row>
    <row r="8" spans="1:3" x14ac:dyDescent="0.35">
      <c r="A8">
        <f>1000</f>
        <v>1000</v>
      </c>
      <c r="B8">
        <f>10^-9</f>
        <v>1.0000000000000001E-9</v>
      </c>
      <c r="C8">
        <f>B8*A8</f>
        <v>1.0000000000000002E-6</v>
      </c>
    </row>
    <row r="9" spans="1:3" x14ac:dyDescent="0.35">
      <c r="A9">
        <f>10000</f>
        <v>10000</v>
      </c>
      <c r="B9">
        <f t="shared" ref="B9:B11" si="2">10^-9</f>
        <v>1.0000000000000001E-9</v>
      </c>
      <c r="C9">
        <f t="shared" ref="C9:C11" si="3">B9*A9</f>
        <v>1.0000000000000001E-5</v>
      </c>
    </row>
    <row r="10" spans="1:3" x14ac:dyDescent="0.35">
      <c r="A10">
        <f>100000</f>
        <v>100000</v>
      </c>
      <c r="B10">
        <f t="shared" si="2"/>
        <v>1.0000000000000001E-9</v>
      </c>
      <c r="C10">
        <f t="shared" si="3"/>
        <v>1E-4</v>
      </c>
    </row>
    <row r="11" spans="1:3" x14ac:dyDescent="0.35">
      <c r="A11">
        <f>1000000</f>
        <v>1000000</v>
      </c>
      <c r="B11">
        <f t="shared" si="2"/>
        <v>1.0000000000000001E-9</v>
      </c>
      <c r="C11">
        <f>B11*A11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1A26-E171-4252-9725-07517EE3F6E5}">
  <dimension ref="A1:G17"/>
  <sheetViews>
    <sheetView tabSelected="1" workbookViewId="0">
      <selection activeCell="A16" sqref="A16:B17"/>
    </sheetView>
  </sheetViews>
  <sheetFormatPr defaultRowHeight="14.5" x14ac:dyDescent="0.35"/>
  <cols>
    <col min="1" max="1" width="18.7265625" customWidth="1"/>
    <col min="2" max="2" width="16.54296875" customWidth="1"/>
    <col min="3" max="3" width="17.1796875" customWidth="1"/>
    <col min="4" max="4" width="15.7265625" customWidth="1"/>
    <col min="5" max="5" width="20.90625" customWidth="1"/>
    <col min="6" max="6" width="20.453125" customWidth="1"/>
    <col min="7" max="7" width="13.26953125" customWidth="1"/>
  </cols>
  <sheetData>
    <row r="1" spans="1:7" x14ac:dyDescent="0.35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8</v>
      </c>
    </row>
    <row r="2" spans="1:7" x14ac:dyDescent="0.35">
      <c r="A2">
        <v>0</v>
      </c>
      <c r="B2">
        <f>1*10^-4</f>
        <v>1E-4</v>
      </c>
      <c r="C2">
        <f>A2/(2*B2)</f>
        <v>0</v>
      </c>
      <c r="D2">
        <f>1*10^7</f>
        <v>10000000</v>
      </c>
      <c r="E2" s="1" t="s">
        <v>9</v>
      </c>
      <c r="F2" s="1" t="s">
        <v>10</v>
      </c>
    </row>
    <row r="3" spans="1:7" x14ac:dyDescent="0.35">
      <c r="A3">
        <v>10</v>
      </c>
      <c r="B3">
        <f t="shared" ref="B3:B6" si="0">1*10^-4</f>
        <v>1E-4</v>
      </c>
      <c r="C3">
        <f t="shared" ref="C3:C6" si="1">A3/(2*B3)</f>
        <v>50000</v>
      </c>
      <c r="D3">
        <f t="shared" ref="D3:D6" si="2">1*10^7</f>
        <v>10000000</v>
      </c>
      <c r="E3" s="1" t="s">
        <v>11</v>
      </c>
      <c r="F3" s="1" t="s">
        <v>12</v>
      </c>
    </row>
    <row r="4" spans="1:7" x14ac:dyDescent="0.35">
      <c r="A4">
        <v>100</v>
      </c>
      <c r="B4">
        <f t="shared" si="0"/>
        <v>1E-4</v>
      </c>
      <c r="C4">
        <f t="shared" si="1"/>
        <v>500000</v>
      </c>
      <c r="D4">
        <f t="shared" si="2"/>
        <v>10000000</v>
      </c>
      <c r="E4" s="1" t="s">
        <v>13</v>
      </c>
      <c r="F4" s="1" t="s">
        <v>14</v>
      </c>
    </row>
    <row r="5" spans="1:7" x14ac:dyDescent="0.35">
      <c r="A5">
        <v>1000</v>
      </c>
      <c r="B5">
        <f t="shared" si="0"/>
        <v>1E-4</v>
      </c>
      <c r="C5">
        <f>A5/(2*B5)</f>
        <v>5000000</v>
      </c>
      <c r="D5">
        <f t="shared" si="2"/>
        <v>10000000</v>
      </c>
      <c r="E5" s="1" t="s">
        <v>15</v>
      </c>
      <c r="F5" s="1" t="s">
        <v>16</v>
      </c>
    </row>
    <row r="6" spans="1:7" x14ac:dyDescent="0.35">
      <c r="A6">
        <v>10000</v>
      </c>
      <c r="B6">
        <f t="shared" si="0"/>
        <v>1E-4</v>
      </c>
      <c r="C6">
        <f t="shared" si="1"/>
        <v>50000000</v>
      </c>
      <c r="D6">
        <f t="shared" si="2"/>
        <v>10000000</v>
      </c>
      <c r="E6" s="1" t="s">
        <v>17</v>
      </c>
      <c r="F6" s="1" t="s">
        <v>18</v>
      </c>
    </row>
    <row r="9" spans="1:7" x14ac:dyDescent="0.35">
      <c r="A9" t="s">
        <v>4</v>
      </c>
      <c r="B9" t="s">
        <v>3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</row>
    <row r="10" spans="1:7" x14ac:dyDescent="0.35">
      <c r="A10">
        <v>0</v>
      </c>
      <c r="B10">
        <f>1*10^-4</f>
        <v>1E-4</v>
      </c>
      <c r="C10">
        <v>226.904</v>
      </c>
      <c r="D10">
        <v>97.244</v>
      </c>
      <c r="E10">
        <v>7.88</v>
      </c>
      <c r="F10">
        <v>2.06</v>
      </c>
      <c r="G10">
        <f>(C10-D10)/LN(E10/F10)</f>
        <v>96.644216946571035</v>
      </c>
    </row>
    <row r="11" spans="1:7" x14ac:dyDescent="0.35">
      <c r="A11">
        <v>10</v>
      </c>
      <c r="B11">
        <f t="shared" ref="B11:B14" si="3">1*10^-4</f>
        <v>1E-4</v>
      </c>
      <c r="C11">
        <v>226.904</v>
      </c>
      <c r="D11">
        <v>97.244</v>
      </c>
      <c r="E11">
        <v>7.88</v>
      </c>
      <c r="F11">
        <v>2.06</v>
      </c>
      <c r="G11">
        <f>(C11-D11)/LN(E11/F11)</f>
        <v>96.644216946571035</v>
      </c>
    </row>
    <row r="12" spans="1:7" x14ac:dyDescent="0.35">
      <c r="A12">
        <v>100</v>
      </c>
      <c r="B12">
        <f t="shared" si="3"/>
        <v>1E-4</v>
      </c>
      <c r="C12">
        <v>226.904</v>
      </c>
      <c r="D12">
        <v>96.204999999999998</v>
      </c>
      <c r="E12">
        <v>7.39</v>
      </c>
      <c r="F12">
        <v>1.95</v>
      </c>
      <c r="G12">
        <f>(C12-D12)/LN(E12/F12)</f>
        <v>98.100398296732905</v>
      </c>
    </row>
    <row r="13" spans="1:7" x14ac:dyDescent="0.35">
      <c r="A13">
        <v>1000</v>
      </c>
      <c r="B13">
        <f t="shared" si="3"/>
        <v>1E-4</v>
      </c>
      <c r="C13">
        <v>225.44300000000001</v>
      </c>
      <c r="D13">
        <v>80.515000000000001</v>
      </c>
      <c r="E13">
        <v>4.59</v>
      </c>
      <c r="F13">
        <v>1.1000000000000001</v>
      </c>
      <c r="G13">
        <f>(C13-D13)/LN(E13/F13)</f>
        <v>101.44971250898</v>
      </c>
    </row>
    <row r="14" spans="1:7" x14ac:dyDescent="0.35">
      <c r="A14">
        <v>10000</v>
      </c>
      <c r="B14">
        <f t="shared" si="3"/>
        <v>1E-4</v>
      </c>
      <c r="C14">
        <v>224.959</v>
      </c>
      <c r="D14">
        <v>1.6220000000000001</v>
      </c>
      <c r="E14">
        <f>953*10^-3</f>
        <v>0.95300000000000007</v>
      </c>
      <c r="F14">
        <v>4.01</v>
      </c>
      <c r="G14">
        <f>-(C14-D14)/LN(E14/F14)</f>
        <v>155.42632468567695</v>
      </c>
    </row>
    <row r="16" spans="1:7" x14ac:dyDescent="0.35">
      <c r="A16" t="s">
        <v>6</v>
      </c>
      <c r="B16" t="s">
        <v>24</v>
      </c>
    </row>
    <row r="17" spans="1:2" x14ac:dyDescent="0.35">
      <c r="A17">
        <f>1*10^7</f>
        <v>10000000</v>
      </c>
      <c r="B17">
        <f>A17/(2*3.14)</f>
        <v>1592356.6878980892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Mishra</dc:creator>
  <cp:lastModifiedBy>Shubham Mishra</cp:lastModifiedBy>
  <dcterms:created xsi:type="dcterms:W3CDTF">2022-10-04T07:29:56Z</dcterms:created>
  <dcterms:modified xsi:type="dcterms:W3CDTF">2022-10-04T21:25:37Z</dcterms:modified>
</cp:coreProperties>
</file>