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005515e6e048260/Documents/Research/git/Analysis/PingPongResults/"/>
    </mc:Choice>
  </mc:AlternateContent>
  <xr:revisionPtr revIDLastSave="554" documentId="8_{6AFC9AD8-2F2E-40DD-96FC-457FFD8D5EDF}" xr6:coauthVersionLast="47" xr6:coauthVersionMax="47" xr10:uidLastSave="{F9A67918-BDFD-4B21-909A-971AB75D0E51}"/>
  <bookViews>
    <workbookView xWindow="-120" yWindow="-120" windowWidth="29040" windowHeight="15720" activeTab="4" xr2:uid="{EED2B5FF-95E8-4F3C-B2AF-6C61197B6AC2}"/>
  </bookViews>
  <sheets>
    <sheet name="Sheet3" sheetId="3" r:id="rId1"/>
    <sheet name="total" sheetId="8" r:id="rId2"/>
    <sheet name="inChar" sheetId="6" r:id="rId3"/>
    <sheet name="Entertaining" sheetId="7" r:id="rId4"/>
    <sheet name="Sheet9" sheetId="9" r:id="rId5"/>
    <sheet name="Sheet5" sheetId="10" r:id="rId6"/>
  </sheets>
  <calcPr calcId="191029"/>
  <pivotCaches>
    <pivotCache cacheId="4" r:id="rId7"/>
    <pivotCache cacheId="5" r:id="rId8"/>
    <pivotCache cacheId="6" r:id="rId9"/>
    <pivotCache cacheId="7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0" l="1"/>
  <c r="C17" i="10"/>
  <c r="E6" i="10"/>
  <c r="E7" i="10"/>
  <c r="E8" i="10"/>
  <c r="E9" i="10"/>
  <c r="E10" i="10"/>
  <c r="E11" i="10"/>
  <c r="E12" i="10"/>
  <c r="E13" i="10"/>
  <c r="E14" i="10"/>
  <c r="E15" i="10"/>
  <c r="E16" i="10"/>
  <c r="E5" i="10"/>
  <c r="E6" i="8"/>
  <c r="E7" i="8"/>
  <c r="E8" i="8"/>
  <c r="E9" i="8"/>
  <c r="E10" i="8"/>
  <c r="E11" i="8"/>
  <c r="E12" i="8"/>
  <c r="E13" i="8"/>
  <c r="E14" i="8"/>
  <c r="E15" i="8"/>
  <c r="E16" i="8"/>
  <c r="E5" i="8"/>
  <c r="D6" i="9"/>
  <c r="D7" i="9"/>
  <c r="D8" i="9"/>
  <c r="D9" i="9"/>
  <c r="D10" i="9"/>
  <c r="D5" i="9"/>
  <c r="D6" i="7"/>
  <c r="D7" i="7"/>
  <c r="D8" i="7"/>
  <c r="D9" i="7"/>
  <c r="D10" i="7"/>
  <c r="D5" i="7"/>
  <c r="E17" i="6"/>
  <c r="E19" i="6"/>
  <c r="E18" i="6"/>
  <c r="D17" i="6"/>
  <c r="C17" i="6"/>
  <c r="E7" i="6"/>
  <c r="E10" i="6"/>
  <c r="E15" i="6"/>
  <c r="G7" i="6"/>
  <c r="G8" i="6"/>
  <c r="E8" i="6" s="1"/>
  <c r="G9" i="6"/>
  <c r="E9" i="6" s="1"/>
  <c r="G10" i="6"/>
  <c r="G15" i="6"/>
  <c r="G16" i="6"/>
  <c r="E16" i="6" s="1"/>
  <c r="G5" i="6"/>
  <c r="E5" i="6" s="1"/>
  <c r="F6" i="6"/>
  <c r="G6" i="6" s="1"/>
  <c r="E6" i="6" s="1"/>
  <c r="F7" i="6"/>
  <c r="F8" i="6"/>
  <c r="F9" i="6"/>
  <c r="F10" i="6"/>
  <c r="F11" i="6"/>
  <c r="G11" i="6" s="1"/>
  <c r="E11" i="6" s="1"/>
  <c r="F12" i="6"/>
  <c r="G12" i="6" s="1"/>
  <c r="E12" i="6" s="1"/>
  <c r="F13" i="6"/>
  <c r="G13" i="6" s="1"/>
  <c r="E13" i="6" s="1"/>
  <c r="F14" i="6"/>
  <c r="G14" i="6" s="1"/>
  <c r="E14" i="6" s="1"/>
  <c r="F15" i="6"/>
  <c r="F16" i="6"/>
  <c r="F5" i="6"/>
  <c r="C12" i="9"/>
  <c r="D12" i="9" s="1"/>
  <c r="D13" i="9" s="1"/>
  <c r="B12" i="9"/>
  <c r="C12" i="7"/>
  <c r="B12" i="7"/>
  <c r="C18" i="8"/>
  <c r="D18" i="8"/>
  <c r="E18" i="8" s="1"/>
  <c r="E19" i="8" s="1"/>
  <c r="D12" i="7" l="1"/>
  <c r="D13" i="7" s="1"/>
  <c r="E17" i="10"/>
</calcChain>
</file>

<file path=xl/sharedStrings.xml><?xml version="1.0" encoding="utf-8"?>
<sst xmlns="http://schemas.openxmlformats.org/spreadsheetml/2006/main" count="199" uniqueCount="29">
  <si>
    <t>Chandler</t>
  </si>
  <si>
    <t>Character</t>
  </si>
  <si>
    <t>Judge</t>
  </si>
  <si>
    <t>Model</t>
  </si>
  <si>
    <t>In-Character</t>
  </si>
  <si>
    <t>Entertaining</t>
  </si>
  <si>
    <t>Fluency</t>
  </si>
  <si>
    <t>Final Score</t>
  </si>
  <si>
    <t>GPT-4o-mini</t>
  </si>
  <si>
    <t>Base</t>
  </si>
  <si>
    <t>LoRA</t>
  </si>
  <si>
    <t>GPT-4o</t>
  </si>
  <si>
    <t>Ross</t>
  </si>
  <si>
    <t>Monica</t>
  </si>
  <si>
    <t>Phoebe</t>
  </si>
  <si>
    <t>Rachel</t>
  </si>
  <si>
    <t>Joey</t>
  </si>
  <si>
    <t>Average of In-Character</t>
  </si>
  <si>
    <t>Average of Final Score</t>
  </si>
  <si>
    <t>13.4% improvement inchar</t>
  </si>
  <si>
    <t>entertaining</t>
  </si>
  <si>
    <t>12.5% improvement</t>
  </si>
  <si>
    <t>Sum of Fluency</t>
  </si>
  <si>
    <t>Drop in Joey's Fluency is easily explained</t>
  </si>
  <si>
    <t>His grammar is weaker, with more umms and like, gpt is scoring those bad even though those habits are learned</t>
  </si>
  <si>
    <t>Average</t>
  </si>
  <si>
    <t>Percent Change</t>
  </si>
  <si>
    <t>Percent Improvement</t>
  </si>
  <si>
    <t>Average of Fluency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</si>
</sst>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9">
    <xf numFmtId="0" fontId="0" fillId="0" borderId="0" xfId="0"/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0" borderId="0" xfId="0" pivotButton="1"/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1" fillId="0" borderId="0" xfId="0" applyFont="1"/>
    <xf numFmtId="10" fontId="0" fillId="0" borderId="0" xfId="1" applyNumberFormat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[pingpong_math.xlsx]total!PivotTable15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Final</a:t>
            </a:r>
            <a:r>
              <a:rPr lang="en-US" baseline="0"/>
              <a:t> Score</a:t>
            </a:r>
            <a:r>
              <a:rPr lang="en-US"/>
              <a:t> by Character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total!$C$3:$C$4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total!$A$5:$B$16</c:f>
              <c:multiLvlStrCache>
                <c:ptCount val="12"/>
                <c:lvl>
                  <c:pt idx="0">
                    <c:v>GPT-4o</c:v>
                  </c:pt>
                  <c:pt idx="1">
                    <c:v>GPT-4o-mini</c:v>
                  </c:pt>
                  <c:pt idx="2">
                    <c:v>GPT-4o</c:v>
                  </c:pt>
                  <c:pt idx="3">
                    <c:v>GPT-4o-mini</c:v>
                  </c:pt>
                  <c:pt idx="4">
                    <c:v>GPT-4o</c:v>
                  </c:pt>
                  <c:pt idx="5">
                    <c:v>GPT-4o-mini</c:v>
                  </c:pt>
                  <c:pt idx="6">
                    <c:v>GPT-4o</c:v>
                  </c:pt>
                  <c:pt idx="7">
                    <c:v>GPT-4o-mini</c:v>
                  </c:pt>
                  <c:pt idx="8">
                    <c:v>GPT-4o</c:v>
                  </c:pt>
                  <c:pt idx="9">
                    <c:v>GPT-4o-mini</c:v>
                  </c:pt>
                  <c:pt idx="10">
                    <c:v>GPT-4o</c:v>
                  </c:pt>
                  <c:pt idx="11">
                    <c:v>GPT-4o-mini</c:v>
                  </c:pt>
                </c:lvl>
                <c:lvl>
                  <c:pt idx="0">
                    <c:v>Chandler</c:v>
                  </c:pt>
                  <c:pt idx="2">
                    <c:v>Joey</c:v>
                  </c:pt>
                  <c:pt idx="4">
                    <c:v>Monica</c:v>
                  </c:pt>
                  <c:pt idx="6">
                    <c:v>Phoebe</c:v>
                  </c:pt>
                  <c:pt idx="8">
                    <c:v>Rachel</c:v>
                  </c:pt>
                  <c:pt idx="10">
                    <c:v>Ross</c:v>
                  </c:pt>
                </c:lvl>
              </c:multiLvlStrCache>
            </c:multiLvlStrRef>
          </c:cat>
          <c:val>
            <c:numRef>
              <c:f>total!$C$5:$C$16</c:f>
              <c:numCache>
                <c:formatCode>General</c:formatCode>
                <c:ptCount val="12"/>
                <c:pt idx="0">
                  <c:v>3.19</c:v>
                </c:pt>
                <c:pt idx="1">
                  <c:v>3.68</c:v>
                </c:pt>
                <c:pt idx="2">
                  <c:v>3.51</c:v>
                </c:pt>
                <c:pt idx="3">
                  <c:v>3.72</c:v>
                </c:pt>
                <c:pt idx="4">
                  <c:v>3.54</c:v>
                </c:pt>
                <c:pt idx="5">
                  <c:v>3.81</c:v>
                </c:pt>
                <c:pt idx="6">
                  <c:v>3.97</c:v>
                </c:pt>
                <c:pt idx="7">
                  <c:v>3.98</c:v>
                </c:pt>
                <c:pt idx="8">
                  <c:v>3.73</c:v>
                </c:pt>
                <c:pt idx="9">
                  <c:v>3.69</c:v>
                </c:pt>
                <c:pt idx="10">
                  <c:v>3.35</c:v>
                </c:pt>
                <c:pt idx="11">
                  <c:v>3.08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1-4FC7-823A-D96C8D7AA395}"/>
            </c:ext>
          </c:extLst>
        </c:ser>
        <c:ser>
          <c:idx val="1"/>
          <c:order val="1"/>
          <c:tx>
            <c:strRef>
              <c:f>total!$D$3:$D$4</c:f>
              <c:strCache>
                <c:ptCount val="1"/>
                <c:pt idx="0">
                  <c:v>LoRA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total!$A$5:$B$16</c:f>
              <c:multiLvlStrCache>
                <c:ptCount val="12"/>
                <c:lvl>
                  <c:pt idx="0">
                    <c:v>GPT-4o</c:v>
                  </c:pt>
                  <c:pt idx="1">
                    <c:v>GPT-4o-mini</c:v>
                  </c:pt>
                  <c:pt idx="2">
                    <c:v>GPT-4o</c:v>
                  </c:pt>
                  <c:pt idx="3">
                    <c:v>GPT-4o-mini</c:v>
                  </c:pt>
                  <c:pt idx="4">
                    <c:v>GPT-4o</c:v>
                  </c:pt>
                  <c:pt idx="5">
                    <c:v>GPT-4o-mini</c:v>
                  </c:pt>
                  <c:pt idx="6">
                    <c:v>GPT-4o</c:v>
                  </c:pt>
                  <c:pt idx="7">
                    <c:v>GPT-4o-mini</c:v>
                  </c:pt>
                  <c:pt idx="8">
                    <c:v>GPT-4o</c:v>
                  </c:pt>
                  <c:pt idx="9">
                    <c:v>GPT-4o-mini</c:v>
                  </c:pt>
                  <c:pt idx="10">
                    <c:v>GPT-4o</c:v>
                  </c:pt>
                  <c:pt idx="11">
                    <c:v>GPT-4o-mini</c:v>
                  </c:pt>
                </c:lvl>
                <c:lvl>
                  <c:pt idx="0">
                    <c:v>Chandler</c:v>
                  </c:pt>
                  <c:pt idx="2">
                    <c:v>Joey</c:v>
                  </c:pt>
                  <c:pt idx="4">
                    <c:v>Monica</c:v>
                  </c:pt>
                  <c:pt idx="6">
                    <c:v>Phoebe</c:v>
                  </c:pt>
                  <c:pt idx="8">
                    <c:v>Rachel</c:v>
                  </c:pt>
                  <c:pt idx="10">
                    <c:v>Ross</c:v>
                  </c:pt>
                </c:lvl>
              </c:multiLvlStrCache>
            </c:multiLvlStrRef>
          </c:cat>
          <c:val>
            <c:numRef>
              <c:f>total!$D$5:$D$16</c:f>
              <c:numCache>
                <c:formatCode>General</c:formatCode>
                <c:ptCount val="12"/>
                <c:pt idx="0">
                  <c:v>3.41</c:v>
                </c:pt>
                <c:pt idx="1">
                  <c:v>4.33</c:v>
                </c:pt>
                <c:pt idx="2">
                  <c:v>3.94</c:v>
                </c:pt>
                <c:pt idx="3">
                  <c:v>3.74</c:v>
                </c:pt>
                <c:pt idx="4">
                  <c:v>3.68</c:v>
                </c:pt>
                <c:pt idx="5">
                  <c:v>3.92</c:v>
                </c:pt>
                <c:pt idx="6">
                  <c:v>4.2</c:v>
                </c:pt>
                <c:pt idx="7">
                  <c:v>4.34</c:v>
                </c:pt>
                <c:pt idx="8">
                  <c:v>3.94</c:v>
                </c:pt>
                <c:pt idx="9">
                  <c:v>3.81</c:v>
                </c:pt>
                <c:pt idx="10">
                  <c:v>4.03</c:v>
                </c:pt>
                <c:pt idx="11">
                  <c:v>3.44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C1-4FC7-823A-D96C8D7AA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6261295"/>
        <c:axId val="1416259375"/>
      </c:barChart>
      <c:catAx>
        <c:axId val="1416261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259375"/>
        <c:crosses val="autoZero"/>
        <c:auto val="1"/>
        <c:lblAlgn val="ctr"/>
        <c:lblOffset val="100"/>
        <c:noMultiLvlLbl val="0"/>
      </c:catAx>
      <c:valAx>
        <c:axId val="141625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26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[pingpong_math.xlsx]inChar!PivotTable15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In-Character</a:t>
            </a:r>
            <a:r>
              <a:rPr lang="en-US" baseline="0"/>
              <a:t> Score</a:t>
            </a:r>
            <a:r>
              <a:rPr lang="en-US"/>
              <a:t> by Character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inChar!$C$3:$C$4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inChar!$A$5:$B$16</c:f>
              <c:multiLvlStrCache>
                <c:ptCount val="12"/>
                <c:lvl>
                  <c:pt idx="0">
                    <c:v>GPT-4o</c:v>
                  </c:pt>
                  <c:pt idx="1">
                    <c:v>GPT-4o-mini</c:v>
                  </c:pt>
                  <c:pt idx="2">
                    <c:v>GPT-4o</c:v>
                  </c:pt>
                  <c:pt idx="3">
                    <c:v>GPT-4o-mini</c:v>
                  </c:pt>
                  <c:pt idx="4">
                    <c:v>GPT-4o</c:v>
                  </c:pt>
                  <c:pt idx="5">
                    <c:v>GPT-4o-mini</c:v>
                  </c:pt>
                  <c:pt idx="6">
                    <c:v>GPT-4o</c:v>
                  </c:pt>
                  <c:pt idx="7">
                    <c:v>GPT-4o-mini</c:v>
                  </c:pt>
                  <c:pt idx="8">
                    <c:v>GPT-4o</c:v>
                  </c:pt>
                  <c:pt idx="9">
                    <c:v>GPT-4o-mini</c:v>
                  </c:pt>
                  <c:pt idx="10">
                    <c:v>GPT-4o</c:v>
                  </c:pt>
                  <c:pt idx="11">
                    <c:v>GPT-4o-mini</c:v>
                  </c:pt>
                </c:lvl>
                <c:lvl>
                  <c:pt idx="0">
                    <c:v>Chandler</c:v>
                  </c:pt>
                  <c:pt idx="2">
                    <c:v>Joey</c:v>
                  </c:pt>
                  <c:pt idx="4">
                    <c:v>Monica</c:v>
                  </c:pt>
                  <c:pt idx="6">
                    <c:v>Phoebe</c:v>
                  </c:pt>
                  <c:pt idx="8">
                    <c:v>Rachel</c:v>
                  </c:pt>
                  <c:pt idx="10">
                    <c:v>Ross</c:v>
                  </c:pt>
                </c:lvl>
              </c:multiLvlStrCache>
            </c:multiLvlStrRef>
          </c:cat>
          <c:val>
            <c:numRef>
              <c:f>inChar!$C$5:$C$16</c:f>
              <c:numCache>
                <c:formatCode>General</c:formatCode>
                <c:ptCount val="12"/>
                <c:pt idx="0">
                  <c:v>2.59</c:v>
                </c:pt>
                <c:pt idx="1">
                  <c:v>3.68</c:v>
                </c:pt>
                <c:pt idx="2">
                  <c:v>3.28</c:v>
                </c:pt>
                <c:pt idx="3">
                  <c:v>3.72</c:v>
                </c:pt>
                <c:pt idx="4">
                  <c:v>3.39</c:v>
                </c:pt>
                <c:pt idx="5">
                  <c:v>4</c:v>
                </c:pt>
                <c:pt idx="6">
                  <c:v>3.81</c:v>
                </c:pt>
                <c:pt idx="7">
                  <c:v>4.22</c:v>
                </c:pt>
                <c:pt idx="8">
                  <c:v>3.67</c:v>
                </c:pt>
                <c:pt idx="9">
                  <c:v>3.75</c:v>
                </c:pt>
                <c:pt idx="10">
                  <c:v>3.06</c:v>
                </c:pt>
                <c:pt idx="11">
                  <c:v>2.97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AA-40DE-B1C5-19CB93457827}"/>
            </c:ext>
          </c:extLst>
        </c:ser>
        <c:ser>
          <c:idx val="1"/>
          <c:order val="1"/>
          <c:tx>
            <c:strRef>
              <c:f>inChar!$D$3:$D$4</c:f>
              <c:strCache>
                <c:ptCount val="1"/>
                <c:pt idx="0">
                  <c:v>LoRA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inChar!$A$5:$B$16</c:f>
              <c:multiLvlStrCache>
                <c:ptCount val="12"/>
                <c:lvl>
                  <c:pt idx="0">
                    <c:v>GPT-4o</c:v>
                  </c:pt>
                  <c:pt idx="1">
                    <c:v>GPT-4o-mini</c:v>
                  </c:pt>
                  <c:pt idx="2">
                    <c:v>GPT-4o</c:v>
                  </c:pt>
                  <c:pt idx="3">
                    <c:v>GPT-4o-mini</c:v>
                  </c:pt>
                  <c:pt idx="4">
                    <c:v>GPT-4o</c:v>
                  </c:pt>
                  <c:pt idx="5">
                    <c:v>GPT-4o-mini</c:v>
                  </c:pt>
                  <c:pt idx="6">
                    <c:v>GPT-4o</c:v>
                  </c:pt>
                  <c:pt idx="7">
                    <c:v>GPT-4o-mini</c:v>
                  </c:pt>
                  <c:pt idx="8">
                    <c:v>GPT-4o</c:v>
                  </c:pt>
                  <c:pt idx="9">
                    <c:v>GPT-4o-mini</c:v>
                  </c:pt>
                  <c:pt idx="10">
                    <c:v>GPT-4o</c:v>
                  </c:pt>
                  <c:pt idx="11">
                    <c:v>GPT-4o-mini</c:v>
                  </c:pt>
                </c:lvl>
                <c:lvl>
                  <c:pt idx="0">
                    <c:v>Chandler</c:v>
                  </c:pt>
                  <c:pt idx="2">
                    <c:v>Joey</c:v>
                  </c:pt>
                  <c:pt idx="4">
                    <c:v>Monica</c:v>
                  </c:pt>
                  <c:pt idx="6">
                    <c:v>Phoebe</c:v>
                  </c:pt>
                  <c:pt idx="8">
                    <c:v>Rachel</c:v>
                  </c:pt>
                  <c:pt idx="10">
                    <c:v>Ross</c:v>
                  </c:pt>
                </c:lvl>
              </c:multiLvlStrCache>
            </c:multiLvlStrRef>
          </c:cat>
          <c:val>
            <c:numRef>
              <c:f>inChar!$D$5:$D$16</c:f>
              <c:numCache>
                <c:formatCode>General</c:formatCode>
                <c:ptCount val="12"/>
                <c:pt idx="0">
                  <c:v>3.08</c:v>
                </c:pt>
                <c:pt idx="1">
                  <c:v>4.5</c:v>
                </c:pt>
                <c:pt idx="2">
                  <c:v>4.1100000000000003</c:v>
                </c:pt>
                <c:pt idx="3">
                  <c:v>3.91</c:v>
                </c:pt>
                <c:pt idx="4">
                  <c:v>3.31</c:v>
                </c:pt>
                <c:pt idx="5">
                  <c:v>4.43</c:v>
                </c:pt>
                <c:pt idx="6">
                  <c:v>4.17</c:v>
                </c:pt>
                <c:pt idx="7">
                  <c:v>4.5599999999999996</c:v>
                </c:pt>
                <c:pt idx="8">
                  <c:v>3.72</c:v>
                </c:pt>
                <c:pt idx="9">
                  <c:v>4.0599999999999996</c:v>
                </c:pt>
                <c:pt idx="10">
                  <c:v>4.25</c:v>
                </c:pt>
                <c:pt idx="11">
                  <c:v>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AA-40DE-B1C5-19CB93457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6261295"/>
        <c:axId val="1416259375"/>
      </c:barChart>
      <c:catAx>
        <c:axId val="1416261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259375"/>
        <c:crosses val="autoZero"/>
        <c:auto val="1"/>
        <c:lblAlgn val="ctr"/>
        <c:lblOffset val="100"/>
        <c:noMultiLvlLbl val="0"/>
      </c:catAx>
      <c:valAx>
        <c:axId val="141625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26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[pingpong_math.xlsx]Entertaining!PivotTable30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Entertaining by Character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Entertaining!$B$3:$B$4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Entertaining!$A$5:$A$10</c:f>
              <c:strCache>
                <c:ptCount val="6"/>
                <c:pt idx="0">
                  <c:v>Chandler</c:v>
                </c:pt>
                <c:pt idx="1">
                  <c:v>Joey</c:v>
                </c:pt>
                <c:pt idx="2">
                  <c:v>Monica</c:v>
                </c:pt>
                <c:pt idx="3">
                  <c:v>Phoebe</c:v>
                </c:pt>
                <c:pt idx="4">
                  <c:v>Rachel</c:v>
                </c:pt>
                <c:pt idx="5">
                  <c:v>Ross</c:v>
                </c:pt>
              </c:strCache>
            </c:strRef>
          </c:cat>
          <c:val>
            <c:numRef>
              <c:f>Entertaining!$B$5:$B$10</c:f>
              <c:numCache>
                <c:formatCode>General</c:formatCode>
                <c:ptCount val="6"/>
                <c:pt idx="0">
                  <c:v>3.4350000000000001</c:v>
                </c:pt>
                <c:pt idx="1">
                  <c:v>3.6150000000000002</c:v>
                </c:pt>
                <c:pt idx="2">
                  <c:v>3.6749999999999998</c:v>
                </c:pt>
                <c:pt idx="3">
                  <c:v>3.9750000000000001</c:v>
                </c:pt>
                <c:pt idx="4">
                  <c:v>3.71</c:v>
                </c:pt>
                <c:pt idx="5">
                  <c:v>3.2149999999999999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24-4CF9-955D-D5A6512482D1}"/>
            </c:ext>
          </c:extLst>
        </c:ser>
        <c:ser>
          <c:idx val="1"/>
          <c:order val="1"/>
          <c:tx>
            <c:strRef>
              <c:f>Entertaining!$C$3:$C$4</c:f>
              <c:strCache>
                <c:ptCount val="1"/>
                <c:pt idx="0">
                  <c:v>LoRA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Entertaining!$A$5:$A$10</c:f>
              <c:strCache>
                <c:ptCount val="6"/>
                <c:pt idx="0">
                  <c:v>Chandler</c:v>
                </c:pt>
                <c:pt idx="1">
                  <c:v>Joey</c:v>
                </c:pt>
                <c:pt idx="2">
                  <c:v>Monica</c:v>
                </c:pt>
                <c:pt idx="3">
                  <c:v>Phoebe</c:v>
                </c:pt>
                <c:pt idx="4">
                  <c:v>Rachel</c:v>
                </c:pt>
                <c:pt idx="5">
                  <c:v>Ross</c:v>
                </c:pt>
              </c:strCache>
            </c:strRef>
          </c:cat>
          <c:val>
            <c:numRef>
              <c:f>Entertaining!$C$5:$C$10</c:f>
              <c:numCache>
                <c:formatCode>General</c:formatCode>
                <c:ptCount val="6"/>
                <c:pt idx="0">
                  <c:v>3.87</c:v>
                </c:pt>
                <c:pt idx="1">
                  <c:v>3.84</c:v>
                </c:pt>
                <c:pt idx="2">
                  <c:v>3.8</c:v>
                </c:pt>
                <c:pt idx="3">
                  <c:v>4.2699999999999996</c:v>
                </c:pt>
                <c:pt idx="4">
                  <c:v>3.875</c:v>
                </c:pt>
                <c:pt idx="5">
                  <c:v>3.7350000000000003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24-4CF9-955D-D5A651248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5169583"/>
        <c:axId val="1415170063"/>
      </c:barChart>
      <c:catAx>
        <c:axId val="141516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170063"/>
        <c:crosses val="autoZero"/>
        <c:auto val="1"/>
        <c:lblAlgn val="ctr"/>
        <c:lblOffset val="100"/>
        <c:noMultiLvlLbl val="0"/>
      </c:catAx>
      <c:valAx>
        <c:axId val="141517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16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[pingpong_math.xlsx]Sheet9!PivotTable45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Fluency by Character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Sheet9!$B$3:$B$4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Sheet9!$A$5:$A$10</c:f>
              <c:strCache>
                <c:ptCount val="6"/>
                <c:pt idx="0">
                  <c:v>Chandler</c:v>
                </c:pt>
                <c:pt idx="1">
                  <c:v>Joey</c:v>
                </c:pt>
                <c:pt idx="2">
                  <c:v>Monica</c:v>
                </c:pt>
                <c:pt idx="3">
                  <c:v>Phoebe</c:v>
                </c:pt>
                <c:pt idx="4">
                  <c:v>Rachel</c:v>
                </c:pt>
                <c:pt idx="5">
                  <c:v>Ross</c:v>
                </c:pt>
              </c:strCache>
            </c:strRef>
          </c:cat>
          <c:val>
            <c:numRef>
              <c:f>Sheet9!$B$5:$B$10</c:f>
              <c:numCache>
                <c:formatCode>General</c:formatCode>
                <c:ptCount val="6"/>
                <c:pt idx="0">
                  <c:v>4.2699999999999996</c:v>
                </c:pt>
                <c:pt idx="1">
                  <c:v>4.0949999999999998</c:v>
                </c:pt>
                <c:pt idx="2">
                  <c:v>4.0299999999999994</c:v>
                </c:pt>
                <c:pt idx="3">
                  <c:v>4.26</c:v>
                </c:pt>
                <c:pt idx="4">
                  <c:v>4.18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01-4A4E-BFCB-BF116A58982C}"/>
            </c:ext>
          </c:extLst>
        </c:ser>
        <c:ser>
          <c:idx val="1"/>
          <c:order val="1"/>
          <c:tx>
            <c:strRef>
              <c:f>Sheet9!$C$3:$C$4</c:f>
              <c:strCache>
                <c:ptCount val="1"/>
                <c:pt idx="0">
                  <c:v>LoRA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Sheet9!$A$5:$A$10</c:f>
              <c:strCache>
                <c:ptCount val="6"/>
                <c:pt idx="0">
                  <c:v>Chandler</c:v>
                </c:pt>
                <c:pt idx="1">
                  <c:v>Joey</c:v>
                </c:pt>
                <c:pt idx="2">
                  <c:v>Monica</c:v>
                </c:pt>
                <c:pt idx="3">
                  <c:v>Phoebe</c:v>
                </c:pt>
                <c:pt idx="4">
                  <c:v>Rachel</c:v>
                </c:pt>
                <c:pt idx="5">
                  <c:v>Ross</c:v>
                </c:pt>
              </c:strCache>
            </c:strRef>
          </c:cat>
          <c:val>
            <c:numRef>
              <c:f>Sheet9!$C$5:$C$10</c:f>
              <c:numCache>
                <c:formatCode>General</c:formatCode>
                <c:ptCount val="6"/>
                <c:pt idx="0">
                  <c:v>4.335</c:v>
                </c:pt>
                <c:pt idx="1">
                  <c:v>3.94</c:v>
                </c:pt>
                <c:pt idx="2">
                  <c:v>4.1950000000000003</c:v>
                </c:pt>
                <c:pt idx="3">
                  <c:v>4.32</c:v>
                </c:pt>
                <c:pt idx="4">
                  <c:v>4.125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01-4A4E-BFCB-BF116A589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085359"/>
        <c:axId val="1565093039"/>
      </c:barChart>
      <c:catAx>
        <c:axId val="156508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93039"/>
        <c:crosses val="autoZero"/>
        <c:auto val="1"/>
        <c:lblAlgn val="ctr"/>
        <c:lblOffset val="100"/>
        <c:noMultiLvlLbl val="0"/>
      </c:catAx>
      <c:valAx>
        <c:axId val="156509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8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[pingpong_math.xlsx]Sheet5!PivotTable15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Entertaining by Character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Sheet5!$C$3:$C$4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Sheet5!$A$5:$B$16</c:f>
              <c:multiLvlStrCache>
                <c:ptCount val="12"/>
                <c:lvl>
                  <c:pt idx="0">
                    <c:v>GPT-4o</c:v>
                  </c:pt>
                  <c:pt idx="1">
                    <c:v>GPT-4o-mini</c:v>
                  </c:pt>
                  <c:pt idx="2">
                    <c:v>GPT-4o</c:v>
                  </c:pt>
                  <c:pt idx="3">
                    <c:v>GPT-4o-mini</c:v>
                  </c:pt>
                  <c:pt idx="4">
                    <c:v>GPT-4o</c:v>
                  </c:pt>
                  <c:pt idx="5">
                    <c:v>GPT-4o-mini</c:v>
                  </c:pt>
                  <c:pt idx="6">
                    <c:v>GPT-4o</c:v>
                  </c:pt>
                  <c:pt idx="7">
                    <c:v>GPT-4o-mini</c:v>
                  </c:pt>
                  <c:pt idx="8">
                    <c:v>GPT-4o</c:v>
                  </c:pt>
                  <c:pt idx="9">
                    <c:v>GPT-4o-mini</c:v>
                  </c:pt>
                  <c:pt idx="10">
                    <c:v>GPT-4o</c:v>
                  </c:pt>
                  <c:pt idx="11">
                    <c:v>GPT-4o-mini</c:v>
                  </c:pt>
                </c:lvl>
                <c:lvl>
                  <c:pt idx="0">
                    <c:v>Chandler</c:v>
                  </c:pt>
                  <c:pt idx="2">
                    <c:v>Joey</c:v>
                  </c:pt>
                  <c:pt idx="4">
                    <c:v>Monica</c:v>
                  </c:pt>
                  <c:pt idx="6">
                    <c:v>Phoebe</c:v>
                  </c:pt>
                  <c:pt idx="8">
                    <c:v>Rachel</c:v>
                  </c:pt>
                  <c:pt idx="10">
                    <c:v>Ross</c:v>
                  </c:pt>
                </c:lvl>
              </c:multiLvlStrCache>
            </c:multiLvlStrRef>
          </c:cat>
          <c:val>
            <c:numRef>
              <c:f>Sheet5!$C$5:$C$16</c:f>
              <c:numCache>
                <c:formatCode>General</c:formatCode>
                <c:ptCount val="12"/>
                <c:pt idx="0">
                  <c:v>4.25</c:v>
                </c:pt>
                <c:pt idx="1">
                  <c:v>4.29</c:v>
                </c:pt>
                <c:pt idx="2">
                  <c:v>4.33</c:v>
                </c:pt>
                <c:pt idx="3">
                  <c:v>3.86</c:v>
                </c:pt>
                <c:pt idx="4">
                  <c:v>4.0599999999999996</c:v>
                </c:pt>
                <c:pt idx="5">
                  <c:v>4</c:v>
                </c:pt>
                <c:pt idx="6">
                  <c:v>4.4400000000000004</c:v>
                </c:pt>
                <c:pt idx="7">
                  <c:v>4.08</c:v>
                </c:pt>
                <c:pt idx="8">
                  <c:v>4.3899999999999997</c:v>
                </c:pt>
                <c:pt idx="9">
                  <c:v>3.97</c:v>
                </c:pt>
                <c:pt idx="10">
                  <c:v>4.3600000000000003</c:v>
                </c:pt>
                <c:pt idx="11">
                  <c:v>3.64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B0-40C5-AA7A-4D388FEFE1AA}"/>
            </c:ext>
          </c:extLst>
        </c:ser>
        <c:ser>
          <c:idx val="1"/>
          <c:order val="1"/>
          <c:tx>
            <c:strRef>
              <c:f>Sheet5!$D$3:$D$4</c:f>
              <c:strCache>
                <c:ptCount val="1"/>
                <c:pt idx="0">
                  <c:v>LoRA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Sheet5!$A$5:$B$16</c:f>
              <c:multiLvlStrCache>
                <c:ptCount val="12"/>
                <c:lvl>
                  <c:pt idx="0">
                    <c:v>GPT-4o</c:v>
                  </c:pt>
                  <c:pt idx="1">
                    <c:v>GPT-4o-mini</c:v>
                  </c:pt>
                  <c:pt idx="2">
                    <c:v>GPT-4o</c:v>
                  </c:pt>
                  <c:pt idx="3">
                    <c:v>GPT-4o-mini</c:v>
                  </c:pt>
                  <c:pt idx="4">
                    <c:v>GPT-4o</c:v>
                  </c:pt>
                  <c:pt idx="5">
                    <c:v>GPT-4o-mini</c:v>
                  </c:pt>
                  <c:pt idx="6">
                    <c:v>GPT-4o</c:v>
                  </c:pt>
                  <c:pt idx="7">
                    <c:v>GPT-4o-mini</c:v>
                  </c:pt>
                  <c:pt idx="8">
                    <c:v>GPT-4o</c:v>
                  </c:pt>
                  <c:pt idx="9">
                    <c:v>GPT-4o-mini</c:v>
                  </c:pt>
                  <c:pt idx="10">
                    <c:v>GPT-4o</c:v>
                  </c:pt>
                  <c:pt idx="11">
                    <c:v>GPT-4o-mini</c:v>
                  </c:pt>
                </c:lvl>
                <c:lvl>
                  <c:pt idx="0">
                    <c:v>Chandler</c:v>
                  </c:pt>
                  <c:pt idx="2">
                    <c:v>Joey</c:v>
                  </c:pt>
                  <c:pt idx="4">
                    <c:v>Monica</c:v>
                  </c:pt>
                  <c:pt idx="6">
                    <c:v>Phoebe</c:v>
                  </c:pt>
                  <c:pt idx="8">
                    <c:v>Rachel</c:v>
                  </c:pt>
                  <c:pt idx="10">
                    <c:v>Ross</c:v>
                  </c:pt>
                </c:lvl>
              </c:multiLvlStrCache>
            </c:multiLvlStrRef>
          </c:cat>
          <c:val>
            <c:numRef>
              <c:f>Sheet5!$D$5:$D$16</c:f>
              <c:numCache>
                <c:formatCode>General</c:formatCode>
                <c:ptCount val="12"/>
                <c:pt idx="0">
                  <c:v>4.25</c:v>
                </c:pt>
                <c:pt idx="1">
                  <c:v>4.42</c:v>
                </c:pt>
                <c:pt idx="2">
                  <c:v>4</c:v>
                </c:pt>
                <c:pt idx="3">
                  <c:v>3.88</c:v>
                </c:pt>
                <c:pt idx="4">
                  <c:v>4.53</c:v>
                </c:pt>
                <c:pt idx="5">
                  <c:v>3.86</c:v>
                </c:pt>
                <c:pt idx="6">
                  <c:v>4.42</c:v>
                </c:pt>
                <c:pt idx="7">
                  <c:v>4.22</c:v>
                </c:pt>
                <c:pt idx="8">
                  <c:v>4.58</c:v>
                </c:pt>
                <c:pt idx="9">
                  <c:v>3.67</c:v>
                </c:pt>
                <c:pt idx="10">
                  <c:v>4.42</c:v>
                </c:pt>
                <c:pt idx="11">
                  <c:v>3.58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B0-40C5-AA7A-4D388FEFE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9491423"/>
        <c:axId val="1309493343"/>
      </c:barChart>
      <c:catAx>
        <c:axId val="130949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493343"/>
        <c:crosses val="autoZero"/>
        <c:auto val="1"/>
        <c:lblAlgn val="ctr"/>
        <c:lblOffset val="100"/>
        <c:noMultiLvlLbl val="0"/>
      </c:catAx>
      <c:valAx>
        <c:axId val="130949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49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137160</xdr:colOff>
      <xdr:row>6</xdr:row>
      <xdr:rowOff>95250</xdr:rowOff>
    </xdr:from>
    <xdr:to>
      <xdr:col>14</xdr:col>
      <xdr:colOff>30480</xdr:colOff>
      <xdr:row>21</xdr:row>
      <xdr:rowOff>137160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D21A2962-3DB7-4E8D-8B28-D8E87EFB97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499110</xdr:colOff>
      <xdr:row>7</xdr:row>
      <xdr:rowOff>171450</xdr:rowOff>
    </xdr:from>
    <xdr:to>
      <xdr:col>16</xdr:col>
      <xdr:colOff>392430</xdr:colOff>
      <xdr:row>23</xdr:row>
      <xdr:rowOff>22860</xdr:rowOff>
    </xdr:to>
    <xdr:graphicFrame macro="">
      <xdr:nvGraphicFramePr>
        <xdr:cNvPr id="37" name="Chart 1">
          <a:extLst>
            <a:ext uri="{FF2B5EF4-FFF2-40B4-BE49-F238E27FC236}">
              <a16:creationId xmlns:a16="http://schemas.microsoft.com/office/drawing/2014/main" id="{6BB9180F-6201-0A65-E1A0-FF46B5D8D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541020</xdr:colOff>
      <xdr:row>8</xdr:row>
      <xdr:rowOff>133350</xdr:rowOff>
    </xdr:from>
    <xdr:to>
      <xdr:col>12</xdr:col>
      <xdr:colOff>236220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67ACA1-CA6D-57CD-91BC-29EA9802A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182880</xdr:colOff>
      <xdr:row>8</xdr:row>
      <xdr:rowOff>133350</xdr:rowOff>
    </xdr:from>
    <xdr:to>
      <xdr:col>12</xdr:col>
      <xdr:colOff>487680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AC463C-76A1-4C51-CE5A-82C597DF5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18</xdr:row>
      <xdr:rowOff>138112</xdr:rowOff>
    </xdr:from>
    <xdr:to>
      <xdr:col>11</xdr:col>
      <xdr:colOff>57150</xdr:colOff>
      <xdr:row>33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EBEB8-2494-EF1D-EA44-4FB9C969E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ubham Goyal" refreshedDate="45804.048018981484" createdVersion="8" refreshedVersion="8" minRefreshableVersion="3" recordCount="24" xr:uid="{D743BA34-BB9B-4150-A445-1A940A348D72}">
  <cacheSource type="worksheet">
    <worksheetSource ref="D2:J26" sheet="Sheet3"/>
  </cacheSource>
  <cacheFields count="7">
    <cacheField name="Character" numFmtId="0">
      <sharedItems count="6">
        <s v="Chandler"/>
        <s v="Ross"/>
        <s v="Monica"/>
        <s v="Phoebe"/>
        <s v="Rachel"/>
        <s v="Joey"/>
      </sharedItems>
    </cacheField>
    <cacheField name="Judge" numFmtId="0">
      <sharedItems count="2">
        <s v="GPT-4o-mini"/>
        <s v="GPT-4o"/>
      </sharedItems>
    </cacheField>
    <cacheField name="Model" numFmtId="0">
      <sharedItems count="2">
        <s v="Base"/>
        <s v="LoRA"/>
      </sharedItems>
    </cacheField>
    <cacheField name="In-Character" numFmtId="0">
      <sharedItems containsSemiMixedTypes="0" containsString="0" containsNumber="1" minValue="2.59" maxValue="4.5599999999999996"/>
    </cacheField>
    <cacheField name="Entertaining" numFmtId="0">
      <sharedItems containsSemiMixedTypes="0" containsString="0" containsNumber="1" minValue="2.64" maxValue="4.25"/>
    </cacheField>
    <cacheField name="Fluency" numFmtId="0">
      <sharedItems containsSemiMixedTypes="0" containsString="0" containsNumber="1" minValue="3.58" maxValue="4.58"/>
    </cacheField>
    <cacheField name="Final Score" numFmtId="0">
      <sharedItems containsSemiMixedTypes="0" containsString="0" containsNumber="1" minValue="3.08" maxValue="4.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ubham Goyal" refreshedDate="45804.051625810185" createdVersion="8" refreshedVersion="8" minRefreshableVersion="3" recordCount="24" xr:uid="{5EFDF8B8-66E8-4DB5-A1D6-4FA650602AB7}">
  <cacheSource type="worksheet">
    <worksheetSource ref="D2:J26" sheet="Sheet3"/>
  </cacheSource>
  <cacheFields count="7">
    <cacheField name="Character" numFmtId="0">
      <sharedItems count="6">
        <s v="Chandler"/>
        <s v="Ross"/>
        <s v="Monica"/>
        <s v="Phoebe"/>
        <s v="Rachel"/>
        <s v="Joey"/>
      </sharedItems>
    </cacheField>
    <cacheField name="Judge" numFmtId="0">
      <sharedItems/>
    </cacheField>
    <cacheField name="Model" numFmtId="0">
      <sharedItems count="2">
        <s v="Base"/>
        <s v="LoRA"/>
      </sharedItems>
    </cacheField>
    <cacheField name="In-Character" numFmtId="0">
      <sharedItems containsSemiMixedTypes="0" containsString="0" containsNumber="1" minValue="2.59" maxValue="4.5599999999999996"/>
    </cacheField>
    <cacheField name="Entertaining" numFmtId="0">
      <sharedItems containsSemiMixedTypes="0" containsString="0" containsNumber="1" minValue="2.64" maxValue="4.25"/>
    </cacheField>
    <cacheField name="Fluency" numFmtId="0">
      <sharedItems containsSemiMixedTypes="0" containsString="0" containsNumber="1" minValue="3.58" maxValue="4.58"/>
    </cacheField>
    <cacheField name="Final Score" numFmtId="0">
      <sharedItems containsSemiMixedTypes="0" containsString="0" containsNumber="1" minValue="3.08" maxValue="4.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ubham Goyal" refreshedDate="45804.05672685185" createdVersion="8" refreshedVersion="8" minRefreshableVersion="3" recordCount="24" xr:uid="{0CDD996A-1D28-4281-9505-E6B2FD279C06}">
  <cacheSource type="worksheet">
    <worksheetSource ref="D2:J26" sheet="Sheet3"/>
  </cacheSource>
  <cacheFields count="7">
    <cacheField name="Character" numFmtId="0">
      <sharedItems count="6">
        <s v="Chandler"/>
        <s v="Ross"/>
        <s v="Monica"/>
        <s v="Phoebe"/>
        <s v="Rachel"/>
        <s v="Joey"/>
      </sharedItems>
    </cacheField>
    <cacheField name="Judge" numFmtId="0">
      <sharedItems/>
    </cacheField>
    <cacheField name="Model" numFmtId="0">
      <sharedItems count="2">
        <s v="Base"/>
        <s v="LoRA"/>
      </sharedItems>
    </cacheField>
    <cacheField name="In-Character" numFmtId="0">
      <sharedItems containsSemiMixedTypes="0" containsString="0" containsNumber="1" minValue="2.59" maxValue="4.5599999999999996"/>
    </cacheField>
    <cacheField name="Entertaining" numFmtId="0">
      <sharedItems containsSemiMixedTypes="0" containsString="0" containsNumber="1" minValue="2.64" maxValue="4.25"/>
    </cacheField>
    <cacheField name="Fluency" numFmtId="0">
      <sharedItems containsSemiMixedTypes="0" containsString="0" containsNumber="1" minValue="3.58" maxValue="4.58"/>
    </cacheField>
    <cacheField name="Final Score" numFmtId="0">
      <sharedItems containsSemiMixedTypes="0" containsString="0" containsNumber="1" minValue="3.08" maxValue="4.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ubham Goyal" refreshedDate="45805.617521412038" createdVersion="8" refreshedVersion="8" minRefreshableVersion="3" recordCount="24" xr:uid="{9D75B0AB-B4B9-4A66-8C20-6BF3CB2B03B4}">
  <cacheSource type="worksheet">
    <worksheetSource ref="D2:J26" sheet="Sheet3"/>
  </cacheSource>
  <cacheFields count="7">
    <cacheField name="Character" numFmtId="0">
      <sharedItems count="6">
        <s v="Chandler"/>
        <s v="Ross"/>
        <s v="Monica"/>
        <s v="Phoebe"/>
        <s v="Rachel"/>
        <s v="Joey"/>
      </sharedItems>
    </cacheField>
    <cacheField name="Judge" numFmtId="0">
      <sharedItems count="2">
        <s v="GPT-4o-mini"/>
        <s v="GPT-4o"/>
      </sharedItems>
    </cacheField>
    <cacheField name="Model" numFmtId="0">
      <sharedItems count="2">
        <s v="Base"/>
        <s v="LoRA"/>
      </sharedItems>
    </cacheField>
    <cacheField name="In-Character" numFmtId="0">
      <sharedItems containsSemiMixedTypes="0" containsString="0" containsNumber="1" minValue="2.59" maxValue="4.5599999999999996"/>
    </cacheField>
    <cacheField name="Entertaining" numFmtId="0">
      <sharedItems containsSemiMixedTypes="0" containsString="0" containsNumber="1" minValue="2.64" maxValue="4.25"/>
    </cacheField>
    <cacheField name="Fluency" numFmtId="0">
      <sharedItems containsSemiMixedTypes="0" containsString="0" containsNumber="1" minValue="3.58" maxValue="4.58"/>
    </cacheField>
    <cacheField name="Final Score" numFmtId="0">
      <sharedItems containsSemiMixedTypes="0" containsString="0" containsNumber="1" minValue="3.08" maxValue="4.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  <n v="3.68"/>
    <n v="3.07"/>
    <n v="4.29"/>
    <n v="3.68"/>
  </r>
  <r>
    <x v="0"/>
    <x v="0"/>
    <x v="1"/>
    <n v="4.5"/>
    <n v="4.08"/>
    <n v="4.42"/>
    <n v="4.33"/>
  </r>
  <r>
    <x v="0"/>
    <x v="1"/>
    <x v="0"/>
    <n v="2.59"/>
    <n v="2.72"/>
    <n v="4.25"/>
    <n v="3.19"/>
  </r>
  <r>
    <x v="0"/>
    <x v="1"/>
    <x v="1"/>
    <n v="3.08"/>
    <n v="2.89"/>
    <n v="4.25"/>
    <n v="3.41"/>
  </r>
  <r>
    <x v="1"/>
    <x v="0"/>
    <x v="0"/>
    <n v="2.97"/>
    <n v="2.64"/>
    <n v="3.64"/>
    <n v="3.08"/>
  </r>
  <r>
    <x v="1"/>
    <x v="0"/>
    <x v="1"/>
    <n v="3.67"/>
    <n v="3.06"/>
    <n v="3.58"/>
    <n v="3.44"/>
  </r>
  <r>
    <x v="1"/>
    <x v="1"/>
    <x v="0"/>
    <n v="3.06"/>
    <n v="2.64"/>
    <n v="4.3600000000000003"/>
    <n v="3.35"/>
  </r>
  <r>
    <x v="1"/>
    <x v="1"/>
    <x v="1"/>
    <n v="4.25"/>
    <n v="3.42"/>
    <n v="4.42"/>
    <n v="4.03"/>
  </r>
  <r>
    <x v="2"/>
    <x v="0"/>
    <x v="0"/>
    <n v="4"/>
    <n v="3.44"/>
    <n v="4"/>
    <n v="3.81"/>
  </r>
  <r>
    <x v="2"/>
    <x v="0"/>
    <x v="1"/>
    <n v="4.43"/>
    <n v="3.46"/>
    <n v="3.86"/>
    <n v="3.92"/>
  </r>
  <r>
    <x v="2"/>
    <x v="1"/>
    <x v="0"/>
    <n v="3.39"/>
    <n v="3.17"/>
    <n v="4.0599999999999996"/>
    <n v="3.54"/>
  </r>
  <r>
    <x v="2"/>
    <x v="1"/>
    <x v="1"/>
    <n v="3.31"/>
    <n v="3.19"/>
    <n v="4.53"/>
    <n v="3.68"/>
  </r>
  <r>
    <x v="3"/>
    <x v="0"/>
    <x v="0"/>
    <n v="4.22"/>
    <n v="3.64"/>
    <n v="4.08"/>
    <n v="3.98"/>
  </r>
  <r>
    <x v="3"/>
    <x v="0"/>
    <x v="1"/>
    <n v="4.5599999999999996"/>
    <n v="4.25"/>
    <n v="4.22"/>
    <n v="4.34"/>
  </r>
  <r>
    <x v="3"/>
    <x v="1"/>
    <x v="0"/>
    <n v="3.81"/>
    <n v="3.67"/>
    <n v="4.4400000000000004"/>
    <n v="3.97"/>
  </r>
  <r>
    <x v="3"/>
    <x v="1"/>
    <x v="1"/>
    <n v="4.17"/>
    <n v="4.03"/>
    <n v="4.42"/>
    <n v="4.2"/>
  </r>
  <r>
    <x v="4"/>
    <x v="0"/>
    <x v="0"/>
    <n v="3.75"/>
    <n v="3.33"/>
    <n v="3.97"/>
    <n v="3.69"/>
  </r>
  <r>
    <x v="4"/>
    <x v="0"/>
    <x v="1"/>
    <n v="4.0599999999999996"/>
    <n v="3.69"/>
    <n v="3.67"/>
    <n v="3.81"/>
  </r>
  <r>
    <x v="4"/>
    <x v="1"/>
    <x v="0"/>
    <n v="3.67"/>
    <n v="3.14"/>
    <n v="4.3899999999999997"/>
    <n v="3.73"/>
  </r>
  <r>
    <x v="4"/>
    <x v="1"/>
    <x v="1"/>
    <n v="3.72"/>
    <n v="3.5"/>
    <n v="4.58"/>
    <n v="3.94"/>
  </r>
  <r>
    <x v="5"/>
    <x v="0"/>
    <x v="0"/>
    <n v="3.72"/>
    <n v="3.58"/>
    <n v="3.86"/>
    <n v="3.72"/>
  </r>
  <r>
    <x v="5"/>
    <x v="0"/>
    <x v="1"/>
    <n v="3.91"/>
    <n v="3.44"/>
    <n v="3.88"/>
    <n v="3.74"/>
  </r>
  <r>
    <x v="5"/>
    <x v="1"/>
    <x v="0"/>
    <n v="3.28"/>
    <n v="2.92"/>
    <n v="4.33"/>
    <n v="3.51"/>
  </r>
  <r>
    <x v="5"/>
    <x v="1"/>
    <x v="1"/>
    <n v="4.1100000000000003"/>
    <n v="3.69"/>
    <n v="4"/>
    <n v="3.9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s v="GPT-4o-mini"/>
    <x v="0"/>
    <n v="3.68"/>
    <n v="3.07"/>
    <n v="4.29"/>
    <n v="3.68"/>
  </r>
  <r>
    <x v="0"/>
    <s v="GPT-4o-mini"/>
    <x v="1"/>
    <n v="4.5"/>
    <n v="4.08"/>
    <n v="4.42"/>
    <n v="4.33"/>
  </r>
  <r>
    <x v="0"/>
    <s v="GPT-4o"/>
    <x v="0"/>
    <n v="2.59"/>
    <n v="2.72"/>
    <n v="4.25"/>
    <n v="3.19"/>
  </r>
  <r>
    <x v="0"/>
    <s v="GPT-4o"/>
    <x v="1"/>
    <n v="3.08"/>
    <n v="2.89"/>
    <n v="4.25"/>
    <n v="3.41"/>
  </r>
  <r>
    <x v="1"/>
    <s v="GPT-4o-mini"/>
    <x v="0"/>
    <n v="2.97"/>
    <n v="2.64"/>
    <n v="3.64"/>
    <n v="3.08"/>
  </r>
  <r>
    <x v="1"/>
    <s v="GPT-4o-mini"/>
    <x v="1"/>
    <n v="3.67"/>
    <n v="3.06"/>
    <n v="3.58"/>
    <n v="3.44"/>
  </r>
  <r>
    <x v="1"/>
    <s v="GPT-4o"/>
    <x v="0"/>
    <n v="3.06"/>
    <n v="2.64"/>
    <n v="4.3600000000000003"/>
    <n v="3.35"/>
  </r>
  <r>
    <x v="1"/>
    <s v="GPT-4o"/>
    <x v="1"/>
    <n v="4.25"/>
    <n v="3.42"/>
    <n v="4.42"/>
    <n v="4.03"/>
  </r>
  <r>
    <x v="2"/>
    <s v="GPT-4o-mini"/>
    <x v="0"/>
    <n v="4"/>
    <n v="3.44"/>
    <n v="4"/>
    <n v="3.81"/>
  </r>
  <r>
    <x v="2"/>
    <s v="GPT-4o-mini"/>
    <x v="1"/>
    <n v="4.43"/>
    <n v="3.46"/>
    <n v="3.86"/>
    <n v="3.92"/>
  </r>
  <r>
    <x v="2"/>
    <s v="GPT-4o"/>
    <x v="0"/>
    <n v="3.39"/>
    <n v="3.17"/>
    <n v="4.0599999999999996"/>
    <n v="3.54"/>
  </r>
  <r>
    <x v="2"/>
    <s v="GPT-4o"/>
    <x v="1"/>
    <n v="3.31"/>
    <n v="3.19"/>
    <n v="4.53"/>
    <n v="3.68"/>
  </r>
  <r>
    <x v="3"/>
    <s v="GPT-4o-mini"/>
    <x v="0"/>
    <n v="4.22"/>
    <n v="3.64"/>
    <n v="4.08"/>
    <n v="3.98"/>
  </r>
  <r>
    <x v="3"/>
    <s v="GPT-4o-mini"/>
    <x v="1"/>
    <n v="4.5599999999999996"/>
    <n v="4.25"/>
    <n v="4.22"/>
    <n v="4.34"/>
  </r>
  <r>
    <x v="3"/>
    <s v="GPT-4o"/>
    <x v="0"/>
    <n v="3.81"/>
    <n v="3.67"/>
    <n v="4.4400000000000004"/>
    <n v="3.97"/>
  </r>
  <r>
    <x v="3"/>
    <s v="GPT-4o"/>
    <x v="1"/>
    <n v="4.17"/>
    <n v="4.03"/>
    <n v="4.42"/>
    <n v="4.2"/>
  </r>
  <r>
    <x v="4"/>
    <s v="GPT-4o-mini"/>
    <x v="0"/>
    <n v="3.75"/>
    <n v="3.33"/>
    <n v="3.97"/>
    <n v="3.69"/>
  </r>
  <r>
    <x v="4"/>
    <s v="GPT-4o-mini"/>
    <x v="1"/>
    <n v="4.0599999999999996"/>
    <n v="3.69"/>
    <n v="3.67"/>
    <n v="3.81"/>
  </r>
  <r>
    <x v="4"/>
    <s v="GPT-4o"/>
    <x v="0"/>
    <n v="3.67"/>
    <n v="3.14"/>
    <n v="4.3899999999999997"/>
    <n v="3.73"/>
  </r>
  <r>
    <x v="4"/>
    <s v="GPT-4o"/>
    <x v="1"/>
    <n v="3.72"/>
    <n v="3.5"/>
    <n v="4.58"/>
    <n v="3.94"/>
  </r>
  <r>
    <x v="5"/>
    <s v="GPT-4o-mini"/>
    <x v="0"/>
    <n v="3.72"/>
    <n v="3.58"/>
    <n v="3.86"/>
    <n v="3.72"/>
  </r>
  <r>
    <x v="5"/>
    <s v="GPT-4o-mini"/>
    <x v="1"/>
    <n v="3.91"/>
    <n v="3.44"/>
    <n v="3.88"/>
    <n v="3.74"/>
  </r>
  <r>
    <x v="5"/>
    <s v="GPT-4o"/>
    <x v="0"/>
    <n v="3.28"/>
    <n v="2.92"/>
    <n v="4.33"/>
    <n v="3.51"/>
  </r>
  <r>
    <x v="5"/>
    <s v="GPT-4o"/>
    <x v="1"/>
    <n v="4.1100000000000003"/>
    <n v="3.69"/>
    <n v="4"/>
    <n v="3.9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s v="GPT-4o-mini"/>
    <x v="0"/>
    <n v="3.68"/>
    <n v="3.07"/>
    <n v="4.29"/>
    <n v="3.68"/>
  </r>
  <r>
    <x v="0"/>
    <s v="GPT-4o-mini"/>
    <x v="1"/>
    <n v="4.5"/>
    <n v="4.08"/>
    <n v="4.42"/>
    <n v="4.33"/>
  </r>
  <r>
    <x v="0"/>
    <s v="GPT-4o"/>
    <x v="0"/>
    <n v="2.59"/>
    <n v="2.72"/>
    <n v="4.25"/>
    <n v="3.19"/>
  </r>
  <r>
    <x v="0"/>
    <s v="GPT-4o"/>
    <x v="1"/>
    <n v="3.08"/>
    <n v="2.89"/>
    <n v="4.25"/>
    <n v="3.41"/>
  </r>
  <r>
    <x v="1"/>
    <s v="GPT-4o-mini"/>
    <x v="0"/>
    <n v="2.97"/>
    <n v="2.64"/>
    <n v="3.64"/>
    <n v="3.08"/>
  </r>
  <r>
    <x v="1"/>
    <s v="GPT-4o-mini"/>
    <x v="1"/>
    <n v="3.67"/>
    <n v="3.06"/>
    <n v="3.58"/>
    <n v="3.44"/>
  </r>
  <r>
    <x v="1"/>
    <s v="GPT-4o"/>
    <x v="0"/>
    <n v="3.06"/>
    <n v="2.64"/>
    <n v="4.3600000000000003"/>
    <n v="3.35"/>
  </r>
  <r>
    <x v="1"/>
    <s v="GPT-4o"/>
    <x v="1"/>
    <n v="4.25"/>
    <n v="3.42"/>
    <n v="4.42"/>
    <n v="4.03"/>
  </r>
  <r>
    <x v="2"/>
    <s v="GPT-4o-mini"/>
    <x v="0"/>
    <n v="4"/>
    <n v="3.44"/>
    <n v="4"/>
    <n v="3.81"/>
  </r>
  <r>
    <x v="2"/>
    <s v="GPT-4o-mini"/>
    <x v="1"/>
    <n v="4.43"/>
    <n v="3.46"/>
    <n v="3.86"/>
    <n v="3.92"/>
  </r>
  <r>
    <x v="2"/>
    <s v="GPT-4o"/>
    <x v="0"/>
    <n v="3.39"/>
    <n v="3.17"/>
    <n v="4.0599999999999996"/>
    <n v="3.54"/>
  </r>
  <r>
    <x v="2"/>
    <s v="GPT-4o"/>
    <x v="1"/>
    <n v="3.31"/>
    <n v="3.19"/>
    <n v="4.53"/>
    <n v="3.68"/>
  </r>
  <r>
    <x v="3"/>
    <s v="GPT-4o-mini"/>
    <x v="0"/>
    <n v="4.22"/>
    <n v="3.64"/>
    <n v="4.08"/>
    <n v="3.98"/>
  </r>
  <r>
    <x v="3"/>
    <s v="GPT-4o-mini"/>
    <x v="1"/>
    <n v="4.5599999999999996"/>
    <n v="4.25"/>
    <n v="4.22"/>
    <n v="4.34"/>
  </r>
  <r>
    <x v="3"/>
    <s v="GPT-4o"/>
    <x v="0"/>
    <n v="3.81"/>
    <n v="3.67"/>
    <n v="4.4400000000000004"/>
    <n v="3.97"/>
  </r>
  <r>
    <x v="3"/>
    <s v="GPT-4o"/>
    <x v="1"/>
    <n v="4.17"/>
    <n v="4.03"/>
    <n v="4.42"/>
    <n v="4.2"/>
  </r>
  <r>
    <x v="4"/>
    <s v="GPT-4o-mini"/>
    <x v="0"/>
    <n v="3.75"/>
    <n v="3.33"/>
    <n v="3.97"/>
    <n v="3.69"/>
  </r>
  <r>
    <x v="4"/>
    <s v="GPT-4o-mini"/>
    <x v="1"/>
    <n v="4.0599999999999996"/>
    <n v="3.69"/>
    <n v="3.67"/>
    <n v="3.81"/>
  </r>
  <r>
    <x v="4"/>
    <s v="GPT-4o"/>
    <x v="0"/>
    <n v="3.67"/>
    <n v="3.14"/>
    <n v="4.3899999999999997"/>
    <n v="3.73"/>
  </r>
  <r>
    <x v="4"/>
    <s v="GPT-4o"/>
    <x v="1"/>
    <n v="3.72"/>
    <n v="3.5"/>
    <n v="4.58"/>
    <n v="3.94"/>
  </r>
  <r>
    <x v="5"/>
    <s v="GPT-4o-mini"/>
    <x v="0"/>
    <n v="3.72"/>
    <n v="3.58"/>
    <n v="3.86"/>
    <n v="3.72"/>
  </r>
  <r>
    <x v="5"/>
    <s v="GPT-4o-mini"/>
    <x v="1"/>
    <n v="3.91"/>
    <n v="3.44"/>
    <n v="3.88"/>
    <n v="3.74"/>
  </r>
  <r>
    <x v="5"/>
    <s v="GPT-4o"/>
    <x v="0"/>
    <n v="3.28"/>
    <n v="2.92"/>
    <n v="4.33"/>
    <n v="3.51"/>
  </r>
  <r>
    <x v="5"/>
    <s v="GPT-4o"/>
    <x v="1"/>
    <n v="4.1100000000000003"/>
    <n v="3.69"/>
    <n v="4"/>
    <n v="3.9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  <n v="3.68"/>
    <n v="3.07"/>
    <n v="4.29"/>
    <n v="3.68"/>
  </r>
  <r>
    <x v="0"/>
    <x v="0"/>
    <x v="1"/>
    <n v="4.5"/>
    <n v="4.08"/>
    <n v="4.42"/>
    <n v="4.33"/>
  </r>
  <r>
    <x v="0"/>
    <x v="1"/>
    <x v="0"/>
    <n v="2.59"/>
    <n v="2.72"/>
    <n v="4.25"/>
    <n v="3.19"/>
  </r>
  <r>
    <x v="0"/>
    <x v="1"/>
    <x v="1"/>
    <n v="3.08"/>
    <n v="2.89"/>
    <n v="4.25"/>
    <n v="3.41"/>
  </r>
  <r>
    <x v="1"/>
    <x v="0"/>
    <x v="0"/>
    <n v="2.97"/>
    <n v="2.64"/>
    <n v="3.64"/>
    <n v="3.08"/>
  </r>
  <r>
    <x v="1"/>
    <x v="0"/>
    <x v="1"/>
    <n v="3.67"/>
    <n v="3.06"/>
    <n v="3.58"/>
    <n v="3.44"/>
  </r>
  <r>
    <x v="1"/>
    <x v="1"/>
    <x v="0"/>
    <n v="3.06"/>
    <n v="2.64"/>
    <n v="4.3600000000000003"/>
    <n v="3.35"/>
  </r>
  <r>
    <x v="1"/>
    <x v="1"/>
    <x v="1"/>
    <n v="4.25"/>
    <n v="3.42"/>
    <n v="4.42"/>
    <n v="4.03"/>
  </r>
  <r>
    <x v="2"/>
    <x v="0"/>
    <x v="0"/>
    <n v="4"/>
    <n v="3.44"/>
    <n v="4"/>
    <n v="3.81"/>
  </r>
  <r>
    <x v="2"/>
    <x v="0"/>
    <x v="1"/>
    <n v="4.43"/>
    <n v="3.46"/>
    <n v="3.86"/>
    <n v="3.92"/>
  </r>
  <r>
    <x v="2"/>
    <x v="1"/>
    <x v="0"/>
    <n v="3.39"/>
    <n v="3.17"/>
    <n v="4.0599999999999996"/>
    <n v="3.54"/>
  </r>
  <r>
    <x v="2"/>
    <x v="1"/>
    <x v="1"/>
    <n v="3.31"/>
    <n v="3.19"/>
    <n v="4.53"/>
    <n v="3.68"/>
  </r>
  <r>
    <x v="3"/>
    <x v="0"/>
    <x v="0"/>
    <n v="4.22"/>
    <n v="3.64"/>
    <n v="4.08"/>
    <n v="3.98"/>
  </r>
  <r>
    <x v="3"/>
    <x v="0"/>
    <x v="1"/>
    <n v="4.5599999999999996"/>
    <n v="4.25"/>
    <n v="4.22"/>
    <n v="4.34"/>
  </r>
  <r>
    <x v="3"/>
    <x v="1"/>
    <x v="0"/>
    <n v="3.81"/>
    <n v="3.67"/>
    <n v="4.4400000000000004"/>
    <n v="3.97"/>
  </r>
  <r>
    <x v="3"/>
    <x v="1"/>
    <x v="1"/>
    <n v="4.17"/>
    <n v="4.03"/>
    <n v="4.42"/>
    <n v="4.2"/>
  </r>
  <r>
    <x v="4"/>
    <x v="0"/>
    <x v="0"/>
    <n v="3.75"/>
    <n v="3.33"/>
    <n v="3.97"/>
    <n v="3.69"/>
  </r>
  <r>
    <x v="4"/>
    <x v="0"/>
    <x v="1"/>
    <n v="4.0599999999999996"/>
    <n v="3.69"/>
    <n v="3.67"/>
    <n v="3.81"/>
  </r>
  <r>
    <x v="4"/>
    <x v="1"/>
    <x v="0"/>
    <n v="3.67"/>
    <n v="3.14"/>
    <n v="4.3899999999999997"/>
    <n v="3.73"/>
  </r>
  <r>
    <x v="4"/>
    <x v="1"/>
    <x v="1"/>
    <n v="3.72"/>
    <n v="3.5"/>
    <n v="4.58"/>
    <n v="3.94"/>
  </r>
  <r>
    <x v="5"/>
    <x v="0"/>
    <x v="0"/>
    <n v="3.72"/>
    <n v="3.58"/>
    <n v="3.86"/>
    <n v="3.72"/>
  </r>
  <r>
    <x v="5"/>
    <x v="0"/>
    <x v="1"/>
    <n v="3.91"/>
    <n v="3.44"/>
    <n v="3.88"/>
    <n v="3.74"/>
  </r>
  <r>
    <x v="5"/>
    <x v="1"/>
    <x v="0"/>
    <n v="3.28"/>
    <n v="2.92"/>
    <n v="4.33"/>
    <n v="3.51"/>
  </r>
  <r>
    <x v="5"/>
    <x v="1"/>
    <x v="1"/>
    <n v="4.1100000000000003"/>
    <n v="3.69"/>
    <n v="4"/>
    <n v="3.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593129-F4CF-476B-929B-39789071232D}" name="PivotTable15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4">
  <location ref="A3:D16" firstHeaderRow="1" firstDataRow="2" firstDataCol="2"/>
  <pivotFields count="7">
    <pivotField axis="axisRow" compact="0" outline="0" showAll="0" defaultSubtotal="0">
      <items count="6">
        <item x="0"/>
        <item x="5"/>
        <item x="2"/>
        <item x="3"/>
        <item x="4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12">
    <i>
      <x/>
      <x/>
    </i>
    <i r="1">
      <x v="1"/>
    </i>
    <i>
      <x v="1"/>
      <x/>
    </i>
    <i r="1">
      <x v="1"/>
    </i>
    <i>
      <x v="2"/>
      <x/>
    </i>
    <i r="1">
      <x v="1"/>
    </i>
    <i>
      <x v="3"/>
      <x/>
    </i>
    <i r="1">
      <x v="1"/>
    </i>
    <i>
      <x v="4"/>
      <x/>
    </i>
    <i r="1">
      <x v="1"/>
    </i>
    <i>
      <x v="5"/>
      <x/>
    </i>
    <i r="1">
      <x v="1"/>
    </i>
  </rowItems>
  <colFields count="1">
    <field x="2"/>
  </colFields>
  <colItems count="2">
    <i>
      <x/>
    </i>
    <i>
      <x v="1"/>
    </i>
  </colItems>
  <dataFields count="1">
    <dataField name="Average of Final Score" fld="6" subtotal="average" baseField="0" baseItem="0"/>
  </dataFields>
  <chartFormats count="2"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B8AD25-0BD7-458C-9C65-503172940A96}" name="PivotTable15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9">
  <location ref="A3:D16" firstHeaderRow="1" firstDataRow="2" firstDataCol="2"/>
  <pivotFields count="7">
    <pivotField axis="axisRow" compact="0" outline="0" showAll="0" defaultSubtotal="0">
      <items count="6">
        <item x="0"/>
        <item x="5"/>
        <item x="2"/>
        <item x="3"/>
        <item x="4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12">
    <i>
      <x/>
      <x/>
    </i>
    <i r="1">
      <x v="1"/>
    </i>
    <i>
      <x v="1"/>
      <x/>
    </i>
    <i r="1">
      <x v="1"/>
    </i>
    <i>
      <x v="2"/>
      <x/>
    </i>
    <i r="1">
      <x v="1"/>
    </i>
    <i>
      <x v="3"/>
      <x/>
    </i>
    <i r="1">
      <x v="1"/>
    </i>
    <i>
      <x v="4"/>
      <x/>
    </i>
    <i r="1">
      <x v="1"/>
    </i>
    <i>
      <x v="5"/>
      <x/>
    </i>
    <i r="1">
      <x v="1"/>
    </i>
  </rowItems>
  <colFields count="1">
    <field x="2"/>
  </colFields>
  <colItems count="2">
    <i>
      <x/>
    </i>
    <i>
      <x v="1"/>
    </i>
  </colItems>
  <dataFields count="1">
    <dataField name="Average of In-Character" fld="3" subtotal="average" baseField="0" baseItem="0"/>
  </dataFields>
  <chartFormats count="2"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A1227F-C1E6-405C-BEBA-E947646801F7}" name="PivotTable30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C10" firstHeaderRow="1" firstDataRow="2" firstDataCol="1"/>
  <pivotFields count="7">
    <pivotField axis="axisRow" compact="0" outline="0" showAll="0" defaultSubtotal="0">
      <items count="6">
        <item x="0"/>
        <item x="5"/>
        <item x="2"/>
        <item x="3"/>
        <item x="4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2"/>
  </colFields>
  <colItems count="2">
    <i>
      <x/>
    </i>
    <i>
      <x v="1"/>
    </i>
  </colItems>
  <dataFields count="1">
    <dataField name="Average of Final Score" fld="6" subtotal="average" baseField="0" baseItem="0"/>
  </dataFields>
  <chartFormats count="4">
    <chartFormat chart="0" format="4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18CD21-B8D1-4B2A-BFE5-CB93552C6859}" name="PivotTable45" cacheId="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C10" firstHeaderRow="1" firstDataRow="2" firstDataCol="1"/>
  <pivotFields count="7">
    <pivotField axis="axisRow" compact="0" outline="0" showAll="0" defaultSubtotal="0">
      <items count="6">
        <item x="0"/>
        <item x="5"/>
        <item x="2"/>
        <item x="3"/>
        <item x="4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2"/>
  </colFields>
  <colItems count="2">
    <i>
      <x/>
    </i>
    <i>
      <x v="1"/>
    </i>
  </colItems>
  <dataFields count="1">
    <dataField name="Average of Fluency" fld="5" subtotal="average" baseField="0" baseItem="0"/>
  </dataFields>
  <chartFormats count="2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49F09B-C8B7-4F19-BD62-0C2AFEECCE89}" name="PivotTable15" cacheId="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D16" firstHeaderRow="1" firstDataRow="2" firstDataCol="2"/>
  <pivotFields count="7">
    <pivotField axis="axisRow" compact="0" outline="0" showAll="0" defaultSubtotal="0">
      <items count="6">
        <item x="0"/>
        <item x="5"/>
        <item x="2"/>
        <item x="3"/>
        <item x="4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12">
    <i>
      <x/>
      <x/>
    </i>
    <i r="1">
      <x v="1"/>
    </i>
    <i>
      <x v="1"/>
      <x/>
    </i>
    <i r="1">
      <x v="1"/>
    </i>
    <i>
      <x v="2"/>
      <x/>
    </i>
    <i r="1">
      <x v="1"/>
    </i>
    <i>
      <x v="3"/>
      <x/>
    </i>
    <i r="1">
      <x v="1"/>
    </i>
    <i>
      <x v="4"/>
      <x/>
    </i>
    <i r="1">
      <x v="1"/>
    </i>
    <i>
      <x v="5"/>
      <x/>
    </i>
    <i r="1">
      <x v="1"/>
    </i>
  </rowItems>
  <colFields count="1">
    <field x="2"/>
  </colFields>
  <colItems count="2">
    <i>
      <x/>
    </i>
    <i>
      <x v="1"/>
    </i>
  </colItems>
  <dataFields count="1">
    <dataField name="Sum of Fluency" fld="5" baseField="0" baseItem="0"/>
  </dataFields>
  <chartFormats count="4">
    <chartFormat chart="0" format="2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0A919-9070-4386-93EC-510A478791FC}">
  <dimension ref="D1:J26"/>
  <sheetViews>
    <sheetView zoomScale="107" workbookViewId="0">
      <selection activeCell="C1" sqref="C1"/>
    </sheetView>
  </sheetViews>
  <sheetFormatPr defaultRowHeight="15" x14ac:dyDescent="0.25"/>
  <sheetData>
    <row r="1" spans="4:10" ht="15.75" thickBot="1" x14ac:dyDescent="0.3"/>
    <row r="2" spans="4:10" ht="48" thickBot="1" x14ac:dyDescent="0.3">
      <c r="D2" s="4" t="s">
        <v>1</v>
      </c>
      <c r="E2" s="5" t="s">
        <v>2</v>
      </c>
      <c r="F2" s="5" t="s">
        <v>3</v>
      </c>
      <c r="G2" s="5" t="s">
        <v>4</v>
      </c>
      <c r="H2" s="5" t="s">
        <v>5</v>
      </c>
      <c r="I2" s="5" t="s">
        <v>6</v>
      </c>
      <c r="J2" s="5" t="s">
        <v>7</v>
      </c>
    </row>
    <row r="3" spans="4:10" ht="32.25" thickBot="1" x14ac:dyDescent="0.3">
      <c r="D3" s="1" t="s">
        <v>0</v>
      </c>
      <c r="E3" s="2" t="s">
        <v>8</v>
      </c>
      <c r="F3" s="2" t="s">
        <v>9</v>
      </c>
      <c r="G3" s="2">
        <v>3.68</v>
      </c>
      <c r="H3" s="2">
        <v>3.07</v>
      </c>
      <c r="I3" s="2">
        <v>4.29</v>
      </c>
      <c r="J3" s="2">
        <v>3.68</v>
      </c>
    </row>
    <row r="4" spans="4:10" ht="32.25" thickBot="1" x14ac:dyDescent="0.3">
      <c r="D4" s="1" t="s">
        <v>0</v>
      </c>
      <c r="E4" s="2" t="s">
        <v>8</v>
      </c>
      <c r="F4" s="2" t="s">
        <v>10</v>
      </c>
      <c r="G4" s="2">
        <v>4.5</v>
      </c>
      <c r="H4" s="2">
        <v>4.08</v>
      </c>
      <c r="I4" s="2">
        <v>4.42</v>
      </c>
      <c r="J4" s="2">
        <v>4.33</v>
      </c>
    </row>
    <row r="5" spans="4:10" ht="16.5" thickBot="1" x14ac:dyDescent="0.3">
      <c r="D5" s="1" t="s">
        <v>0</v>
      </c>
      <c r="E5" s="2" t="s">
        <v>11</v>
      </c>
      <c r="F5" s="2" t="s">
        <v>9</v>
      </c>
      <c r="G5" s="2">
        <v>2.59</v>
      </c>
      <c r="H5" s="2">
        <v>2.72</v>
      </c>
      <c r="I5" s="2">
        <v>4.25</v>
      </c>
      <c r="J5" s="2">
        <v>3.19</v>
      </c>
    </row>
    <row r="6" spans="4:10" ht="16.5" thickBot="1" x14ac:dyDescent="0.3">
      <c r="D6" s="1" t="s">
        <v>0</v>
      </c>
      <c r="E6" s="2" t="s">
        <v>11</v>
      </c>
      <c r="F6" s="2" t="s">
        <v>10</v>
      </c>
      <c r="G6" s="2">
        <v>3.08</v>
      </c>
      <c r="H6" s="2">
        <v>2.89</v>
      </c>
      <c r="I6" s="2">
        <v>4.25</v>
      </c>
      <c r="J6" s="2">
        <v>3.41</v>
      </c>
    </row>
    <row r="7" spans="4:10" ht="32.25" thickBot="1" x14ac:dyDescent="0.3">
      <c r="D7" s="1" t="s">
        <v>12</v>
      </c>
      <c r="E7" s="2" t="s">
        <v>8</v>
      </c>
      <c r="F7" s="2" t="s">
        <v>9</v>
      </c>
      <c r="G7" s="2">
        <v>2.97</v>
      </c>
      <c r="H7" s="2">
        <v>2.64</v>
      </c>
      <c r="I7" s="2">
        <v>3.64</v>
      </c>
      <c r="J7" s="2">
        <v>3.08</v>
      </c>
    </row>
    <row r="8" spans="4:10" ht="32.25" thickBot="1" x14ac:dyDescent="0.3">
      <c r="D8" s="1" t="s">
        <v>12</v>
      </c>
      <c r="E8" s="2" t="s">
        <v>8</v>
      </c>
      <c r="F8" s="2" t="s">
        <v>10</v>
      </c>
      <c r="G8" s="2">
        <v>3.67</v>
      </c>
      <c r="H8" s="2">
        <v>3.06</v>
      </c>
      <c r="I8" s="2">
        <v>3.58</v>
      </c>
      <c r="J8" s="2">
        <v>3.44</v>
      </c>
    </row>
    <row r="9" spans="4:10" ht="16.5" thickBot="1" x14ac:dyDescent="0.3">
      <c r="D9" s="1" t="s">
        <v>12</v>
      </c>
      <c r="E9" s="2" t="s">
        <v>11</v>
      </c>
      <c r="F9" s="2" t="s">
        <v>9</v>
      </c>
      <c r="G9" s="2">
        <v>3.06</v>
      </c>
      <c r="H9" s="2">
        <v>2.64</v>
      </c>
      <c r="I9" s="2">
        <v>4.3600000000000003</v>
      </c>
      <c r="J9" s="2">
        <v>3.35</v>
      </c>
    </row>
    <row r="10" spans="4:10" ht="16.5" thickBot="1" x14ac:dyDescent="0.3">
      <c r="D10" s="1" t="s">
        <v>12</v>
      </c>
      <c r="E10" s="2" t="s">
        <v>11</v>
      </c>
      <c r="F10" s="2" t="s">
        <v>10</v>
      </c>
      <c r="G10" s="2">
        <v>4.25</v>
      </c>
      <c r="H10" s="2">
        <v>3.42</v>
      </c>
      <c r="I10" s="2">
        <v>4.42</v>
      </c>
      <c r="J10" s="2">
        <v>4.03</v>
      </c>
    </row>
    <row r="11" spans="4:10" ht="32.25" thickBot="1" x14ac:dyDescent="0.3">
      <c r="D11" s="1" t="s">
        <v>13</v>
      </c>
      <c r="E11" s="2" t="s">
        <v>8</v>
      </c>
      <c r="F11" s="2" t="s">
        <v>9</v>
      </c>
      <c r="G11" s="2">
        <v>4</v>
      </c>
      <c r="H11" s="2">
        <v>3.44</v>
      </c>
      <c r="I11" s="2">
        <v>4</v>
      </c>
      <c r="J11" s="2">
        <v>3.81</v>
      </c>
    </row>
    <row r="12" spans="4:10" ht="32.25" thickBot="1" x14ac:dyDescent="0.3">
      <c r="D12" s="1" t="s">
        <v>13</v>
      </c>
      <c r="E12" s="2" t="s">
        <v>8</v>
      </c>
      <c r="F12" s="2" t="s">
        <v>10</v>
      </c>
      <c r="G12" s="2">
        <v>4.43</v>
      </c>
      <c r="H12" s="2">
        <v>3.46</v>
      </c>
      <c r="I12" s="2">
        <v>3.86</v>
      </c>
      <c r="J12" s="2">
        <v>3.92</v>
      </c>
    </row>
    <row r="13" spans="4:10" ht="16.5" thickBot="1" x14ac:dyDescent="0.3">
      <c r="D13" s="1" t="s">
        <v>13</v>
      </c>
      <c r="E13" s="2" t="s">
        <v>11</v>
      </c>
      <c r="F13" s="2" t="s">
        <v>9</v>
      </c>
      <c r="G13" s="2">
        <v>3.39</v>
      </c>
      <c r="H13" s="2">
        <v>3.17</v>
      </c>
      <c r="I13" s="2">
        <v>4.0599999999999996</v>
      </c>
      <c r="J13" s="2">
        <v>3.54</v>
      </c>
    </row>
    <row r="14" spans="4:10" ht="16.5" thickBot="1" x14ac:dyDescent="0.3">
      <c r="D14" s="1" t="s">
        <v>13</v>
      </c>
      <c r="E14" s="2" t="s">
        <v>11</v>
      </c>
      <c r="F14" s="2" t="s">
        <v>10</v>
      </c>
      <c r="G14" s="2">
        <v>3.31</v>
      </c>
      <c r="H14" s="2">
        <v>3.19</v>
      </c>
      <c r="I14" s="2">
        <v>4.53</v>
      </c>
      <c r="J14" s="2">
        <v>3.68</v>
      </c>
    </row>
    <row r="15" spans="4:10" ht="32.25" thickBot="1" x14ac:dyDescent="0.3">
      <c r="D15" s="1" t="s">
        <v>14</v>
      </c>
      <c r="E15" s="2" t="s">
        <v>8</v>
      </c>
      <c r="F15" s="2" t="s">
        <v>9</v>
      </c>
      <c r="G15" s="2">
        <v>4.22</v>
      </c>
      <c r="H15" s="2">
        <v>3.64</v>
      </c>
      <c r="I15" s="2">
        <v>4.08</v>
      </c>
      <c r="J15" s="2">
        <v>3.98</v>
      </c>
    </row>
    <row r="16" spans="4:10" ht="32.25" thickBot="1" x14ac:dyDescent="0.3">
      <c r="D16" s="1" t="s">
        <v>14</v>
      </c>
      <c r="E16" s="2" t="s">
        <v>8</v>
      </c>
      <c r="F16" s="2" t="s">
        <v>10</v>
      </c>
      <c r="G16" s="2">
        <v>4.5599999999999996</v>
      </c>
      <c r="H16" s="2">
        <v>4.25</v>
      </c>
      <c r="I16" s="2">
        <v>4.22</v>
      </c>
      <c r="J16" s="2">
        <v>4.34</v>
      </c>
    </row>
    <row r="17" spans="4:10" ht="16.5" thickBot="1" x14ac:dyDescent="0.3">
      <c r="D17" s="1" t="s">
        <v>14</v>
      </c>
      <c r="E17" s="2" t="s">
        <v>11</v>
      </c>
      <c r="F17" s="2" t="s">
        <v>9</v>
      </c>
      <c r="G17" s="2">
        <v>3.81</v>
      </c>
      <c r="H17" s="2">
        <v>3.67</v>
      </c>
      <c r="I17" s="2">
        <v>4.4400000000000004</v>
      </c>
      <c r="J17" s="2">
        <v>3.97</v>
      </c>
    </row>
    <row r="18" spans="4:10" ht="16.5" thickBot="1" x14ac:dyDescent="0.3">
      <c r="D18" s="1" t="s">
        <v>14</v>
      </c>
      <c r="E18" s="2" t="s">
        <v>11</v>
      </c>
      <c r="F18" s="2" t="s">
        <v>10</v>
      </c>
      <c r="G18" s="2">
        <v>4.17</v>
      </c>
      <c r="H18" s="2">
        <v>4.03</v>
      </c>
      <c r="I18" s="2">
        <v>4.42</v>
      </c>
      <c r="J18" s="2">
        <v>4.2</v>
      </c>
    </row>
    <row r="19" spans="4:10" ht="32.25" thickBot="1" x14ac:dyDescent="0.3">
      <c r="D19" s="1" t="s">
        <v>15</v>
      </c>
      <c r="E19" s="2" t="s">
        <v>8</v>
      </c>
      <c r="F19" s="2" t="s">
        <v>9</v>
      </c>
      <c r="G19" s="2">
        <v>3.75</v>
      </c>
      <c r="H19" s="2">
        <v>3.33</v>
      </c>
      <c r="I19" s="2">
        <v>3.97</v>
      </c>
      <c r="J19" s="2">
        <v>3.69</v>
      </c>
    </row>
    <row r="20" spans="4:10" ht="32.25" thickBot="1" x14ac:dyDescent="0.3">
      <c r="D20" s="1" t="s">
        <v>15</v>
      </c>
      <c r="E20" s="2" t="s">
        <v>8</v>
      </c>
      <c r="F20" s="2" t="s">
        <v>10</v>
      </c>
      <c r="G20" s="2">
        <v>4.0599999999999996</v>
      </c>
      <c r="H20" s="2">
        <v>3.69</v>
      </c>
      <c r="I20" s="2">
        <v>3.67</v>
      </c>
      <c r="J20" s="2">
        <v>3.81</v>
      </c>
    </row>
    <row r="21" spans="4:10" ht="16.5" thickBot="1" x14ac:dyDescent="0.3">
      <c r="D21" s="1" t="s">
        <v>15</v>
      </c>
      <c r="E21" s="2" t="s">
        <v>11</v>
      </c>
      <c r="F21" s="2" t="s">
        <v>9</v>
      </c>
      <c r="G21" s="2">
        <v>3.67</v>
      </c>
      <c r="H21" s="2">
        <v>3.14</v>
      </c>
      <c r="I21" s="2">
        <v>4.3899999999999997</v>
      </c>
      <c r="J21" s="2">
        <v>3.73</v>
      </c>
    </row>
    <row r="22" spans="4:10" ht="16.5" thickBot="1" x14ac:dyDescent="0.3">
      <c r="D22" s="1" t="s">
        <v>15</v>
      </c>
      <c r="E22" s="2" t="s">
        <v>11</v>
      </c>
      <c r="F22" s="2" t="s">
        <v>10</v>
      </c>
      <c r="G22" s="2">
        <v>3.72</v>
      </c>
      <c r="H22" s="2">
        <v>3.5</v>
      </c>
      <c r="I22" s="2">
        <v>4.58</v>
      </c>
      <c r="J22" s="2">
        <v>3.94</v>
      </c>
    </row>
    <row r="23" spans="4:10" ht="32.25" thickBot="1" x14ac:dyDescent="0.3">
      <c r="D23" s="1" t="s">
        <v>16</v>
      </c>
      <c r="E23" s="2" t="s">
        <v>8</v>
      </c>
      <c r="F23" s="2" t="s">
        <v>9</v>
      </c>
      <c r="G23" s="2">
        <v>3.72</v>
      </c>
      <c r="H23" s="2">
        <v>3.58</v>
      </c>
      <c r="I23" s="2">
        <v>3.86</v>
      </c>
      <c r="J23" s="2">
        <v>3.72</v>
      </c>
    </row>
    <row r="24" spans="4:10" ht="32.25" thickBot="1" x14ac:dyDescent="0.3">
      <c r="D24" s="1" t="s">
        <v>16</v>
      </c>
      <c r="E24" s="2" t="s">
        <v>8</v>
      </c>
      <c r="F24" s="2" t="s">
        <v>10</v>
      </c>
      <c r="G24" s="2">
        <v>3.91</v>
      </c>
      <c r="H24" s="2">
        <v>3.44</v>
      </c>
      <c r="I24" s="2">
        <v>3.88</v>
      </c>
      <c r="J24" s="2">
        <v>3.74</v>
      </c>
    </row>
    <row r="25" spans="4:10" ht="16.5" thickBot="1" x14ac:dyDescent="0.3">
      <c r="D25" s="1" t="s">
        <v>16</v>
      </c>
      <c r="E25" s="2" t="s">
        <v>11</v>
      </c>
      <c r="F25" s="2" t="s">
        <v>9</v>
      </c>
      <c r="G25" s="2">
        <v>3.28</v>
      </c>
      <c r="H25" s="2">
        <v>2.92</v>
      </c>
      <c r="I25" s="2">
        <v>4.33</v>
      </c>
      <c r="J25" s="2">
        <v>3.51</v>
      </c>
    </row>
    <row r="26" spans="4:10" ht="16.5" thickBot="1" x14ac:dyDescent="0.3">
      <c r="D26" s="1" t="s">
        <v>16</v>
      </c>
      <c r="E26" s="2" t="s">
        <v>11</v>
      </c>
      <c r="F26" s="2" t="s">
        <v>10</v>
      </c>
      <c r="G26" s="2">
        <v>4.1100000000000003</v>
      </c>
      <c r="H26" s="2">
        <v>3.69</v>
      </c>
      <c r="I26" s="2">
        <v>4</v>
      </c>
      <c r="J26" s="2">
        <v>3.94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61A8A-1671-43CB-8739-271954B2A635}">
  <dimension ref="A3:E19"/>
  <sheetViews>
    <sheetView workbookViewId="0">
      <selection activeCell="B29" sqref="B29"/>
    </sheetView>
  </sheetViews>
  <sheetFormatPr defaultRowHeight="15" x14ac:dyDescent="0.25"/>
  <cols>
    <col min="1" max="1" width="21" bestFit="1" customWidth="1"/>
    <col min="2" max="2" width="12" bestFit="1" customWidth="1"/>
    <col min="3" max="3" width="8.85546875" bestFit="1" customWidth="1"/>
    <col min="4" max="4" width="5.5703125" bestFit="1" customWidth="1"/>
    <col min="5" max="5" width="22.5703125" bestFit="1" customWidth="1"/>
  </cols>
  <sheetData>
    <row r="3" spans="1:5" x14ac:dyDescent="0.25">
      <c r="A3" s="3" t="s">
        <v>18</v>
      </c>
      <c r="C3" s="3" t="s">
        <v>3</v>
      </c>
    </row>
    <row r="4" spans="1:5" x14ac:dyDescent="0.25">
      <c r="A4" s="3" t="s">
        <v>1</v>
      </c>
      <c r="B4" s="3" t="s">
        <v>2</v>
      </c>
      <c r="C4" t="s">
        <v>9</v>
      </c>
      <c r="D4" t="s">
        <v>10</v>
      </c>
    </row>
    <row r="5" spans="1:5" x14ac:dyDescent="0.25">
      <c r="A5" t="s">
        <v>0</v>
      </c>
      <c r="B5" t="s">
        <v>11</v>
      </c>
      <c r="C5">
        <v>3.19</v>
      </c>
      <c r="D5">
        <v>3.41</v>
      </c>
      <c r="E5" s="7">
        <f>D5/C5 - 1</f>
        <v>6.8965517241379448E-2</v>
      </c>
    </row>
    <row r="6" spans="1:5" x14ac:dyDescent="0.25">
      <c r="A6" t="s">
        <v>0</v>
      </c>
      <c r="B6" t="s">
        <v>8</v>
      </c>
      <c r="C6">
        <v>3.68</v>
      </c>
      <c r="D6">
        <v>4.33</v>
      </c>
      <c r="E6" s="7">
        <f t="shared" ref="E6:E16" si="0">D6/C6 - 1</f>
        <v>0.17663043478260865</v>
      </c>
    </row>
    <row r="7" spans="1:5" x14ac:dyDescent="0.25">
      <c r="A7" t="s">
        <v>16</v>
      </c>
      <c r="B7" t="s">
        <v>11</v>
      </c>
      <c r="C7">
        <v>3.51</v>
      </c>
      <c r="D7">
        <v>3.94</v>
      </c>
      <c r="E7" s="7">
        <f t="shared" si="0"/>
        <v>0.12250712250712259</v>
      </c>
    </row>
    <row r="8" spans="1:5" x14ac:dyDescent="0.25">
      <c r="A8" t="s">
        <v>16</v>
      </c>
      <c r="B8" t="s">
        <v>8</v>
      </c>
      <c r="C8">
        <v>3.72</v>
      </c>
      <c r="D8">
        <v>3.74</v>
      </c>
      <c r="E8" s="7">
        <f t="shared" si="0"/>
        <v>5.3763440860215006E-3</v>
      </c>
    </row>
    <row r="9" spans="1:5" x14ac:dyDescent="0.25">
      <c r="A9" t="s">
        <v>13</v>
      </c>
      <c r="B9" t="s">
        <v>11</v>
      </c>
      <c r="C9">
        <v>3.54</v>
      </c>
      <c r="D9">
        <v>3.68</v>
      </c>
      <c r="E9" s="7">
        <f t="shared" si="0"/>
        <v>3.9548022598870025E-2</v>
      </c>
    </row>
    <row r="10" spans="1:5" x14ac:dyDescent="0.25">
      <c r="A10" t="s">
        <v>13</v>
      </c>
      <c r="B10" t="s">
        <v>8</v>
      </c>
      <c r="C10">
        <v>3.81</v>
      </c>
      <c r="D10">
        <v>3.92</v>
      </c>
      <c r="E10" s="7">
        <f t="shared" si="0"/>
        <v>2.887139107611536E-2</v>
      </c>
    </row>
    <row r="11" spans="1:5" x14ac:dyDescent="0.25">
      <c r="A11" t="s">
        <v>14</v>
      </c>
      <c r="B11" t="s">
        <v>11</v>
      </c>
      <c r="C11">
        <v>3.97</v>
      </c>
      <c r="D11">
        <v>4.2</v>
      </c>
      <c r="E11" s="7">
        <f t="shared" si="0"/>
        <v>5.7934508816120944E-2</v>
      </c>
    </row>
    <row r="12" spans="1:5" x14ac:dyDescent="0.25">
      <c r="A12" t="s">
        <v>14</v>
      </c>
      <c r="B12" t="s">
        <v>8</v>
      </c>
      <c r="C12">
        <v>3.98</v>
      </c>
      <c r="D12">
        <v>4.34</v>
      </c>
      <c r="E12" s="7">
        <f t="shared" si="0"/>
        <v>9.0452261306532611E-2</v>
      </c>
    </row>
    <row r="13" spans="1:5" x14ac:dyDescent="0.25">
      <c r="A13" t="s">
        <v>15</v>
      </c>
      <c r="B13" t="s">
        <v>11</v>
      </c>
      <c r="C13">
        <v>3.73</v>
      </c>
      <c r="D13">
        <v>3.94</v>
      </c>
      <c r="E13" s="7">
        <f t="shared" si="0"/>
        <v>5.6300268096514783E-2</v>
      </c>
    </row>
    <row r="14" spans="1:5" x14ac:dyDescent="0.25">
      <c r="A14" t="s">
        <v>15</v>
      </c>
      <c r="B14" t="s">
        <v>8</v>
      </c>
      <c r="C14">
        <v>3.69</v>
      </c>
      <c r="D14">
        <v>3.81</v>
      </c>
      <c r="E14" s="7">
        <f t="shared" si="0"/>
        <v>3.2520325203251987E-2</v>
      </c>
    </row>
    <row r="15" spans="1:5" x14ac:dyDescent="0.25">
      <c r="A15" t="s">
        <v>12</v>
      </c>
      <c r="B15" t="s">
        <v>11</v>
      </c>
      <c r="C15">
        <v>3.35</v>
      </c>
      <c r="D15">
        <v>4.03</v>
      </c>
      <c r="E15" s="7">
        <f t="shared" si="0"/>
        <v>0.20298507462686577</v>
      </c>
    </row>
    <row r="16" spans="1:5" x14ac:dyDescent="0.25">
      <c r="A16" t="s">
        <v>12</v>
      </c>
      <c r="B16" t="s">
        <v>8</v>
      </c>
      <c r="C16">
        <v>3.08</v>
      </c>
      <c r="D16">
        <v>3.44</v>
      </c>
      <c r="E16" s="7">
        <f t="shared" si="0"/>
        <v>0.11688311688311681</v>
      </c>
    </row>
    <row r="18" spans="3:5" x14ac:dyDescent="0.25">
      <c r="C18">
        <f>AVERAGE(C5:C16)</f>
        <v>3.6041666666666661</v>
      </c>
      <c r="D18" s="8">
        <f>AVERAGE(D5:D16)</f>
        <v>3.8983333333333334</v>
      </c>
      <c r="E18">
        <f>D18-C18</f>
        <v>0.29416666666666735</v>
      </c>
    </row>
    <row r="19" spans="3:5" x14ac:dyDescent="0.25">
      <c r="E19">
        <f>E18/C18</f>
        <v>8.1618497109826799E-2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94294-A191-4237-B864-C3138C70C5A5}">
  <dimension ref="A3:G21"/>
  <sheetViews>
    <sheetView topLeftCell="C1" workbookViewId="0">
      <selection activeCell="G13" sqref="G13"/>
    </sheetView>
  </sheetViews>
  <sheetFormatPr defaultRowHeight="15" x14ac:dyDescent="0.25"/>
  <cols>
    <col min="1" max="1" width="22.5703125" bestFit="1" customWidth="1"/>
    <col min="2" max="2" width="12" bestFit="1" customWidth="1"/>
    <col min="3" max="3" width="8.85546875" bestFit="1" customWidth="1"/>
    <col min="4" max="4" width="5.5703125" bestFit="1" customWidth="1"/>
    <col min="5" max="5" width="19.28515625" bestFit="1" customWidth="1"/>
  </cols>
  <sheetData>
    <row r="3" spans="1:7" x14ac:dyDescent="0.25">
      <c r="A3" s="3" t="s">
        <v>17</v>
      </c>
      <c r="C3" s="3" t="s">
        <v>3</v>
      </c>
    </row>
    <row r="4" spans="1:7" x14ac:dyDescent="0.25">
      <c r="A4" s="3" t="s">
        <v>1</v>
      </c>
      <c r="B4" s="3" t="s">
        <v>2</v>
      </c>
      <c r="C4" t="s">
        <v>9</v>
      </c>
      <c r="D4" t="s">
        <v>10</v>
      </c>
      <c r="E4" s="6" t="s">
        <v>26</v>
      </c>
    </row>
    <row r="5" spans="1:7" x14ac:dyDescent="0.25">
      <c r="A5" t="s">
        <v>0</v>
      </c>
      <c r="B5" t="s">
        <v>11</v>
      </c>
      <c r="C5">
        <v>2.59</v>
      </c>
      <c r="D5">
        <v>3.08</v>
      </c>
      <c r="E5" s="7">
        <f>G5</f>
        <v>0.18918918918918926</v>
      </c>
      <c r="F5">
        <f>D5/C5</f>
        <v>1.1891891891891893</v>
      </c>
      <c r="G5">
        <f>F5-1</f>
        <v>0.18918918918918926</v>
      </c>
    </row>
    <row r="6" spans="1:7" x14ac:dyDescent="0.25">
      <c r="A6" t="s">
        <v>0</v>
      </c>
      <c r="B6" t="s">
        <v>8</v>
      </c>
      <c r="C6">
        <v>3.68</v>
      </c>
      <c r="D6">
        <v>4.5</v>
      </c>
      <c r="E6" s="7">
        <f t="shared" ref="E6:E16" si="0">G6</f>
        <v>0.22282608695652173</v>
      </c>
      <c r="F6">
        <f t="shared" ref="F6:F16" si="1">D6/C6</f>
        <v>1.2228260869565217</v>
      </c>
      <c r="G6">
        <f t="shared" ref="G6:G16" si="2">F6-1</f>
        <v>0.22282608695652173</v>
      </c>
    </row>
    <row r="7" spans="1:7" x14ac:dyDescent="0.25">
      <c r="A7" t="s">
        <v>16</v>
      </c>
      <c r="B7" t="s">
        <v>11</v>
      </c>
      <c r="C7">
        <v>3.28</v>
      </c>
      <c r="D7">
        <v>4.1100000000000003</v>
      </c>
      <c r="E7" s="7">
        <f t="shared" si="0"/>
        <v>0.25304878048780499</v>
      </c>
      <c r="F7">
        <f t="shared" si="1"/>
        <v>1.253048780487805</v>
      </c>
      <c r="G7">
        <f t="shared" si="2"/>
        <v>0.25304878048780499</v>
      </c>
    </row>
    <row r="8" spans="1:7" x14ac:dyDescent="0.25">
      <c r="A8" t="s">
        <v>16</v>
      </c>
      <c r="B8" t="s">
        <v>8</v>
      </c>
      <c r="C8">
        <v>3.72</v>
      </c>
      <c r="D8">
        <v>3.91</v>
      </c>
      <c r="E8" s="7">
        <f t="shared" si="0"/>
        <v>5.1075268817204256E-2</v>
      </c>
      <c r="F8">
        <f t="shared" si="1"/>
        <v>1.0510752688172043</v>
      </c>
      <c r="G8">
        <f t="shared" si="2"/>
        <v>5.1075268817204256E-2</v>
      </c>
    </row>
    <row r="9" spans="1:7" x14ac:dyDescent="0.25">
      <c r="A9" t="s">
        <v>13</v>
      </c>
      <c r="B9" t="s">
        <v>11</v>
      </c>
      <c r="C9">
        <v>3.39</v>
      </c>
      <c r="D9">
        <v>3.31</v>
      </c>
      <c r="E9" s="7">
        <f t="shared" si="0"/>
        <v>-2.359882005899705E-2</v>
      </c>
      <c r="F9">
        <f t="shared" si="1"/>
        <v>0.97640117994100295</v>
      </c>
      <c r="G9">
        <f t="shared" si="2"/>
        <v>-2.359882005899705E-2</v>
      </c>
    </row>
    <row r="10" spans="1:7" x14ac:dyDescent="0.25">
      <c r="A10" t="s">
        <v>13</v>
      </c>
      <c r="B10" t="s">
        <v>8</v>
      </c>
      <c r="C10">
        <v>4</v>
      </c>
      <c r="D10">
        <v>4.43</v>
      </c>
      <c r="E10" s="7">
        <f t="shared" si="0"/>
        <v>0.10749999999999993</v>
      </c>
      <c r="F10">
        <f t="shared" si="1"/>
        <v>1.1074999999999999</v>
      </c>
      <c r="G10">
        <f t="shared" si="2"/>
        <v>0.10749999999999993</v>
      </c>
    </row>
    <row r="11" spans="1:7" x14ac:dyDescent="0.25">
      <c r="A11" t="s">
        <v>14</v>
      </c>
      <c r="B11" t="s">
        <v>11</v>
      </c>
      <c r="C11">
        <v>3.81</v>
      </c>
      <c r="D11">
        <v>4.17</v>
      </c>
      <c r="E11" s="7">
        <f t="shared" si="0"/>
        <v>9.4488188976378007E-2</v>
      </c>
      <c r="F11">
        <f t="shared" si="1"/>
        <v>1.094488188976378</v>
      </c>
      <c r="G11">
        <f t="shared" si="2"/>
        <v>9.4488188976378007E-2</v>
      </c>
    </row>
    <row r="12" spans="1:7" x14ac:dyDescent="0.25">
      <c r="A12" t="s">
        <v>14</v>
      </c>
      <c r="B12" t="s">
        <v>8</v>
      </c>
      <c r="C12">
        <v>4.22</v>
      </c>
      <c r="D12">
        <v>4.5599999999999996</v>
      </c>
      <c r="E12" s="7">
        <f t="shared" si="0"/>
        <v>8.0568720379146974E-2</v>
      </c>
      <c r="F12">
        <f t="shared" si="1"/>
        <v>1.080568720379147</v>
      </c>
      <c r="G12">
        <f t="shared" si="2"/>
        <v>8.0568720379146974E-2</v>
      </c>
    </row>
    <row r="13" spans="1:7" x14ac:dyDescent="0.25">
      <c r="A13" t="s">
        <v>15</v>
      </c>
      <c r="B13" t="s">
        <v>11</v>
      </c>
      <c r="C13">
        <v>3.67</v>
      </c>
      <c r="D13">
        <v>3.72</v>
      </c>
      <c r="E13" s="7">
        <f t="shared" si="0"/>
        <v>1.3623978201634968E-2</v>
      </c>
      <c r="F13">
        <f t="shared" si="1"/>
        <v>1.013623978201635</v>
      </c>
      <c r="G13">
        <f t="shared" si="2"/>
        <v>1.3623978201634968E-2</v>
      </c>
    </row>
    <row r="14" spans="1:7" x14ac:dyDescent="0.25">
      <c r="A14" t="s">
        <v>15</v>
      </c>
      <c r="B14" t="s">
        <v>8</v>
      </c>
      <c r="C14">
        <v>3.75</v>
      </c>
      <c r="D14">
        <v>4.0599999999999996</v>
      </c>
      <c r="E14" s="7">
        <f t="shared" si="0"/>
        <v>8.2666666666666666E-2</v>
      </c>
      <c r="F14">
        <f t="shared" si="1"/>
        <v>1.0826666666666667</v>
      </c>
      <c r="G14">
        <f t="shared" si="2"/>
        <v>8.2666666666666666E-2</v>
      </c>
    </row>
    <row r="15" spans="1:7" x14ac:dyDescent="0.25">
      <c r="A15" t="s">
        <v>12</v>
      </c>
      <c r="B15" t="s">
        <v>11</v>
      </c>
      <c r="C15">
        <v>3.06</v>
      </c>
      <c r="D15">
        <v>4.25</v>
      </c>
      <c r="E15" s="7">
        <f t="shared" si="0"/>
        <v>0.38888888888888884</v>
      </c>
      <c r="F15">
        <f t="shared" si="1"/>
        <v>1.3888888888888888</v>
      </c>
      <c r="G15">
        <f t="shared" si="2"/>
        <v>0.38888888888888884</v>
      </c>
    </row>
    <row r="16" spans="1:7" x14ac:dyDescent="0.25">
      <c r="A16" t="s">
        <v>12</v>
      </c>
      <c r="B16" t="s">
        <v>8</v>
      </c>
      <c r="C16">
        <v>2.97</v>
      </c>
      <c r="D16">
        <v>3.67</v>
      </c>
      <c r="E16" s="7">
        <f t="shared" si="0"/>
        <v>0.23569023569023551</v>
      </c>
      <c r="F16">
        <f t="shared" si="1"/>
        <v>1.2356902356902355</v>
      </c>
      <c r="G16">
        <f t="shared" si="2"/>
        <v>0.23569023569023551</v>
      </c>
    </row>
    <row r="17" spans="1:5" x14ac:dyDescent="0.25">
      <c r="A17" t="s">
        <v>25</v>
      </c>
      <c r="C17">
        <f>AVERAGE(C5:C16)</f>
        <v>3.5116666666666667</v>
      </c>
      <c r="D17">
        <f>AVERAGE(D5:D16)</f>
        <v>3.9808333333333334</v>
      </c>
      <c r="E17" s="7">
        <f>E19</f>
        <v>0.13360227812055056</v>
      </c>
    </row>
    <row r="18" spans="1:5" x14ac:dyDescent="0.25">
      <c r="E18">
        <f>D17-C17</f>
        <v>0.46916666666666673</v>
      </c>
    </row>
    <row r="19" spans="1:5" x14ac:dyDescent="0.25">
      <c r="E19">
        <f>E18/C17</f>
        <v>0.13360227812055056</v>
      </c>
    </row>
    <row r="21" spans="1:5" x14ac:dyDescent="0.25">
      <c r="E21" t="s">
        <v>19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573A4-71B6-4DBA-8DE9-C8C97DEF9BCE}">
  <dimension ref="A3:K29"/>
  <sheetViews>
    <sheetView workbookViewId="0">
      <selection activeCell="B27" sqref="B27"/>
    </sheetView>
  </sheetViews>
  <sheetFormatPr defaultRowHeight="15" x14ac:dyDescent="0.25"/>
  <cols>
    <col min="1" max="1" width="21" bestFit="1" customWidth="1"/>
    <col min="2" max="2" width="8.85546875" bestFit="1" customWidth="1"/>
    <col min="3" max="3" width="6" bestFit="1" customWidth="1"/>
  </cols>
  <sheetData>
    <row r="3" spans="1:4" x14ac:dyDescent="0.25">
      <c r="A3" s="3" t="s">
        <v>18</v>
      </c>
      <c r="B3" s="3" t="s">
        <v>3</v>
      </c>
    </row>
    <row r="4" spans="1:4" x14ac:dyDescent="0.25">
      <c r="A4" s="3" t="s">
        <v>1</v>
      </c>
      <c r="B4" t="s">
        <v>9</v>
      </c>
      <c r="C4" t="s">
        <v>10</v>
      </c>
      <c r="D4" t="s">
        <v>27</v>
      </c>
    </row>
    <row r="5" spans="1:4" x14ac:dyDescent="0.25">
      <c r="A5" t="s">
        <v>0</v>
      </c>
      <c r="B5">
        <v>3.4350000000000001</v>
      </c>
      <c r="C5">
        <v>3.87</v>
      </c>
      <c r="D5" s="7">
        <f>C5/B5 - 1</f>
        <v>0.1266375545851528</v>
      </c>
    </row>
    <row r="6" spans="1:4" x14ac:dyDescent="0.25">
      <c r="A6" t="s">
        <v>16</v>
      </c>
      <c r="B6">
        <v>3.6150000000000002</v>
      </c>
      <c r="C6">
        <v>3.84</v>
      </c>
      <c r="D6" s="7">
        <f t="shared" ref="D6:D10" si="0">C6/B6 - 1</f>
        <v>6.2240663900414939E-2</v>
      </c>
    </row>
    <row r="7" spans="1:4" x14ac:dyDescent="0.25">
      <c r="A7" t="s">
        <v>13</v>
      </c>
      <c r="B7">
        <v>3.6749999999999998</v>
      </c>
      <c r="C7">
        <v>3.8</v>
      </c>
      <c r="D7" s="7">
        <f t="shared" si="0"/>
        <v>3.4013605442176909E-2</v>
      </c>
    </row>
    <row r="8" spans="1:4" x14ac:dyDescent="0.25">
      <c r="A8" t="s">
        <v>14</v>
      </c>
      <c r="B8">
        <v>3.9750000000000001</v>
      </c>
      <c r="C8">
        <v>4.2699999999999996</v>
      </c>
      <c r="D8" s="7">
        <f t="shared" si="0"/>
        <v>7.4213836477987183E-2</v>
      </c>
    </row>
    <row r="9" spans="1:4" x14ac:dyDescent="0.25">
      <c r="A9" t="s">
        <v>15</v>
      </c>
      <c r="B9">
        <v>3.71</v>
      </c>
      <c r="C9">
        <v>3.875</v>
      </c>
      <c r="D9" s="7">
        <f t="shared" si="0"/>
        <v>4.4474393530997247E-2</v>
      </c>
    </row>
    <row r="10" spans="1:4" x14ac:dyDescent="0.25">
      <c r="A10" t="s">
        <v>12</v>
      </c>
      <c r="B10">
        <v>3.2149999999999999</v>
      </c>
      <c r="C10">
        <v>3.7350000000000003</v>
      </c>
      <c r="D10" s="7">
        <f t="shared" si="0"/>
        <v>0.16174183514774509</v>
      </c>
    </row>
    <row r="12" spans="1:4" x14ac:dyDescent="0.25">
      <c r="B12">
        <f>AVERAGE(B5:B11)</f>
        <v>3.6041666666666665</v>
      </c>
      <c r="C12">
        <f>AVERAGE(C5:C11)</f>
        <v>3.8983333333333334</v>
      </c>
      <c r="D12">
        <f>C12-B12</f>
        <v>0.29416666666666691</v>
      </c>
    </row>
    <row r="13" spans="1:4" x14ac:dyDescent="0.25">
      <c r="D13" s="7">
        <f>D12/B12</f>
        <v>8.161849710982666E-2</v>
      </c>
    </row>
    <row r="29" spans="9:11" x14ac:dyDescent="0.25">
      <c r="I29" t="s">
        <v>20</v>
      </c>
      <c r="K29" t="s">
        <v>21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36E58-ED13-4F2B-AFE7-AC077405133B}">
  <dimension ref="A3:K30"/>
  <sheetViews>
    <sheetView tabSelected="1" workbookViewId="0">
      <selection activeCell="F32" sqref="F32"/>
    </sheetView>
  </sheetViews>
  <sheetFormatPr defaultRowHeight="15" x14ac:dyDescent="0.25"/>
  <cols>
    <col min="1" max="1" width="18.140625" bestFit="1" customWidth="1"/>
    <col min="2" max="2" width="8.85546875" bestFit="1" customWidth="1"/>
    <col min="3" max="3" width="6" bestFit="1" customWidth="1"/>
  </cols>
  <sheetData>
    <row r="3" spans="1:4" x14ac:dyDescent="0.25">
      <c r="A3" s="3" t="s">
        <v>28</v>
      </c>
      <c r="B3" s="3" t="s">
        <v>3</v>
      </c>
    </row>
    <row r="4" spans="1:4" x14ac:dyDescent="0.25">
      <c r="A4" s="3" t="s">
        <v>1</v>
      </c>
      <c r="B4" t="s">
        <v>9</v>
      </c>
      <c r="C4" t="s">
        <v>10</v>
      </c>
    </row>
    <row r="5" spans="1:4" x14ac:dyDescent="0.25">
      <c r="A5" t="s">
        <v>0</v>
      </c>
      <c r="B5">
        <v>4.2699999999999996</v>
      </c>
      <c r="C5">
        <v>4.335</v>
      </c>
      <c r="D5" s="7">
        <f>C5/B5 -1</f>
        <v>1.5222482435597318E-2</v>
      </c>
    </row>
    <row r="6" spans="1:4" x14ac:dyDescent="0.25">
      <c r="A6" t="s">
        <v>16</v>
      </c>
      <c r="B6">
        <v>4.0949999999999998</v>
      </c>
      <c r="C6">
        <v>3.94</v>
      </c>
      <c r="D6" s="7">
        <f t="shared" ref="D6:D10" si="0">C6/B6 -1</f>
        <v>-3.7851037851037828E-2</v>
      </c>
    </row>
    <row r="7" spans="1:4" x14ac:dyDescent="0.25">
      <c r="A7" t="s">
        <v>13</v>
      </c>
      <c r="B7">
        <v>4.0299999999999994</v>
      </c>
      <c r="C7">
        <v>4.1950000000000003</v>
      </c>
      <c r="D7" s="7">
        <f t="shared" si="0"/>
        <v>4.0942928039702453E-2</v>
      </c>
    </row>
    <row r="8" spans="1:4" x14ac:dyDescent="0.25">
      <c r="A8" t="s">
        <v>14</v>
      </c>
      <c r="B8">
        <v>4.26</v>
      </c>
      <c r="C8">
        <v>4.32</v>
      </c>
      <c r="D8" s="7">
        <f t="shared" si="0"/>
        <v>1.4084507042253724E-2</v>
      </c>
    </row>
    <row r="9" spans="1:4" x14ac:dyDescent="0.25">
      <c r="A9" t="s">
        <v>15</v>
      </c>
      <c r="B9">
        <v>4.18</v>
      </c>
      <c r="C9">
        <v>4.125</v>
      </c>
      <c r="D9" s="7">
        <f t="shared" si="0"/>
        <v>-1.3157894736842035E-2</v>
      </c>
    </row>
    <row r="10" spans="1:4" x14ac:dyDescent="0.25">
      <c r="A10" t="s">
        <v>12</v>
      </c>
      <c r="B10">
        <v>4</v>
      </c>
      <c r="C10">
        <v>4</v>
      </c>
      <c r="D10" s="7">
        <f t="shared" si="0"/>
        <v>0</v>
      </c>
    </row>
    <row r="12" spans="1:4" x14ac:dyDescent="0.25">
      <c r="B12">
        <f>AVERAGE(B5:B11)</f>
        <v>4.1391666666666662</v>
      </c>
      <c r="C12">
        <f>AVERAGE(C5:C11)</f>
        <v>4.1524999999999999</v>
      </c>
      <c r="D12">
        <f>C12-B12</f>
        <v>1.3333333333333641E-2</v>
      </c>
    </row>
    <row r="13" spans="1:4" x14ac:dyDescent="0.25">
      <c r="D13">
        <f>D12/B12</f>
        <v>3.2212603180995312E-3</v>
      </c>
    </row>
    <row r="29" spans="11:11" x14ac:dyDescent="0.25">
      <c r="K29" t="s">
        <v>23</v>
      </c>
    </row>
    <row r="30" spans="11:11" x14ac:dyDescent="0.25">
      <c r="K30" t="s">
        <v>24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DAB6B-9ED0-46E1-83A9-DCE25D63A212}">
  <dimension ref="A3:E17"/>
  <sheetViews>
    <sheetView workbookViewId="0">
      <selection activeCell="I14" sqref="I14"/>
    </sheetView>
  </sheetViews>
  <sheetFormatPr defaultRowHeight="15" x14ac:dyDescent="0.25"/>
  <cols>
    <col min="1" max="1" width="19" bestFit="1" customWidth="1"/>
    <col min="2" max="2" width="12" bestFit="1" customWidth="1"/>
    <col min="3" max="3" width="8.85546875" bestFit="1" customWidth="1"/>
    <col min="4" max="4" width="5.5703125" bestFit="1" customWidth="1"/>
  </cols>
  <sheetData>
    <row r="3" spans="1:5" x14ac:dyDescent="0.25">
      <c r="A3" s="3" t="s">
        <v>22</v>
      </c>
      <c r="C3" s="3" t="s">
        <v>3</v>
      </c>
    </row>
    <row r="4" spans="1:5" x14ac:dyDescent="0.25">
      <c r="A4" s="3" t="s">
        <v>1</v>
      </c>
      <c r="B4" s="3" t="s">
        <v>2</v>
      </c>
      <c r="C4" t="s">
        <v>9</v>
      </c>
      <c r="D4" t="s">
        <v>10</v>
      </c>
    </row>
    <row r="5" spans="1:5" x14ac:dyDescent="0.25">
      <c r="A5" t="s">
        <v>0</v>
      </c>
      <c r="B5" t="s">
        <v>11</v>
      </c>
      <c r="C5">
        <v>4.25</v>
      </c>
      <c r="D5">
        <v>4.25</v>
      </c>
      <c r="E5" s="7">
        <f>D5/C5 -1</f>
        <v>0</v>
      </c>
    </row>
    <row r="6" spans="1:5" x14ac:dyDescent="0.25">
      <c r="A6" t="s">
        <v>0</v>
      </c>
      <c r="B6" t="s">
        <v>8</v>
      </c>
      <c r="C6">
        <v>4.29</v>
      </c>
      <c r="D6">
        <v>4.42</v>
      </c>
      <c r="E6" s="7">
        <f t="shared" ref="E6:E16" si="0">D6/C6 -1</f>
        <v>3.0303030303030276E-2</v>
      </c>
    </row>
    <row r="7" spans="1:5" x14ac:dyDescent="0.25">
      <c r="A7" t="s">
        <v>16</v>
      </c>
      <c r="B7" t="s">
        <v>11</v>
      </c>
      <c r="C7">
        <v>4.33</v>
      </c>
      <c r="D7">
        <v>4</v>
      </c>
      <c r="E7" s="7">
        <f t="shared" si="0"/>
        <v>-7.6212471131639759E-2</v>
      </c>
    </row>
    <row r="8" spans="1:5" x14ac:dyDescent="0.25">
      <c r="A8" t="s">
        <v>16</v>
      </c>
      <c r="B8" t="s">
        <v>8</v>
      </c>
      <c r="C8">
        <v>3.86</v>
      </c>
      <c r="D8">
        <v>3.88</v>
      </c>
      <c r="E8" s="7">
        <f t="shared" si="0"/>
        <v>5.1813471502590858E-3</v>
      </c>
    </row>
    <row r="9" spans="1:5" x14ac:dyDescent="0.25">
      <c r="A9" t="s">
        <v>13</v>
      </c>
      <c r="B9" t="s">
        <v>11</v>
      </c>
      <c r="C9">
        <v>4.0599999999999996</v>
      </c>
      <c r="D9">
        <v>4.53</v>
      </c>
      <c r="E9" s="7">
        <f t="shared" si="0"/>
        <v>0.1157635467980298</v>
      </c>
    </row>
    <row r="10" spans="1:5" x14ac:dyDescent="0.25">
      <c r="A10" t="s">
        <v>13</v>
      </c>
      <c r="B10" t="s">
        <v>8</v>
      </c>
      <c r="C10">
        <v>4</v>
      </c>
      <c r="D10">
        <v>3.86</v>
      </c>
      <c r="E10" s="7">
        <f t="shared" si="0"/>
        <v>-3.5000000000000031E-2</v>
      </c>
    </row>
    <row r="11" spans="1:5" x14ac:dyDescent="0.25">
      <c r="A11" t="s">
        <v>14</v>
      </c>
      <c r="B11" t="s">
        <v>11</v>
      </c>
      <c r="C11">
        <v>4.4400000000000004</v>
      </c>
      <c r="D11">
        <v>4.42</v>
      </c>
      <c r="E11" s="7">
        <f t="shared" si="0"/>
        <v>-4.5045045045045695E-3</v>
      </c>
    </row>
    <row r="12" spans="1:5" x14ac:dyDescent="0.25">
      <c r="A12" t="s">
        <v>14</v>
      </c>
      <c r="B12" t="s">
        <v>8</v>
      </c>
      <c r="C12">
        <v>4.08</v>
      </c>
      <c r="D12">
        <v>4.22</v>
      </c>
      <c r="E12" s="7">
        <f t="shared" si="0"/>
        <v>3.4313725490195957E-2</v>
      </c>
    </row>
    <row r="13" spans="1:5" x14ac:dyDescent="0.25">
      <c r="A13" t="s">
        <v>15</v>
      </c>
      <c r="B13" t="s">
        <v>11</v>
      </c>
      <c r="C13">
        <v>4.3899999999999997</v>
      </c>
      <c r="D13">
        <v>4.58</v>
      </c>
      <c r="E13" s="7">
        <f t="shared" si="0"/>
        <v>4.3280182232346309E-2</v>
      </c>
    </row>
    <row r="14" spans="1:5" x14ac:dyDescent="0.25">
      <c r="A14" t="s">
        <v>15</v>
      </c>
      <c r="B14" t="s">
        <v>8</v>
      </c>
      <c r="C14">
        <v>3.97</v>
      </c>
      <c r="D14">
        <v>3.67</v>
      </c>
      <c r="E14" s="7">
        <f t="shared" si="0"/>
        <v>-7.5566750629722956E-2</v>
      </c>
    </row>
    <row r="15" spans="1:5" x14ac:dyDescent="0.25">
      <c r="A15" t="s">
        <v>12</v>
      </c>
      <c r="B15" t="s">
        <v>11</v>
      </c>
      <c r="C15">
        <v>4.3600000000000003</v>
      </c>
      <c r="D15">
        <v>4.42</v>
      </c>
      <c r="E15" s="7">
        <f t="shared" si="0"/>
        <v>1.3761467889908063E-2</v>
      </c>
    </row>
    <row r="16" spans="1:5" x14ac:dyDescent="0.25">
      <c r="A16" t="s">
        <v>12</v>
      </c>
      <c r="B16" t="s">
        <v>8</v>
      </c>
      <c r="C16">
        <v>3.64</v>
      </c>
      <c r="D16">
        <v>3.58</v>
      </c>
      <c r="E16" s="7">
        <f t="shared" si="0"/>
        <v>-1.6483516483516536E-2</v>
      </c>
    </row>
    <row r="17" spans="3:5" x14ac:dyDescent="0.25">
      <c r="C17">
        <f>AVERAGE(C5:C16)</f>
        <v>4.1391666666666671</v>
      </c>
      <c r="D17">
        <f>AVERAGE(D5:D16)</f>
        <v>4.1524999999999999</v>
      </c>
      <c r="E17" s="7">
        <f>D17/C17-1</f>
        <v>3.2212603180992172E-3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Sheet3</vt:lpstr>
      <vt:lpstr>total</vt:lpstr>
      <vt:lpstr>inChar</vt:lpstr>
      <vt:lpstr>Entertaining</vt:lpstr>
      <vt:lpstr>Sheet9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Goyal</dc:creator>
  <cp:lastModifiedBy>Shubham Goyal</cp:lastModifiedBy>
  <dcterms:created xsi:type="dcterms:W3CDTF">2025-05-17T02:42:00Z</dcterms:created>
  <dcterms:modified xsi:type="dcterms:W3CDTF">2025-07-16T07:05:21Z</dcterms:modified>
</cp:coreProperties>
</file>