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<sst xmlns="http://schemas.openxmlformats.org/spreadsheetml/2006/main" count="17" uniqueCount="17">
  <si>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Fixed Variables</t>
  </si>
  <si>
    <t>Min H2 (KJ/mol)</t>
  </si>
  <si>
    <t>Q (SHX kJ/s)</t>
  </si>
  <si>
    <t xml:space="preserve">Min H2 (KJ/kg) </t>
  </si>
  <si>
    <t>Cp ( H2 @ 530C kJ/kgK)</t>
  </si>
  <si>
    <t>Cp ( Solar Salt kJ/ kgK )</t>
  </si>
  <si>
    <t>m (SHX  kg/s)</t>
  </si>
  <si>
    <t>SHX Tin</t>
  </si>
  <si>
    <t>SHX Tout</t>
  </si>
  <si>
    <t>Percent input from NPP</t>
  </si>
  <si>
    <t>Corresponding Q</t>
  </si>
  <si>
    <t xml:space="preserve">H2 produced ( kg/s ) </t>
  </si>
  <si>
    <t>H2 produced ( kg/d)</t>
  </si>
  <si>
    <t>time</t>
  </si>
  <si>
    <t>Q value w/ % heat input</t>
  </si>
  <si>
    <t>H2 produced (kg/hr)</t>
  </si>
  <si>
    <t>H2 produced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</si>
</sst>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19.86"/>
    <col customWidth="1" min="3" max="3" width="22.0"/>
    <col customWidth="1" min="4" max="4" width="19.43"/>
  </cols>
  <sheetData>
    <row r="2">
      <c r="A2" s="1" t="s">
        <v>0</v>
      </c>
    </row>
    <row r="3">
      <c r="A3" s="1" t="s">
        <v>1</v>
      </c>
      <c r="B3" s="1">
        <v>499.5</v>
      </c>
      <c r="D3" s="1" t="s">
        <v>2</v>
      </c>
      <c r="E3">
        <f>B7*B6*(B9-B8)</f>
        <v>571670.842</v>
      </c>
    </row>
    <row r="4">
      <c r="A4" s="1" t="s">
        <v>3</v>
      </c>
      <c r="B4">
        <f>B3/2</f>
        <v>249.75</v>
      </c>
    </row>
    <row r="5">
      <c r="A5" s="1" t="s">
        <v>4</v>
      </c>
      <c r="B5" s="1">
        <v>14.71</v>
      </c>
    </row>
    <row r="6">
      <c r="A6" s="1" t="s">
        <v>5</v>
      </c>
      <c r="B6" s="1">
        <v>1.549</v>
      </c>
    </row>
    <row r="7">
      <c r="A7" s="1" t="s">
        <v>6</v>
      </c>
      <c r="B7" s="1">
        <v>1633.0</v>
      </c>
    </row>
    <row r="8">
      <c r="A8" s="1" t="s">
        <v>7</v>
      </c>
      <c r="B8" s="1">
        <v>344.0</v>
      </c>
    </row>
    <row r="9">
      <c r="A9" s="1" t="s">
        <v>8</v>
      </c>
      <c r="B9" s="1">
        <v>570.0</v>
      </c>
    </row>
    <row r="11">
      <c r="A11" s="1" t="s">
        <v>9</v>
      </c>
      <c r="B11" s="1" t="s">
        <v>10</v>
      </c>
      <c r="C11" s="1" t="s">
        <v>11</v>
      </c>
      <c r="D11" s="1" t="s">
        <v>12</v>
      </c>
    </row>
    <row r="12">
      <c r="A12" s="2">
        <v>0.0</v>
      </c>
      <c r="B12">
        <f t="shared" ref="B12:B17" si="1">$E$3*A12</f>
        <v>0</v>
      </c>
      <c r="C12">
        <f>B12/$B$4</f>
        <v>0</v>
      </c>
      <c r="D12">
        <f t="shared" ref="D12:D17" si="2">C12*86400</f>
        <v>0</v>
      </c>
    </row>
    <row r="13">
      <c r="A13" s="2">
        <v>0.2</v>
      </c>
      <c r="B13">
        <f t="shared" si="1"/>
        <v>114334.1684</v>
      </c>
      <c r="C13">
        <f t="shared" ref="C13:C17" si="3">(B13/$B$4)*10^-3</f>
        <v>0.4577944681</v>
      </c>
      <c r="D13">
        <f t="shared" si="2"/>
        <v>39553.44204</v>
      </c>
    </row>
    <row r="14">
      <c r="A14" s="2">
        <v>0.4</v>
      </c>
      <c r="B14">
        <f t="shared" si="1"/>
        <v>228668.3368</v>
      </c>
      <c r="C14">
        <f t="shared" si="3"/>
        <v>0.9155889361</v>
      </c>
      <c r="D14">
        <f t="shared" si="2"/>
        <v>79106.88408</v>
      </c>
    </row>
    <row r="15">
      <c r="A15" s="2">
        <v>0.6</v>
      </c>
      <c r="B15">
        <f t="shared" si="1"/>
        <v>343002.5052</v>
      </c>
      <c r="C15">
        <f t="shared" si="3"/>
        <v>1.373383404</v>
      </c>
      <c r="D15">
        <f t="shared" si="2"/>
        <v>118660.3261</v>
      </c>
    </row>
    <row r="16">
      <c r="A16" s="2">
        <v>0.8</v>
      </c>
      <c r="B16">
        <f t="shared" si="1"/>
        <v>457336.6736</v>
      </c>
      <c r="C16">
        <f t="shared" si="3"/>
        <v>1.831177872</v>
      </c>
      <c r="D16">
        <f t="shared" si="2"/>
        <v>158213.7682</v>
      </c>
    </row>
    <row r="17">
      <c r="A17" s="2">
        <v>1.0</v>
      </c>
      <c r="B17">
        <f t="shared" si="1"/>
        <v>571670.842</v>
      </c>
      <c r="C17">
        <f t="shared" si="3"/>
        <v>2.28897234</v>
      </c>
      <c r="D17">
        <f t="shared" si="2"/>
        <v>197767.2102</v>
      </c>
    </row>
    <row r="20">
      <c r="A20" s="1" t="s">
        <v>13</v>
      </c>
      <c r="C20" s="3" t="s">
        <v>14</v>
      </c>
      <c r="D20" s="1" t="s">
        <v>15</v>
      </c>
      <c r="E20" s="1" t="s">
        <v>16</v>
      </c>
    </row>
    <row r="21">
      <c r="A21" s="1">
        <v>1.0</v>
      </c>
      <c r="B21" s="2">
        <v>0.0</v>
      </c>
      <c r="C21" s="3">
        <f t="shared" ref="C21:C36" si="4">$E$3 * B21</f>
        <v>0</v>
      </c>
      <c r="D21" s="1">
        <f t="shared" ref="D21:D36" si="5">((C21/$B$4)*10^-3)*3600</f>
        <v>0</v>
      </c>
      <c r="E21">
        <f t="shared" ref="E21:E36" si="6">D21*A21</f>
        <v>0</v>
      </c>
    </row>
    <row r="22">
      <c r="A22" s="1">
        <v>2.0</v>
      </c>
      <c r="B22" s="2">
        <v>0.05</v>
      </c>
      <c r="C22" s="3">
        <f t="shared" si="4"/>
        <v>28583.5421</v>
      </c>
      <c r="D22" s="1">
        <f t="shared" si="5"/>
        <v>412.0150213</v>
      </c>
      <c r="E22">
        <f t="shared" si="6"/>
        <v>824.0300425</v>
      </c>
    </row>
    <row r="23">
      <c r="A23" s="1">
        <v>3.0</v>
      </c>
      <c r="B23" s="2">
        <v>0.1</v>
      </c>
      <c r="C23" s="3">
        <f t="shared" si="4"/>
        <v>57167.0842</v>
      </c>
      <c r="D23" s="1">
        <f t="shared" si="5"/>
        <v>824.0300425</v>
      </c>
      <c r="E23">
        <f t="shared" si="6"/>
        <v>2472.090128</v>
      </c>
    </row>
    <row r="24">
      <c r="A24" s="1">
        <v>4.0</v>
      </c>
      <c r="B24" s="2">
        <v>0.15</v>
      </c>
      <c r="C24" s="3">
        <f t="shared" si="4"/>
        <v>85750.6263</v>
      </c>
      <c r="D24" s="1">
        <f t="shared" si="5"/>
        <v>1236.045064</v>
      </c>
      <c r="E24">
        <f t="shared" si="6"/>
        <v>4944.180255</v>
      </c>
    </row>
    <row r="25">
      <c r="A25" s="1">
        <v>5.0</v>
      </c>
      <c r="B25" s="2">
        <v>0.2</v>
      </c>
      <c r="C25" s="3">
        <f t="shared" si="4"/>
        <v>114334.1684</v>
      </c>
      <c r="D25" s="1">
        <f t="shared" si="5"/>
        <v>1648.060085</v>
      </c>
      <c r="E25">
        <f t="shared" si="6"/>
        <v>8240.300425</v>
      </c>
    </row>
    <row r="26">
      <c r="A26" s="1">
        <v>6.0</v>
      </c>
      <c r="B26" s="2">
        <v>0.25</v>
      </c>
      <c r="C26" s="3">
        <f t="shared" si="4"/>
        <v>142917.7105</v>
      </c>
      <c r="D26" s="1">
        <f t="shared" si="5"/>
        <v>2060.075106</v>
      </c>
      <c r="E26">
        <f t="shared" si="6"/>
        <v>12360.45064</v>
      </c>
    </row>
    <row r="27">
      <c r="A27" s="1">
        <v>7.0</v>
      </c>
      <c r="B27" s="2">
        <v>0.3</v>
      </c>
      <c r="C27" s="3">
        <f t="shared" si="4"/>
        <v>171501.2526</v>
      </c>
      <c r="D27" s="1">
        <f t="shared" si="5"/>
        <v>2472.090128</v>
      </c>
      <c r="E27">
        <f t="shared" si="6"/>
        <v>17304.63089</v>
      </c>
    </row>
    <row r="28">
      <c r="A28" s="1">
        <v>8.0</v>
      </c>
      <c r="B28" s="2">
        <v>0.35</v>
      </c>
      <c r="C28" s="3">
        <f t="shared" si="4"/>
        <v>200084.7947</v>
      </c>
      <c r="D28" s="1">
        <f t="shared" si="5"/>
        <v>2884.105149</v>
      </c>
      <c r="E28">
        <f t="shared" si="6"/>
        <v>23072.84119</v>
      </c>
    </row>
    <row r="29">
      <c r="A29" s="1">
        <v>9.0</v>
      </c>
      <c r="B29" s="2">
        <v>0.4</v>
      </c>
      <c r="C29" s="3">
        <f t="shared" si="4"/>
        <v>228668.3368</v>
      </c>
      <c r="D29" s="1">
        <f t="shared" si="5"/>
        <v>3296.12017</v>
      </c>
      <c r="E29">
        <f t="shared" si="6"/>
        <v>29665.08153</v>
      </c>
    </row>
    <row r="30">
      <c r="A30" s="1">
        <v>10.0</v>
      </c>
      <c r="B30" s="2">
        <v>0.45</v>
      </c>
      <c r="C30" s="3">
        <f t="shared" si="4"/>
        <v>257251.8789</v>
      </c>
      <c r="D30" s="1">
        <f t="shared" si="5"/>
        <v>3708.135191</v>
      </c>
      <c r="E30">
        <f t="shared" si="6"/>
        <v>37081.35191</v>
      </c>
    </row>
    <row r="31">
      <c r="A31" s="1">
        <v>11.0</v>
      </c>
      <c r="B31" s="2">
        <v>0.5</v>
      </c>
      <c r="C31" s="3">
        <f t="shared" si="4"/>
        <v>285835.421</v>
      </c>
      <c r="D31" s="1">
        <f t="shared" si="5"/>
        <v>4120.150213</v>
      </c>
      <c r="E31">
        <f t="shared" si="6"/>
        <v>45321.65234</v>
      </c>
    </row>
    <row r="32">
      <c r="A32" s="1">
        <v>12.0</v>
      </c>
      <c r="B32" s="2">
        <v>0.55</v>
      </c>
      <c r="C32" s="3">
        <f t="shared" si="4"/>
        <v>314418.9631</v>
      </c>
      <c r="D32" s="1">
        <f t="shared" si="5"/>
        <v>4532.165234</v>
      </c>
      <c r="E32">
        <f t="shared" si="6"/>
        <v>54385.98281</v>
      </c>
    </row>
    <row r="33">
      <c r="A33" s="1">
        <v>13.0</v>
      </c>
      <c r="B33" s="2">
        <v>0.6</v>
      </c>
      <c r="C33" s="3">
        <f t="shared" si="4"/>
        <v>343002.5052</v>
      </c>
      <c r="D33" s="1">
        <f t="shared" si="5"/>
        <v>4944.180255</v>
      </c>
      <c r="E33">
        <f t="shared" si="6"/>
        <v>64274.34332</v>
      </c>
    </row>
    <row r="34">
      <c r="A34" s="1">
        <v>14.0</v>
      </c>
      <c r="B34" s="2">
        <v>0.65</v>
      </c>
      <c r="C34" s="3">
        <f t="shared" si="4"/>
        <v>371586.0473</v>
      </c>
      <c r="D34" s="1">
        <f t="shared" si="5"/>
        <v>5356.195276</v>
      </c>
      <c r="E34">
        <f t="shared" si="6"/>
        <v>74986.73387</v>
      </c>
    </row>
    <row r="35">
      <c r="A35" s="1">
        <v>15.0</v>
      </c>
      <c r="B35" s="2">
        <v>0.7</v>
      </c>
      <c r="C35" s="3">
        <f t="shared" si="4"/>
        <v>400169.5894</v>
      </c>
      <c r="D35" s="1">
        <f t="shared" si="5"/>
        <v>5768.210298</v>
      </c>
      <c r="E35">
        <f t="shared" si="6"/>
        <v>86523.15446</v>
      </c>
    </row>
    <row r="36">
      <c r="A36" s="1">
        <v>16.0</v>
      </c>
      <c r="B36" s="2">
        <v>0.75</v>
      </c>
      <c r="C36" s="3">
        <f t="shared" si="4"/>
        <v>428753.1315</v>
      </c>
      <c r="D36" s="1">
        <f t="shared" si="5"/>
        <v>6180.225319</v>
      </c>
      <c r="E36">
        <f t="shared" si="6"/>
        <v>98883.6051</v>
      </c>
    </row>
  </sheetData>
  <drawing r:id="rId1"/>
</worksheet>
</file>